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poch 211" sheetId="1" state="visible" r:id="rId2"/>
    <sheet name="Epoch 212" sheetId="2" state="visible" r:id="rId3"/>
    <sheet name="Epoch 213" sheetId="3" state="visible" r:id="rId4"/>
    <sheet name="Epoch 239" sheetId="4" state="visible" r:id="rId5"/>
    <sheet name="Reserves-Rewards" sheetId="5" state="visible" r:id="rId6"/>
    <sheet name="Probabil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<sst xmlns="http://schemas.openxmlformats.org/spreadsheetml/2006/main" count="1069" uniqueCount="897">
  <si>
    <t xml:space="preserve">Epoch 211</t>
  </si>
  <si>
    <t xml:space="preserve">Pool = EDEN</t>
  </si>
  <si>
    <t xml:space="preserve">Notes</t>
  </si>
  <si>
    <t xml:space="preserve">blocks=</t>
  </si>
  <si>
    <t xml:space="preserve">produced by stake pools</t>
  </si>
  <si>
    <t xml:space="preserve">ro =</t>
  </si>
  <si>
    <t xml:space="preserve">Total Reserves </t>
  </si>
  <si>
    <t xml:space="preserve">Total Rewards Available</t>
  </si>
  <si>
    <t xml:space="preserve">Rewards Available after treasury taxes (R)</t>
  </si>
  <si>
    <t xml:space="preserve">tau =</t>
  </si>
  <si>
    <t xml:space="preserve">k =</t>
  </si>
  <si>
    <t xml:space="preserve">d =</t>
  </si>
  <si>
    <t xml:space="preserve">centralisation factor</t>
  </si>
  <si>
    <t xml:space="preserve">Optimal Rewards for EDEN</t>
  </si>
  <si>
    <t xml:space="preserve">Tm = </t>
  </si>
  <si>
    <t xml:space="preserve">Maximum ADA Supply</t>
  </si>
  <si>
    <t xml:space="preserve">T = </t>
  </si>
  <si>
    <t xml:space="preserve">Total ADA supply</t>
  </si>
  <si>
    <t xml:space="preserve">Ts = </t>
  </si>
  <si>
    <t xml:space="preserve">Total Active Stake</t>
  </si>
  <si>
    <t xml:space="preserve">Ps =</t>
  </si>
  <si>
    <t xml:space="preserve">EDEN's Active Stake</t>
  </si>
  <si>
    <t xml:space="preserve">Os =</t>
  </si>
  <si>
    <t xml:space="preserve">Owner stake</t>
  </si>
  <si>
    <t xml:space="preserve">Eden expected blocks = </t>
  </si>
  <si>
    <t xml:space="preserve">blocks expected by EDEN</t>
  </si>
  <si>
    <t xml:space="preserve">EDEN real blocks =</t>
  </si>
  <si>
    <t xml:space="preserve">blocks produced by EDEN</t>
  </si>
  <si>
    <t xml:space="preserve">β = </t>
  </si>
  <si>
    <t xml:space="preserve">relative blocks produced</t>
  </si>
  <si>
    <t xml:space="preserve">σa = </t>
  </si>
  <si>
    <t xml:space="preserve">relative active stake</t>
  </si>
  <si>
    <t xml:space="preserve">pe = </t>
  </si>
  <si>
    <t xml:space="preserve">apparent pool performance</t>
  </si>
  <si>
    <t xml:space="preserve">Real Rewards for EDEN</t>
  </si>
  <si>
    <t xml:space="preserve">r =</t>
  </si>
  <si>
    <t xml:space="preserve">expected ROS</t>
  </si>
  <si>
    <t xml:space="preserve">Re =</t>
  </si>
  <si>
    <t xml:space="preserve">M</t>
  </si>
  <si>
    <t xml:space="preserve">Total Rewards per epoch</t>
  </si>
  <si>
    <t xml:space="preserve">a0 =</t>
  </si>
  <si>
    <t xml:space="preserve">σ’ =  </t>
  </si>
  <si>
    <t xml:space="preserve">pool active stake / total supply</t>
  </si>
  <si>
    <t xml:space="preserve">Rewards Distribution</t>
  </si>
  <si>
    <t xml:space="preserve">z0 =</t>
  </si>
  <si>
    <t xml:space="preserve">Saturation Point</t>
  </si>
  <si>
    <t xml:space="preserve">After fixed cost</t>
  </si>
  <si>
    <t xml:space="preserve">s’ =</t>
  </si>
  <si>
    <t xml:space="preserve">owner active stake / total supply</t>
  </si>
  <si>
    <t xml:space="preserve">After 2% margin</t>
  </si>
  <si>
    <t xml:space="preserve">&lt;- rewards for delegators</t>
  </si>
  <si>
    <t xml:space="preserve">Created by [EDEN] Garden Pool</t>
  </si>
  <si>
    <t xml:space="preserve">Pool ID: </t>
  </si>
  <si>
    <t xml:space="preserve">d5b90a198d2411b5c82fbdfee5f94b86de49a8589bfa7720b9de358f</t>
  </si>
  <si>
    <t xml:space="preserve">Youtube:</t>
  </si>
  <si>
    <t xml:space="preserve"> https://www.youtube.com/c/EDENGardenPool</t>
  </si>
  <si>
    <t xml:space="preserve">Epoch 212</t>
  </si>
  <si>
    <t xml:space="preserve">d=</t>
  </si>
  <si>
    <t xml:space="preserve">EDEN stake</t>
  </si>
  <si>
    <t xml:space="preserve">Total Stake</t>
  </si>
  <si>
    <t xml:space="preserve">blocks =</t>
  </si>
  <si>
    <t xml:space="preserve">p =</t>
  </si>
  <si>
    <t xml:space="preserve">%</t>
  </si>
  <si>
    <t xml:space="preserve">Epoch 239</t>
  </si>
  <si>
    <t xml:space="preserve">rewards for (stake amount in ADA):</t>
  </si>
  <si>
    <t xml:space="preserve">proportion in active stake:</t>
  </si>
  <si>
    <t xml:space="preserve">Rewards for delegator:</t>
  </si>
  <si>
    <t xml:space="preserve">Epoch</t>
  </si>
  <si>
    <t xml:space="preserve">Total Reserves*</t>
  </si>
  <si>
    <t xml:space="preserve">Rewards before taxes</t>
  </si>
  <si>
    <t xml:space="preserve">Rewards after taxes</t>
  </si>
  <si>
    <t xml:space="preserve">Epoch 213</t>
  </si>
  <si>
    <t xml:space="preserve">Epoch 214</t>
  </si>
  <si>
    <t xml:space="preserve">Epoch 215</t>
  </si>
  <si>
    <t xml:space="preserve">Epoch 216</t>
  </si>
  <si>
    <t xml:space="preserve">Epoch 217</t>
  </si>
  <si>
    <t xml:space="preserve">Epoch 218</t>
  </si>
  <si>
    <t xml:space="preserve">Epoch 219</t>
  </si>
  <si>
    <t xml:space="preserve">Epoch 220</t>
  </si>
  <si>
    <t xml:space="preserve">Epoch 221</t>
  </si>
  <si>
    <t xml:space="preserve">Epoch 222</t>
  </si>
  <si>
    <t xml:space="preserve">Epoch 223</t>
  </si>
  <si>
    <t xml:space="preserve">Epoch 224</t>
  </si>
  <si>
    <t xml:space="preserve">Epoch 225</t>
  </si>
  <si>
    <t xml:space="preserve">Epoch 226</t>
  </si>
  <si>
    <t xml:space="preserve">Epoch 227</t>
  </si>
  <si>
    <t xml:space="preserve">Epoch 228</t>
  </si>
  <si>
    <t xml:space="preserve">Epoch 229</t>
  </si>
  <si>
    <t xml:space="preserve">Epoch 230</t>
  </si>
  <si>
    <t xml:space="preserve">Epoch 231</t>
  </si>
  <si>
    <t xml:space="preserve">Epoch 232</t>
  </si>
  <si>
    <t xml:space="preserve">Epoch 233</t>
  </si>
  <si>
    <t xml:space="preserve">Epoch 234</t>
  </si>
  <si>
    <t xml:space="preserve">Epoch 235</t>
  </si>
  <si>
    <t xml:space="preserve">Epoch 236</t>
  </si>
  <si>
    <t xml:space="preserve">Epoch 237</t>
  </si>
  <si>
    <t xml:space="preserve">Epoch 238</t>
  </si>
  <si>
    <t xml:space="preserve">Epoch 240</t>
  </si>
  <si>
    <t xml:space="preserve">Epoch 241</t>
  </si>
  <si>
    <t xml:space="preserve">Epoch 242</t>
  </si>
  <si>
    <t xml:space="preserve">Epoch 243</t>
  </si>
  <si>
    <t xml:space="preserve">Epoch 244</t>
  </si>
  <si>
    <t xml:space="preserve">Epoch 245</t>
  </si>
  <si>
    <t xml:space="preserve">Epoch 246</t>
  </si>
  <si>
    <t xml:space="preserve">Epoch 247</t>
  </si>
  <si>
    <t xml:space="preserve">Epoch 248</t>
  </si>
  <si>
    <t xml:space="preserve">Epoch 249</t>
  </si>
  <si>
    <t xml:space="preserve">Epoch 250</t>
  </si>
  <si>
    <t xml:space="preserve">Epoch 251</t>
  </si>
  <si>
    <t xml:space="preserve">Epoch 252</t>
  </si>
  <si>
    <t xml:space="preserve">Epoch 253</t>
  </si>
  <si>
    <t xml:space="preserve">Epoch 254</t>
  </si>
  <si>
    <t xml:space="preserve">Epoch 255</t>
  </si>
  <si>
    <t xml:space="preserve">Epoch 256</t>
  </si>
  <si>
    <t xml:space="preserve">Epoch 257</t>
  </si>
  <si>
    <t xml:space="preserve">Epoch 258</t>
  </si>
  <si>
    <t xml:space="preserve">Epoch 259</t>
  </si>
  <si>
    <t xml:space="preserve">Epoch 260</t>
  </si>
  <si>
    <t xml:space="preserve">Epoch 261</t>
  </si>
  <si>
    <t xml:space="preserve">Epoch 262</t>
  </si>
  <si>
    <t xml:space="preserve">Epoch 263</t>
  </si>
  <si>
    <t xml:space="preserve">Epoch 264</t>
  </si>
  <si>
    <t xml:space="preserve">Epoch 265</t>
  </si>
  <si>
    <t xml:space="preserve">Epoch 266</t>
  </si>
  <si>
    <t xml:space="preserve">Epoch 267</t>
  </si>
  <si>
    <t xml:space="preserve">Epoch 268</t>
  </si>
  <si>
    <t xml:space="preserve">Epoch 269</t>
  </si>
  <si>
    <t xml:space="preserve">Epoch 270</t>
  </si>
  <si>
    <t xml:space="preserve">Epoch 271</t>
  </si>
  <si>
    <t xml:space="preserve">Epoch 272</t>
  </si>
  <si>
    <t xml:space="preserve">Epoch 273</t>
  </si>
  <si>
    <t xml:space="preserve">Epoch 274</t>
  </si>
  <si>
    <t xml:space="preserve">Epoch 275</t>
  </si>
  <si>
    <t xml:space="preserve">Epoch 276</t>
  </si>
  <si>
    <t xml:space="preserve">Epoch 277</t>
  </si>
  <si>
    <t xml:space="preserve">Epoch 278</t>
  </si>
  <si>
    <t xml:space="preserve">Epoch 279</t>
  </si>
  <si>
    <t xml:space="preserve">Epoch 280</t>
  </si>
  <si>
    <t xml:space="preserve">Epoch 281</t>
  </si>
  <si>
    <t xml:space="preserve">Epoch 282</t>
  </si>
  <si>
    <t xml:space="preserve">Epoch 283</t>
  </si>
  <si>
    <t xml:space="preserve">Epoch 284</t>
  </si>
  <si>
    <t xml:space="preserve">Epoch 285</t>
  </si>
  <si>
    <t xml:space="preserve">Epoch 286</t>
  </si>
  <si>
    <t xml:space="preserve">Epoch 287</t>
  </si>
  <si>
    <t xml:space="preserve">Epoch 288</t>
  </si>
  <si>
    <t xml:space="preserve">Epoch 289</t>
  </si>
  <si>
    <t xml:space="preserve">Epoch 290</t>
  </si>
  <si>
    <t xml:space="preserve">Epoch 291</t>
  </si>
  <si>
    <t xml:space="preserve">Epoch 292</t>
  </si>
  <si>
    <t xml:space="preserve">Epoch 293</t>
  </si>
  <si>
    <t xml:space="preserve">Epoch 294</t>
  </si>
  <si>
    <t xml:space="preserve">Epoch 295</t>
  </si>
  <si>
    <t xml:space="preserve">Epoch 296</t>
  </si>
  <si>
    <t xml:space="preserve">Epoch 297</t>
  </si>
  <si>
    <t xml:space="preserve">Epoch 298</t>
  </si>
  <si>
    <t xml:space="preserve">Epoch 299</t>
  </si>
  <si>
    <t xml:space="preserve">Epoch 300</t>
  </si>
  <si>
    <t xml:space="preserve">Epoch 301</t>
  </si>
  <si>
    <t xml:space="preserve">Epoch 302</t>
  </si>
  <si>
    <t xml:space="preserve">Epoch 303</t>
  </si>
  <si>
    <t xml:space="preserve">Epoch 304</t>
  </si>
  <si>
    <t xml:space="preserve">Epoch 305</t>
  </si>
  <si>
    <t xml:space="preserve">Epoch 306</t>
  </si>
  <si>
    <t xml:space="preserve">Epoch 307</t>
  </si>
  <si>
    <t xml:space="preserve">Epoch 308</t>
  </si>
  <si>
    <t xml:space="preserve">Epoch 309</t>
  </si>
  <si>
    <t xml:space="preserve">Epoch 310</t>
  </si>
  <si>
    <t xml:space="preserve">Epoch 311</t>
  </si>
  <si>
    <t xml:space="preserve">Epoch 312</t>
  </si>
  <si>
    <t xml:space="preserve">Epoch 313</t>
  </si>
  <si>
    <t xml:space="preserve">Epoch 314</t>
  </si>
  <si>
    <t xml:space="preserve">Epoch 315</t>
  </si>
  <si>
    <t xml:space="preserve">Epoch 316</t>
  </si>
  <si>
    <t xml:space="preserve">Epoch 317</t>
  </si>
  <si>
    <t xml:space="preserve">Epoch 318</t>
  </si>
  <si>
    <t xml:space="preserve">Epoch 319</t>
  </si>
  <si>
    <t xml:space="preserve">Epoch 320</t>
  </si>
  <si>
    <t xml:space="preserve">Epoch 321</t>
  </si>
  <si>
    <t xml:space="preserve">Epoch 322</t>
  </si>
  <si>
    <t xml:space="preserve">Epoch 323</t>
  </si>
  <si>
    <t xml:space="preserve">Epoch 324</t>
  </si>
  <si>
    <t xml:space="preserve">Epoch 325</t>
  </si>
  <si>
    <t xml:space="preserve">Epoch 326</t>
  </si>
  <si>
    <t xml:space="preserve">Epoch 327</t>
  </si>
  <si>
    <t xml:space="preserve">Epoch 328</t>
  </si>
  <si>
    <t xml:space="preserve">Epoch 329</t>
  </si>
  <si>
    <t xml:space="preserve">Epoch 330</t>
  </si>
  <si>
    <t xml:space="preserve">Epoch 331</t>
  </si>
  <si>
    <t xml:space="preserve">Epoch 332</t>
  </si>
  <si>
    <t xml:space="preserve">Epoch 333</t>
  </si>
  <si>
    <t xml:space="preserve">Epoch 334</t>
  </si>
  <si>
    <t xml:space="preserve">Epoch 335</t>
  </si>
  <si>
    <t xml:space="preserve">Epoch 336</t>
  </si>
  <si>
    <t xml:space="preserve">Epoch 337</t>
  </si>
  <si>
    <t xml:space="preserve">Epoch 338</t>
  </si>
  <si>
    <t xml:space="preserve">Epoch 339</t>
  </si>
  <si>
    <t xml:space="preserve">Epoch 340</t>
  </si>
  <si>
    <t xml:space="preserve">Epoch 341</t>
  </si>
  <si>
    <t xml:space="preserve">Epoch 342</t>
  </si>
  <si>
    <t xml:space="preserve">Epoch 343</t>
  </si>
  <si>
    <t xml:space="preserve">Epoch 344</t>
  </si>
  <si>
    <t xml:space="preserve">Epoch 345</t>
  </si>
  <si>
    <t xml:space="preserve">Epoch 346</t>
  </si>
  <si>
    <t xml:space="preserve">Epoch 347</t>
  </si>
  <si>
    <t xml:space="preserve">Epoch 348</t>
  </si>
  <si>
    <t xml:space="preserve">Epoch 349</t>
  </si>
  <si>
    <t xml:space="preserve">Epoch 350</t>
  </si>
  <si>
    <t xml:space="preserve">Epoch 351</t>
  </si>
  <si>
    <t xml:space="preserve">Epoch 352</t>
  </si>
  <si>
    <t xml:space="preserve">Epoch 353</t>
  </si>
  <si>
    <t xml:space="preserve">Epoch 354</t>
  </si>
  <si>
    <t xml:space="preserve">Epoch 355</t>
  </si>
  <si>
    <t xml:space="preserve">Epoch 356</t>
  </si>
  <si>
    <t xml:space="preserve">Epoch 357</t>
  </si>
  <si>
    <t xml:space="preserve">Epoch 358</t>
  </si>
  <si>
    <t xml:space="preserve">Epoch 359</t>
  </si>
  <si>
    <t xml:space="preserve">Epoch 360</t>
  </si>
  <si>
    <t xml:space="preserve">Epoch 361</t>
  </si>
  <si>
    <t xml:space="preserve">Epoch 362</t>
  </si>
  <si>
    <t xml:space="preserve">Epoch 363</t>
  </si>
  <si>
    <t xml:space="preserve">Epoch 364</t>
  </si>
  <si>
    <t xml:space="preserve">Epoch 365</t>
  </si>
  <si>
    <t xml:space="preserve">Epoch 366</t>
  </si>
  <si>
    <t xml:space="preserve">Epoch 367</t>
  </si>
  <si>
    <t xml:space="preserve">Epoch 368</t>
  </si>
  <si>
    <t xml:space="preserve">Epoch 369</t>
  </si>
  <si>
    <t xml:space="preserve">Epoch 370</t>
  </si>
  <si>
    <t xml:space="preserve">Epoch 371</t>
  </si>
  <si>
    <t xml:space="preserve">Epoch 372</t>
  </si>
  <si>
    <t xml:space="preserve">Epoch 373</t>
  </si>
  <si>
    <t xml:space="preserve">Epoch 374</t>
  </si>
  <si>
    <t xml:space="preserve">Epoch 375</t>
  </si>
  <si>
    <t xml:space="preserve">Epoch 376</t>
  </si>
  <si>
    <t xml:space="preserve">Epoch 377</t>
  </si>
  <si>
    <t xml:space="preserve">Epoch 378</t>
  </si>
  <si>
    <t xml:space="preserve">Epoch 379</t>
  </si>
  <si>
    <t xml:space="preserve">Epoch 380</t>
  </si>
  <si>
    <t xml:space="preserve">Epoch 381</t>
  </si>
  <si>
    <t xml:space="preserve">Epoch 382</t>
  </si>
  <si>
    <t xml:space="preserve">Epoch 383</t>
  </si>
  <si>
    <t xml:space="preserve">Epoch 384</t>
  </si>
  <si>
    <t xml:space="preserve">Epoch 385</t>
  </si>
  <si>
    <t xml:space="preserve">Epoch 386</t>
  </si>
  <si>
    <t xml:space="preserve">Epoch 387</t>
  </si>
  <si>
    <t xml:space="preserve">Epoch 388</t>
  </si>
  <si>
    <t xml:space="preserve">Epoch 389</t>
  </si>
  <si>
    <t xml:space="preserve">Epoch 390</t>
  </si>
  <si>
    <t xml:space="preserve">Epoch 391</t>
  </si>
  <si>
    <t xml:space="preserve">Epoch 392</t>
  </si>
  <si>
    <t xml:space="preserve">Epoch 393</t>
  </si>
  <si>
    <t xml:space="preserve">Epoch 394</t>
  </si>
  <si>
    <t xml:space="preserve">Epoch 395</t>
  </si>
  <si>
    <t xml:space="preserve">Epoch 396</t>
  </si>
  <si>
    <t xml:space="preserve">Epoch 397</t>
  </si>
  <si>
    <t xml:space="preserve">Epoch 398</t>
  </si>
  <si>
    <t xml:space="preserve">Epoch 399</t>
  </si>
  <si>
    <t xml:space="preserve">Epoch 400</t>
  </si>
  <si>
    <t xml:space="preserve">Epoch 401</t>
  </si>
  <si>
    <t xml:space="preserve">Epoch 402</t>
  </si>
  <si>
    <t xml:space="preserve">Epoch 403</t>
  </si>
  <si>
    <t xml:space="preserve">Epoch 404</t>
  </si>
  <si>
    <t xml:space="preserve">Epoch 405</t>
  </si>
  <si>
    <t xml:space="preserve">Epoch 406</t>
  </si>
  <si>
    <t xml:space="preserve">Epoch 407</t>
  </si>
  <si>
    <t xml:space="preserve">Epoch 408</t>
  </si>
  <si>
    <t xml:space="preserve">Epoch 409</t>
  </si>
  <si>
    <t xml:space="preserve">Epoch 410</t>
  </si>
  <si>
    <t xml:space="preserve">Epoch 411</t>
  </si>
  <si>
    <t xml:space="preserve">Epoch 412</t>
  </si>
  <si>
    <t xml:space="preserve">Epoch 413</t>
  </si>
  <si>
    <t xml:space="preserve">Epoch 414</t>
  </si>
  <si>
    <t xml:space="preserve">Epoch 415</t>
  </si>
  <si>
    <t xml:space="preserve">Epoch 416</t>
  </si>
  <si>
    <t xml:space="preserve">Epoch 417</t>
  </si>
  <si>
    <t xml:space="preserve">Epoch 418</t>
  </si>
  <si>
    <t xml:space="preserve">Epoch 419</t>
  </si>
  <si>
    <t xml:space="preserve">Epoch 420</t>
  </si>
  <si>
    <t xml:space="preserve">Epoch 421</t>
  </si>
  <si>
    <t xml:space="preserve">Epoch 422</t>
  </si>
  <si>
    <t xml:space="preserve">Epoch 423</t>
  </si>
  <si>
    <t xml:space="preserve">Epoch 424</t>
  </si>
  <si>
    <t xml:space="preserve">Epoch 425</t>
  </si>
  <si>
    <t xml:space="preserve">Epoch 426</t>
  </si>
  <si>
    <t xml:space="preserve">Epoch 427</t>
  </si>
  <si>
    <t xml:space="preserve">Epoch 428</t>
  </si>
  <si>
    <t xml:space="preserve">Epoch 429</t>
  </si>
  <si>
    <t xml:space="preserve">Epoch 430</t>
  </si>
  <si>
    <t xml:space="preserve">Epoch 431</t>
  </si>
  <si>
    <t xml:space="preserve">Epoch 432</t>
  </si>
  <si>
    <t xml:space="preserve">Epoch 433</t>
  </si>
  <si>
    <t xml:space="preserve">Epoch 434</t>
  </si>
  <si>
    <t xml:space="preserve">Epoch 435</t>
  </si>
  <si>
    <t xml:space="preserve">Epoch 436</t>
  </si>
  <si>
    <t xml:space="preserve">Epoch 437</t>
  </si>
  <si>
    <t xml:space="preserve">Epoch 438</t>
  </si>
  <si>
    <t xml:space="preserve">Epoch 439</t>
  </si>
  <si>
    <t xml:space="preserve">Epoch 440</t>
  </si>
  <si>
    <t xml:space="preserve">Epoch 441</t>
  </si>
  <si>
    <t xml:space="preserve">Epoch 442</t>
  </si>
  <si>
    <t xml:space="preserve">Epoch 443</t>
  </si>
  <si>
    <t xml:space="preserve">Epoch 444</t>
  </si>
  <si>
    <t xml:space="preserve">Epoch 445</t>
  </si>
  <si>
    <t xml:space="preserve">Epoch 446</t>
  </si>
  <si>
    <t xml:space="preserve">Epoch 447</t>
  </si>
  <si>
    <t xml:space="preserve">Epoch 448</t>
  </si>
  <si>
    <t xml:space="preserve">Epoch 449</t>
  </si>
  <si>
    <t xml:space="preserve">Epoch 450</t>
  </si>
  <si>
    <t xml:space="preserve">Epoch 451</t>
  </si>
  <si>
    <t xml:space="preserve">Epoch 452</t>
  </si>
  <si>
    <t xml:space="preserve">Epoch 453</t>
  </si>
  <si>
    <t xml:space="preserve">Epoch 454</t>
  </si>
  <si>
    <t xml:space="preserve">Epoch 455</t>
  </si>
  <si>
    <t xml:space="preserve">Epoch 456</t>
  </si>
  <si>
    <t xml:space="preserve">Epoch 457</t>
  </si>
  <si>
    <t xml:space="preserve">Epoch 458</t>
  </si>
  <si>
    <t xml:space="preserve">Epoch 459</t>
  </si>
  <si>
    <t xml:space="preserve">Epoch 460</t>
  </si>
  <si>
    <t xml:space="preserve">Epoch 461</t>
  </si>
  <si>
    <t xml:space="preserve">Epoch 462</t>
  </si>
  <si>
    <t xml:space="preserve">Epoch 463</t>
  </si>
  <si>
    <t xml:space="preserve">Epoch 464</t>
  </si>
  <si>
    <t xml:space="preserve">Epoch 465</t>
  </si>
  <si>
    <t xml:space="preserve">Epoch 466</t>
  </si>
  <si>
    <t xml:space="preserve">Epoch 467</t>
  </si>
  <si>
    <t xml:space="preserve">Epoch 468</t>
  </si>
  <si>
    <t xml:space="preserve">Epoch 469</t>
  </si>
  <si>
    <t xml:space="preserve">Epoch 470</t>
  </si>
  <si>
    <t xml:space="preserve">Epoch 471</t>
  </si>
  <si>
    <t xml:space="preserve">Epoch 472</t>
  </si>
  <si>
    <t xml:space="preserve">Epoch 473</t>
  </si>
  <si>
    <t xml:space="preserve">Epoch 474</t>
  </si>
  <si>
    <t xml:space="preserve">Epoch 475</t>
  </si>
  <si>
    <t xml:space="preserve">Epoch 476</t>
  </si>
  <si>
    <t xml:space="preserve">Epoch 477</t>
  </si>
  <si>
    <t xml:space="preserve">Epoch 478</t>
  </si>
  <si>
    <t xml:space="preserve">Epoch 479</t>
  </si>
  <si>
    <t xml:space="preserve">Epoch 480</t>
  </si>
  <si>
    <t xml:space="preserve">Epoch 481</t>
  </si>
  <si>
    <t xml:space="preserve">Epoch 482</t>
  </si>
  <si>
    <t xml:space="preserve">Epoch 483</t>
  </si>
  <si>
    <t xml:space="preserve">Epoch 484</t>
  </si>
  <si>
    <t xml:space="preserve">Epoch 485</t>
  </si>
  <si>
    <t xml:space="preserve">Epoch 486</t>
  </si>
  <si>
    <t xml:space="preserve">Epoch 487</t>
  </si>
  <si>
    <t xml:space="preserve">Epoch 488</t>
  </si>
  <si>
    <t xml:space="preserve">Epoch 489</t>
  </si>
  <si>
    <t xml:space="preserve">Epoch 490</t>
  </si>
  <si>
    <t xml:space="preserve">Epoch 491</t>
  </si>
  <si>
    <t xml:space="preserve">Epoch 492</t>
  </si>
  <si>
    <t xml:space="preserve">Epoch 493</t>
  </si>
  <si>
    <t xml:space="preserve">Epoch 494</t>
  </si>
  <si>
    <t xml:space="preserve">Epoch 495</t>
  </si>
  <si>
    <t xml:space="preserve">Epoch 496</t>
  </si>
  <si>
    <t xml:space="preserve">Epoch 497</t>
  </si>
  <si>
    <t xml:space="preserve">Epoch 498</t>
  </si>
  <si>
    <t xml:space="preserve">Epoch 499</t>
  </si>
  <si>
    <t xml:space="preserve">Epoch 500</t>
  </si>
  <si>
    <t xml:space="preserve">Epoch 501</t>
  </si>
  <si>
    <t xml:space="preserve">Epoch 502</t>
  </si>
  <si>
    <t xml:space="preserve">Epoch 503</t>
  </si>
  <si>
    <t xml:space="preserve">Epoch 504</t>
  </si>
  <si>
    <t xml:space="preserve">Epoch 505</t>
  </si>
  <si>
    <t xml:space="preserve">Epoch 506</t>
  </si>
  <si>
    <t xml:space="preserve">Epoch 507</t>
  </si>
  <si>
    <t xml:space="preserve">Epoch 508</t>
  </si>
  <si>
    <t xml:space="preserve">Epoch 509</t>
  </si>
  <si>
    <t xml:space="preserve">Epoch 510</t>
  </si>
  <si>
    <t xml:space="preserve">Epoch 511</t>
  </si>
  <si>
    <t xml:space="preserve">Epoch 512</t>
  </si>
  <si>
    <t xml:space="preserve">Epoch 513</t>
  </si>
  <si>
    <t xml:space="preserve">Epoch 514</t>
  </si>
  <si>
    <t xml:space="preserve">Epoch 515</t>
  </si>
  <si>
    <t xml:space="preserve">Epoch 516</t>
  </si>
  <si>
    <t xml:space="preserve">Epoch 517</t>
  </si>
  <si>
    <t xml:space="preserve">Epoch 518</t>
  </si>
  <si>
    <t xml:space="preserve">Epoch 519</t>
  </si>
  <si>
    <t xml:space="preserve">Epoch 520</t>
  </si>
  <si>
    <t xml:space="preserve">Epoch 521</t>
  </si>
  <si>
    <t xml:space="preserve">Epoch 522</t>
  </si>
  <si>
    <t xml:space="preserve">Epoch 523</t>
  </si>
  <si>
    <t xml:space="preserve">Epoch 524</t>
  </si>
  <si>
    <t xml:space="preserve">Epoch 525</t>
  </si>
  <si>
    <t xml:space="preserve">Epoch 526</t>
  </si>
  <si>
    <t xml:space="preserve">Epoch 527</t>
  </si>
  <si>
    <t xml:space="preserve">Epoch 528</t>
  </si>
  <si>
    <t xml:space="preserve">Epoch 529</t>
  </si>
  <si>
    <t xml:space="preserve">Epoch 530</t>
  </si>
  <si>
    <t xml:space="preserve">Epoch 531</t>
  </si>
  <si>
    <t xml:space="preserve">Epoch 532</t>
  </si>
  <si>
    <t xml:space="preserve">Epoch 533</t>
  </si>
  <si>
    <t xml:space="preserve">Epoch 534</t>
  </si>
  <si>
    <t xml:space="preserve">Epoch 535</t>
  </si>
  <si>
    <t xml:space="preserve">Epoch 536</t>
  </si>
  <si>
    <t xml:space="preserve">Epoch 537</t>
  </si>
  <si>
    <t xml:space="preserve">Epoch 538</t>
  </si>
  <si>
    <t xml:space="preserve">Epoch 539</t>
  </si>
  <si>
    <t xml:space="preserve">Epoch 540</t>
  </si>
  <si>
    <t xml:space="preserve">Epoch 541</t>
  </si>
  <si>
    <t xml:space="preserve">Epoch 542</t>
  </si>
  <si>
    <t xml:space="preserve">Epoch 543</t>
  </si>
  <si>
    <t xml:space="preserve">Epoch 544</t>
  </si>
  <si>
    <t xml:space="preserve">Epoch 545</t>
  </si>
  <si>
    <t xml:space="preserve">Epoch 546</t>
  </si>
  <si>
    <t xml:space="preserve">Epoch 547</t>
  </si>
  <si>
    <t xml:space="preserve">Epoch 548</t>
  </si>
  <si>
    <t xml:space="preserve">Epoch 549</t>
  </si>
  <si>
    <t xml:space="preserve">Epoch 550</t>
  </si>
  <si>
    <t xml:space="preserve">Epoch 551</t>
  </si>
  <si>
    <t xml:space="preserve">Epoch 552</t>
  </si>
  <si>
    <t xml:space="preserve">Epoch 553</t>
  </si>
  <si>
    <t xml:space="preserve">Epoch 554</t>
  </si>
  <si>
    <t xml:space="preserve">Epoch 555</t>
  </si>
  <si>
    <t xml:space="preserve">Epoch 556</t>
  </si>
  <si>
    <t xml:space="preserve">Epoch 557</t>
  </si>
  <si>
    <t xml:space="preserve">Epoch 558</t>
  </si>
  <si>
    <t xml:space="preserve">Epoch 559</t>
  </si>
  <si>
    <t xml:space="preserve">Epoch 560</t>
  </si>
  <si>
    <t xml:space="preserve">Epoch 561</t>
  </si>
  <si>
    <t xml:space="preserve">Epoch 562</t>
  </si>
  <si>
    <t xml:space="preserve">Epoch 563</t>
  </si>
  <si>
    <t xml:space="preserve">Epoch 564</t>
  </si>
  <si>
    <t xml:space="preserve">Epoch 565</t>
  </si>
  <si>
    <t xml:space="preserve">Epoch 566</t>
  </si>
  <si>
    <t xml:space="preserve">Epoch 567</t>
  </si>
  <si>
    <t xml:space="preserve">Epoch 568</t>
  </si>
  <si>
    <t xml:space="preserve">Epoch 569</t>
  </si>
  <si>
    <t xml:space="preserve">Epoch 570</t>
  </si>
  <si>
    <t xml:space="preserve">Epoch 571</t>
  </si>
  <si>
    <t xml:space="preserve">Epoch 572</t>
  </si>
  <si>
    <t xml:space="preserve">Epoch 573</t>
  </si>
  <si>
    <t xml:space="preserve">Epoch 574</t>
  </si>
  <si>
    <t xml:space="preserve">Epoch 575</t>
  </si>
  <si>
    <t xml:space="preserve">Epoch 576</t>
  </si>
  <si>
    <t xml:space="preserve">Epoch 577</t>
  </si>
  <si>
    <t xml:space="preserve">Epoch 578</t>
  </si>
  <si>
    <t xml:space="preserve">Epoch 579</t>
  </si>
  <si>
    <t xml:space="preserve">Epoch 580</t>
  </si>
  <si>
    <t xml:space="preserve">Epoch 581</t>
  </si>
  <si>
    <t xml:space="preserve">Epoch 582</t>
  </si>
  <si>
    <t xml:space="preserve">Epoch 583</t>
  </si>
  <si>
    <t xml:space="preserve">Epoch 584</t>
  </si>
  <si>
    <t xml:space="preserve">Epoch 585</t>
  </si>
  <si>
    <t xml:space="preserve">Epoch 586</t>
  </si>
  <si>
    <t xml:space="preserve">Epoch 587</t>
  </si>
  <si>
    <t xml:space="preserve">Epoch 588</t>
  </si>
  <si>
    <t xml:space="preserve">Epoch 589</t>
  </si>
  <si>
    <t xml:space="preserve">Epoch 590</t>
  </si>
  <si>
    <t xml:space="preserve">Epoch 591</t>
  </si>
  <si>
    <t xml:space="preserve">Epoch 592</t>
  </si>
  <si>
    <t xml:space="preserve">Epoch 593</t>
  </si>
  <si>
    <t xml:space="preserve">Epoch 594</t>
  </si>
  <si>
    <t xml:space="preserve">Epoch 595</t>
  </si>
  <si>
    <t xml:space="preserve">Epoch 596</t>
  </si>
  <si>
    <t xml:space="preserve">Epoch 597</t>
  </si>
  <si>
    <t xml:space="preserve">Epoch 598</t>
  </si>
  <si>
    <t xml:space="preserve">Epoch 599</t>
  </si>
  <si>
    <t xml:space="preserve">Epoch 600</t>
  </si>
  <si>
    <t xml:space="preserve">Epoch 601</t>
  </si>
  <si>
    <t xml:space="preserve">Epoch 602</t>
  </si>
  <si>
    <t xml:space="preserve">Epoch 603</t>
  </si>
  <si>
    <t xml:space="preserve">Epoch 604</t>
  </si>
  <si>
    <t xml:space="preserve">Epoch 605</t>
  </si>
  <si>
    <t xml:space="preserve">Epoch 606</t>
  </si>
  <si>
    <t xml:space="preserve">Epoch 607</t>
  </si>
  <si>
    <t xml:space="preserve">Epoch 608</t>
  </si>
  <si>
    <t xml:space="preserve">Epoch 609</t>
  </si>
  <si>
    <t xml:space="preserve">Epoch 610</t>
  </si>
  <si>
    <t xml:space="preserve">Epoch 611</t>
  </si>
  <si>
    <t xml:space="preserve">Epoch 612</t>
  </si>
  <si>
    <t xml:space="preserve">Epoch 613</t>
  </si>
  <si>
    <t xml:space="preserve">Epoch 614</t>
  </si>
  <si>
    <t xml:space="preserve">Epoch 615</t>
  </si>
  <si>
    <t xml:space="preserve">Epoch 616</t>
  </si>
  <si>
    <t xml:space="preserve">Epoch 617</t>
  </si>
  <si>
    <t xml:space="preserve">Epoch 618</t>
  </si>
  <si>
    <t xml:space="preserve">Epoch 619</t>
  </si>
  <si>
    <t xml:space="preserve">Epoch 620</t>
  </si>
  <si>
    <t xml:space="preserve">Epoch 621</t>
  </si>
  <si>
    <t xml:space="preserve">Epoch 622</t>
  </si>
  <si>
    <t xml:space="preserve">Epoch 623</t>
  </si>
  <si>
    <t xml:space="preserve">Epoch 624</t>
  </si>
  <si>
    <t xml:space="preserve">Epoch 625</t>
  </si>
  <si>
    <t xml:space="preserve">Epoch 626</t>
  </si>
  <si>
    <t xml:space="preserve">Epoch 627</t>
  </si>
  <si>
    <t xml:space="preserve">Epoch 628</t>
  </si>
  <si>
    <t xml:space="preserve">Epoch 629</t>
  </si>
  <si>
    <t xml:space="preserve">Epoch 630</t>
  </si>
  <si>
    <t xml:space="preserve">Epoch 631</t>
  </si>
  <si>
    <t xml:space="preserve">Epoch 632</t>
  </si>
  <si>
    <t xml:space="preserve">Epoch 633</t>
  </si>
  <si>
    <t xml:space="preserve">Epoch 634</t>
  </si>
  <si>
    <t xml:space="preserve">Epoch 635</t>
  </si>
  <si>
    <t xml:space="preserve">Epoch 636</t>
  </si>
  <si>
    <t xml:space="preserve">Epoch 637</t>
  </si>
  <si>
    <t xml:space="preserve">Epoch 638</t>
  </si>
  <si>
    <t xml:space="preserve">Epoch 639</t>
  </si>
  <si>
    <t xml:space="preserve">Epoch 640</t>
  </si>
  <si>
    <t xml:space="preserve">Epoch 641</t>
  </si>
  <si>
    <t xml:space="preserve">Epoch 642</t>
  </si>
  <si>
    <t xml:space="preserve">Epoch 643</t>
  </si>
  <si>
    <t xml:space="preserve">Epoch 644</t>
  </si>
  <si>
    <t xml:space="preserve">Epoch 645</t>
  </si>
  <si>
    <t xml:space="preserve">Epoch 646</t>
  </si>
  <si>
    <t xml:space="preserve">Epoch 647</t>
  </si>
  <si>
    <t xml:space="preserve">Epoch 648</t>
  </si>
  <si>
    <t xml:space="preserve">Epoch 649</t>
  </si>
  <si>
    <t xml:space="preserve">Epoch 650</t>
  </si>
  <si>
    <t xml:space="preserve">Epoch 651</t>
  </si>
  <si>
    <t xml:space="preserve">Epoch 652</t>
  </si>
  <si>
    <t xml:space="preserve">Epoch 653</t>
  </si>
  <si>
    <t xml:space="preserve">Epoch 654</t>
  </si>
  <si>
    <t xml:space="preserve">Epoch 655</t>
  </si>
  <si>
    <t xml:space="preserve">Epoch 656</t>
  </si>
  <si>
    <t xml:space="preserve">Epoch 657</t>
  </si>
  <si>
    <t xml:space="preserve">Epoch 658</t>
  </si>
  <si>
    <t xml:space="preserve">Epoch 659</t>
  </si>
  <si>
    <t xml:space="preserve">Epoch 660</t>
  </si>
  <si>
    <t xml:space="preserve">Epoch 661</t>
  </si>
  <si>
    <t xml:space="preserve">Epoch 662</t>
  </si>
  <si>
    <t xml:space="preserve">Epoch 663</t>
  </si>
  <si>
    <t xml:space="preserve">Epoch 664</t>
  </si>
  <si>
    <t xml:space="preserve">Epoch 665</t>
  </si>
  <si>
    <t xml:space="preserve">Epoch 666</t>
  </si>
  <si>
    <t xml:space="preserve">Epoch 667</t>
  </si>
  <si>
    <t xml:space="preserve">Epoch 668</t>
  </si>
  <si>
    <t xml:space="preserve">Epoch 669</t>
  </si>
  <si>
    <t xml:space="preserve">Epoch 670</t>
  </si>
  <si>
    <t xml:space="preserve">Epoch 671</t>
  </si>
  <si>
    <t xml:space="preserve">Epoch 672</t>
  </si>
  <si>
    <t xml:space="preserve">Epoch 673</t>
  </si>
  <si>
    <t xml:space="preserve">Epoch 674</t>
  </si>
  <si>
    <t xml:space="preserve">Epoch 675</t>
  </si>
  <si>
    <t xml:space="preserve">Epoch 676</t>
  </si>
  <si>
    <t xml:space="preserve">Epoch 677</t>
  </si>
  <si>
    <t xml:space="preserve">Epoch 678</t>
  </si>
  <si>
    <t xml:space="preserve">Epoch 679</t>
  </si>
  <si>
    <t xml:space="preserve">Epoch 680</t>
  </si>
  <si>
    <t xml:space="preserve">Epoch 681</t>
  </si>
  <si>
    <t xml:space="preserve">Epoch 682</t>
  </si>
  <si>
    <t xml:space="preserve">Epoch 683</t>
  </si>
  <si>
    <t xml:space="preserve">Epoch 684</t>
  </si>
  <si>
    <t xml:space="preserve">Epoch 685</t>
  </si>
  <si>
    <t xml:space="preserve">Epoch 686</t>
  </si>
  <si>
    <t xml:space="preserve">Epoch 687</t>
  </si>
  <si>
    <t xml:space="preserve">Epoch 688</t>
  </si>
  <si>
    <t xml:space="preserve">Epoch 689</t>
  </si>
  <si>
    <t xml:space="preserve">Epoch 690</t>
  </si>
  <si>
    <t xml:space="preserve">Epoch 691</t>
  </si>
  <si>
    <t xml:space="preserve">Epoch 692</t>
  </si>
  <si>
    <t xml:space="preserve">Epoch 693</t>
  </si>
  <si>
    <t xml:space="preserve">Epoch 694</t>
  </si>
  <si>
    <t xml:space="preserve">Epoch 695</t>
  </si>
  <si>
    <t xml:space="preserve">Epoch 696</t>
  </si>
  <si>
    <t xml:space="preserve">Epoch 697</t>
  </si>
  <si>
    <t xml:space="preserve">Epoch 698</t>
  </si>
  <si>
    <t xml:space="preserve">Epoch 699</t>
  </si>
  <si>
    <t xml:space="preserve">Epoch 700</t>
  </si>
  <si>
    <t xml:space="preserve">Epoch 701</t>
  </si>
  <si>
    <t xml:space="preserve">Epoch 702</t>
  </si>
  <si>
    <t xml:space="preserve">Epoch 703</t>
  </si>
  <si>
    <t xml:space="preserve">Epoch 704</t>
  </si>
  <si>
    <t xml:space="preserve">Epoch 705</t>
  </si>
  <si>
    <t xml:space="preserve">Epoch 706</t>
  </si>
  <si>
    <t xml:space="preserve">Epoch 707</t>
  </si>
  <si>
    <t xml:space="preserve">Epoch 708</t>
  </si>
  <si>
    <t xml:space="preserve">Epoch 709</t>
  </si>
  <si>
    <t xml:space="preserve">Epoch 710</t>
  </si>
  <si>
    <t xml:space="preserve">Epoch 711</t>
  </si>
  <si>
    <t xml:space="preserve">Epoch 712</t>
  </si>
  <si>
    <t xml:space="preserve">Epoch 713</t>
  </si>
  <si>
    <t xml:space="preserve">Epoch 714</t>
  </si>
  <si>
    <t xml:space="preserve">Epoch 715</t>
  </si>
  <si>
    <t xml:space="preserve">Epoch 716</t>
  </si>
  <si>
    <t xml:space="preserve">Epoch 717</t>
  </si>
  <si>
    <t xml:space="preserve">Epoch 718</t>
  </si>
  <si>
    <t xml:space="preserve">Epoch 719</t>
  </si>
  <si>
    <t xml:space="preserve">Epoch 720</t>
  </si>
  <si>
    <t xml:space="preserve">Epoch 721</t>
  </si>
  <si>
    <t xml:space="preserve">Epoch 722</t>
  </si>
  <si>
    <t xml:space="preserve">Epoch 723</t>
  </si>
  <si>
    <t xml:space="preserve">Epoch 724</t>
  </si>
  <si>
    <t xml:space="preserve">Epoch 725</t>
  </si>
  <si>
    <t xml:space="preserve">Epoch 726</t>
  </si>
  <si>
    <t xml:space="preserve">Epoch 727</t>
  </si>
  <si>
    <t xml:space="preserve">Epoch 728</t>
  </si>
  <si>
    <t xml:space="preserve">Epoch 729</t>
  </si>
  <si>
    <t xml:space="preserve">Epoch 730</t>
  </si>
  <si>
    <t xml:space="preserve">Epoch 731</t>
  </si>
  <si>
    <t xml:space="preserve">Epoch 732</t>
  </si>
  <si>
    <t xml:space="preserve">Epoch 733</t>
  </si>
  <si>
    <t xml:space="preserve">Epoch 734</t>
  </si>
  <si>
    <t xml:space="preserve">Epoch 735</t>
  </si>
  <si>
    <t xml:space="preserve">Epoch 736</t>
  </si>
  <si>
    <t xml:space="preserve">Epoch 737</t>
  </si>
  <si>
    <t xml:space="preserve">Epoch 738</t>
  </si>
  <si>
    <t xml:space="preserve">Epoch 739</t>
  </si>
  <si>
    <t xml:space="preserve">Epoch 740</t>
  </si>
  <si>
    <t xml:space="preserve">Epoch 741</t>
  </si>
  <si>
    <t xml:space="preserve">Epoch 742</t>
  </si>
  <si>
    <t xml:space="preserve">Epoch 743</t>
  </si>
  <si>
    <t xml:space="preserve">Epoch 744</t>
  </si>
  <si>
    <t xml:space="preserve">Epoch 745</t>
  </si>
  <si>
    <t xml:space="preserve">Epoch 746</t>
  </si>
  <si>
    <t xml:space="preserve">Epoch 747</t>
  </si>
  <si>
    <t xml:space="preserve">Epoch 748</t>
  </si>
  <si>
    <t xml:space="preserve">Epoch 749</t>
  </si>
  <si>
    <t xml:space="preserve">Epoch 750</t>
  </si>
  <si>
    <t xml:space="preserve">Epoch 751</t>
  </si>
  <si>
    <t xml:space="preserve">Epoch 752</t>
  </si>
  <si>
    <t xml:space="preserve">Epoch 753</t>
  </si>
  <si>
    <t xml:space="preserve">Epoch 754</t>
  </si>
  <si>
    <t xml:space="preserve">Epoch 755</t>
  </si>
  <si>
    <t xml:space="preserve">Epoch 756</t>
  </si>
  <si>
    <t xml:space="preserve">Epoch 757</t>
  </si>
  <si>
    <t xml:space="preserve">Epoch 758</t>
  </si>
  <si>
    <t xml:space="preserve">Epoch 759</t>
  </si>
  <si>
    <t xml:space="preserve">Epoch 760</t>
  </si>
  <si>
    <t xml:space="preserve">Epoch 761</t>
  </si>
  <si>
    <t xml:space="preserve">Epoch 762</t>
  </si>
  <si>
    <t xml:space="preserve">Epoch 763</t>
  </si>
  <si>
    <t xml:space="preserve">Epoch 764</t>
  </si>
  <si>
    <t xml:space="preserve">Epoch 765</t>
  </si>
  <si>
    <t xml:space="preserve">Epoch 766</t>
  </si>
  <si>
    <t xml:space="preserve">Epoch 767</t>
  </si>
  <si>
    <t xml:space="preserve">Epoch 768</t>
  </si>
  <si>
    <t xml:space="preserve">Epoch 769</t>
  </si>
  <si>
    <t xml:space="preserve">Epoch 770</t>
  </si>
  <si>
    <t xml:space="preserve">Epoch 771</t>
  </si>
  <si>
    <t xml:space="preserve">Epoch 772</t>
  </si>
  <si>
    <t xml:space="preserve">Epoch 773</t>
  </si>
  <si>
    <t xml:space="preserve">Epoch 774</t>
  </si>
  <si>
    <t xml:space="preserve">Epoch 775</t>
  </si>
  <si>
    <t xml:space="preserve">Epoch 776</t>
  </si>
  <si>
    <t xml:space="preserve">Epoch 777</t>
  </si>
  <si>
    <t xml:space="preserve">Epoch 778</t>
  </si>
  <si>
    <t xml:space="preserve">Epoch 779</t>
  </si>
  <si>
    <t xml:space="preserve">Epoch 780</t>
  </si>
  <si>
    <t xml:space="preserve">Epoch 781</t>
  </si>
  <si>
    <t xml:space="preserve">Epoch 782</t>
  </si>
  <si>
    <t xml:space="preserve">Epoch 783</t>
  </si>
  <si>
    <t xml:space="preserve">Epoch 784</t>
  </si>
  <si>
    <t xml:space="preserve">Epoch 785</t>
  </si>
  <si>
    <t xml:space="preserve">Epoch 786</t>
  </si>
  <si>
    <t xml:space="preserve">Epoch 787</t>
  </si>
  <si>
    <t xml:space="preserve">Epoch 788</t>
  </si>
  <si>
    <t xml:space="preserve">Epoch 789</t>
  </si>
  <si>
    <t xml:space="preserve">Epoch 790</t>
  </si>
  <si>
    <t xml:space="preserve">Epoch 791</t>
  </si>
  <si>
    <t xml:space="preserve">Epoch 792</t>
  </si>
  <si>
    <t xml:space="preserve">Epoch 793</t>
  </si>
  <si>
    <t xml:space="preserve">Epoch 794</t>
  </si>
  <si>
    <t xml:space="preserve">Epoch 795</t>
  </si>
  <si>
    <t xml:space="preserve">Epoch 796</t>
  </si>
  <si>
    <t xml:space="preserve">Epoch 797</t>
  </si>
  <si>
    <t xml:space="preserve">Epoch 798</t>
  </si>
  <si>
    <t xml:space="preserve">Epoch 799</t>
  </si>
  <si>
    <t xml:space="preserve">Epoch 800</t>
  </si>
  <si>
    <t xml:space="preserve">Epoch 801</t>
  </si>
  <si>
    <t xml:space="preserve">Epoch 802</t>
  </si>
  <si>
    <t xml:space="preserve">Epoch 803</t>
  </si>
  <si>
    <t xml:space="preserve">Epoch 804</t>
  </si>
  <si>
    <t xml:space="preserve">Epoch 805</t>
  </si>
  <si>
    <t xml:space="preserve">Epoch 806</t>
  </si>
  <si>
    <t xml:space="preserve">Epoch 807</t>
  </si>
  <si>
    <t xml:space="preserve">Epoch 808</t>
  </si>
  <si>
    <t xml:space="preserve">Epoch 809</t>
  </si>
  <si>
    <t xml:space="preserve">Epoch 810</t>
  </si>
  <si>
    <t xml:space="preserve">Epoch 811</t>
  </si>
  <si>
    <t xml:space="preserve">Epoch 812</t>
  </si>
  <si>
    <t xml:space="preserve">Epoch 813</t>
  </si>
  <si>
    <t xml:space="preserve">Epoch 814</t>
  </si>
  <si>
    <t xml:space="preserve">Epoch 815</t>
  </si>
  <si>
    <t xml:space="preserve">Epoch 816</t>
  </si>
  <si>
    <t xml:space="preserve">Epoch 817</t>
  </si>
  <si>
    <t xml:space="preserve">Epoch 818</t>
  </si>
  <si>
    <t xml:space="preserve">Epoch 819</t>
  </si>
  <si>
    <t xml:space="preserve">Epoch 820</t>
  </si>
  <si>
    <t xml:space="preserve">Epoch 821</t>
  </si>
  <si>
    <t xml:space="preserve">Epoch 822</t>
  </si>
  <si>
    <t xml:space="preserve">Epoch 823</t>
  </si>
  <si>
    <t xml:space="preserve">Epoch 824</t>
  </si>
  <si>
    <t xml:space="preserve">Epoch 825</t>
  </si>
  <si>
    <t xml:space="preserve">Epoch 826</t>
  </si>
  <si>
    <t xml:space="preserve">Epoch 827</t>
  </si>
  <si>
    <t xml:space="preserve">Epoch 828</t>
  </si>
  <si>
    <t xml:space="preserve">Epoch 829</t>
  </si>
  <si>
    <t xml:space="preserve">Epoch 830</t>
  </si>
  <si>
    <t xml:space="preserve">Epoch 831</t>
  </si>
  <si>
    <t xml:space="preserve">Epoch 832</t>
  </si>
  <si>
    <t xml:space="preserve">Epoch 833</t>
  </si>
  <si>
    <t xml:space="preserve">Epoch 834</t>
  </si>
  <si>
    <t xml:space="preserve">Epoch 835</t>
  </si>
  <si>
    <t xml:space="preserve">Epoch 836</t>
  </si>
  <si>
    <t xml:space="preserve">Epoch 837</t>
  </si>
  <si>
    <t xml:space="preserve">Epoch 838</t>
  </si>
  <si>
    <t xml:space="preserve">Epoch 839</t>
  </si>
  <si>
    <t xml:space="preserve">Epoch 840</t>
  </si>
  <si>
    <t xml:space="preserve">Epoch 841</t>
  </si>
  <si>
    <t xml:space="preserve">Epoch 842</t>
  </si>
  <si>
    <t xml:space="preserve">Epoch 843</t>
  </si>
  <si>
    <t xml:space="preserve">Epoch 844</t>
  </si>
  <si>
    <t xml:space="preserve">Epoch 845</t>
  </si>
  <si>
    <t xml:space="preserve">Epoch 846</t>
  </si>
  <si>
    <t xml:space="preserve">Epoch 847</t>
  </si>
  <si>
    <t xml:space="preserve">Epoch 848</t>
  </si>
  <si>
    <t xml:space="preserve">Epoch 849</t>
  </si>
  <si>
    <t xml:space="preserve">Epoch 850</t>
  </si>
  <si>
    <t xml:space="preserve">Epoch 851</t>
  </si>
  <si>
    <t xml:space="preserve">Epoch 852</t>
  </si>
  <si>
    <t xml:space="preserve">Epoch 853</t>
  </si>
  <si>
    <t xml:space="preserve">Epoch 854</t>
  </si>
  <si>
    <t xml:space="preserve">Epoch 855</t>
  </si>
  <si>
    <t xml:space="preserve">Epoch 856</t>
  </si>
  <si>
    <t xml:space="preserve">Epoch 857</t>
  </si>
  <si>
    <t xml:space="preserve">Epoch 858</t>
  </si>
  <si>
    <t xml:space="preserve">Epoch 859</t>
  </si>
  <si>
    <t xml:space="preserve">Epoch 860</t>
  </si>
  <si>
    <t xml:space="preserve">Epoch 861</t>
  </si>
  <si>
    <t xml:space="preserve">Epoch 862</t>
  </si>
  <si>
    <t xml:space="preserve">Epoch 863</t>
  </si>
  <si>
    <t xml:space="preserve">Epoch 864</t>
  </si>
  <si>
    <t xml:space="preserve">Epoch 865</t>
  </si>
  <si>
    <t xml:space="preserve">Epoch 866</t>
  </si>
  <si>
    <t xml:space="preserve">Epoch 867</t>
  </si>
  <si>
    <t xml:space="preserve">Epoch 868</t>
  </si>
  <si>
    <t xml:space="preserve">Epoch 869</t>
  </si>
  <si>
    <t xml:space="preserve">Epoch 870</t>
  </si>
  <si>
    <t xml:space="preserve">Epoch 871</t>
  </si>
  <si>
    <t xml:space="preserve">Epoch 872</t>
  </si>
  <si>
    <t xml:space="preserve">Epoch 873</t>
  </si>
  <si>
    <t xml:space="preserve">Epoch 874</t>
  </si>
  <si>
    <t xml:space="preserve">Epoch 875</t>
  </si>
  <si>
    <t xml:space="preserve">Epoch 876</t>
  </si>
  <si>
    <t xml:space="preserve">Epoch 877</t>
  </si>
  <si>
    <t xml:space="preserve">Epoch 878</t>
  </si>
  <si>
    <t xml:space="preserve">Epoch 879</t>
  </si>
  <si>
    <t xml:space="preserve">Epoch 880</t>
  </si>
  <si>
    <t xml:space="preserve">Epoch 881</t>
  </si>
  <si>
    <t xml:space="preserve">Epoch 882</t>
  </si>
  <si>
    <t xml:space="preserve">Epoch 883</t>
  </si>
  <si>
    <t xml:space="preserve">Epoch 884</t>
  </si>
  <si>
    <t xml:space="preserve">Epoch 885</t>
  </si>
  <si>
    <t xml:space="preserve">Epoch 886</t>
  </si>
  <si>
    <t xml:space="preserve">Epoch 887</t>
  </si>
  <si>
    <t xml:space="preserve">Epoch 888</t>
  </si>
  <si>
    <t xml:space="preserve">Epoch 889</t>
  </si>
  <si>
    <t xml:space="preserve">Epoch 890</t>
  </si>
  <si>
    <t xml:space="preserve">Epoch 891</t>
  </si>
  <si>
    <t xml:space="preserve">Epoch 892</t>
  </si>
  <si>
    <t xml:space="preserve">Epoch 893</t>
  </si>
  <si>
    <t xml:space="preserve">Epoch 894</t>
  </si>
  <si>
    <t xml:space="preserve">Epoch 895</t>
  </si>
  <si>
    <t xml:space="preserve">Epoch 896</t>
  </si>
  <si>
    <t xml:space="preserve">Epoch 897</t>
  </si>
  <si>
    <t xml:space="preserve">Epoch 898</t>
  </si>
  <si>
    <t xml:space="preserve">Epoch 899</t>
  </si>
  <si>
    <t xml:space="preserve">Epoch 900</t>
  </si>
  <si>
    <t xml:space="preserve">Epoch 901</t>
  </si>
  <si>
    <t xml:space="preserve">Epoch 902</t>
  </si>
  <si>
    <t xml:space="preserve">Epoch 903</t>
  </si>
  <si>
    <t xml:space="preserve">Epoch 904</t>
  </si>
  <si>
    <t xml:space="preserve">Epoch 905</t>
  </si>
  <si>
    <t xml:space="preserve">Epoch 906</t>
  </si>
  <si>
    <t xml:space="preserve">Epoch 907</t>
  </si>
  <si>
    <t xml:space="preserve">Epoch 908</t>
  </si>
  <si>
    <t xml:space="preserve">Epoch 909</t>
  </si>
  <si>
    <t xml:space="preserve">Epoch 910</t>
  </si>
  <si>
    <t xml:space="preserve">Epoch 911</t>
  </si>
  <si>
    <t xml:space="preserve">Epoch 912</t>
  </si>
  <si>
    <t xml:space="preserve">Epoch 913</t>
  </si>
  <si>
    <t xml:space="preserve">Epoch 914</t>
  </si>
  <si>
    <t xml:space="preserve">Epoch 915</t>
  </si>
  <si>
    <t xml:space="preserve">Epoch 916</t>
  </si>
  <si>
    <t xml:space="preserve">Epoch 917</t>
  </si>
  <si>
    <t xml:space="preserve">Epoch 918</t>
  </si>
  <si>
    <t xml:space="preserve">Epoch 919</t>
  </si>
  <si>
    <t xml:space="preserve">Epoch 920</t>
  </si>
  <si>
    <t xml:space="preserve">Epoch 921</t>
  </si>
  <si>
    <t xml:space="preserve">Epoch 922</t>
  </si>
  <si>
    <t xml:space="preserve">Epoch 923</t>
  </si>
  <si>
    <t xml:space="preserve">Epoch 924</t>
  </si>
  <si>
    <t xml:space="preserve">Epoch 925</t>
  </si>
  <si>
    <t xml:space="preserve">Epoch 926</t>
  </si>
  <si>
    <t xml:space="preserve">Epoch 927</t>
  </si>
  <si>
    <t xml:space="preserve">Epoch 928</t>
  </si>
  <si>
    <t xml:space="preserve">Epoch 929</t>
  </si>
  <si>
    <t xml:space="preserve">Epoch 930</t>
  </si>
  <si>
    <t xml:space="preserve">Epoch 931</t>
  </si>
  <si>
    <t xml:space="preserve">Epoch 932</t>
  </si>
  <si>
    <t xml:space="preserve">Epoch 933</t>
  </si>
  <si>
    <t xml:space="preserve">Epoch 934</t>
  </si>
  <si>
    <t xml:space="preserve">Epoch 935</t>
  </si>
  <si>
    <t xml:space="preserve">Epoch 936</t>
  </si>
  <si>
    <t xml:space="preserve">Epoch 937</t>
  </si>
  <si>
    <t xml:space="preserve">Epoch 938</t>
  </si>
  <si>
    <t xml:space="preserve">Epoch 939</t>
  </si>
  <si>
    <t xml:space="preserve">Epoch 940</t>
  </si>
  <si>
    <t xml:space="preserve">Epoch 941</t>
  </si>
  <si>
    <t xml:space="preserve">Epoch 942</t>
  </si>
  <si>
    <t xml:space="preserve">Epoch 943</t>
  </si>
  <si>
    <t xml:space="preserve">Epoch 944</t>
  </si>
  <si>
    <t xml:space="preserve">Epoch 945</t>
  </si>
  <si>
    <t xml:space="preserve">Epoch 946</t>
  </si>
  <si>
    <t xml:space="preserve">Epoch 947</t>
  </si>
  <si>
    <t xml:space="preserve">Epoch 948</t>
  </si>
  <si>
    <t xml:space="preserve">Epoch 949</t>
  </si>
  <si>
    <t xml:space="preserve">Epoch 950</t>
  </si>
  <si>
    <t xml:space="preserve">Epoch 951</t>
  </si>
  <si>
    <t xml:space="preserve">Epoch 952</t>
  </si>
  <si>
    <t xml:space="preserve">Epoch 953</t>
  </si>
  <si>
    <t xml:space="preserve">Epoch 954</t>
  </si>
  <si>
    <t xml:space="preserve">Epoch 955</t>
  </si>
  <si>
    <t xml:space="preserve">Epoch 956</t>
  </si>
  <si>
    <t xml:space="preserve">Epoch 957</t>
  </si>
  <si>
    <t xml:space="preserve">Epoch 958</t>
  </si>
  <si>
    <t xml:space="preserve">Epoch 959</t>
  </si>
  <si>
    <t xml:space="preserve">Epoch 960</t>
  </si>
  <si>
    <t xml:space="preserve">Epoch 961</t>
  </si>
  <si>
    <t xml:space="preserve">Epoch 962</t>
  </si>
  <si>
    <t xml:space="preserve">Epoch 963</t>
  </si>
  <si>
    <t xml:space="preserve">Epoch 964</t>
  </si>
  <si>
    <t xml:space="preserve">Epoch 965</t>
  </si>
  <si>
    <t xml:space="preserve">Epoch 966</t>
  </si>
  <si>
    <t xml:space="preserve">Epoch 967</t>
  </si>
  <si>
    <t xml:space="preserve">Epoch 968</t>
  </si>
  <si>
    <t xml:space="preserve">Epoch 969</t>
  </si>
  <si>
    <t xml:space="preserve">Epoch 970</t>
  </si>
  <si>
    <t xml:space="preserve">Epoch 971</t>
  </si>
  <si>
    <t xml:space="preserve">Epoch 972</t>
  </si>
  <si>
    <t xml:space="preserve">Epoch 973</t>
  </si>
  <si>
    <t xml:space="preserve">Epoch 974</t>
  </si>
  <si>
    <t xml:space="preserve">Epoch 975</t>
  </si>
  <si>
    <t xml:space="preserve">Epoch 976</t>
  </si>
  <si>
    <t xml:space="preserve">Epoch 977</t>
  </si>
  <si>
    <t xml:space="preserve">Epoch 978</t>
  </si>
  <si>
    <t xml:space="preserve">Epoch 979</t>
  </si>
  <si>
    <t xml:space="preserve">Epoch 980</t>
  </si>
  <si>
    <t xml:space="preserve">Epoch 981</t>
  </si>
  <si>
    <t xml:space="preserve">Epoch 982</t>
  </si>
  <si>
    <t xml:space="preserve">Epoch 983</t>
  </si>
  <si>
    <t xml:space="preserve">Epoch 984</t>
  </si>
  <si>
    <t xml:space="preserve">Epoch 985</t>
  </si>
  <si>
    <t xml:space="preserve">Epoch 986</t>
  </si>
  <si>
    <t xml:space="preserve">Epoch 987</t>
  </si>
  <si>
    <t xml:space="preserve">Epoch 988</t>
  </si>
  <si>
    <t xml:space="preserve">Epoch 989</t>
  </si>
  <si>
    <t xml:space="preserve">Epoch 990</t>
  </si>
  <si>
    <t xml:space="preserve">Epoch 991</t>
  </si>
  <si>
    <t xml:space="preserve">Epoch 992</t>
  </si>
  <si>
    <t xml:space="preserve">Epoch 993</t>
  </si>
  <si>
    <t xml:space="preserve">Epoch 994</t>
  </si>
  <si>
    <t xml:space="preserve">Epoch 995</t>
  </si>
  <si>
    <t xml:space="preserve">Epoch 996</t>
  </si>
  <si>
    <t xml:space="preserve">Epoch 997</t>
  </si>
  <si>
    <t xml:space="preserve">Epoch 998</t>
  </si>
  <si>
    <t xml:space="preserve">Epoch 999</t>
  </si>
  <si>
    <t xml:space="preserve">Epoch 1000</t>
  </si>
  <si>
    <t xml:space="preserve">Epoch 1001</t>
  </si>
  <si>
    <t xml:space="preserve">Epoch 1002</t>
  </si>
  <si>
    <t xml:space="preserve">Epoch 1003</t>
  </si>
  <si>
    <t xml:space="preserve">Epoch 1004</t>
  </si>
  <si>
    <t xml:space="preserve">Epoch 1005</t>
  </si>
  <si>
    <t xml:space="preserve">Epoch 1006</t>
  </si>
  <si>
    <t xml:space="preserve">Epoch 1007</t>
  </si>
  <si>
    <t xml:space="preserve">Epoch 1008</t>
  </si>
  <si>
    <t xml:space="preserve">Epoch 1009</t>
  </si>
  <si>
    <t xml:space="preserve">Epoch 1010</t>
  </si>
  <si>
    <t xml:space="preserve">Epoch 1011</t>
  </si>
  <si>
    <t xml:space="preserve">Epoch 1012</t>
  </si>
  <si>
    <t xml:space="preserve">Epoch 1013</t>
  </si>
  <si>
    <t xml:space="preserve">Epoch 1014</t>
  </si>
  <si>
    <t xml:space="preserve">Epoch 1015</t>
  </si>
  <si>
    <t xml:space="preserve">Epoch 1016</t>
  </si>
  <si>
    <t xml:space="preserve">Epoch 1017</t>
  </si>
  <si>
    <t xml:space="preserve">Epoch 1018</t>
  </si>
  <si>
    <t xml:space="preserve">Epoch 1019</t>
  </si>
  <si>
    <t xml:space="preserve">Epoch 1020</t>
  </si>
  <si>
    <t xml:space="preserve">Epoch 1021</t>
  </si>
  <si>
    <t xml:space="preserve">Epoch 1022</t>
  </si>
  <si>
    <t xml:space="preserve">Epoch 1023</t>
  </si>
  <si>
    <t xml:space="preserve">Epoch 1024</t>
  </si>
  <si>
    <t xml:space="preserve">Epoch 1025</t>
  </si>
  <si>
    <t xml:space="preserve">Epoch 1026</t>
  </si>
  <si>
    <t xml:space="preserve">Epoch 1027</t>
  </si>
  <si>
    <t xml:space="preserve">Epoch 1028</t>
  </si>
  <si>
    <t xml:space="preserve">Epoch 1029</t>
  </si>
  <si>
    <t xml:space="preserve">Epoch 1030</t>
  </si>
  <si>
    <t xml:space="preserve">Epoch 1031</t>
  </si>
  <si>
    <t xml:space="preserve">Epoch 1032</t>
  </si>
  <si>
    <t xml:space="preserve">Epoch 1033</t>
  </si>
  <si>
    <t xml:space="preserve">Epoch 1034</t>
  </si>
  <si>
    <t xml:space="preserve">Epoch 1035</t>
  </si>
  <si>
    <t xml:space="preserve">Epoch 1036</t>
  </si>
  <si>
    <t xml:space="preserve">Epoch 1037</t>
  </si>
  <si>
    <t xml:space="preserve">Epoch 1038</t>
  </si>
  <si>
    <t xml:space="preserve">Epoch 1039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</si>
</sst>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0"/>
    <numFmt numFmtId="167" formatCode="_-* #,##0.00_-;\-* #,##0.00_-;_-* \-??_-;_-@_-"/>
    <numFmt numFmtId="168" formatCode="0.000000000"/>
    <numFmt numFmtId="169" formatCode="0.0000000000"/>
    <numFmt numFmtId="170" formatCode="0.000000"/>
    <numFmt numFmtId="171" formatCode="0.0000"/>
    <numFmt numFmtId="172" formatCode="0.0000000"/>
    <numFmt numFmtId="173" formatCode="_-* #,##0.00000000_-;\-* #,##0.00000000_-;_-* \-??_-;_-@_-"/>
    <numFmt numFmtId="174" formatCode="_(* #,##0.00_);_(* \(#,##0.00\);_(* \-??_);_(@_)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6"/>
      <color rgb="FFFFFFFF"/>
      <name val="Calibri"/>
      <family val="2"/>
      <charset val="1"/>
    </font>
    <font>
      <sz val="16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6"/>
      <color rgb="FF9C0006"/>
      <name val="Calibri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6"/>
      <color rgb="FF595959"/>
      <name val="Calibri"/>
      <family val="2"/>
    </font>
    <font>
      <sz val="11"/>
      <color rgb="FF5B626B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E2F0D9"/>
        <bgColor rgb="FFC6EFCE"/>
      </patternFill>
    </fill>
    <fill>
      <patternFill patternType="solid">
        <fgColor rgb="FF70AD47"/>
        <bgColor rgb="FF6FB142"/>
      </patternFill>
    </fill>
    <fill>
      <patternFill patternType="solid">
        <fgColor rgb="FFC5E0B4"/>
        <bgColor rgb="FFC6EFCE"/>
      </patternFill>
    </fill>
    <fill>
      <patternFill patternType="solid">
        <fgColor rgb="FFC6EFCE"/>
        <bgColor rgb="FFC5E0B4"/>
      </patternFill>
    </fill>
    <fill>
      <patternFill patternType="solid">
        <fgColor rgb="FFFFC7CE"/>
        <bgColor rgb="FFFBE5D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20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2" xfId="20"/>
    <cellStyle name="Excel Built-in 20% - Accent6" xfId="21"/>
    <cellStyle name="Excel Built-in Accent6" xfId="22"/>
    <cellStyle name="Excel Built-in 40% - Accent6" xfId="23"/>
    <cellStyle name="Excel Built-in Good" xfId="24"/>
    <cellStyle name="Excel Built-in Bad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B761"/>
      <rgbColor rgb="FF800080"/>
      <rgbColor rgb="FF008080"/>
      <rgbColor rgb="FFBFBFBF"/>
      <rgbColor rgb="FF808080"/>
      <rgbColor rgb="FF5B9BD5"/>
      <rgbColor rgb="FF993366"/>
      <rgbColor rgb="FFE2F0D9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BE5D6"/>
      <rgbColor rgb="FF99CCFF"/>
      <rgbColor rgb="FFFF99CC"/>
      <rgbColor rgb="FFCC99FF"/>
      <rgbColor rgb="FFFFC7CE"/>
      <rgbColor rgb="FF4472C4"/>
      <rgbColor rgb="FF33CCCC"/>
      <rgbColor rgb="FF6FB142"/>
      <rgbColor rgb="FFFFCC00"/>
      <rgbColor rgb="FFFF9900"/>
      <rgbColor rgb="FFFF6600"/>
      <rgbColor rgb="FF5B626B"/>
      <rgbColor rgb="FF8B8B8B"/>
      <rgbColor rgb="FF003366"/>
      <rgbColor rgb="FF70AD47"/>
      <rgbColor rgb="FF003300"/>
      <rgbColor rgb="FF333300"/>
      <rgbColor rgb="FF993300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Block assignment probability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284388139573"/>
          <c:y val="0.134449452672247"/>
          <c:w val="0.929066783159504"/>
          <c:h val="0.824082421120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General</c:formatCode>
                <c:ptCount val="192"/>
                <c:pt idx="0">
                  <c:v>14.5616582074181</c:v>
                </c:pt>
                <c:pt idx="1">
                  <c:v>28.0627753677606</c:v>
                </c:pt>
                <c:pt idx="2">
                  <c:v>27.035164071114</c:v>
                </c:pt>
                <c:pt idx="3">
                  <c:v>17.3598000781897</c:v>
                </c:pt>
                <c:pt idx="4">
                  <c:v>8.35853667815475</c:v>
                </c:pt>
                <c:pt idx="5">
                  <c:v>3.2189506118145</c:v>
                </c:pt>
                <c:pt idx="6">
                  <c:v>1.03282240289042</c:v>
                </c:pt>
                <c:pt idx="7">
                  <c:v>0.283987155937188</c:v>
                </c:pt>
                <c:pt idx="8">
                  <c:v>0.0683106288033564</c:v>
                </c:pt>
                <c:pt idx="9">
                  <c:v>0.0146027217139158</c:v>
                </c:pt>
                <c:pt idx="10">
                  <c:v>0.00280886126067699</c:v>
                </c:pt>
                <c:pt idx="11">
                  <c:v>0.000491068987317072</c:v>
                </c:pt>
                <c:pt idx="12">
                  <c:v>7.868185168748E-005</c:v>
                </c:pt>
                <c:pt idx="13">
                  <c:v>1.16346391000453E-005</c:v>
                </c:pt>
                <c:pt idx="14">
                  <c:v>1.59718397514803E-006</c:v>
                </c:pt>
                <c:pt idx="15">
                  <c:v>2.04598335598634E-007</c:v>
                </c:pt>
                <c:pt idx="16">
                  <c:v>2.45656835689398E-008</c:v>
                </c:pt>
                <c:pt idx="17">
                  <c:v>2.77546005100335E-009</c:v>
                </c:pt>
                <c:pt idx="18">
                  <c:v>2.96091413851399E-010</c:v>
                </c:pt>
                <c:pt idx="19">
                  <c:v>2.99187759362498E-011</c:v>
                </c:pt>
                <c:pt idx="20">
                  <c:v>2.8713999270783E-012</c:v>
                </c:pt>
                <c:pt idx="21">
                  <c:v>2.62399184598038E-013</c:v>
                </c:pt>
                <c:pt idx="22">
                  <c:v>2.28842194213157E-014</c:v>
                </c:pt>
                <c:pt idx="23">
                  <c:v>1.90859052238896E-015</c:v>
                </c:pt>
                <c:pt idx="24">
                  <c:v>1.52515572782802E-016</c:v>
                </c:pt>
                <c:pt idx="25">
                  <c:v>1.16975525314556E-017</c:v>
                </c:pt>
                <c:pt idx="26">
                  <c:v>8.62483138582763E-019</c:v>
                </c:pt>
                <c:pt idx="27">
                  <c:v>6.12243131245572E-020</c:v>
                </c:pt>
                <c:pt idx="28">
                  <c:v>4.18997139344817E-021</c:v>
                </c:pt>
                <c:pt idx="29">
                  <c:v>2.7680013896923E-022</c:v>
                </c:pt>
                <c:pt idx="30">
                  <c:v>1.76728401615458E-023</c:v>
                </c:pt>
                <c:pt idx="31">
                  <c:v>1.09172685475414E-024</c:v>
                </c:pt>
                <c:pt idx="32">
                  <c:v>6.5319277209927E-026</c:v>
                </c:pt>
                <c:pt idx="33">
                  <c:v>3.78889686733055E-027</c:v>
                </c:pt>
                <c:pt idx="34">
                  <c:v>2.13268738105724E-028</c:v>
                </c:pt>
                <c:pt idx="35">
                  <c:v>1.16589770218661E-029</c:v>
                </c:pt>
                <c:pt idx="36">
                  <c:v>6.19536897748357E-031</c:v>
                </c:pt>
                <c:pt idx="37">
                  <c:v>3.20245181545575E-032</c:v>
                </c:pt>
                <c:pt idx="38">
                  <c:v>1.61147680703589E-033</c:v>
                </c:pt>
                <c:pt idx="39">
                  <c:v>7.89936871100726E-035</c:v>
                </c:pt>
                <c:pt idx="40">
                  <c:v>3.77461958334898E-036</c:v>
                </c:pt>
                <c:pt idx="41">
                  <c:v>1.75929216563311E-037</c:v>
                </c:pt>
                <c:pt idx="42">
                  <c:v>8.00285848798269E-039</c:v>
                </c:pt>
                <c:pt idx="43">
                  <c:v>3.5550109594725E-040</c:v>
                </c:pt>
                <c:pt idx="44">
                  <c:v>1.54298005675766E-041</c:v>
                </c:pt>
                <c:pt idx="45">
                  <c:v>6.54677790578239E-043</c:v>
                </c:pt>
                <c:pt idx="46">
                  <c:v>2.71679787958972E-044</c:v>
                </c:pt>
                <c:pt idx="47">
                  <c:v>1.10320126056519E-045</c:v>
                </c:pt>
                <c:pt idx="48">
                  <c:v>4.38547353686122E-047</c:v>
                </c:pt>
                <c:pt idx="49">
                  <c:v>1.70738350990658E-048</c:v>
                </c:pt>
                <c:pt idx="50">
                  <c:v>6.51297501220381E-050</c:v>
                </c:pt>
                <c:pt idx="51">
                  <c:v>2.43520325477803E-051</c:v>
                </c:pt>
                <c:pt idx="52">
                  <c:v>8.92823222874992E-053</c:v>
                </c:pt>
                <c:pt idx="53">
                  <c:v>3.21092987745013E-054</c:v>
                </c:pt>
                <c:pt idx="54">
                  <c:v>1.13314597724115E-055</c:v>
                </c:pt>
                <c:pt idx="55">
                  <c:v>3.92536042082036E-057</c:v>
                </c:pt>
                <c:pt idx="56">
                  <c:v>1.33522798850883E-058</c:v>
                </c:pt>
                <c:pt idx="57">
                  <c:v>4.46120329959098E-060</c:v>
                </c:pt>
                <c:pt idx="58">
                  <c:v>1.46454585051846E-061</c:v>
                </c:pt>
                <c:pt idx="59">
                  <c:v>4.72538720705883E-063</c:v>
                </c:pt>
                <c:pt idx="60">
                  <c:v>1.49892554132293E-064</c:v>
                </c:pt>
                <c:pt idx="61">
                  <c:v>4.67575323784857E-066</c:v>
                </c:pt>
                <c:pt idx="62">
                  <c:v>1.43472505184298E-067</c:v>
                </c:pt>
                <c:pt idx="63">
                  <c:v>4.33155995251098E-069</c:v>
                </c:pt>
                <c:pt idx="64">
                  <c:v>1.28702784625596E-070</c:v>
                </c:pt>
                <c:pt idx="65">
                  <c:v>3.76448477224899E-072</c:v>
                </c:pt>
                <c:pt idx="66">
                  <c:v>1.08417632042967E-073</c:v>
                </c:pt>
                <c:pt idx="67">
                  <c:v>3.0751815051869E-075</c:v>
                </c:pt>
                <c:pt idx="68">
                  <c:v>8.5924060350969E-077</c:v>
                </c:pt>
                <c:pt idx="69">
                  <c:v>2.36551628400302E-078</c:v>
                </c:pt>
                <c:pt idx="70">
                  <c:v>6.41793648376655E-080</c:v>
                </c:pt>
                <c:pt idx="71">
                  <c:v>1.71637361715273E-081</c:v>
                </c:pt>
                <c:pt idx="72">
                  <c:v>4.52544540416794E-083</c:v>
                </c:pt>
                <c:pt idx="73">
                  <c:v>1.17659684011879E-084</c:v>
                </c:pt>
                <c:pt idx="74">
                  <c:v>3.01711843233562E-086</c:v>
                </c:pt>
                <c:pt idx="75">
                  <c:v>7.63193507311307E-088</c:v>
                </c:pt>
                <c:pt idx="76">
                  <c:v>1.90472288397444E-089</c:v>
                </c:pt>
                <c:pt idx="77">
                  <c:v>4.69092977889586E-091</c:v>
                </c:pt>
                <c:pt idx="78">
                  <c:v>1.14022169278112E-092</c:v>
                </c:pt>
                <c:pt idx="79">
                  <c:v>2.73586252664147E-094</c:v>
                </c:pt>
                <c:pt idx="80">
                  <c:v>6.48102086802368E-096</c:v>
                </c:pt>
                <c:pt idx="81">
                  <c:v>1.51601881040601E-097</c:v>
                </c:pt>
                <c:pt idx="82">
                  <c:v>3.50222432198284E-099</c:v>
                </c:pt>
                <c:pt idx="83">
                  <c:v>7.99145950036034E-101</c:v>
                </c:pt>
                <c:pt idx="84">
                  <c:v>1.80141612376207E-102</c:v>
                </c:pt>
                <c:pt idx="85">
                  <c:v>4.01207757971673E-104</c:v>
                </c:pt>
                <c:pt idx="86">
                  <c:v>8.82982358556078E-106</c:v>
                </c:pt>
                <c:pt idx="87">
                  <c:v>1.920528973772E-107</c:v>
                </c:pt>
                <c:pt idx="88">
                  <c:v>4.12888887388006E-109</c:v>
                </c:pt>
                <c:pt idx="89">
                  <c:v>8.7749587648295E-111</c:v>
                </c:pt>
                <c:pt idx="90">
                  <c:v>1.84378953311165E-112</c:v>
                </c:pt>
                <c:pt idx="91">
                  <c:v>3.83076558379136E-114</c:v>
                </c:pt>
                <c:pt idx="92">
                  <c:v>7.87082411355549E-116</c:v>
                </c:pt>
                <c:pt idx="93">
                  <c:v>1.59943476131187E-117</c:v>
                </c:pt>
                <c:pt idx="94">
                  <c:v>3.21495384389598E-119</c:v>
                </c:pt>
                <c:pt idx="95">
                  <c:v>6.39284207607333E-121</c:v>
                </c:pt>
                <c:pt idx="96">
                  <c:v>1.25768631655071E-122</c:v>
                </c:pt>
                <c:pt idx="97">
                  <c:v>2.44825656735205E-124</c:v>
                </c:pt>
                <c:pt idx="98">
                  <c:v>4.71621823017794E-126</c:v>
                </c:pt>
                <c:pt idx="99">
                  <c:v>8.99142305139111E-128</c:v>
                </c:pt>
                <c:pt idx="100">
                  <c:v>1.69669913868397E-129</c:v>
                </c:pt>
              </c:numCache>
            </c:numRef>
          </c:yVal>
          <c:smooth val="0"/>
        </c:ser>
        <c:axId val="55348527"/>
        <c:axId val="96798734"/>
      </c:scatterChart>
      <c:valAx>
        <c:axId val="5534852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6798734"/>
        <c:crosses val="autoZero"/>
        <c:crossBetween val="midCat"/>
      </c:valAx>
      <c:valAx>
        <c:axId val="96798734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GB" sz="900" spc="-1" strike="noStrike">
                    <a:solidFill>
                      <a:srgbClr val="bfbfbf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534852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Block assignment probability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284388139573"/>
          <c:y val="0.134449452672247"/>
          <c:w val="0.929066783159504"/>
          <c:h val="0.824082421120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General</c:formatCode>
                <c:ptCount val="192"/>
                <c:pt idx="0">
                  <c:v>14.5616582074181</c:v>
                </c:pt>
                <c:pt idx="1">
                  <c:v>28.0627753677606</c:v>
                </c:pt>
                <c:pt idx="2">
                  <c:v>27.035164071114</c:v>
                </c:pt>
                <c:pt idx="3">
                  <c:v>17.3598000781897</c:v>
                </c:pt>
                <c:pt idx="4">
                  <c:v>8.35853667815475</c:v>
                </c:pt>
                <c:pt idx="5">
                  <c:v>3.2189506118145</c:v>
                </c:pt>
                <c:pt idx="6">
                  <c:v>1.03282240289042</c:v>
                </c:pt>
                <c:pt idx="7">
                  <c:v>0.283987155937188</c:v>
                </c:pt>
                <c:pt idx="8">
                  <c:v>0.0683106288033564</c:v>
                </c:pt>
                <c:pt idx="9">
                  <c:v>0.0146027217139158</c:v>
                </c:pt>
                <c:pt idx="10">
                  <c:v>0.00280886126067699</c:v>
                </c:pt>
                <c:pt idx="11">
                  <c:v>0.000491068987317072</c:v>
                </c:pt>
                <c:pt idx="12">
                  <c:v>7.868185168748E-005</c:v>
                </c:pt>
                <c:pt idx="13">
                  <c:v>1.16346391000453E-005</c:v>
                </c:pt>
                <c:pt idx="14">
                  <c:v>1.59718397514803E-006</c:v>
                </c:pt>
                <c:pt idx="15">
                  <c:v>2.04598335598634E-007</c:v>
                </c:pt>
                <c:pt idx="16">
                  <c:v>2.45656835689398E-008</c:v>
                </c:pt>
                <c:pt idx="17">
                  <c:v>2.77546005100335E-009</c:v>
                </c:pt>
                <c:pt idx="18">
                  <c:v>2.96091413851399E-010</c:v>
                </c:pt>
                <c:pt idx="19">
                  <c:v>2.99187759362498E-011</c:v>
                </c:pt>
                <c:pt idx="20">
                  <c:v>2.8713999270783E-012</c:v>
                </c:pt>
                <c:pt idx="21">
                  <c:v>2.62399184598038E-013</c:v>
                </c:pt>
                <c:pt idx="22">
                  <c:v>2.28842194213157E-014</c:v>
                </c:pt>
                <c:pt idx="23">
                  <c:v>1.90859052238896E-015</c:v>
                </c:pt>
                <c:pt idx="24">
                  <c:v>1.52515572782802E-016</c:v>
                </c:pt>
                <c:pt idx="25">
                  <c:v>1.16975525314556E-017</c:v>
                </c:pt>
                <c:pt idx="26">
                  <c:v>8.62483138582763E-019</c:v>
                </c:pt>
                <c:pt idx="27">
                  <c:v>6.12243131245572E-020</c:v>
                </c:pt>
                <c:pt idx="28">
                  <c:v>4.18997139344817E-021</c:v>
                </c:pt>
                <c:pt idx="29">
                  <c:v>2.7680013896923E-022</c:v>
                </c:pt>
                <c:pt idx="30">
                  <c:v>1.76728401615458E-023</c:v>
                </c:pt>
                <c:pt idx="31">
                  <c:v>1.09172685475414E-024</c:v>
                </c:pt>
                <c:pt idx="32">
                  <c:v>6.5319277209927E-026</c:v>
                </c:pt>
                <c:pt idx="33">
                  <c:v>3.78889686733055E-027</c:v>
                </c:pt>
                <c:pt idx="34">
                  <c:v>2.13268738105724E-028</c:v>
                </c:pt>
                <c:pt idx="35">
                  <c:v>1.16589770218661E-029</c:v>
                </c:pt>
                <c:pt idx="36">
                  <c:v>6.19536897748357E-031</c:v>
                </c:pt>
                <c:pt idx="37">
                  <c:v>3.20245181545575E-032</c:v>
                </c:pt>
                <c:pt idx="38">
                  <c:v>1.61147680703589E-033</c:v>
                </c:pt>
                <c:pt idx="39">
                  <c:v>7.89936871100726E-035</c:v>
                </c:pt>
                <c:pt idx="40">
                  <c:v>3.77461958334898E-036</c:v>
                </c:pt>
                <c:pt idx="41">
                  <c:v>1.75929216563311E-037</c:v>
                </c:pt>
                <c:pt idx="42">
                  <c:v>8.00285848798269E-039</c:v>
                </c:pt>
                <c:pt idx="43">
                  <c:v>3.5550109594725E-040</c:v>
                </c:pt>
                <c:pt idx="44">
                  <c:v>1.54298005675766E-041</c:v>
                </c:pt>
                <c:pt idx="45">
                  <c:v>6.54677790578239E-043</c:v>
                </c:pt>
                <c:pt idx="46">
                  <c:v>2.71679787958972E-044</c:v>
                </c:pt>
                <c:pt idx="47">
                  <c:v>1.10320126056519E-045</c:v>
                </c:pt>
                <c:pt idx="48">
                  <c:v>4.38547353686122E-047</c:v>
                </c:pt>
                <c:pt idx="49">
                  <c:v>1.70738350990658E-048</c:v>
                </c:pt>
                <c:pt idx="50">
                  <c:v>6.51297501220381E-050</c:v>
                </c:pt>
                <c:pt idx="51">
                  <c:v>2.43520325477803E-051</c:v>
                </c:pt>
                <c:pt idx="52">
                  <c:v>8.92823222874992E-053</c:v>
                </c:pt>
                <c:pt idx="53">
                  <c:v>3.21092987745013E-054</c:v>
                </c:pt>
                <c:pt idx="54">
                  <c:v>1.13314597724115E-055</c:v>
                </c:pt>
                <c:pt idx="55">
                  <c:v>3.92536042082036E-057</c:v>
                </c:pt>
                <c:pt idx="56">
                  <c:v>1.33522798850883E-058</c:v>
                </c:pt>
                <c:pt idx="57">
                  <c:v>4.46120329959098E-060</c:v>
                </c:pt>
                <c:pt idx="58">
                  <c:v>1.46454585051846E-061</c:v>
                </c:pt>
                <c:pt idx="59">
                  <c:v>4.72538720705883E-063</c:v>
                </c:pt>
                <c:pt idx="60">
                  <c:v>1.49892554132293E-064</c:v>
                </c:pt>
                <c:pt idx="61">
                  <c:v>4.67575323784857E-066</c:v>
                </c:pt>
                <c:pt idx="62">
                  <c:v>1.43472505184298E-067</c:v>
                </c:pt>
                <c:pt idx="63">
                  <c:v>4.33155995251098E-069</c:v>
                </c:pt>
                <c:pt idx="64">
                  <c:v>1.28702784625596E-070</c:v>
                </c:pt>
                <c:pt idx="65">
                  <c:v>3.76448477224899E-072</c:v>
                </c:pt>
                <c:pt idx="66">
                  <c:v>1.08417632042967E-073</c:v>
                </c:pt>
                <c:pt idx="67">
                  <c:v>3.0751815051869E-075</c:v>
                </c:pt>
                <c:pt idx="68">
                  <c:v>8.5924060350969E-077</c:v>
                </c:pt>
                <c:pt idx="69">
                  <c:v>2.36551628400302E-078</c:v>
                </c:pt>
                <c:pt idx="70">
                  <c:v>6.41793648376655E-080</c:v>
                </c:pt>
                <c:pt idx="71">
                  <c:v>1.71637361715273E-081</c:v>
                </c:pt>
                <c:pt idx="72">
                  <c:v>4.52544540416794E-083</c:v>
                </c:pt>
                <c:pt idx="73">
                  <c:v>1.17659684011879E-084</c:v>
                </c:pt>
                <c:pt idx="74">
                  <c:v>3.01711843233562E-086</c:v>
                </c:pt>
                <c:pt idx="75">
                  <c:v>7.63193507311307E-088</c:v>
                </c:pt>
                <c:pt idx="76">
                  <c:v>1.90472288397444E-089</c:v>
                </c:pt>
                <c:pt idx="77">
                  <c:v>4.69092977889586E-091</c:v>
                </c:pt>
                <c:pt idx="78">
                  <c:v>1.14022169278112E-092</c:v>
                </c:pt>
                <c:pt idx="79">
                  <c:v>2.73586252664147E-094</c:v>
                </c:pt>
                <c:pt idx="80">
                  <c:v>6.48102086802368E-096</c:v>
                </c:pt>
                <c:pt idx="81">
                  <c:v>1.51601881040601E-097</c:v>
                </c:pt>
                <c:pt idx="82">
                  <c:v>3.50222432198284E-099</c:v>
                </c:pt>
                <c:pt idx="83">
                  <c:v>7.99145950036034E-101</c:v>
                </c:pt>
                <c:pt idx="84">
                  <c:v>1.80141612376207E-102</c:v>
                </c:pt>
                <c:pt idx="85">
                  <c:v>4.01207757971673E-104</c:v>
                </c:pt>
                <c:pt idx="86">
                  <c:v>8.82982358556078E-106</c:v>
                </c:pt>
                <c:pt idx="87">
                  <c:v>1.920528973772E-107</c:v>
                </c:pt>
                <c:pt idx="88">
                  <c:v>4.12888887388006E-109</c:v>
                </c:pt>
                <c:pt idx="89">
                  <c:v>8.7749587648295E-111</c:v>
                </c:pt>
                <c:pt idx="90">
                  <c:v>1.84378953311165E-112</c:v>
                </c:pt>
                <c:pt idx="91">
                  <c:v>3.83076558379136E-114</c:v>
                </c:pt>
                <c:pt idx="92">
                  <c:v>7.87082411355549E-116</c:v>
                </c:pt>
                <c:pt idx="93">
                  <c:v>1.59943476131187E-117</c:v>
                </c:pt>
                <c:pt idx="94">
                  <c:v>3.21495384389598E-119</c:v>
                </c:pt>
                <c:pt idx="95">
                  <c:v>6.39284207607333E-121</c:v>
                </c:pt>
                <c:pt idx="96">
                  <c:v>1.25768631655071E-122</c:v>
                </c:pt>
                <c:pt idx="97">
                  <c:v>2.44825656735205E-124</c:v>
                </c:pt>
                <c:pt idx="98">
                  <c:v>4.71621823017794E-126</c:v>
                </c:pt>
                <c:pt idx="99">
                  <c:v>8.99142305139111E-128</c:v>
                </c:pt>
                <c:pt idx="100">
                  <c:v>1.69669913868397E-129</c:v>
                </c:pt>
              </c:numCache>
            </c:numRef>
          </c:yVal>
          <c:smooth val="0"/>
        </c:ser>
        <c:axId val="77169670"/>
        <c:axId val="62229710"/>
      </c:scatterChart>
      <c:valAx>
        <c:axId val="77169670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2229710"/>
        <c:crosses val="autoZero"/>
        <c:crossBetween val="midCat"/>
      </c:valAx>
      <c:valAx>
        <c:axId val="62229710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GB" sz="900" spc="-1" strike="noStrike">
                    <a:solidFill>
                      <a:srgbClr val="bfbfbf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71696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Reserves/Rewards over time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'Reserves-Rewards'!$D$1:$D$1</c:f>
              <c:strCache>
                <c:ptCount val="1"/>
                <c:pt idx="0">
                  <c:v>Rewards after taxes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'Reserves-Rewards'!$D$2:$D$830</c:f>
              <c:numCache>
                <c:formatCode>General</c:formatCode>
                <c:ptCount val="829"/>
                <c:pt idx="0">
                  <c:v>31920000</c:v>
                </c:pt>
                <c:pt idx="1">
                  <c:v>31824240</c:v>
                </c:pt>
                <c:pt idx="2">
                  <c:v>31728767.28</c:v>
                </c:pt>
                <c:pt idx="3">
                  <c:v>31633580.97816</c:v>
                </c:pt>
                <c:pt idx="4">
                  <c:v>31538680.2352255</c:v>
                </c:pt>
                <c:pt idx="5">
                  <c:v>31444064.1945198</c:v>
                </c:pt>
                <c:pt idx="6">
                  <c:v>31349732.0019363</c:v>
                </c:pt>
                <c:pt idx="7">
                  <c:v>31255682.8059305</c:v>
                </c:pt>
                <c:pt idx="8">
                  <c:v>31161915.7575127</c:v>
                </c:pt>
                <c:pt idx="9">
                  <c:v>31068430.0102401</c:v>
                </c:pt>
                <c:pt idx="10">
                  <c:v>30975224.7202094</c:v>
                </c:pt>
                <c:pt idx="11">
                  <c:v>30882299.0460488</c:v>
                </c:pt>
                <c:pt idx="12">
                  <c:v>30789652.1489107</c:v>
                </c:pt>
                <c:pt idx="13">
                  <c:v>30697283.1924639</c:v>
                </c:pt>
                <c:pt idx="14">
                  <c:v>30605191.3428865</c:v>
                </c:pt>
                <c:pt idx="15">
                  <c:v>30513375.7688579</c:v>
                </c:pt>
                <c:pt idx="16">
                  <c:v>30421835.6415513</c:v>
                </c:pt>
                <c:pt idx="17">
                  <c:v>30330570.1346266</c:v>
                </c:pt>
                <c:pt idx="18">
                  <c:v>30239578.4242228</c:v>
                </c:pt>
                <c:pt idx="19">
                  <c:v>30148859.6889501</c:v>
                </c:pt>
                <c:pt idx="20">
                  <c:v>30058413.1098832</c:v>
                </c:pt>
                <c:pt idx="21">
                  <c:v>29968237.8705536</c:v>
                </c:pt>
                <c:pt idx="22">
                  <c:v>29878333.1569419</c:v>
                </c:pt>
                <c:pt idx="23">
                  <c:v>29788698.1574711</c:v>
                </c:pt>
                <c:pt idx="24">
                  <c:v>29699332.0629987</c:v>
                </c:pt>
                <c:pt idx="25">
                  <c:v>29610234.0668097</c:v>
                </c:pt>
                <c:pt idx="26">
                  <c:v>29521403.3646093</c:v>
                </c:pt>
                <c:pt idx="27">
                  <c:v>29432839.1545154</c:v>
                </c:pt>
                <c:pt idx="28">
                  <c:v>29344540.6370519</c:v>
                </c:pt>
                <c:pt idx="29">
                  <c:v>29256507.0151407</c:v>
                </c:pt>
                <c:pt idx="30">
                  <c:v>29168737.4940953</c:v>
                </c:pt>
                <c:pt idx="31">
                  <c:v>29081231.281613</c:v>
                </c:pt>
                <c:pt idx="32">
                  <c:v>28993987.5877682</c:v>
                </c:pt>
                <c:pt idx="33">
                  <c:v>28907005.6250049</c:v>
                </c:pt>
                <c:pt idx="34">
                  <c:v>28820284.6081299</c:v>
                </c:pt>
                <c:pt idx="35">
                  <c:v>28733823.7543055</c:v>
                </c:pt>
                <c:pt idx="36">
                  <c:v>28647622.2830426</c:v>
                </c:pt>
                <c:pt idx="37">
                  <c:v>28561679.4161934</c:v>
                </c:pt>
                <c:pt idx="38">
                  <c:v>28475994.3779449</c:v>
                </c:pt>
                <c:pt idx="39">
                  <c:v>28390566.394811</c:v>
                </c:pt>
                <c:pt idx="40">
                  <c:v>28305394.6956266</c:v>
                </c:pt>
                <c:pt idx="41">
                  <c:v>28220478.5115397</c:v>
                </c:pt>
                <c:pt idx="42">
                  <c:v>28135817.0760051</c:v>
                </c:pt>
                <c:pt idx="43">
                  <c:v>28051409.6247771</c:v>
                </c:pt>
                <c:pt idx="44">
                  <c:v>27967255.3959027</c:v>
                </c:pt>
                <c:pt idx="45">
                  <c:v>27883353.629715</c:v>
                </c:pt>
                <c:pt idx="46">
                  <c:v>27799703.5688259</c:v>
                </c:pt>
                <c:pt idx="47">
                  <c:v>27716304.4581194</c:v>
                </c:pt>
                <c:pt idx="48">
                  <c:v>27633155.544745</c:v>
                </c:pt>
                <c:pt idx="49">
                  <c:v>27550256.0781108</c:v>
                </c:pt>
                <c:pt idx="50">
                  <c:v>27467605.3098765</c:v>
                </c:pt>
                <c:pt idx="51">
                  <c:v>27385202.4939469</c:v>
                </c:pt>
                <c:pt idx="52">
                  <c:v>27303046.886465</c:v>
                </c:pt>
                <c:pt idx="53">
                  <c:v>27221137.7458056</c:v>
                </c:pt>
                <c:pt idx="54">
                  <c:v>27139474.3325682</c:v>
                </c:pt>
                <c:pt idx="55">
                  <c:v>27058055.9095705</c:v>
                </c:pt>
                <c:pt idx="56">
                  <c:v>26976881.7418418</c:v>
                </c:pt>
                <c:pt idx="57">
                  <c:v>26895951.0966163</c:v>
                </c:pt>
                <c:pt idx="58">
                  <c:v>26815263.2433264</c:v>
                </c:pt>
                <c:pt idx="59">
                  <c:v>26734817.4535964</c:v>
                </c:pt>
                <c:pt idx="60">
                  <c:v>26654613.0012356</c:v>
                </c:pt>
                <c:pt idx="61">
                  <c:v>26574649.1622319</c:v>
                </c:pt>
                <c:pt idx="62">
                  <c:v>26494925.2147452</c:v>
                </c:pt>
                <c:pt idx="63">
                  <c:v>26415440.439101</c:v>
                </c:pt>
                <c:pt idx="64">
                  <c:v>26336194.1177837</c:v>
                </c:pt>
                <c:pt idx="65">
                  <c:v>26257185.5354304</c:v>
                </c:pt>
                <c:pt idx="66">
                  <c:v>26178413.9788241</c:v>
                </c:pt>
                <c:pt idx="67">
                  <c:v>26099878.7368876</c:v>
                </c:pt>
                <c:pt idx="68">
                  <c:v>26021579.1006769</c:v>
                </c:pt>
                <c:pt idx="69">
                  <c:v>25943514.3633749</c:v>
                </c:pt>
                <c:pt idx="70">
                  <c:v>25865683.8202848</c:v>
                </c:pt>
                <c:pt idx="71">
                  <c:v>25788086.7688239</c:v>
                </c:pt>
                <c:pt idx="72">
                  <c:v>25710722.5085174</c:v>
                </c:pt>
                <c:pt idx="73">
                  <c:v>25633590.3409919</c:v>
                </c:pt>
                <c:pt idx="74">
                  <c:v>25556689.5699689</c:v>
                </c:pt>
                <c:pt idx="75">
                  <c:v>25480019.501259</c:v>
                </c:pt>
                <c:pt idx="76">
                  <c:v>25403579.4427552</c:v>
                </c:pt>
                <c:pt idx="77">
                  <c:v>25327368.704427</c:v>
                </c:pt>
                <c:pt idx="78">
                  <c:v>25251386.5983137</c:v>
                </c:pt>
                <c:pt idx="79">
                  <c:v>25175632.4385187</c:v>
                </c:pt>
                <c:pt idx="80">
                  <c:v>25100105.5412032</c:v>
                </c:pt>
                <c:pt idx="81">
                  <c:v>25024805.2245796</c:v>
                </c:pt>
                <c:pt idx="82">
                  <c:v>24949730.8089058</c:v>
                </c:pt>
                <c:pt idx="83">
                  <c:v>24874881.6164791</c:v>
                </c:pt>
                <c:pt idx="84">
                  <c:v>24800256.9716297</c:v>
                </c:pt>
                <c:pt idx="85">
                  <c:v>24725856.2007148</c:v>
                </c:pt>
                <c:pt idx="86">
                  <c:v>24651678.6321127</c:v>
                </c:pt>
                <c:pt idx="87">
                  <c:v>24577723.5962163</c:v>
                </c:pt>
                <c:pt idx="88">
                  <c:v>24503990.4254277</c:v>
                </c:pt>
                <c:pt idx="89">
                  <c:v>24430478.4541514</c:v>
                </c:pt>
                <c:pt idx="90">
                  <c:v>24357187.0187889</c:v>
                </c:pt>
                <c:pt idx="91">
                  <c:v>24284115.4577326</c:v>
                </c:pt>
                <c:pt idx="92">
                  <c:v>24211263.1113594</c:v>
                </c:pt>
                <c:pt idx="93">
                  <c:v>24138629.3220253</c:v>
                </c:pt>
                <c:pt idx="94">
                  <c:v>24066213.4340592</c:v>
                </c:pt>
                <c:pt idx="95">
                  <c:v>23994014.793757</c:v>
                </c:pt>
                <c:pt idx="96">
                  <c:v>23922032.7493758</c:v>
                </c:pt>
                <c:pt idx="97">
                  <c:v>23850266.6511276</c:v>
                </c:pt>
                <c:pt idx="98">
                  <c:v>23778715.8511743</c:v>
                </c:pt>
                <c:pt idx="99">
                  <c:v>23707379.7036207</c:v>
                </c:pt>
                <c:pt idx="100">
                  <c:v>23636257.5645099</c:v>
                </c:pt>
                <c:pt idx="101">
                  <c:v>23565348.7918163</c:v>
                </c:pt>
                <c:pt idx="102">
                  <c:v>23494652.7454409</c:v>
                </c:pt>
                <c:pt idx="103">
                  <c:v>23424168.7872046</c:v>
                </c:pt>
                <c:pt idx="104">
                  <c:v>23353896.280843</c:v>
                </c:pt>
                <c:pt idx="105">
                  <c:v>23283834.5920004</c:v>
                </c:pt>
                <c:pt idx="106">
                  <c:v>23213983.0882244</c:v>
                </c:pt>
                <c:pt idx="107">
                  <c:v>23144341.1389598</c:v>
                </c:pt>
                <c:pt idx="108">
                  <c:v>23074908.1155429</c:v>
                </c:pt>
                <c:pt idx="109">
                  <c:v>23005683.3911962</c:v>
                </c:pt>
                <c:pt idx="110">
                  <c:v>22936666.3410227</c:v>
                </c:pt>
                <c:pt idx="111">
                  <c:v>22867856.3419996</c:v>
                </c:pt>
                <c:pt idx="112">
                  <c:v>22799252.7729736</c:v>
                </c:pt>
                <c:pt idx="113">
                  <c:v>22730855.0146547</c:v>
                </c:pt>
                <c:pt idx="114">
                  <c:v>22662662.4496107</c:v>
                </c:pt>
                <c:pt idx="115">
                  <c:v>22594674.4622619</c:v>
                </c:pt>
                <c:pt idx="116">
                  <c:v>22526890.4388751</c:v>
                </c:pt>
                <c:pt idx="117">
                  <c:v>22459309.7675585</c:v>
                </c:pt>
                <c:pt idx="118">
                  <c:v>22391931.8382558</c:v>
                </c:pt>
                <c:pt idx="119">
                  <c:v>22324756.042741</c:v>
                </c:pt>
                <c:pt idx="120">
                  <c:v>22257781.7746128</c:v>
                </c:pt>
                <c:pt idx="121">
                  <c:v>22191008.429289</c:v>
                </c:pt>
                <c:pt idx="122">
                  <c:v>22124435.4040011</c:v>
                </c:pt>
                <c:pt idx="123">
                  <c:v>22058062.0977891</c:v>
                </c:pt>
                <c:pt idx="124">
                  <c:v>21991887.9114957</c:v>
                </c:pt>
                <c:pt idx="125">
                  <c:v>21925912.2477612</c:v>
                </c:pt>
                <c:pt idx="126">
                  <c:v>21860134.5110179</c:v>
                </c:pt>
                <c:pt idx="127">
                  <c:v>21794554.1074849</c:v>
                </c:pt>
                <c:pt idx="128">
                  <c:v>21729170.4451624</c:v>
                </c:pt>
                <c:pt idx="129">
                  <c:v>21663982.933827</c:v>
                </c:pt>
                <c:pt idx="130">
                  <c:v>21598990.9850255</c:v>
                </c:pt>
                <c:pt idx="131">
                  <c:v>21534194.0120704</c:v>
                </c:pt>
                <c:pt idx="132">
                  <c:v>21469591.4300342</c:v>
                </c:pt>
                <c:pt idx="133">
                  <c:v>21405182.6557441</c:v>
                </c:pt>
                <c:pt idx="134">
                  <c:v>21340967.1077769</c:v>
                </c:pt>
                <c:pt idx="135">
                  <c:v>21276944.2064535</c:v>
                </c:pt>
                <c:pt idx="136">
                  <c:v>21213113.3738342</c:v>
                </c:pt>
                <c:pt idx="137">
                  <c:v>21149474.0337127</c:v>
                </c:pt>
                <c:pt idx="138">
                  <c:v>21086025.6116115</c:v>
                </c:pt>
                <c:pt idx="139">
                  <c:v>21022767.5347767</c:v>
                </c:pt>
                <c:pt idx="140">
                  <c:v>20959699.2321724</c:v>
                </c:pt>
                <c:pt idx="141">
                  <c:v>20896820.1344758</c:v>
                </c:pt>
                <c:pt idx="142">
                  <c:v>20834129.6740724</c:v>
                </c:pt>
                <c:pt idx="143">
                  <c:v>20771627.2850502</c:v>
                </c:pt>
                <c:pt idx="144">
                  <c:v>20709312.403195</c:v>
                </c:pt>
                <c:pt idx="145">
                  <c:v>20647184.4659855</c:v>
                </c:pt>
                <c:pt idx="146">
                  <c:v>20585242.9125875</c:v>
                </c:pt>
                <c:pt idx="147">
                  <c:v>20523487.1838497</c:v>
                </c:pt>
                <c:pt idx="148">
                  <c:v>20461916.7222982</c:v>
                </c:pt>
                <c:pt idx="149">
                  <c:v>20400530.9721313</c:v>
                </c:pt>
                <c:pt idx="150">
                  <c:v>20339329.3792149</c:v>
                </c:pt>
                <c:pt idx="151">
                  <c:v>20278311.3910773</c:v>
                </c:pt>
                <c:pt idx="152">
                  <c:v>20217476.456904</c:v>
                </c:pt>
                <c:pt idx="153">
                  <c:v>20156824.0275333</c:v>
                </c:pt>
                <c:pt idx="154">
                  <c:v>20096353.5554507</c:v>
                </c:pt>
                <c:pt idx="155">
                  <c:v>20036064.4947844</c:v>
                </c:pt>
                <c:pt idx="156">
                  <c:v>19975956.3013</c:v>
                </c:pt>
                <c:pt idx="157">
                  <c:v>19916028.4323961</c:v>
                </c:pt>
                <c:pt idx="158">
                  <c:v>19856280.3470989</c:v>
                </c:pt>
                <c:pt idx="159">
                  <c:v>19796711.5060576</c:v>
                </c:pt>
                <c:pt idx="160">
                  <c:v>19737321.3715395</c:v>
                </c:pt>
                <c:pt idx="161">
                  <c:v>19678109.4074248</c:v>
                </c:pt>
                <c:pt idx="162">
                  <c:v>19619075.0792026</c:v>
                </c:pt>
                <c:pt idx="163">
                  <c:v>19560217.853965</c:v>
                </c:pt>
                <c:pt idx="164">
                  <c:v>19501537.2004031</c:v>
                </c:pt>
                <c:pt idx="165">
                  <c:v>19443032.5888019</c:v>
                </c:pt>
                <c:pt idx="166">
                  <c:v>19384703.4910354</c:v>
                </c:pt>
                <c:pt idx="167">
                  <c:v>19326549.3805623</c:v>
                </c:pt>
                <c:pt idx="168">
                  <c:v>19268569.7324207</c:v>
                </c:pt>
                <c:pt idx="169">
                  <c:v>19210764.0232234</c:v>
                </c:pt>
                <c:pt idx="170">
                  <c:v>19153131.7311537</c:v>
                </c:pt>
                <c:pt idx="171">
                  <c:v>19095672.3359603</c:v>
                </c:pt>
                <c:pt idx="172">
                  <c:v>19038385.3189524</c:v>
                </c:pt>
                <c:pt idx="173">
                  <c:v>18981270.1629955</c:v>
                </c:pt>
                <c:pt idx="174">
                  <c:v>18924326.3525065</c:v>
                </c:pt>
                <c:pt idx="175">
                  <c:v>18867553.373449</c:v>
                </c:pt>
                <c:pt idx="176">
                  <c:v>18810950.7133287</c:v>
                </c:pt>
                <c:pt idx="177">
                  <c:v>18754517.8611887</c:v>
                </c:pt>
                <c:pt idx="178">
                  <c:v>18698254.3076051</c:v>
                </c:pt>
                <c:pt idx="179">
                  <c:v>18642159.5446823</c:v>
                </c:pt>
                <c:pt idx="180">
                  <c:v>18586233.0660483</c:v>
                </c:pt>
                <c:pt idx="181">
                  <c:v>18530474.3668501</c:v>
                </c:pt>
                <c:pt idx="182">
                  <c:v>18474882.9437496</c:v>
                </c:pt>
                <c:pt idx="183">
                  <c:v>18419458.2949183</c:v>
                </c:pt>
                <c:pt idx="184">
                  <c:v>18364199.9200336</c:v>
                </c:pt>
                <c:pt idx="185">
                  <c:v>18309107.3202735</c:v>
                </c:pt>
                <c:pt idx="186">
                  <c:v>18254179.9983126</c:v>
                </c:pt>
                <c:pt idx="187">
                  <c:v>18199417.4583177</c:v>
                </c:pt>
                <c:pt idx="188">
                  <c:v>18144819.2059428</c:v>
                </c:pt>
                <c:pt idx="189">
                  <c:v>18090384.7483249</c:v>
                </c:pt>
                <c:pt idx="190">
                  <c:v>18036113.59408</c:v>
                </c:pt>
                <c:pt idx="191">
                  <c:v>17982005.2532977</c:v>
                </c:pt>
                <c:pt idx="192">
                  <c:v>17928059.2375378</c:v>
                </c:pt>
                <c:pt idx="193">
                  <c:v>17874275.0598252</c:v>
                </c:pt>
                <c:pt idx="194">
                  <c:v>17820652.2346457</c:v>
                </c:pt>
                <c:pt idx="195">
                  <c:v>17767190.2779418</c:v>
                </c:pt>
                <c:pt idx="196">
                  <c:v>17713888.707108</c:v>
                </c:pt>
                <c:pt idx="197">
                  <c:v>17660747.0409866</c:v>
                </c:pt>
                <c:pt idx="198">
                  <c:v>17607764.7998637</c:v>
                </c:pt>
                <c:pt idx="199">
                  <c:v>17554941.5054641</c:v>
                </c:pt>
                <c:pt idx="200">
                  <c:v>17502276.6809477</c:v>
                </c:pt>
                <c:pt idx="201">
                  <c:v>17449769.8509049</c:v>
                </c:pt>
                <c:pt idx="202">
                  <c:v>17397420.5413521</c:v>
                </c:pt>
                <c:pt idx="203">
                  <c:v>17345228.2797281</c:v>
                </c:pt>
                <c:pt idx="204">
                  <c:v>17293192.5948889</c:v>
                </c:pt>
                <c:pt idx="205">
                  <c:v>17241313.0171042</c:v>
                </c:pt>
                <c:pt idx="206">
                  <c:v>17189589.0780529</c:v>
                </c:pt>
                <c:pt idx="207">
                  <c:v>17138020.3108188</c:v>
                </c:pt>
                <c:pt idx="208">
                  <c:v>17086606.2498863</c:v>
                </c:pt>
                <c:pt idx="209">
                  <c:v>17035346.4311366</c:v>
                </c:pt>
                <c:pt idx="210">
                  <c:v>16984240.3918432</c:v>
                </c:pt>
                <c:pt idx="211">
                  <c:v>16933287.6706677</c:v>
                </c:pt>
                <c:pt idx="212">
                  <c:v>16882487.8076557</c:v>
                </c:pt>
                <c:pt idx="213">
                  <c:v>16831840.3442327</c:v>
                </c:pt>
                <c:pt idx="214">
                  <c:v>16781344.8232</c:v>
                </c:pt>
                <c:pt idx="215">
                  <c:v>16731000.7887304</c:v>
                </c:pt>
                <c:pt idx="216">
                  <c:v>16680807.7863642</c:v>
                </c:pt>
                <c:pt idx="217">
                  <c:v>16630765.3630052</c:v>
                </c:pt>
                <c:pt idx="218">
                  <c:v>16580873.0669161</c:v>
                </c:pt>
                <c:pt idx="219">
                  <c:v>16531130.4477154</c:v>
                </c:pt>
                <c:pt idx="220">
                  <c:v>16481537.0563722</c:v>
                </c:pt>
                <c:pt idx="221">
                  <c:v>16432092.4452031</c:v>
                </c:pt>
                <c:pt idx="222">
                  <c:v>16382796.1678675</c:v>
                </c:pt>
                <c:pt idx="223">
                  <c:v>16333647.7793639</c:v>
                </c:pt>
                <c:pt idx="224">
                  <c:v>16284646.8360258</c:v>
                </c:pt>
                <c:pt idx="225">
                  <c:v>16235792.8955177</c:v>
                </c:pt>
                <c:pt idx="226">
                  <c:v>16187085.5168312</c:v>
                </c:pt>
                <c:pt idx="227">
                  <c:v>16138524.2602807</c:v>
                </c:pt>
                <c:pt idx="228">
                  <c:v>16090108.6874999</c:v>
                </c:pt>
                <c:pt idx="229">
                  <c:v>16041838.3614374</c:v>
                </c:pt>
                <c:pt idx="230">
                  <c:v>15993712.846353</c:v>
                </c:pt>
                <c:pt idx="231">
                  <c:v>15945731.707814</c:v>
                </c:pt>
                <c:pt idx="232">
                  <c:v>15897894.5126905</c:v>
                </c:pt>
                <c:pt idx="233">
                  <c:v>15850200.8291525</c:v>
                </c:pt>
                <c:pt idx="234">
                  <c:v>15802650.226665</c:v>
                </c:pt>
                <c:pt idx="235">
                  <c:v>15755242.275985</c:v>
                </c:pt>
                <c:pt idx="236">
                  <c:v>15707976.5491571</c:v>
                </c:pt>
                <c:pt idx="237">
                  <c:v>15660852.6195096</c:v>
                </c:pt>
                <c:pt idx="238">
                  <c:v>15613870.0616511</c:v>
                </c:pt>
                <c:pt idx="239">
                  <c:v>15567028.4514661</c:v>
                </c:pt>
                <c:pt idx="240">
                  <c:v>15520327.3661117</c:v>
                </c:pt>
                <c:pt idx="241">
                  <c:v>15473766.3840134</c:v>
                </c:pt>
                <c:pt idx="242">
                  <c:v>15427345.0848613</c:v>
                </c:pt>
                <c:pt idx="243">
                  <c:v>15381063.0496067</c:v>
                </c:pt>
                <c:pt idx="244">
                  <c:v>15334919.8604579</c:v>
                </c:pt>
                <c:pt idx="245">
                  <c:v>15288915.1008766</c:v>
                </c:pt>
                <c:pt idx="246">
                  <c:v>15243048.3555739</c:v>
                </c:pt>
                <c:pt idx="247">
                  <c:v>15197319.2105072</c:v>
                </c:pt>
                <c:pt idx="248">
                  <c:v>15151727.2528757</c:v>
                </c:pt>
                <c:pt idx="249">
                  <c:v>15106272.0711171</c:v>
                </c:pt>
                <c:pt idx="250">
                  <c:v>15060953.2549037</c:v>
                </c:pt>
                <c:pt idx="251">
                  <c:v>15015770.395139</c:v>
                </c:pt>
                <c:pt idx="252">
                  <c:v>14970723.0839536</c:v>
                </c:pt>
                <c:pt idx="253">
                  <c:v>14925810.9147017</c:v>
                </c:pt>
                <c:pt idx="254">
                  <c:v>14881033.4819576</c:v>
                </c:pt>
                <c:pt idx="255">
                  <c:v>14836390.3815117</c:v>
                </c:pt>
                <c:pt idx="256">
                  <c:v>14791881.2103672</c:v>
                </c:pt>
                <c:pt idx="257">
                  <c:v>14747505.5667361</c:v>
                </c:pt>
                <c:pt idx="258">
                  <c:v>14703263.0500359</c:v>
                </c:pt>
                <c:pt idx="259">
                  <c:v>14659153.2608858</c:v>
                </c:pt>
                <c:pt idx="260">
                  <c:v>14615175.8011031</c:v>
                </c:pt>
                <c:pt idx="261">
                  <c:v>14571330.2736998</c:v>
                </c:pt>
                <c:pt idx="262">
                  <c:v>14527616.2828787</c:v>
                </c:pt>
                <c:pt idx="263">
                  <c:v>14484033.4340301</c:v>
                </c:pt>
                <c:pt idx="264">
                  <c:v>14440581.333728</c:v>
                </c:pt>
                <c:pt idx="265">
                  <c:v>14397259.5897268</c:v>
                </c:pt>
                <c:pt idx="266">
                  <c:v>14354067.8109576</c:v>
                </c:pt>
                <c:pt idx="267">
                  <c:v>14311005.6075248</c:v>
                </c:pt>
                <c:pt idx="268">
                  <c:v>14268072.5907022</c:v>
                </c:pt>
                <c:pt idx="269">
                  <c:v>14225268.3729301</c:v>
                </c:pt>
                <c:pt idx="270">
                  <c:v>14182592.5678113</c:v>
                </c:pt>
                <c:pt idx="271">
                  <c:v>14140044.7901079</c:v>
                </c:pt>
                <c:pt idx="272">
                  <c:v>14097624.6557375</c:v>
                </c:pt>
                <c:pt idx="273">
                  <c:v>14055331.7817703</c:v>
                </c:pt>
                <c:pt idx="274">
                  <c:v>14013165.786425</c:v>
                </c:pt>
                <c:pt idx="275">
                  <c:v>13971126.2890657</c:v>
                </c:pt>
                <c:pt idx="276">
                  <c:v>13929212.9101985</c:v>
                </c:pt>
                <c:pt idx="277">
                  <c:v>13887425.2714679</c:v>
                </c:pt>
                <c:pt idx="278">
                  <c:v>13845762.9956535</c:v>
                </c:pt>
                <c:pt idx="279">
                  <c:v>13804225.7066666</c:v>
                </c:pt>
                <c:pt idx="280">
                  <c:v>13762813.0295466</c:v>
                </c:pt>
                <c:pt idx="281">
                  <c:v>13721524.5904579</c:v>
                </c:pt>
                <c:pt idx="282">
                  <c:v>13680360.0166866</c:v>
                </c:pt>
                <c:pt idx="283">
                  <c:v>13639318.9366365</c:v>
                </c:pt>
                <c:pt idx="284">
                  <c:v>13598400.9798266</c:v>
                </c:pt>
                <c:pt idx="285">
                  <c:v>13557605.7768871</c:v>
                </c:pt>
                <c:pt idx="286">
                  <c:v>13516932.9595565</c:v>
                </c:pt>
                <c:pt idx="287">
                  <c:v>13476382.1606778</c:v>
                </c:pt>
                <c:pt idx="288">
                  <c:v>13435953.0141958</c:v>
                </c:pt>
                <c:pt idx="289">
                  <c:v>13395645.1551532</c:v>
                </c:pt>
                <c:pt idx="290">
                  <c:v>13355458.2196877</c:v>
                </c:pt>
                <c:pt idx="291">
                  <c:v>13315391.8450286</c:v>
                </c:pt>
                <c:pt idx="292">
                  <c:v>13275445.6694936</c:v>
                </c:pt>
                <c:pt idx="293">
                  <c:v>13235619.3324851</c:v>
                </c:pt>
                <c:pt idx="294">
                  <c:v>13195912.4744876</c:v>
                </c:pt>
                <c:pt idx="295">
                  <c:v>13156324.7370642</c:v>
                </c:pt>
                <c:pt idx="296">
                  <c:v>13116855.762853</c:v>
                </c:pt>
                <c:pt idx="297">
                  <c:v>13077505.1955644</c:v>
                </c:pt>
                <c:pt idx="298">
                  <c:v>13038272.6799777</c:v>
                </c:pt>
                <c:pt idx="299">
                  <c:v>12999157.8619378</c:v>
                </c:pt>
                <c:pt idx="300">
                  <c:v>12960160.388352</c:v>
                </c:pt>
                <c:pt idx="301">
                  <c:v>12921279.9071869</c:v>
                </c:pt>
                <c:pt idx="302">
                  <c:v>12882516.0674653</c:v>
                </c:pt>
                <c:pt idx="303">
                  <c:v>12843868.519263</c:v>
                </c:pt>
                <c:pt idx="304">
                  <c:v>12805336.9137052</c:v>
                </c:pt>
                <c:pt idx="305">
                  <c:v>12766920.902964</c:v>
                </c:pt>
                <c:pt idx="306">
                  <c:v>12728620.1402552</c:v>
                </c:pt>
                <c:pt idx="307">
                  <c:v>12690434.2798344</c:v>
                </c:pt>
                <c:pt idx="308">
                  <c:v>12652362.9769949</c:v>
                </c:pt>
                <c:pt idx="309">
                  <c:v>12614405.8880639</c:v>
                </c:pt>
                <c:pt idx="310">
                  <c:v>12576562.6703997</c:v>
                </c:pt>
                <c:pt idx="311">
                  <c:v>12538832.9823885</c:v>
                </c:pt>
                <c:pt idx="312">
                  <c:v>12501216.4834413</c:v>
                </c:pt>
                <c:pt idx="313">
                  <c:v>12463712.833991</c:v>
                </c:pt>
                <c:pt idx="314">
                  <c:v>12426321.695489</c:v>
                </c:pt>
                <c:pt idx="315">
                  <c:v>12389042.7304026</c:v>
                </c:pt>
                <c:pt idx="316">
                  <c:v>12351875.6022114</c:v>
                </c:pt>
                <c:pt idx="317">
                  <c:v>12314819.9754047</c:v>
                </c:pt>
                <c:pt idx="318">
                  <c:v>12277875.5154785</c:v>
                </c:pt>
                <c:pt idx="319">
                  <c:v>12241041.8889321</c:v>
                </c:pt>
                <c:pt idx="320">
                  <c:v>12204318.7632653</c:v>
                </c:pt>
                <c:pt idx="321">
                  <c:v>12167705.8069755</c:v>
                </c:pt>
                <c:pt idx="322">
                  <c:v>12131202.6895546</c:v>
                </c:pt>
                <c:pt idx="323">
                  <c:v>12094809.0814859</c:v>
                </c:pt>
                <c:pt idx="324">
                  <c:v>12058524.6542415</c:v>
                </c:pt>
                <c:pt idx="325">
                  <c:v>12022349.0802787</c:v>
                </c:pt>
                <c:pt idx="326">
                  <c:v>11986282.0330379</c:v>
                </c:pt>
                <c:pt idx="327">
                  <c:v>11950323.1869388</c:v>
                </c:pt>
                <c:pt idx="328">
                  <c:v>11914472.217378</c:v>
                </c:pt>
                <c:pt idx="329">
                  <c:v>11878728.8007258</c:v>
                </c:pt>
                <c:pt idx="330">
                  <c:v>11843092.6143237</c:v>
                </c:pt>
                <c:pt idx="331">
                  <c:v>11807563.3364807</c:v>
                </c:pt>
                <c:pt idx="332">
                  <c:v>11772140.6464712</c:v>
                </c:pt>
                <c:pt idx="333">
                  <c:v>11736824.2245318</c:v>
                </c:pt>
                <c:pt idx="334">
                  <c:v>11701613.7518582</c:v>
                </c:pt>
                <c:pt idx="335">
                  <c:v>11666508.9106027</c:v>
                </c:pt>
                <c:pt idx="336">
                  <c:v>11631509.3838708</c:v>
                </c:pt>
                <c:pt idx="337">
                  <c:v>11596614.8557192</c:v>
                </c:pt>
                <c:pt idx="338">
                  <c:v>11561825.0111521</c:v>
                </c:pt>
                <c:pt idx="339">
                  <c:v>11527139.5361186</c:v>
                </c:pt>
                <c:pt idx="340">
                  <c:v>11492558.1175103</c:v>
                </c:pt>
                <c:pt idx="341">
                  <c:v>11458080.4431577</c:v>
                </c:pt>
                <c:pt idx="342">
                  <c:v>11423706.2018283</c:v>
                </c:pt>
                <c:pt idx="343">
                  <c:v>11389435.0832228</c:v>
                </c:pt>
                <c:pt idx="344">
                  <c:v>11355266.7779731</c:v>
                </c:pt>
                <c:pt idx="345">
                  <c:v>11321200.9776392</c:v>
                </c:pt>
                <c:pt idx="346">
                  <c:v>11287237.3747063</c:v>
                </c:pt>
                <c:pt idx="347">
                  <c:v>11253375.6625822</c:v>
                </c:pt>
                <c:pt idx="348">
                  <c:v>11219615.5355944</c:v>
                </c:pt>
                <c:pt idx="349">
                  <c:v>11185956.6889876</c:v>
                </c:pt>
                <c:pt idx="350">
                  <c:v>11152398.8189207</c:v>
                </c:pt>
                <c:pt idx="351">
                  <c:v>11118941.6224639</c:v>
                </c:pt>
                <c:pt idx="352">
                  <c:v>11085584.7975965</c:v>
                </c:pt>
                <c:pt idx="353">
                  <c:v>11052328.0432037</c:v>
                </c:pt>
                <c:pt idx="354">
                  <c:v>11019171.0590741</c:v>
                </c:pt>
                <c:pt idx="355">
                  <c:v>10986113.5458969</c:v>
                </c:pt>
                <c:pt idx="356">
                  <c:v>10953155.2052592</c:v>
                </c:pt>
                <c:pt idx="357">
                  <c:v>10920295.7396434</c:v>
                </c:pt>
                <c:pt idx="358">
                  <c:v>10887534.8524245</c:v>
                </c:pt>
                <c:pt idx="359">
                  <c:v>10854872.2478672</c:v>
                </c:pt>
                <c:pt idx="360">
                  <c:v>10822307.6311236</c:v>
                </c:pt>
                <c:pt idx="361">
                  <c:v>10789840.7082302</c:v>
                </c:pt>
                <c:pt idx="362">
                  <c:v>10757471.1861055</c:v>
                </c:pt>
                <c:pt idx="363">
                  <c:v>10725198.7725472</c:v>
                </c:pt>
                <c:pt idx="364">
                  <c:v>10693023.1762296</c:v>
                </c:pt>
                <c:pt idx="365">
                  <c:v>10660944.1067009</c:v>
                </c:pt>
                <c:pt idx="366">
                  <c:v>10628961.2743808</c:v>
                </c:pt>
                <c:pt idx="367">
                  <c:v>10597074.3905577</c:v>
                </c:pt>
                <c:pt idx="368">
                  <c:v>10565283.167386</c:v>
                </c:pt>
                <c:pt idx="369">
                  <c:v>10533587.3178838</c:v>
                </c:pt>
                <c:pt idx="370">
                  <c:v>10501986.5559302</c:v>
                </c:pt>
                <c:pt idx="371">
                  <c:v>10470480.5962624</c:v>
                </c:pt>
                <c:pt idx="372">
                  <c:v>10439069.1544736</c:v>
                </c:pt>
                <c:pt idx="373">
                  <c:v>10407751.9470102</c:v>
                </c:pt>
                <c:pt idx="374">
                  <c:v>10376528.6911691</c:v>
                </c:pt>
                <c:pt idx="375">
                  <c:v>10345399.1050956</c:v>
                </c:pt>
                <c:pt idx="376">
                  <c:v>10314362.9077804</c:v>
                </c:pt>
                <c:pt idx="377">
                  <c:v>10283419.819057</c:v>
                </c:pt>
                <c:pt idx="378">
                  <c:v>10252569.5595998</c:v>
                </c:pt>
                <c:pt idx="379">
                  <c:v>10221811.850921</c:v>
                </c:pt>
                <c:pt idx="380">
                  <c:v>10191146.4153683</c:v>
                </c:pt>
                <c:pt idx="381">
                  <c:v>10160572.9761222</c:v>
                </c:pt>
                <c:pt idx="382">
                  <c:v>10130091.2571938</c:v>
                </c:pt>
                <c:pt idx="383">
                  <c:v>10099700.9834222</c:v>
                </c:pt>
                <c:pt idx="384">
                  <c:v>10069401.880472</c:v>
                </c:pt>
                <c:pt idx="385">
                  <c:v>10039193.6748305</c:v>
                </c:pt>
                <c:pt idx="386">
                  <c:v>10009076.093806</c:v>
                </c:pt>
                <c:pt idx="387">
                  <c:v>9979048.86552463</c:v>
                </c:pt>
                <c:pt idx="388">
                  <c:v>9949111.71892805</c:v>
                </c:pt>
                <c:pt idx="389">
                  <c:v>9919264.38377127</c:v>
                </c:pt>
                <c:pt idx="390">
                  <c:v>9889506.59061996</c:v>
                </c:pt>
                <c:pt idx="391">
                  <c:v>9859838.0708481</c:v>
                </c:pt>
                <c:pt idx="392">
                  <c:v>9830258.55663555</c:v>
                </c:pt>
                <c:pt idx="393">
                  <c:v>9800767.78096565</c:v>
                </c:pt>
                <c:pt idx="394">
                  <c:v>9771365.47762275</c:v>
                </c:pt>
                <c:pt idx="395">
                  <c:v>9742051.38118988</c:v>
                </c:pt>
                <c:pt idx="396">
                  <c:v>9712825.22704631</c:v>
                </c:pt>
                <c:pt idx="397">
                  <c:v>9683686.75136517</c:v>
                </c:pt>
                <c:pt idx="398">
                  <c:v>9654635.69111108</c:v>
                </c:pt>
                <c:pt idx="399">
                  <c:v>9625671.78403775</c:v>
                </c:pt>
                <c:pt idx="400">
                  <c:v>9596794.76868563</c:v>
                </c:pt>
                <c:pt idx="401">
                  <c:v>9568004.38437957</c:v>
                </c:pt>
                <c:pt idx="402">
                  <c:v>9539300.37122644</c:v>
                </c:pt>
                <c:pt idx="403">
                  <c:v>9510682.47011276</c:v>
                </c:pt>
                <c:pt idx="404">
                  <c:v>9482150.42270242</c:v>
                </c:pt>
                <c:pt idx="405">
                  <c:v>9453703.97143431</c:v>
                </c:pt>
                <c:pt idx="406">
                  <c:v>9425342.85952001</c:v>
                </c:pt>
                <c:pt idx="407">
                  <c:v>9397066.83094145</c:v>
                </c:pt>
                <c:pt idx="408">
                  <c:v>9368875.63044862</c:v>
                </c:pt>
                <c:pt idx="409">
                  <c:v>9340769.00355728</c:v>
                </c:pt>
                <c:pt idx="410">
                  <c:v>9312746.6965466</c:v>
                </c:pt>
                <c:pt idx="411">
                  <c:v>9284808.45645697</c:v>
                </c:pt>
                <c:pt idx="412">
                  <c:v>9256954.0310876</c:v>
                </c:pt>
                <c:pt idx="413">
                  <c:v>9229183.16899433</c:v>
                </c:pt>
                <c:pt idx="414">
                  <c:v>9201495.61948735</c:v>
                </c:pt>
                <c:pt idx="415">
                  <c:v>9173891.13262889</c:v>
                </c:pt>
                <c:pt idx="416">
                  <c:v>9146369.459231</c:v>
                </c:pt>
                <c:pt idx="417">
                  <c:v>9118930.35085331</c:v>
                </c:pt>
                <c:pt idx="418">
                  <c:v>9091573.55980075</c:v>
                </c:pt>
                <c:pt idx="419">
                  <c:v>9064298.83912134</c:v>
                </c:pt>
                <c:pt idx="420">
                  <c:v>9037105.94260398</c:v>
                </c:pt>
                <c:pt idx="421">
                  <c:v>9009994.62477617</c:v>
                </c:pt>
                <c:pt idx="422">
                  <c:v>8982964.64090184</c:v>
                </c:pt>
                <c:pt idx="423">
                  <c:v>8956015.74697913</c:v>
                </c:pt>
                <c:pt idx="424">
                  <c:v>8929147.6997382</c:v>
                </c:pt>
                <c:pt idx="425">
                  <c:v>8902360.25663898</c:v>
                </c:pt>
                <c:pt idx="426">
                  <c:v>8875653.17586907</c:v>
                </c:pt>
                <c:pt idx="427">
                  <c:v>8849026.21634146</c:v>
                </c:pt>
                <c:pt idx="428">
                  <c:v>8822479.13769244</c:v>
                </c:pt>
                <c:pt idx="429">
                  <c:v>8796011.70027936</c:v>
                </c:pt>
                <c:pt idx="430">
                  <c:v>8769623.66517852</c:v>
                </c:pt>
                <c:pt idx="431">
                  <c:v>8743314.79418298</c:v>
                </c:pt>
                <c:pt idx="432">
                  <c:v>8717084.84980043</c:v>
                </c:pt>
                <c:pt idx="433">
                  <c:v>8690933.59525103</c:v>
                </c:pt>
                <c:pt idx="434">
                  <c:v>8664860.79446528</c:v>
                </c:pt>
                <c:pt idx="435">
                  <c:v>8638866.21208188</c:v>
                </c:pt>
                <c:pt idx="436">
                  <c:v>8612949.61344564</c:v>
                </c:pt>
                <c:pt idx="437">
                  <c:v>8587110.7646053</c:v>
                </c:pt>
                <c:pt idx="438">
                  <c:v>8561349.43231148</c:v>
                </c:pt>
                <c:pt idx="439">
                  <c:v>8535665.38401455</c:v>
                </c:pt>
                <c:pt idx="440">
                  <c:v>8510058.38786251</c:v>
                </c:pt>
                <c:pt idx="441">
                  <c:v>8484528.21269892</c:v>
                </c:pt>
                <c:pt idx="442">
                  <c:v>8459074.62806082</c:v>
                </c:pt>
                <c:pt idx="443">
                  <c:v>8433697.40417664</c:v>
                </c:pt>
                <c:pt idx="444">
                  <c:v>8408396.31196411</c:v>
                </c:pt>
                <c:pt idx="445">
                  <c:v>8383171.12302822</c:v>
                </c:pt>
                <c:pt idx="446">
                  <c:v>8358021.60965913</c:v>
                </c:pt>
                <c:pt idx="447">
                  <c:v>8332947.54483016</c:v>
                </c:pt>
                <c:pt idx="448">
                  <c:v>8307948.70219566</c:v>
                </c:pt>
                <c:pt idx="449">
                  <c:v>8283024.85608908</c:v>
                </c:pt>
                <c:pt idx="450">
                  <c:v>8258175.78152081</c:v>
                </c:pt>
                <c:pt idx="451">
                  <c:v>8233401.25417625</c:v>
                </c:pt>
                <c:pt idx="452">
                  <c:v>8208701.05041372</c:v>
                </c:pt>
                <c:pt idx="453">
                  <c:v>8184074.94726248</c:v>
                </c:pt>
                <c:pt idx="454">
                  <c:v>8159522.72242069</c:v>
                </c:pt>
                <c:pt idx="455">
                  <c:v>8135044.15425343</c:v>
                </c:pt>
                <c:pt idx="456">
                  <c:v>8110639.02179067</c:v>
                </c:pt>
                <c:pt idx="457">
                  <c:v>8086307.1047253</c:v>
                </c:pt>
                <c:pt idx="458">
                  <c:v>8062048.18341112</c:v>
                </c:pt>
                <c:pt idx="459">
                  <c:v>8037862.03886089</c:v>
                </c:pt>
                <c:pt idx="460">
                  <c:v>8013748.45274431</c:v>
                </c:pt>
                <c:pt idx="461">
                  <c:v>7989707.20738607</c:v>
                </c:pt>
                <c:pt idx="462">
                  <c:v>7965738.08576391</c:v>
                </c:pt>
                <c:pt idx="463">
                  <c:v>7941840.87150662</c:v>
                </c:pt>
                <c:pt idx="464">
                  <c:v>7918015.3488921</c:v>
                </c:pt>
                <c:pt idx="465">
                  <c:v>7894261.30284543</c:v>
                </c:pt>
                <c:pt idx="466">
                  <c:v>7870578.51893689</c:v>
                </c:pt>
                <c:pt idx="467">
                  <c:v>7846966.78338008</c:v>
                </c:pt>
                <c:pt idx="468">
                  <c:v>7823425.88302994</c:v>
                </c:pt>
                <c:pt idx="469">
                  <c:v>7799955.60538085</c:v>
                </c:pt>
                <c:pt idx="470">
                  <c:v>7776555.73856471</c:v>
                </c:pt>
                <c:pt idx="471">
                  <c:v>7753226.07134901</c:v>
                </c:pt>
                <c:pt idx="472">
                  <c:v>7729966.39313497</c:v>
                </c:pt>
                <c:pt idx="473">
                  <c:v>7706776.49395556</c:v>
                </c:pt>
                <c:pt idx="474">
                  <c:v>7683656.16447369</c:v>
                </c:pt>
                <c:pt idx="475">
                  <c:v>7660605.19598027</c:v>
                </c:pt>
                <c:pt idx="476">
                  <c:v>7637623.38039233</c:v>
                </c:pt>
                <c:pt idx="477">
                  <c:v>7614710.51025115</c:v>
                </c:pt>
                <c:pt idx="478">
                  <c:v>7591866.3787204</c:v>
                </c:pt>
                <c:pt idx="479">
                  <c:v>7569090.77958424</c:v>
                </c:pt>
                <c:pt idx="480">
                  <c:v>7546383.50724549</c:v>
                </c:pt>
                <c:pt idx="481">
                  <c:v>7523744.35672375</c:v>
                </c:pt>
                <c:pt idx="482">
                  <c:v>7501173.12365358</c:v>
                </c:pt>
                <c:pt idx="483">
                  <c:v>7478669.60428262</c:v>
                </c:pt>
                <c:pt idx="484">
                  <c:v>7456233.59546977</c:v>
                </c:pt>
                <c:pt idx="485">
                  <c:v>7433864.89468336</c:v>
                </c:pt>
                <c:pt idx="486">
                  <c:v>7411563.29999931</c:v>
                </c:pt>
                <c:pt idx="487">
                  <c:v>7389328.61009931</c:v>
                </c:pt>
                <c:pt idx="488">
                  <c:v>7367160.62426901</c:v>
                </c:pt>
                <c:pt idx="489">
                  <c:v>7345059.14239621</c:v>
                </c:pt>
                <c:pt idx="490">
                  <c:v>7323023.96496902</c:v>
                </c:pt>
                <c:pt idx="491">
                  <c:v>7301054.89307411</c:v>
                </c:pt>
                <c:pt idx="492">
                  <c:v>7279151.72839489</c:v>
                </c:pt>
                <c:pt idx="493">
                  <c:v>7257314.27320971</c:v>
                </c:pt>
                <c:pt idx="494">
                  <c:v>7235542.33039008</c:v>
                </c:pt>
                <c:pt idx="495">
                  <c:v>7213835.70339891</c:v>
                </c:pt>
                <c:pt idx="496">
                  <c:v>7192194.19628871</c:v>
                </c:pt>
                <c:pt idx="497">
                  <c:v>7170617.61369984</c:v>
                </c:pt>
                <c:pt idx="498">
                  <c:v>7149105.76085874</c:v>
                </c:pt>
                <c:pt idx="499">
                  <c:v>7127658.44357617</c:v>
                </c:pt>
                <c:pt idx="500">
                  <c:v>7106275.46824544</c:v>
                </c:pt>
                <c:pt idx="501">
                  <c:v>7084956.6418407</c:v>
                </c:pt>
                <c:pt idx="502">
                  <c:v>7063701.77191518</c:v>
                </c:pt>
                <c:pt idx="503">
                  <c:v>7042510.66659943</c:v>
                </c:pt>
                <c:pt idx="504">
                  <c:v>7021383.13459964</c:v>
                </c:pt>
                <c:pt idx="505">
                  <c:v>7000318.98519584</c:v>
                </c:pt>
                <c:pt idx="506">
                  <c:v>6979318.02824025</c:v>
                </c:pt>
                <c:pt idx="507">
                  <c:v>6958380.07415553</c:v>
                </c:pt>
                <c:pt idx="508">
                  <c:v>6937504.93393306</c:v>
                </c:pt>
                <c:pt idx="509">
                  <c:v>6916692.41913126</c:v>
                </c:pt>
                <c:pt idx="510">
                  <c:v>6895942.34187387</c:v>
                </c:pt>
                <c:pt idx="511">
                  <c:v>6875254.51484825</c:v>
                </c:pt>
                <c:pt idx="512">
                  <c:v>6854628.7513037</c:v>
                </c:pt>
                <c:pt idx="513">
                  <c:v>6834064.86504979</c:v>
                </c:pt>
                <c:pt idx="514">
                  <c:v>6813562.67045464</c:v>
                </c:pt>
                <c:pt idx="515">
                  <c:v>6793121.98244328</c:v>
                </c:pt>
                <c:pt idx="516">
                  <c:v>6772742.61649595</c:v>
                </c:pt>
                <c:pt idx="517">
                  <c:v>6752424.38864646</c:v>
                </c:pt>
                <c:pt idx="518">
                  <c:v>6732167.11548052</c:v>
                </c:pt>
                <c:pt idx="519">
                  <c:v>6711970.61413408</c:v>
                </c:pt>
                <c:pt idx="520">
                  <c:v>6691834.70229168</c:v>
                </c:pt>
                <c:pt idx="521">
                  <c:v>6671759.19818481</c:v>
                </c:pt>
                <c:pt idx="522">
                  <c:v>6651743.92059025</c:v>
                </c:pt>
                <c:pt idx="523">
                  <c:v>6631788.68882848</c:v>
                </c:pt>
                <c:pt idx="524">
                  <c:v>6611893.32276199</c:v>
                </c:pt>
                <c:pt idx="525">
                  <c:v>6592057.64279371</c:v>
                </c:pt>
                <c:pt idx="526">
                  <c:v>6572281.46986533</c:v>
                </c:pt>
                <c:pt idx="527">
                  <c:v>6552564.62545573</c:v>
                </c:pt>
                <c:pt idx="528">
                  <c:v>6532906.93157936</c:v>
                </c:pt>
                <c:pt idx="529">
                  <c:v>6513308.21078463</c:v>
                </c:pt>
                <c:pt idx="530">
                  <c:v>6493768.28615227</c:v>
                </c:pt>
                <c:pt idx="531">
                  <c:v>6474286.98129381</c:v>
                </c:pt>
                <c:pt idx="532">
                  <c:v>6454864.12034993</c:v>
                </c:pt>
                <c:pt idx="533">
                  <c:v>6435499.52798888</c:v>
                </c:pt>
                <c:pt idx="534">
                  <c:v>6416193.02940492</c:v>
                </c:pt>
                <c:pt idx="535">
                  <c:v>6396944.4503167</c:v>
                </c:pt>
                <c:pt idx="536">
                  <c:v>6377753.61696575</c:v>
                </c:pt>
                <c:pt idx="537">
                  <c:v>6358620.35611486</c:v>
                </c:pt>
                <c:pt idx="538">
                  <c:v>6339544.49504651</c:v>
                </c:pt>
                <c:pt idx="539">
                  <c:v>6320525.86156137</c:v>
                </c:pt>
                <c:pt idx="540">
                  <c:v>6301564.28397669</c:v>
                </c:pt>
                <c:pt idx="541">
                  <c:v>6282659.59112476</c:v>
                </c:pt>
                <c:pt idx="542">
                  <c:v>6263811.61235138</c:v>
                </c:pt>
                <c:pt idx="543">
                  <c:v>6245020.17751433</c:v>
                </c:pt>
                <c:pt idx="544">
                  <c:v>6226285.11698179</c:v>
                </c:pt>
                <c:pt idx="545">
                  <c:v>6207606.26163084</c:v>
                </c:pt>
                <c:pt idx="546">
                  <c:v>6188983.44284595</c:v>
                </c:pt>
                <c:pt idx="547">
                  <c:v>6170416.49251741</c:v>
                </c:pt>
                <c:pt idx="548">
                  <c:v>6151905.24303986</c:v>
                </c:pt>
                <c:pt idx="549">
                  <c:v>6133449.52731074</c:v>
                </c:pt>
                <c:pt idx="550">
                  <c:v>6115049.17872881</c:v>
                </c:pt>
                <c:pt idx="551">
                  <c:v>6096704.03119262</c:v>
                </c:pt>
                <c:pt idx="552">
                  <c:v>6078413.91909904</c:v>
                </c:pt>
                <c:pt idx="553">
                  <c:v>6060178.67734174</c:v>
                </c:pt>
                <c:pt idx="554">
                  <c:v>6041998.14130972</c:v>
                </c:pt>
                <c:pt idx="555">
                  <c:v>6023872.14688579</c:v>
                </c:pt>
                <c:pt idx="556">
                  <c:v>6005800.53044513</c:v>
                </c:pt>
                <c:pt idx="557">
                  <c:v>5987783.1288538</c:v>
                </c:pt>
                <c:pt idx="558">
                  <c:v>5969819.77946724</c:v>
                </c:pt>
                <c:pt idx="559">
                  <c:v>5951910.32012883</c:v>
                </c:pt>
                <c:pt idx="560">
                  <c:v>5934054.58916845</c:v>
                </c:pt>
                <c:pt idx="561">
                  <c:v>5916252.42540094</c:v>
                </c:pt>
                <c:pt idx="562">
                  <c:v>5898503.66812474</c:v>
                </c:pt>
                <c:pt idx="563">
                  <c:v>5880808.15712036</c:v>
                </c:pt>
                <c:pt idx="564">
                  <c:v>5863165.732649</c:v>
                </c:pt>
                <c:pt idx="565">
                  <c:v>5845576.23545106</c:v>
                </c:pt>
                <c:pt idx="566">
                  <c:v>5828039.5067447</c:v>
                </c:pt>
                <c:pt idx="567">
                  <c:v>5810555.38822447</c:v>
                </c:pt>
                <c:pt idx="568">
                  <c:v>5793123.72205979</c:v>
                </c:pt>
                <c:pt idx="569">
                  <c:v>5775744.35089362</c:v>
                </c:pt>
                <c:pt idx="570">
                  <c:v>5758417.11784094</c:v>
                </c:pt>
                <c:pt idx="571">
                  <c:v>5741141.86648741</c:v>
                </c:pt>
                <c:pt idx="572">
                  <c:v>5723918.44088795</c:v>
                </c:pt>
                <c:pt idx="573">
                  <c:v>5706746.68556529</c:v>
                </c:pt>
                <c:pt idx="574">
                  <c:v>5689626.44550859</c:v>
                </c:pt>
                <c:pt idx="575">
                  <c:v>5672557.56617206</c:v>
                </c:pt>
                <c:pt idx="576">
                  <c:v>5655539.89347355</c:v>
                </c:pt>
                <c:pt idx="577">
                  <c:v>5638573.27379313</c:v>
                </c:pt>
                <c:pt idx="578">
                  <c:v>5621657.55397175</c:v>
                </c:pt>
                <c:pt idx="579">
                  <c:v>5604792.58130983</c:v>
                </c:pt>
                <c:pt idx="580">
                  <c:v>5587978.2035659</c:v>
                </c:pt>
                <c:pt idx="581">
                  <c:v>5571214.26895521</c:v>
                </c:pt>
                <c:pt idx="582">
                  <c:v>5554500.62614834</c:v>
                </c:pt>
                <c:pt idx="583">
                  <c:v>5537837.1242699</c:v>
                </c:pt>
                <c:pt idx="584">
                  <c:v>5521223.61289709</c:v>
                </c:pt>
                <c:pt idx="585">
                  <c:v>5504659.9420584</c:v>
                </c:pt>
                <c:pt idx="586">
                  <c:v>5488145.96223222</c:v>
                </c:pt>
                <c:pt idx="587">
                  <c:v>5471681.52434552</c:v>
                </c:pt>
                <c:pt idx="588">
                  <c:v>5455266.47977249</c:v>
                </c:pt>
                <c:pt idx="589">
                  <c:v>5438900.68033317</c:v>
                </c:pt>
                <c:pt idx="590">
                  <c:v>5422583.97829217</c:v>
                </c:pt>
                <c:pt idx="591">
                  <c:v>5406316.22635729</c:v>
                </c:pt>
                <c:pt idx="592">
                  <c:v>5390097.27767822</c:v>
                </c:pt>
                <c:pt idx="593">
                  <c:v>5373926.98584519</c:v>
                </c:pt>
                <c:pt idx="594">
                  <c:v>5357805.20488765</c:v>
                </c:pt>
                <c:pt idx="595">
                  <c:v>5341731.78927299</c:v>
                </c:pt>
                <c:pt idx="596">
                  <c:v>5325706.59390517</c:v>
                </c:pt>
                <c:pt idx="597">
                  <c:v>5309729.47412345</c:v>
                </c:pt>
                <c:pt idx="598">
                  <c:v>5293800.28570108</c:v>
                </c:pt>
                <c:pt idx="599">
                  <c:v>5277918.88484398</c:v>
                </c:pt>
                <c:pt idx="600">
                  <c:v>5262085.12818945</c:v>
                </c:pt>
                <c:pt idx="601">
                  <c:v>5246298.87280488</c:v>
                </c:pt>
                <c:pt idx="602">
                  <c:v>5230559.97618646</c:v>
                </c:pt>
                <c:pt idx="603">
                  <c:v>5214868.2962579</c:v>
                </c:pt>
                <c:pt idx="604">
                  <c:v>5199223.69136913</c:v>
                </c:pt>
                <c:pt idx="605">
                  <c:v>5183626.02029502</c:v>
                </c:pt>
                <c:pt idx="606">
                  <c:v>5168075.14223414</c:v>
                </c:pt>
                <c:pt idx="607">
                  <c:v>5152570.91680744</c:v>
                </c:pt>
                <c:pt idx="608">
                  <c:v>5137113.20405701</c:v>
                </c:pt>
                <c:pt idx="609">
                  <c:v>5121701.86444484</c:v>
                </c:pt>
                <c:pt idx="610">
                  <c:v>5106336.75885151</c:v>
                </c:pt>
                <c:pt idx="611">
                  <c:v>5091017.74857495</c:v>
                </c:pt>
                <c:pt idx="612">
                  <c:v>5075744.69532923</c:v>
                </c:pt>
                <c:pt idx="613">
                  <c:v>5060517.46124324</c:v>
                </c:pt>
                <c:pt idx="614">
                  <c:v>5045335.90885951</c:v>
                </c:pt>
                <c:pt idx="615">
                  <c:v>5030199.90113293</c:v>
                </c:pt>
                <c:pt idx="616">
                  <c:v>5015109.30142953</c:v>
                </c:pt>
                <c:pt idx="617">
                  <c:v>5000063.97352524</c:v>
                </c:pt>
                <c:pt idx="618">
                  <c:v>4985063.78160467</c:v>
                </c:pt>
                <c:pt idx="619">
                  <c:v>4970108.59025986</c:v>
                </c:pt>
                <c:pt idx="620">
                  <c:v>4955198.26448908</c:v>
                </c:pt>
                <c:pt idx="621">
                  <c:v>4940332.66969561</c:v>
                </c:pt>
                <c:pt idx="622">
                  <c:v>4925511.67168652</c:v>
                </c:pt>
                <c:pt idx="623">
                  <c:v>4910735.13667146</c:v>
                </c:pt>
                <c:pt idx="624">
                  <c:v>4896002.93126145</c:v>
                </c:pt>
                <c:pt idx="625">
                  <c:v>4881314.92246766</c:v>
                </c:pt>
                <c:pt idx="626">
                  <c:v>4866670.97770026</c:v>
                </c:pt>
                <c:pt idx="627">
                  <c:v>4852070.96476716</c:v>
                </c:pt>
                <c:pt idx="628">
                  <c:v>4837514.75187286</c:v>
                </c:pt>
                <c:pt idx="629">
                  <c:v>4823002.20761724</c:v>
                </c:pt>
                <c:pt idx="630">
                  <c:v>4808533.20099439</c:v>
                </c:pt>
                <c:pt idx="631">
                  <c:v>4794107.60139141</c:v>
                </c:pt>
                <c:pt idx="632">
                  <c:v>4779725.27858723</c:v>
                </c:pt>
                <c:pt idx="633">
                  <c:v>4765386.10275147</c:v>
                </c:pt>
                <c:pt idx="634">
                  <c:v>4751089.94444322</c:v>
                </c:pt>
                <c:pt idx="635">
                  <c:v>4736836.67460989</c:v>
                </c:pt>
                <c:pt idx="636">
                  <c:v>4722626.16458606</c:v>
                </c:pt>
                <c:pt idx="637">
                  <c:v>4708458.2860923</c:v>
                </c:pt>
                <c:pt idx="638">
                  <c:v>4694332.91123402</c:v>
                </c:pt>
                <c:pt idx="639">
                  <c:v>4680249.91250032</c:v>
                </c:pt>
                <c:pt idx="640">
                  <c:v>4666209.16276282</c:v>
                </c:pt>
                <c:pt idx="641">
                  <c:v>4652210.53527453</c:v>
                </c:pt>
                <c:pt idx="642">
                  <c:v>4638253.90366871</c:v>
                </c:pt>
                <c:pt idx="643">
                  <c:v>4624339.1419577</c:v>
                </c:pt>
                <c:pt idx="644">
                  <c:v>4610466.12453183</c:v>
                </c:pt>
                <c:pt idx="645">
                  <c:v>4596634.72615823</c:v>
                </c:pt>
                <c:pt idx="646">
                  <c:v>4582844.82197976</c:v>
                </c:pt>
                <c:pt idx="647">
                  <c:v>4569096.28751382</c:v>
                </c:pt>
                <c:pt idx="648">
                  <c:v>4555388.99865128</c:v>
                </c:pt>
                <c:pt idx="649">
                  <c:v>4541722.83165532</c:v>
                </c:pt>
                <c:pt idx="650">
                  <c:v>4528097.66316036</c:v>
                </c:pt>
                <c:pt idx="651">
                  <c:v>4514513.37017088</c:v>
                </c:pt>
                <c:pt idx="652">
                  <c:v>4500969.83006036</c:v>
                </c:pt>
                <c:pt idx="653">
                  <c:v>4487466.92057018</c:v>
                </c:pt>
                <c:pt idx="654">
                  <c:v>4474004.51980847</c:v>
                </c:pt>
                <c:pt idx="655">
                  <c:v>4460582.50624905</c:v>
                </c:pt>
                <c:pt idx="656">
                  <c:v>4447200.7587303</c:v>
                </c:pt>
                <c:pt idx="657">
                  <c:v>4433859.15645411</c:v>
                </c:pt>
                <c:pt idx="658">
                  <c:v>4420557.57898475</c:v>
                </c:pt>
                <c:pt idx="659">
                  <c:v>4407295.90624779</c:v>
                </c:pt>
                <c:pt idx="660">
                  <c:v>4394074.01852905</c:v>
                </c:pt>
                <c:pt idx="661">
                  <c:v>4380891.79647346</c:v>
                </c:pt>
                <c:pt idx="662">
                  <c:v>4367749.12108404</c:v>
                </c:pt>
                <c:pt idx="663">
                  <c:v>4354645.87372079</c:v>
                </c:pt>
                <c:pt idx="664">
                  <c:v>4341581.93609963</c:v>
                </c:pt>
                <c:pt idx="665">
                  <c:v>4328557.19029133</c:v>
                </c:pt>
                <c:pt idx="666">
                  <c:v>4315571.51872045</c:v>
                </c:pt>
                <c:pt idx="667">
                  <c:v>4302624.80416429</c:v>
                </c:pt>
                <c:pt idx="668">
                  <c:v>4289716.9297518</c:v>
                </c:pt>
                <c:pt idx="669">
                  <c:v>4276847.77896254</c:v>
                </c:pt>
                <c:pt idx="670">
                  <c:v>4264017.23562566</c:v>
                </c:pt>
                <c:pt idx="671">
                  <c:v>4251225.18391878</c:v>
                </c:pt>
                <c:pt idx="672">
                  <c:v>4238471.50836702</c:v>
                </c:pt>
                <c:pt idx="673">
                  <c:v>4225756.09384192</c:v>
                </c:pt>
                <c:pt idx="674">
                  <c:v>4213078.8255604</c:v>
                </c:pt>
                <c:pt idx="675">
                  <c:v>4200439.58908372</c:v>
                </c:pt>
                <c:pt idx="676">
                  <c:v>4187838.27031646</c:v>
                </c:pt>
                <c:pt idx="677">
                  <c:v>4175274.75550551</c:v>
                </c:pt>
                <c:pt idx="678">
                  <c:v>4162748.931239</c:v>
                </c:pt>
                <c:pt idx="679">
                  <c:v>4150260.68444528</c:v>
                </c:pt>
                <c:pt idx="680">
                  <c:v>4137809.90239195</c:v>
                </c:pt>
                <c:pt idx="681">
                  <c:v>4125396.47268477</c:v>
                </c:pt>
                <c:pt idx="682">
                  <c:v>4113020.28326671</c:v>
                </c:pt>
                <c:pt idx="683">
                  <c:v>4100681.22241692</c:v>
                </c:pt>
                <c:pt idx="684">
                  <c:v>4088379.17874966</c:v>
                </c:pt>
                <c:pt idx="685">
                  <c:v>4076114.04121342</c:v>
                </c:pt>
                <c:pt idx="686">
                  <c:v>4063885.69908977</c:v>
                </c:pt>
                <c:pt idx="687">
                  <c:v>4051694.04199251</c:v>
                </c:pt>
                <c:pt idx="688">
                  <c:v>4039538.95986653</c:v>
                </c:pt>
                <c:pt idx="689">
                  <c:v>4027420.34298693</c:v>
                </c:pt>
                <c:pt idx="690">
                  <c:v>4015338.08195797</c:v>
                </c:pt>
                <c:pt idx="691">
                  <c:v>4003292.06771209</c:v>
                </c:pt>
                <c:pt idx="692">
                  <c:v>3991282.19150896</c:v>
                </c:pt>
                <c:pt idx="693">
                  <c:v>3979308.34493443</c:v>
                </c:pt>
                <c:pt idx="694">
                  <c:v>3967370.41989963</c:v>
                </c:pt>
                <c:pt idx="695">
                  <c:v>3955468.30863993</c:v>
                </c:pt>
                <c:pt idx="696">
                  <c:v>3943601.90371401</c:v>
                </c:pt>
                <c:pt idx="697">
                  <c:v>3931771.09800287</c:v>
                </c:pt>
                <c:pt idx="698">
                  <c:v>3919975.78470886</c:v>
                </c:pt>
                <c:pt idx="699">
                  <c:v>3908215.85735473</c:v>
                </c:pt>
                <c:pt idx="700">
                  <c:v>3896491.20978267</c:v>
                </c:pt>
                <c:pt idx="701">
                  <c:v>3884801.73615332</c:v>
                </c:pt>
                <c:pt idx="702">
                  <c:v>3873147.33094486</c:v>
                </c:pt>
                <c:pt idx="703">
                  <c:v>3861527.88895202</c:v>
                </c:pt>
                <c:pt idx="704">
                  <c:v>3849943.30528517</c:v>
                </c:pt>
                <c:pt idx="705">
                  <c:v>3838393.47536931</c:v>
                </c:pt>
                <c:pt idx="706">
                  <c:v>3826878.29494321</c:v>
                </c:pt>
                <c:pt idx="707">
                  <c:v>3815397.66005838</c:v>
                </c:pt>
                <c:pt idx="708">
                  <c:v>3803951.4670782</c:v>
                </c:pt>
                <c:pt idx="709">
                  <c:v>3792539.61267697</c:v>
                </c:pt>
                <c:pt idx="710">
                  <c:v>3781161.99383894</c:v>
                </c:pt>
                <c:pt idx="711">
                  <c:v>3769818.50785742</c:v>
                </c:pt>
                <c:pt idx="712">
                  <c:v>3758509.05233385</c:v>
                </c:pt>
                <c:pt idx="713">
                  <c:v>3747233.52517685</c:v>
                </c:pt>
                <c:pt idx="714">
                  <c:v>3735991.82460131</c:v>
                </c:pt>
                <c:pt idx="715">
                  <c:v>3724783.84912751</c:v>
                </c:pt>
                <c:pt idx="716">
                  <c:v>3713609.49758013</c:v>
                </c:pt>
                <c:pt idx="717">
                  <c:v>3702468.66908739</c:v>
                </c:pt>
                <c:pt idx="718">
                  <c:v>3691361.26308013</c:v>
                </c:pt>
                <c:pt idx="719">
                  <c:v>3680287.17929088</c:v>
                </c:pt>
                <c:pt idx="720">
                  <c:v>3669246.31775301</c:v>
                </c:pt>
                <c:pt idx="721">
                  <c:v>3658238.57879975</c:v>
                </c:pt>
                <c:pt idx="722">
                  <c:v>3647263.86306335</c:v>
                </c:pt>
                <c:pt idx="723">
                  <c:v>3636322.07147416</c:v>
                </c:pt>
                <c:pt idx="724">
                  <c:v>3625413.10525974</c:v>
                </c:pt>
                <c:pt idx="725">
                  <c:v>3614536.86594396</c:v>
                </c:pt>
                <c:pt idx="726">
                  <c:v>3603693.25534613</c:v>
                </c:pt>
                <c:pt idx="727">
                  <c:v>3592882.17558009</c:v>
                </c:pt>
                <c:pt idx="728">
                  <c:v>3582103.52905335</c:v>
                </c:pt>
                <c:pt idx="729">
                  <c:v>3571357.21846619</c:v>
                </c:pt>
                <c:pt idx="730">
                  <c:v>3560643.14681079</c:v>
                </c:pt>
                <c:pt idx="731">
                  <c:v>3549961.21737036</c:v>
                </c:pt>
                <c:pt idx="732">
                  <c:v>3539311.33371825</c:v>
                </c:pt>
                <c:pt idx="733">
                  <c:v>3528693.39971709</c:v>
                </c:pt>
                <c:pt idx="734">
                  <c:v>3518107.31951794</c:v>
                </c:pt>
                <c:pt idx="735">
                  <c:v>3507552.99755939</c:v>
                </c:pt>
                <c:pt idx="736">
                  <c:v>3497030.33856671</c:v>
                </c:pt>
                <c:pt idx="737">
                  <c:v>3486539.24755101</c:v>
                </c:pt>
                <c:pt idx="738">
                  <c:v>3476079.62980836</c:v>
                </c:pt>
                <c:pt idx="739">
                  <c:v>3465651.39091893</c:v>
                </c:pt>
                <c:pt idx="740">
                  <c:v>3455254.43674618</c:v>
                </c:pt>
                <c:pt idx="741">
                  <c:v>3444888.67343594</c:v>
                </c:pt>
                <c:pt idx="742">
                  <c:v>3434554.00741563</c:v>
                </c:pt>
                <c:pt idx="743">
                  <c:v>3424250.34539338</c:v>
                </c:pt>
                <c:pt idx="744">
                  <c:v>3413977.5943572</c:v>
                </c:pt>
                <c:pt idx="745">
                  <c:v>3403735.66157413</c:v>
                </c:pt>
                <c:pt idx="746">
                  <c:v>3393524.45458941</c:v>
                </c:pt>
                <c:pt idx="747">
                  <c:v>3383343.88122564</c:v>
                </c:pt>
                <c:pt idx="748">
                  <c:v>3373193.84958196</c:v>
                </c:pt>
                <c:pt idx="749">
                  <c:v>3363074.26803322</c:v>
                </c:pt>
                <c:pt idx="750">
                  <c:v>3352985.04522912</c:v>
                </c:pt>
                <c:pt idx="751">
                  <c:v>3342926.09009343</c:v>
                </c:pt>
                <c:pt idx="752">
                  <c:v>3332897.31182315</c:v>
                </c:pt>
                <c:pt idx="753">
                  <c:v>3322898.61988768</c:v>
                </c:pt>
                <c:pt idx="754">
                  <c:v>3312929.92402802</c:v>
                </c:pt>
                <c:pt idx="755">
                  <c:v>3302991.13425593</c:v>
                </c:pt>
                <c:pt idx="756">
                  <c:v>3293082.16085317</c:v>
                </c:pt>
                <c:pt idx="757">
                  <c:v>3283202.91437061</c:v>
                </c:pt>
                <c:pt idx="758">
                  <c:v>3273353.30562749</c:v>
                </c:pt>
                <c:pt idx="759">
                  <c:v>3263533.24571061</c:v>
                </c:pt>
                <c:pt idx="760">
                  <c:v>3253742.64597348</c:v>
                </c:pt>
                <c:pt idx="761">
                  <c:v>3243981.41803556</c:v>
                </c:pt>
                <c:pt idx="762">
                  <c:v>3234249.47378145</c:v>
                </c:pt>
                <c:pt idx="763">
                  <c:v>3224546.72536011</c:v>
                </c:pt>
                <c:pt idx="764">
                  <c:v>3214873.08518403</c:v>
                </c:pt>
                <c:pt idx="765">
                  <c:v>3205228.46592848</c:v>
                </c:pt>
                <c:pt idx="766">
                  <c:v>3195612.78053069</c:v>
                </c:pt>
                <c:pt idx="767">
                  <c:v>3186025.9421891</c:v>
                </c:pt>
                <c:pt idx="768">
                  <c:v>3176467.86436253</c:v>
                </c:pt>
                <c:pt idx="769">
                  <c:v>3166938.46076945</c:v>
                </c:pt>
                <c:pt idx="770">
                  <c:v>3157437.64538714</c:v>
                </c:pt>
                <c:pt idx="771">
                  <c:v>3147965.33245098</c:v>
                </c:pt>
                <c:pt idx="772">
                  <c:v>3138521.43645362</c:v>
                </c:pt>
                <c:pt idx="773">
                  <c:v>3129105.87214426</c:v>
                </c:pt>
                <c:pt idx="774">
                  <c:v>3119718.55452783</c:v>
                </c:pt>
                <c:pt idx="775">
                  <c:v>3110359.39886424</c:v>
                </c:pt>
                <c:pt idx="776">
                  <c:v>3101028.32066765</c:v>
                </c:pt>
                <c:pt idx="777">
                  <c:v>3091725.23570565</c:v>
                </c:pt>
                <c:pt idx="778">
                  <c:v>3082450.05999853</c:v>
                </c:pt>
                <c:pt idx="779">
                  <c:v>3073202.70981854</c:v>
                </c:pt>
                <c:pt idx="780">
                  <c:v>3063983.10168908</c:v>
                </c:pt>
                <c:pt idx="781">
                  <c:v>3054791.15238401</c:v>
                </c:pt>
                <c:pt idx="782">
                  <c:v>3045626.77892686</c:v>
                </c:pt>
                <c:pt idx="783">
                  <c:v>3036489.89859008</c:v>
                </c:pt>
                <c:pt idx="784">
                  <c:v>3027380.42889431</c:v>
                </c:pt>
                <c:pt idx="785">
                  <c:v>3018298.28760763</c:v>
                </c:pt>
                <c:pt idx="786">
                  <c:v>3009243.39274481</c:v>
                </c:pt>
                <c:pt idx="787">
                  <c:v>3000215.66256657</c:v>
                </c:pt>
                <c:pt idx="788">
                  <c:v>2991215.01557887</c:v>
                </c:pt>
                <c:pt idx="789">
                  <c:v>2982241.37053214</c:v>
                </c:pt>
                <c:pt idx="790">
                  <c:v>2973294.64642054</c:v>
                </c:pt>
                <c:pt idx="791">
                  <c:v>2964374.76248128</c:v>
                </c:pt>
                <c:pt idx="792">
                  <c:v>2955481.63819383</c:v>
                </c:pt>
                <c:pt idx="793">
                  <c:v>2946615.19327925</c:v>
                </c:pt>
                <c:pt idx="794">
                  <c:v>2937775.34769941</c:v>
                </c:pt>
                <c:pt idx="795">
                  <c:v>2928962.02165632</c:v>
                </c:pt>
                <c:pt idx="796">
                  <c:v>2920175.13559135</c:v>
                </c:pt>
                <c:pt idx="797">
                  <c:v>2911414.61018457</c:v>
                </c:pt>
                <c:pt idx="798">
                  <c:v>2902680.36635402</c:v>
                </c:pt>
                <c:pt idx="799">
                  <c:v>2893972.32525496</c:v>
                </c:pt>
                <c:pt idx="800">
                  <c:v>2885290.40827919</c:v>
                </c:pt>
                <c:pt idx="801">
                  <c:v>2876634.53705436</c:v>
                </c:pt>
                <c:pt idx="802">
                  <c:v>2868004.63344319</c:v>
                </c:pt>
                <c:pt idx="803">
                  <c:v>2859400.61954286</c:v>
                </c:pt>
                <c:pt idx="804">
                  <c:v>2850822.41768423</c:v>
                </c:pt>
                <c:pt idx="805">
                  <c:v>2842269.95043118</c:v>
                </c:pt>
                <c:pt idx="806">
                  <c:v>2833743.14057989</c:v>
                </c:pt>
                <c:pt idx="807">
                  <c:v>2825241.91115815</c:v>
                </c:pt>
                <c:pt idx="808">
                  <c:v>2816766.18542467</c:v>
                </c:pt>
                <c:pt idx="809">
                  <c:v>2808315.8868684</c:v>
                </c:pt>
                <c:pt idx="810">
                  <c:v>2799890.93920779</c:v>
                </c:pt>
                <c:pt idx="811">
                  <c:v>2791491.26639017</c:v>
                </c:pt>
                <c:pt idx="812">
                  <c:v>2783116.792591</c:v>
                </c:pt>
                <c:pt idx="813">
                  <c:v>2774767.44221323</c:v>
                </c:pt>
                <c:pt idx="814">
                  <c:v>2766443.13988659</c:v>
                </c:pt>
                <c:pt idx="815">
                  <c:v>2758143.81046693</c:v>
                </c:pt>
                <c:pt idx="816">
                  <c:v>2749869.37903553</c:v>
                </c:pt>
                <c:pt idx="817">
                  <c:v>2741619.77089842</c:v>
                </c:pt>
                <c:pt idx="818">
                  <c:v>2733394.91158572</c:v>
                </c:pt>
                <c:pt idx="819">
                  <c:v>2725194.72685097</c:v>
                </c:pt>
                <c:pt idx="820">
                  <c:v>2717019.14267041</c:v>
                </c:pt>
                <c:pt idx="821">
                  <c:v>2708868.0852424</c:v>
                </c:pt>
                <c:pt idx="822">
                  <c:v>2700741.48098668</c:v>
                </c:pt>
                <c:pt idx="823">
                  <c:v>2692639.25654372</c:v>
                </c:pt>
                <c:pt idx="824">
                  <c:v>2684561.33877408</c:v>
                </c:pt>
                <c:pt idx="825">
                  <c:v>2676507.65475776</c:v>
                </c:pt>
                <c:pt idx="826">
                  <c:v>2668478.13179349</c:v>
                </c:pt>
                <c:pt idx="827">
                  <c:v>2660472.69739811</c:v>
                </c:pt>
                <c:pt idx="828">
                  <c:v>2652491.27930591</c:v>
                </c:pt>
              </c:numCache>
            </c:numRef>
          </c:val>
        </c:ser>
        <c:ser>
          <c:idx val="1"/>
          <c:order val="1"/>
          <c:tx>
            <c:strRef>
              <c:f>'Reserves-Rewards'!$C$1:$C$1</c:f>
              <c:strCache>
                <c:ptCount val="1"/>
                <c:pt idx="0">
                  <c:v>Rewards before taxes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'Reserves-Rewards'!$C$2:$C$830</c:f>
              <c:numCache>
                <c:formatCode>General</c:formatCode>
                <c:ptCount val="829"/>
                <c:pt idx="0">
                  <c:v>39900000</c:v>
                </c:pt>
                <c:pt idx="1">
                  <c:v>39780300</c:v>
                </c:pt>
                <c:pt idx="2">
                  <c:v>39660959.1</c:v>
                </c:pt>
                <c:pt idx="3">
                  <c:v>39541976.2227</c:v>
                </c:pt>
                <c:pt idx="4">
                  <c:v>39423350.2940319</c:v>
                </c:pt>
                <c:pt idx="5">
                  <c:v>39305080.2431498</c:v>
                </c:pt>
                <c:pt idx="6">
                  <c:v>39187165.0024204</c:v>
                </c:pt>
                <c:pt idx="7">
                  <c:v>39069603.5074131</c:v>
                </c:pt>
                <c:pt idx="8">
                  <c:v>38952394.6968909</c:v>
                </c:pt>
                <c:pt idx="9">
                  <c:v>38835537.5128002</c:v>
                </c:pt>
                <c:pt idx="10">
                  <c:v>38719030.9002618</c:v>
                </c:pt>
                <c:pt idx="11">
                  <c:v>38602873.807561</c:v>
                </c:pt>
                <c:pt idx="12">
                  <c:v>38487065.1861383</c:v>
                </c:pt>
                <c:pt idx="13">
                  <c:v>38371603.9905799</c:v>
                </c:pt>
                <c:pt idx="14">
                  <c:v>38256489.1786082</c:v>
                </c:pt>
                <c:pt idx="15">
                  <c:v>38141719.7110723</c:v>
                </c:pt>
                <c:pt idx="16">
                  <c:v>38027294.5519391</c:v>
                </c:pt>
                <c:pt idx="17">
                  <c:v>37913212.6682833</c:v>
                </c:pt>
                <c:pt idx="18">
                  <c:v>37799473.0302784</c:v>
                </c:pt>
                <c:pt idx="19">
                  <c:v>37686074.6111876</c:v>
                </c:pt>
                <c:pt idx="20">
                  <c:v>37573016.387354</c:v>
                </c:pt>
                <c:pt idx="21">
                  <c:v>37460297.338192</c:v>
                </c:pt>
                <c:pt idx="22">
                  <c:v>37347916.4461774</c:v>
                </c:pt>
                <c:pt idx="23">
                  <c:v>37235872.6968389</c:v>
                </c:pt>
                <c:pt idx="24">
                  <c:v>37124165.0787484</c:v>
                </c:pt>
                <c:pt idx="25">
                  <c:v>37012792.5835121</c:v>
                </c:pt>
                <c:pt idx="26">
                  <c:v>36901754.2057616</c:v>
                </c:pt>
                <c:pt idx="27">
                  <c:v>36791048.9431443</c:v>
                </c:pt>
                <c:pt idx="28">
                  <c:v>36680675.7963149</c:v>
                </c:pt>
                <c:pt idx="29">
                  <c:v>36570633.7689259</c:v>
                </c:pt>
                <c:pt idx="30">
                  <c:v>36460921.8676191</c:v>
                </c:pt>
                <c:pt idx="31">
                  <c:v>36351539.1020163</c:v>
                </c:pt>
                <c:pt idx="32">
                  <c:v>36242484.4847102</c:v>
                </c:pt>
                <c:pt idx="33">
                  <c:v>36133757.0312561</c:v>
                </c:pt>
                <c:pt idx="34">
                  <c:v>36025355.7601623</c:v>
                </c:pt>
                <c:pt idx="35">
                  <c:v>35917279.6928819</c:v>
                </c:pt>
                <c:pt idx="36">
                  <c:v>35809527.8538032</c:v>
                </c:pt>
                <c:pt idx="37">
                  <c:v>35702099.2702418</c:v>
                </c:pt>
                <c:pt idx="38">
                  <c:v>35594992.9724311</c:v>
                </c:pt>
                <c:pt idx="39">
                  <c:v>35488207.9935138</c:v>
                </c:pt>
                <c:pt idx="40">
                  <c:v>35381743.3695332</c:v>
                </c:pt>
                <c:pt idx="41">
                  <c:v>35275598.1394246</c:v>
                </c:pt>
                <c:pt idx="42">
                  <c:v>35169771.3450064</c:v>
                </c:pt>
                <c:pt idx="43">
                  <c:v>35064262.0309713</c:v>
                </c:pt>
                <c:pt idx="44">
                  <c:v>34959069.2448784</c:v>
                </c:pt>
                <c:pt idx="45">
                  <c:v>34854192.0371438</c:v>
                </c:pt>
                <c:pt idx="46">
                  <c:v>34749629.4610324</c:v>
                </c:pt>
                <c:pt idx="47">
                  <c:v>34645380.5726493</c:v>
                </c:pt>
                <c:pt idx="48">
                  <c:v>34541444.4309313</c:v>
                </c:pt>
                <c:pt idx="49">
                  <c:v>34437820.0976385</c:v>
                </c:pt>
                <c:pt idx="50">
                  <c:v>34334506.6373456</c:v>
                </c:pt>
                <c:pt idx="51">
                  <c:v>34231503.1174336</c:v>
                </c:pt>
                <c:pt idx="52">
                  <c:v>34128808.6080813</c:v>
                </c:pt>
                <c:pt idx="53">
                  <c:v>34026422.182257</c:v>
                </c:pt>
                <c:pt idx="54">
                  <c:v>33924342.9157102</c:v>
                </c:pt>
                <c:pt idx="55">
                  <c:v>33822569.8869631</c:v>
                </c:pt>
                <c:pt idx="56">
                  <c:v>33721102.1773022</c:v>
                </c:pt>
                <c:pt idx="57">
                  <c:v>33619938.8707703</c:v>
                </c:pt>
                <c:pt idx="58">
                  <c:v>33519079.054158</c:v>
                </c:pt>
                <c:pt idx="59">
                  <c:v>33418521.8169955</c:v>
                </c:pt>
                <c:pt idx="60">
                  <c:v>33318266.2515446</c:v>
                </c:pt>
                <c:pt idx="61">
                  <c:v>33218311.4527899</c:v>
                </c:pt>
                <c:pt idx="62">
                  <c:v>33118656.5184315</c:v>
                </c:pt>
                <c:pt idx="63">
                  <c:v>33019300.5488763</c:v>
                </c:pt>
                <c:pt idx="64">
                  <c:v>32920242.6472296</c:v>
                </c:pt>
                <c:pt idx="65">
                  <c:v>32821481.9192879</c:v>
                </c:pt>
                <c:pt idx="66">
                  <c:v>32723017.4735301</c:v>
                </c:pt>
                <c:pt idx="67">
                  <c:v>32624848.4211095</c:v>
                </c:pt>
                <c:pt idx="68">
                  <c:v>32526973.8758462</c:v>
                </c:pt>
                <c:pt idx="69">
                  <c:v>32429392.9542186</c:v>
                </c:pt>
                <c:pt idx="70">
                  <c:v>32332104.775356</c:v>
                </c:pt>
                <c:pt idx="71">
                  <c:v>32235108.4610299</c:v>
                </c:pt>
                <c:pt idx="72">
                  <c:v>32138403.1356468</c:v>
                </c:pt>
                <c:pt idx="73">
                  <c:v>32041987.9262399</c:v>
                </c:pt>
                <c:pt idx="74">
                  <c:v>31945861.9624611</c:v>
                </c:pt>
                <c:pt idx="75">
                  <c:v>31850024.3765738</c:v>
                </c:pt>
                <c:pt idx="76">
                  <c:v>31754474.303444</c:v>
                </c:pt>
                <c:pt idx="77">
                  <c:v>31659210.8805337</c:v>
                </c:pt>
                <c:pt idx="78">
                  <c:v>31564233.2478921</c:v>
                </c:pt>
                <c:pt idx="79">
                  <c:v>31469540.5481484</c:v>
                </c:pt>
                <c:pt idx="80">
                  <c:v>31375131.926504</c:v>
                </c:pt>
                <c:pt idx="81">
                  <c:v>31281006.5307245</c:v>
                </c:pt>
                <c:pt idx="82">
                  <c:v>31187163.5111323</c:v>
                </c:pt>
                <c:pt idx="83">
                  <c:v>31093602.0205989</c:v>
                </c:pt>
                <c:pt idx="84">
                  <c:v>31000321.2145371</c:v>
                </c:pt>
                <c:pt idx="85">
                  <c:v>30907320.2508935</c:v>
                </c:pt>
                <c:pt idx="86">
                  <c:v>30814598.2901408</c:v>
                </c:pt>
                <c:pt idx="87">
                  <c:v>30722154.4952704</c:v>
                </c:pt>
                <c:pt idx="88">
                  <c:v>30629988.0317846</c:v>
                </c:pt>
                <c:pt idx="89">
                  <c:v>30538098.0676892</c:v>
                </c:pt>
                <c:pt idx="90">
                  <c:v>30446483.7734862</c:v>
                </c:pt>
                <c:pt idx="91">
                  <c:v>30355144.3221657</c:v>
                </c:pt>
                <c:pt idx="92">
                  <c:v>30264078.8891992</c:v>
                </c:pt>
                <c:pt idx="93">
                  <c:v>30173286.6525316</c:v>
                </c:pt>
                <c:pt idx="94">
                  <c:v>30082766.792574</c:v>
                </c:pt>
                <c:pt idx="95">
                  <c:v>29992518.4921963</c:v>
                </c:pt>
                <c:pt idx="96">
                  <c:v>29902540.9367197</c:v>
                </c:pt>
                <c:pt idx="97">
                  <c:v>29812833.3139095</c:v>
                </c:pt>
                <c:pt idx="98">
                  <c:v>29723394.8139678</c:v>
                </c:pt>
                <c:pt idx="99">
                  <c:v>29634224.6295259</c:v>
                </c:pt>
                <c:pt idx="100">
                  <c:v>29545321.9556373</c:v>
                </c:pt>
                <c:pt idx="101">
                  <c:v>29456685.9897704</c:v>
                </c:pt>
                <c:pt idx="102">
                  <c:v>29368315.9318011</c:v>
                </c:pt>
                <c:pt idx="103">
                  <c:v>29280210.9840057</c:v>
                </c:pt>
                <c:pt idx="104">
                  <c:v>29192370.3510537</c:v>
                </c:pt>
                <c:pt idx="105">
                  <c:v>29104793.2400005</c:v>
                </c:pt>
                <c:pt idx="106">
                  <c:v>29017478.8602805</c:v>
                </c:pt>
                <c:pt idx="107">
                  <c:v>28930426.4236997</c:v>
                </c:pt>
                <c:pt idx="108">
                  <c:v>28843635.1444286</c:v>
                </c:pt>
                <c:pt idx="109">
                  <c:v>28757104.2389953</c:v>
                </c:pt>
                <c:pt idx="110">
                  <c:v>28670832.9262783</c:v>
                </c:pt>
                <c:pt idx="111">
                  <c:v>28584820.4274995</c:v>
                </c:pt>
                <c:pt idx="112">
                  <c:v>28499065.966217</c:v>
                </c:pt>
                <c:pt idx="113">
                  <c:v>28413568.7683183</c:v>
                </c:pt>
                <c:pt idx="114">
                  <c:v>28328328.0620134</c:v>
                </c:pt>
                <c:pt idx="115">
                  <c:v>28243343.0778273</c:v>
                </c:pt>
                <c:pt idx="116">
                  <c:v>28158613.0485939</c:v>
                </c:pt>
                <c:pt idx="117">
                  <c:v>28074137.2094481</c:v>
                </c:pt>
                <c:pt idx="118">
                  <c:v>27989914.7978197</c:v>
                </c:pt>
                <c:pt idx="119">
                  <c:v>27905945.0534263</c:v>
                </c:pt>
                <c:pt idx="120">
                  <c:v>27822227.218266</c:v>
                </c:pt>
                <c:pt idx="121">
                  <c:v>27738760.5366112</c:v>
                </c:pt>
                <c:pt idx="122">
                  <c:v>27655544.2550014</c:v>
                </c:pt>
                <c:pt idx="123">
                  <c:v>27572577.6222364</c:v>
                </c:pt>
                <c:pt idx="124">
                  <c:v>27489859.8893696</c:v>
                </c:pt>
                <c:pt idx="125">
                  <c:v>27407390.3097015</c:v>
                </c:pt>
                <c:pt idx="126">
                  <c:v>27325168.1387724</c:v>
                </c:pt>
                <c:pt idx="127">
                  <c:v>27243192.6343561</c:v>
                </c:pt>
                <c:pt idx="128">
                  <c:v>27161463.056453</c:v>
                </c:pt>
                <c:pt idx="129">
                  <c:v>27079978.6672837</c:v>
                </c:pt>
                <c:pt idx="130">
                  <c:v>26998738.7312818</c:v>
                </c:pt>
                <c:pt idx="131">
                  <c:v>26917742.515088</c:v>
                </c:pt>
                <c:pt idx="132">
                  <c:v>26836989.2875427</c:v>
                </c:pt>
                <c:pt idx="133">
                  <c:v>26756478.3196801</c:v>
                </c:pt>
                <c:pt idx="134">
                  <c:v>26676208.8847211</c:v>
                </c:pt>
                <c:pt idx="135">
                  <c:v>26596180.2580669</c:v>
                </c:pt>
                <c:pt idx="136">
                  <c:v>26516391.7172927</c:v>
                </c:pt>
                <c:pt idx="137">
                  <c:v>26436842.5421408</c:v>
                </c:pt>
                <c:pt idx="138">
                  <c:v>26357532.0145144</c:v>
                </c:pt>
                <c:pt idx="139">
                  <c:v>26278459.4184709</c:v>
                </c:pt>
                <c:pt idx="140">
                  <c:v>26199624.0402154</c:v>
                </c:pt>
                <c:pt idx="141">
                  <c:v>26121025.1680948</c:v>
                </c:pt>
                <c:pt idx="142">
                  <c:v>26042662.0925905</c:v>
                </c:pt>
                <c:pt idx="143">
                  <c:v>25964534.1063127</c:v>
                </c:pt>
                <c:pt idx="144">
                  <c:v>25886640.5039938</c:v>
                </c:pt>
                <c:pt idx="145">
                  <c:v>25808980.5824818</c:v>
                </c:pt>
                <c:pt idx="146">
                  <c:v>25731553.6407344</c:v>
                </c:pt>
                <c:pt idx="147">
                  <c:v>25654358.9798122</c:v>
                </c:pt>
                <c:pt idx="148">
                  <c:v>25577395.9028727</c:v>
                </c:pt>
                <c:pt idx="149">
                  <c:v>25500663.7151641</c:v>
                </c:pt>
                <c:pt idx="150">
                  <c:v>25424161.7240186</c:v>
                </c:pt>
                <c:pt idx="151">
                  <c:v>25347889.2388466</c:v>
                </c:pt>
                <c:pt idx="152">
                  <c:v>25271845.57113</c:v>
                </c:pt>
                <c:pt idx="153">
                  <c:v>25196030.0344166</c:v>
                </c:pt>
                <c:pt idx="154">
                  <c:v>25120441.9443134</c:v>
                </c:pt>
                <c:pt idx="155">
                  <c:v>25045080.6184805</c:v>
                </c:pt>
                <c:pt idx="156">
                  <c:v>24969945.376625</c:v>
                </c:pt>
                <c:pt idx="157">
                  <c:v>24895035.5404951</c:v>
                </c:pt>
                <c:pt idx="158">
                  <c:v>24820350.4338737</c:v>
                </c:pt>
                <c:pt idx="159">
                  <c:v>24745889.382572</c:v>
                </c:pt>
                <c:pt idx="160">
                  <c:v>24671651.7144243</c:v>
                </c:pt>
                <c:pt idx="161">
                  <c:v>24597636.759281</c:v>
                </c:pt>
                <c:pt idx="162">
                  <c:v>24523843.8490032</c:v>
                </c:pt>
                <c:pt idx="163">
                  <c:v>24450272.3174562</c:v>
                </c:pt>
                <c:pt idx="164">
                  <c:v>24376921.5005038</c:v>
                </c:pt>
                <c:pt idx="165">
                  <c:v>24303790.7360023</c:v>
                </c:pt>
                <c:pt idx="166">
                  <c:v>24230879.3637943</c:v>
                </c:pt>
                <c:pt idx="167">
                  <c:v>24158186.7257029</c:v>
                </c:pt>
                <c:pt idx="168">
                  <c:v>24085712.1655258</c:v>
                </c:pt>
                <c:pt idx="169">
                  <c:v>24013455.0290292</c:v>
                </c:pt>
                <c:pt idx="170">
                  <c:v>23941414.6639421</c:v>
                </c:pt>
                <c:pt idx="171">
                  <c:v>23869590.4199503</c:v>
                </c:pt>
                <c:pt idx="172">
                  <c:v>23797981.6486905</c:v>
                </c:pt>
                <c:pt idx="173">
                  <c:v>23726587.7037444</c:v>
                </c:pt>
                <c:pt idx="174">
                  <c:v>23655407.9406332</c:v>
                </c:pt>
                <c:pt idx="175">
                  <c:v>23584441.7168113</c:v>
                </c:pt>
                <c:pt idx="176">
                  <c:v>23513688.3916608</c:v>
                </c:pt>
                <c:pt idx="177">
                  <c:v>23443147.3264859</c:v>
                </c:pt>
                <c:pt idx="178">
                  <c:v>23372817.8845064</c:v>
                </c:pt>
                <c:pt idx="179">
                  <c:v>23302699.4308529</c:v>
                </c:pt>
                <c:pt idx="180">
                  <c:v>23232791.3325603</c:v>
                </c:pt>
                <c:pt idx="181">
                  <c:v>23163092.9585626</c:v>
                </c:pt>
                <c:pt idx="182">
                  <c:v>23093603.679687</c:v>
                </c:pt>
                <c:pt idx="183">
                  <c:v>23024322.8686479</c:v>
                </c:pt>
                <c:pt idx="184">
                  <c:v>22955249.9000419</c:v>
                </c:pt>
                <c:pt idx="185">
                  <c:v>22886384.1503418</c:v>
                </c:pt>
                <c:pt idx="186">
                  <c:v>22817724.9978908</c:v>
                </c:pt>
                <c:pt idx="187">
                  <c:v>22749271.8228971</c:v>
                </c:pt>
                <c:pt idx="188">
                  <c:v>22681024.0074284</c:v>
                </c:pt>
                <c:pt idx="189">
                  <c:v>22612980.9354062</c:v>
                </c:pt>
                <c:pt idx="190">
                  <c:v>22545141.9925999</c:v>
                </c:pt>
                <c:pt idx="191">
                  <c:v>22477506.5666221</c:v>
                </c:pt>
                <c:pt idx="192">
                  <c:v>22410074.0469223</c:v>
                </c:pt>
                <c:pt idx="193">
                  <c:v>22342843.8247815</c:v>
                </c:pt>
                <c:pt idx="194">
                  <c:v>22275815.2933072</c:v>
                </c:pt>
                <c:pt idx="195">
                  <c:v>22208987.8474272</c:v>
                </c:pt>
                <c:pt idx="196">
                  <c:v>22142360.883885</c:v>
                </c:pt>
                <c:pt idx="197">
                  <c:v>22075933.8012333</c:v>
                </c:pt>
                <c:pt idx="198">
                  <c:v>22009705.9998296</c:v>
                </c:pt>
                <c:pt idx="199">
                  <c:v>21943676.8818301</c:v>
                </c:pt>
                <c:pt idx="200">
                  <c:v>21877845.8511846</c:v>
                </c:pt>
                <c:pt idx="201">
                  <c:v>21812212.3136311</c:v>
                </c:pt>
                <c:pt idx="202">
                  <c:v>21746775.6766902</c:v>
                </c:pt>
                <c:pt idx="203">
                  <c:v>21681535.3496601</c:v>
                </c:pt>
                <c:pt idx="204">
                  <c:v>21616490.7436111</c:v>
                </c:pt>
                <c:pt idx="205">
                  <c:v>21551641.2713803</c:v>
                </c:pt>
                <c:pt idx="206">
                  <c:v>21486986.3475661</c:v>
                </c:pt>
                <c:pt idx="207">
                  <c:v>21422525.3885234</c:v>
                </c:pt>
                <c:pt idx="208">
                  <c:v>21358257.8123579</c:v>
                </c:pt>
                <c:pt idx="209">
                  <c:v>21294183.0389208</c:v>
                </c:pt>
                <c:pt idx="210">
                  <c:v>21230300.489804</c:v>
                </c:pt>
                <c:pt idx="211">
                  <c:v>21166609.5883346</c:v>
                </c:pt>
                <c:pt idx="212">
                  <c:v>21103109.7595696</c:v>
                </c:pt>
                <c:pt idx="213">
                  <c:v>21039800.4302909</c:v>
                </c:pt>
                <c:pt idx="214">
                  <c:v>20976681.029</c:v>
                </c:pt>
                <c:pt idx="215">
                  <c:v>20913750.985913</c:v>
                </c:pt>
                <c:pt idx="216">
                  <c:v>20851009.7329553</c:v>
                </c:pt>
                <c:pt idx="217">
                  <c:v>20788456.7037564</c:v>
                </c:pt>
                <c:pt idx="218">
                  <c:v>20726091.3336452</c:v>
                </c:pt>
                <c:pt idx="219">
                  <c:v>20663913.0596442</c:v>
                </c:pt>
                <c:pt idx="220">
                  <c:v>20601921.3204653</c:v>
                </c:pt>
                <c:pt idx="221">
                  <c:v>20540115.5565039</c:v>
                </c:pt>
                <c:pt idx="222">
                  <c:v>20478495.2098344</c:v>
                </c:pt>
                <c:pt idx="223">
                  <c:v>20417059.7242049</c:v>
                </c:pt>
                <c:pt idx="224">
                  <c:v>20355808.5450323</c:v>
                </c:pt>
                <c:pt idx="225">
                  <c:v>20294741.1193972</c:v>
                </c:pt>
                <c:pt idx="226">
                  <c:v>20233856.896039</c:v>
                </c:pt>
                <c:pt idx="227">
                  <c:v>20173155.3253509</c:v>
                </c:pt>
                <c:pt idx="228">
                  <c:v>20112635.8593748</c:v>
                </c:pt>
                <c:pt idx="229">
                  <c:v>20052297.9517967</c:v>
                </c:pt>
                <c:pt idx="230">
                  <c:v>19992141.0579413</c:v>
                </c:pt>
                <c:pt idx="231">
                  <c:v>19932164.6347675</c:v>
                </c:pt>
                <c:pt idx="232">
                  <c:v>19872368.1408632</c:v>
                </c:pt>
                <c:pt idx="233">
                  <c:v>19812751.0364406</c:v>
                </c:pt>
                <c:pt idx="234">
                  <c:v>19753312.7833313</c:v>
                </c:pt>
                <c:pt idx="235">
                  <c:v>19694052.8449813</c:v>
                </c:pt>
                <c:pt idx="236">
                  <c:v>19634970.6864463</c:v>
                </c:pt>
                <c:pt idx="237">
                  <c:v>19576065.774387</c:v>
                </c:pt>
                <c:pt idx="238">
                  <c:v>19517337.5770638</c:v>
                </c:pt>
                <c:pt idx="239">
                  <c:v>19458785.5643326</c:v>
                </c:pt>
                <c:pt idx="240">
                  <c:v>19400409.2076396</c:v>
                </c:pt>
                <c:pt idx="241">
                  <c:v>19342207.9800167</c:v>
                </c:pt>
                <c:pt idx="242">
                  <c:v>19284181.3560767</c:v>
                </c:pt>
                <c:pt idx="243">
                  <c:v>19226328.8120084</c:v>
                </c:pt>
                <c:pt idx="244">
                  <c:v>19168649.8255724</c:v>
                </c:pt>
                <c:pt idx="245">
                  <c:v>19111143.8760957</c:v>
                </c:pt>
                <c:pt idx="246">
                  <c:v>19053810.4444674</c:v>
                </c:pt>
                <c:pt idx="247">
                  <c:v>18996649.013134</c:v>
                </c:pt>
                <c:pt idx="248">
                  <c:v>18939659.0660946</c:v>
                </c:pt>
                <c:pt idx="249">
                  <c:v>18882840.0888963</c:v>
                </c:pt>
                <c:pt idx="250">
                  <c:v>18826191.5686296</c:v>
                </c:pt>
                <c:pt idx="251">
                  <c:v>18769712.9939237</c:v>
                </c:pt>
                <c:pt idx="252">
                  <c:v>18713403.854942</c:v>
                </c:pt>
                <c:pt idx="253">
                  <c:v>18657263.6433771</c:v>
                </c:pt>
                <c:pt idx="254">
                  <c:v>18601291.852447</c:v>
                </c:pt>
                <c:pt idx="255">
                  <c:v>18545487.9768897</c:v>
                </c:pt>
                <c:pt idx="256">
                  <c:v>18489851.512959</c:v>
                </c:pt>
                <c:pt idx="257">
                  <c:v>18434381.9584201</c:v>
                </c:pt>
                <c:pt idx="258">
                  <c:v>18379078.8125449</c:v>
                </c:pt>
                <c:pt idx="259">
                  <c:v>18323941.5761072</c:v>
                </c:pt>
                <c:pt idx="260">
                  <c:v>18268969.7513789</c:v>
                </c:pt>
                <c:pt idx="261">
                  <c:v>18214162.8421248</c:v>
                </c:pt>
                <c:pt idx="262">
                  <c:v>18159520.3535984</c:v>
                </c:pt>
                <c:pt idx="263">
                  <c:v>18105041.7925376</c:v>
                </c:pt>
                <c:pt idx="264">
                  <c:v>18050726.66716</c:v>
                </c:pt>
                <c:pt idx="265">
                  <c:v>17996574.4871585</c:v>
                </c:pt>
                <c:pt idx="266">
                  <c:v>17942584.763697</c:v>
                </c:pt>
                <c:pt idx="267">
                  <c:v>17888757.0094059</c:v>
                </c:pt>
                <c:pt idx="268">
                  <c:v>17835090.7383777</c:v>
                </c:pt>
                <c:pt idx="269">
                  <c:v>17781585.4661626</c:v>
                </c:pt>
                <c:pt idx="270">
                  <c:v>17728240.7097641</c:v>
                </c:pt>
                <c:pt idx="271">
                  <c:v>17675055.9876348</c:v>
                </c:pt>
                <c:pt idx="272">
                  <c:v>17622030.8196719</c:v>
                </c:pt>
                <c:pt idx="273">
                  <c:v>17569164.7272129</c:v>
                </c:pt>
                <c:pt idx="274">
                  <c:v>17516457.2330313</c:v>
                </c:pt>
                <c:pt idx="275">
                  <c:v>17463907.8613322</c:v>
                </c:pt>
                <c:pt idx="276">
                  <c:v>17411516.1377482</c:v>
                </c:pt>
                <c:pt idx="277">
                  <c:v>17359281.5893349</c:v>
                </c:pt>
                <c:pt idx="278">
                  <c:v>17307203.7445669</c:v>
                </c:pt>
                <c:pt idx="279">
                  <c:v>17255282.1333332</c:v>
                </c:pt>
                <c:pt idx="280">
                  <c:v>17203516.2869332</c:v>
                </c:pt>
                <c:pt idx="281">
                  <c:v>17151905.7380724</c:v>
                </c:pt>
                <c:pt idx="282">
                  <c:v>17100450.0208582</c:v>
                </c:pt>
                <c:pt idx="283">
                  <c:v>17049148.6707956</c:v>
                </c:pt>
                <c:pt idx="284">
                  <c:v>16998001.2247832</c:v>
                </c:pt>
                <c:pt idx="285">
                  <c:v>16947007.2211089</c:v>
                </c:pt>
                <c:pt idx="286">
                  <c:v>16896166.1994456</c:v>
                </c:pt>
                <c:pt idx="287">
                  <c:v>16845477.7008472</c:v>
                </c:pt>
                <c:pt idx="288">
                  <c:v>16794941.2677447</c:v>
                </c:pt>
                <c:pt idx="289">
                  <c:v>16744556.4439415</c:v>
                </c:pt>
                <c:pt idx="290">
                  <c:v>16694322.7746096</c:v>
                </c:pt>
                <c:pt idx="291">
                  <c:v>16644239.8062858</c:v>
                </c:pt>
                <c:pt idx="292">
                  <c:v>16594307.0868669</c:v>
                </c:pt>
                <c:pt idx="293">
                  <c:v>16544524.1656063</c:v>
                </c:pt>
                <c:pt idx="294">
                  <c:v>16494890.5931095</c:v>
                </c:pt>
                <c:pt idx="295">
                  <c:v>16445405.9213302</c:v>
                </c:pt>
                <c:pt idx="296">
                  <c:v>16396069.7035662</c:v>
                </c:pt>
                <c:pt idx="297">
                  <c:v>16346881.4944555</c:v>
                </c:pt>
                <c:pt idx="298">
                  <c:v>16297840.8499721</c:v>
                </c:pt>
                <c:pt idx="299">
                  <c:v>16248947.3274222</c:v>
                </c:pt>
                <c:pt idx="300">
                  <c:v>16200200.48544</c:v>
                </c:pt>
                <c:pt idx="301">
                  <c:v>16151599.8839836</c:v>
                </c:pt>
                <c:pt idx="302">
                  <c:v>16103145.0843317</c:v>
                </c:pt>
                <c:pt idx="303">
                  <c:v>16054835.6490787</c:v>
                </c:pt>
                <c:pt idx="304">
                  <c:v>16006671.1421315</c:v>
                </c:pt>
                <c:pt idx="305">
                  <c:v>15958651.1287051</c:v>
                </c:pt>
                <c:pt idx="306">
                  <c:v>15910775.1753189</c:v>
                </c:pt>
                <c:pt idx="307">
                  <c:v>15863042.849793</c:v>
                </c:pt>
                <c:pt idx="308">
                  <c:v>15815453.7212436</c:v>
                </c:pt>
                <c:pt idx="309">
                  <c:v>15768007.3600799</c:v>
                </c:pt>
                <c:pt idx="310">
                  <c:v>15720703.3379996</c:v>
                </c:pt>
                <c:pt idx="311">
                  <c:v>15673541.2279856</c:v>
                </c:pt>
                <c:pt idx="312">
                  <c:v>15626520.6043017</c:v>
                </c:pt>
                <c:pt idx="313">
                  <c:v>15579641.0424888</c:v>
                </c:pt>
                <c:pt idx="314">
                  <c:v>15532902.1193613</c:v>
                </c:pt>
                <c:pt idx="315">
                  <c:v>15486303.4130032</c:v>
                </c:pt>
                <c:pt idx="316">
                  <c:v>15439844.5027642</c:v>
                </c:pt>
                <c:pt idx="317">
                  <c:v>15393524.9692559</c:v>
                </c:pt>
                <c:pt idx="318">
                  <c:v>15347344.3943482</c:v>
                </c:pt>
                <c:pt idx="319">
                  <c:v>15301302.3611651</c:v>
                </c:pt>
                <c:pt idx="320">
                  <c:v>15255398.4540816</c:v>
                </c:pt>
                <c:pt idx="321">
                  <c:v>15209632.2587194</c:v>
                </c:pt>
                <c:pt idx="322">
                  <c:v>15164003.3619432</c:v>
                </c:pt>
                <c:pt idx="323">
                  <c:v>15118511.3518574</c:v>
                </c:pt>
                <c:pt idx="324">
                  <c:v>15073155.8178018</c:v>
                </c:pt>
                <c:pt idx="325">
                  <c:v>15027936.3503484</c:v>
                </c:pt>
                <c:pt idx="326">
                  <c:v>14982852.5412974</c:v>
                </c:pt>
                <c:pt idx="327">
                  <c:v>14937903.9836735</c:v>
                </c:pt>
                <c:pt idx="328">
                  <c:v>14893090.2717225</c:v>
                </c:pt>
                <c:pt idx="329">
                  <c:v>14848411.0009073</c:v>
                </c:pt>
                <c:pt idx="330">
                  <c:v>14803865.7679046</c:v>
                </c:pt>
                <c:pt idx="331">
                  <c:v>14759454.1706009</c:v>
                </c:pt>
                <c:pt idx="332">
                  <c:v>14715175.808089</c:v>
                </c:pt>
                <c:pt idx="333">
                  <c:v>14671030.2806648</c:v>
                </c:pt>
                <c:pt idx="334">
                  <c:v>14627017.1898228</c:v>
                </c:pt>
                <c:pt idx="335">
                  <c:v>14583136.1382533</c:v>
                </c:pt>
                <c:pt idx="336">
                  <c:v>14539386.7298386</c:v>
                </c:pt>
                <c:pt idx="337">
                  <c:v>14495768.569649</c:v>
                </c:pt>
                <c:pt idx="338">
                  <c:v>14452281.2639401</c:v>
                </c:pt>
                <c:pt idx="339">
                  <c:v>14408924.4201483</c:v>
                </c:pt>
                <c:pt idx="340">
                  <c:v>14365697.6468878</c:v>
                </c:pt>
                <c:pt idx="341">
                  <c:v>14322600.5539472</c:v>
                </c:pt>
                <c:pt idx="342">
                  <c:v>14279632.7522853</c:v>
                </c:pt>
                <c:pt idx="343">
                  <c:v>14236793.8540285</c:v>
                </c:pt>
                <c:pt idx="344">
                  <c:v>14194083.4724664</c:v>
                </c:pt>
                <c:pt idx="345">
                  <c:v>14151501.222049</c:v>
                </c:pt>
                <c:pt idx="346">
                  <c:v>14109046.7183828</c:v>
                </c:pt>
                <c:pt idx="347">
                  <c:v>14066719.5782277</c:v>
                </c:pt>
                <c:pt idx="348">
                  <c:v>14024519.419493</c:v>
                </c:pt>
                <c:pt idx="349">
                  <c:v>13982445.8612345</c:v>
                </c:pt>
                <c:pt idx="350">
                  <c:v>13940498.5236508</c:v>
                </c:pt>
                <c:pt idx="351">
                  <c:v>13898677.0280799</c:v>
                </c:pt>
                <c:pt idx="352">
                  <c:v>13856980.9969956</c:v>
                </c:pt>
                <c:pt idx="353">
                  <c:v>13815410.0540046</c:v>
                </c:pt>
                <c:pt idx="354">
                  <c:v>13773963.8238426</c:v>
                </c:pt>
                <c:pt idx="355">
                  <c:v>13732641.9323711</c:v>
                </c:pt>
                <c:pt idx="356">
                  <c:v>13691444.006574</c:v>
                </c:pt>
                <c:pt idx="357">
                  <c:v>13650369.6745543</c:v>
                </c:pt>
                <c:pt idx="358">
                  <c:v>13609418.5655306</c:v>
                </c:pt>
                <c:pt idx="359">
                  <c:v>13568590.309834</c:v>
                </c:pt>
                <c:pt idx="360">
                  <c:v>13527884.5389045</c:v>
                </c:pt>
                <c:pt idx="361">
                  <c:v>13487300.8852878</c:v>
                </c:pt>
                <c:pt idx="362">
                  <c:v>13446838.9826319</c:v>
                </c:pt>
                <c:pt idx="363">
                  <c:v>13406498.465684</c:v>
                </c:pt>
                <c:pt idx="364">
                  <c:v>13366278.970287</c:v>
                </c:pt>
                <c:pt idx="365">
                  <c:v>13326180.1333761</c:v>
                </c:pt>
                <c:pt idx="366">
                  <c:v>13286201.592976</c:v>
                </c:pt>
                <c:pt idx="367">
                  <c:v>13246342.9881971</c:v>
                </c:pt>
                <c:pt idx="368">
                  <c:v>13206603.9592325</c:v>
                </c:pt>
                <c:pt idx="369">
                  <c:v>13166984.1473548</c:v>
                </c:pt>
                <c:pt idx="370">
                  <c:v>13127483.1949127</c:v>
                </c:pt>
                <c:pt idx="371">
                  <c:v>13088100.745328</c:v>
                </c:pt>
                <c:pt idx="372">
                  <c:v>13048836.443092</c:v>
                </c:pt>
                <c:pt idx="373">
                  <c:v>13009689.9337627</c:v>
                </c:pt>
                <c:pt idx="374">
                  <c:v>12970660.8639614</c:v>
                </c:pt>
                <c:pt idx="375">
                  <c:v>12931748.8813695</c:v>
                </c:pt>
                <c:pt idx="376">
                  <c:v>12892953.6347254</c:v>
                </c:pt>
                <c:pt idx="377">
                  <c:v>12854274.7738213</c:v>
                </c:pt>
                <c:pt idx="378">
                  <c:v>12815711.9494998</c:v>
                </c:pt>
                <c:pt idx="379">
                  <c:v>12777264.8136513</c:v>
                </c:pt>
                <c:pt idx="380">
                  <c:v>12738933.0192103</c:v>
                </c:pt>
                <c:pt idx="381">
                  <c:v>12700716.2201527</c:v>
                </c:pt>
                <c:pt idx="382">
                  <c:v>12662614.0714923</c:v>
                </c:pt>
                <c:pt idx="383">
                  <c:v>12624626.2292778</c:v>
                </c:pt>
                <c:pt idx="384">
                  <c:v>12586752.3505899</c:v>
                </c:pt>
                <c:pt idx="385">
                  <c:v>12548992.0935382</c:v>
                </c:pt>
                <c:pt idx="386">
                  <c:v>12511345.1172576</c:v>
                </c:pt>
                <c:pt idx="387">
                  <c:v>12473811.0819058</c:v>
                </c:pt>
                <c:pt idx="388">
                  <c:v>12436389.6486601</c:v>
                </c:pt>
                <c:pt idx="389">
                  <c:v>12399080.4797141</c:v>
                </c:pt>
                <c:pt idx="390">
                  <c:v>12361883.2382749</c:v>
                </c:pt>
                <c:pt idx="391">
                  <c:v>12324797.5885601</c:v>
                </c:pt>
                <c:pt idx="392">
                  <c:v>12287823.1957944</c:v>
                </c:pt>
                <c:pt idx="393">
                  <c:v>12250959.7262071</c:v>
                </c:pt>
                <c:pt idx="394">
                  <c:v>12214206.8470284</c:v>
                </c:pt>
                <c:pt idx="395">
                  <c:v>12177564.2264874</c:v>
                </c:pt>
                <c:pt idx="396">
                  <c:v>12141031.5338079</c:v>
                </c:pt>
                <c:pt idx="397">
                  <c:v>12104608.4392065</c:v>
                </c:pt>
                <c:pt idx="398">
                  <c:v>12068294.6138888</c:v>
                </c:pt>
                <c:pt idx="399">
                  <c:v>12032089.7300472</c:v>
                </c:pt>
                <c:pt idx="400">
                  <c:v>11995993.460857</c:v>
                </c:pt>
                <c:pt idx="401">
                  <c:v>11960005.4804745</c:v>
                </c:pt>
                <c:pt idx="402">
                  <c:v>11924125.464033</c:v>
                </c:pt>
                <c:pt idx="403">
                  <c:v>11888353.0876409</c:v>
                </c:pt>
                <c:pt idx="404">
                  <c:v>11852688.028378</c:v>
                </c:pt>
                <c:pt idx="405">
                  <c:v>11817129.9642929</c:v>
                </c:pt>
                <c:pt idx="406">
                  <c:v>11781678.5744</c:v>
                </c:pt>
                <c:pt idx="407">
                  <c:v>11746333.5386768</c:v>
                </c:pt>
                <c:pt idx="408">
                  <c:v>11711094.5380608</c:v>
                </c:pt>
                <c:pt idx="409">
                  <c:v>11675961.2544466</c:v>
                </c:pt>
                <c:pt idx="410">
                  <c:v>11640933.3706833</c:v>
                </c:pt>
                <c:pt idx="411">
                  <c:v>11606010.5705712</c:v>
                </c:pt>
                <c:pt idx="412">
                  <c:v>11571192.5388595</c:v>
                </c:pt>
                <c:pt idx="413">
                  <c:v>11536478.9612429</c:v>
                </c:pt>
                <c:pt idx="414">
                  <c:v>11501869.5243592</c:v>
                </c:pt>
                <c:pt idx="415">
                  <c:v>11467363.9157861</c:v>
                </c:pt>
                <c:pt idx="416">
                  <c:v>11432961.8240388</c:v>
                </c:pt>
                <c:pt idx="417">
                  <c:v>11398662.9385666</c:v>
                </c:pt>
                <c:pt idx="418">
                  <c:v>11364466.9497509</c:v>
                </c:pt>
                <c:pt idx="419">
                  <c:v>11330373.5489017</c:v>
                </c:pt>
                <c:pt idx="420">
                  <c:v>11296382.428255</c:v>
                </c:pt>
                <c:pt idx="421">
                  <c:v>11262493.2809702</c:v>
                </c:pt>
                <c:pt idx="422">
                  <c:v>11228705.8011273</c:v>
                </c:pt>
                <c:pt idx="423">
                  <c:v>11195019.6837239</c:v>
                </c:pt>
                <c:pt idx="424">
                  <c:v>11161434.6246727</c:v>
                </c:pt>
                <c:pt idx="425">
                  <c:v>11127950.3207987</c:v>
                </c:pt>
                <c:pt idx="426">
                  <c:v>11094566.4698363</c:v>
                </c:pt>
                <c:pt idx="427">
                  <c:v>11061282.7704268</c:v>
                </c:pt>
                <c:pt idx="428">
                  <c:v>11028098.9221155</c:v>
                </c:pt>
                <c:pt idx="429">
                  <c:v>10995014.6253492</c:v>
                </c:pt>
                <c:pt idx="430">
                  <c:v>10962029.5814731</c:v>
                </c:pt>
                <c:pt idx="431">
                  <c:v>10929143.4927287</c:v>
                </c:pt>
                <c:pt idx="432">
                  <c:v>10896356.0622505</c:v>
                </c:pt>
                <c:pt idx="433">
                  <c:v>10863666.9940638</c:v>
                </c:pt>
                <c:pt idx="434">
                  <c:v>10831075.9930816</c:v>
                </c:pt>
                <c:pt idx="435">
                  <c:v>10798582.7651024</c:v>
                </c:pt>
                <c:pt idx="436">
                  <c:v>10766187.016807</c:v>
                </c:pt>
                <c:pt idx="437">
                  <c:v>10733888.4557566</c:v>
                </c:pt>
                <c:pt idx="438">
                  <c:v>10701686.7903894</c:v>
                </c:pt>
                <c:pt idx="439">
                  <c:v>10669581.7300182</c:v>
                </c:pt>
                <c:pt idx="440">
                  <c:v>10637572.9848281</c:v>
                </c:pt>
                <c:pt idx="441">
                  <c:v>10605660.2658736</c:v>
                </c:pt>
                <c:pt idx="442">
                  <c:v>10573843.285076</c:v>
                </c:pt>
                <c:pt idx="443">
                  <c:v>10542121.7552208</c:v>
                </c:pt>
                <c:pt idx="444">
                  <c:v>10510495.3899551</c:v>
                </c:pt>
                <c:pt idx="445">
                  <c:v>10478963.9037853</c:v>
                </c:pt>
                <c:pt idx="446">
                  <c:v>10447527.0120739</c:v>
                </c:pt>
                <c:pt idx="447">
                  <c:v>10416184.4310377</c:v>
                </c:pt>
                <c:pt idx="448">
                  <c:v>10384935.8777446</c:v>
                </c:pt>
                <c:pt idx="449">
                  <c:v>10353781.0701113</c:v>
                </c:pt>
                <c:pt idx="450">
                  <c:v>10322719.726901</c:v>
                </c:pt>
                <c:pt idx="451">
                  <c:v>10291751.5677203</c:v>
                </c:pt>
                <c:pt idx="452">
                  <c:v>10260876.3130171</c:v>
                </c:pt>
                <c:pt idx="453">
                  <c:v>10230093.6840781</c:v>
                </c:pt>
                <c:pt idx="454">
                  <c:v>10199403.4030259</c:v>
                </c:pt>
                <c:pt idx="455">
                  <c:v>10168805.1928168</c:v>
                </c:pt>
                <c:pt idx="456">
                  <c:v>10138298.7772383</c:v>
                </c:pt>
                <c:pt idx="457">
                  <c:v>10107883.8809066</c:v>
                </c:pt>
                <c:pt idx="458">
                  <c:v>10077560.2292639</c:v>
                </c:pt>
                <c:pt idx="459">
                  <c:v>10047327.5485761</c:v>
                </c:pt>
                <c:pt idx="460">
                  <c:v>10017185.5659304</c:v>
                </c:pt>
                <c:pt idx="461">
                  <c:v>9987134.00923259</c:v>
                </c:pt>
                <c:pt idx="462">
                  <c:v>9957172.60720489</c:v>
                </c:pt>
                <c:pt idx="463">
                  <c:v>9927301.08938328</c:v>
                </c:pt>
                <c:pt idx="464">
                  <c:v>9897519.18611513</c:v>
                </c:pt>
                <c:pt idx="465">
                  <c:v>9867826.62855678</c:v>
                </c:pt>
                <c:pt idx="466">
                  <c:v>9838223.14867111</c:v>
                </c:pt>
                <c:pt idx="467">
                  <c:v>9808708.4792251</c:v>
                </c:pt>
                <c:pt idx="468">
                  <c:v>9779282.35378742</c:v>
                </c:pt>
                <c:pt idx="469">
                  <c:v>9749944.50672606</c:v>
                </c:pt>
                <c:pt idx="470">
                  <c:v>9720694.67320588</c:v>
                </c:pt>
                <c:pt idx="471">
                  <c:v>9691532.58918627</c:v>
                </c:pt>
                <c:pt idx="472">
                  <c:v>9662457.99141871</c:v>
                </c:pt>
                <c:pt idx="473">
                  <c:v>9633470.61744445</c:v>
                </c:pt>
                <c:pt idx="474">
                  <c:v>9604570.20559212</c:v>
                </c:pt>
                <c:pt idx="475">
                  <c:v>9575756.49497534</c:v>
                </c:pt>
                <c:pt idx="476">
                  <c:v>9547029.22549041</c:v>
                </c:pt>
                <c:pt idx="477">
                  <c:v>9518388.13781394</c:v>
                </c:pt>
                <c:pt idx="478">
                  <c:v>9489832.9734005</c:v>
                </c:pt>
                <c:pt idx="479">
                  <c:v>9461363.4744803</c:v>
                </c:pt>
                <c:pt idx="480">
                  <c:v>9432979.38405686</c:v>
                </c:pt>
                <c:pt idx="481">
                  <c:v>9404680.44590468</c:v>
                </c:pt>
                <c:pt idx="482">
                  <c:v>9376466.40456697</c:v>
                </c:pt>
                <c:pt idx="483">
                  <c:v>9348337.00535327</c:v>
                </c:pt>
                <c:pt idx="484">
                  <c:v>9320291.99433721</c:v>
                </c:pt>
                <c:pt idx="485">
                  <c:v>9292331.1183542</c:v>
                </c:pt>
                <c:pt idx="486">
                  <c:v>9264454.12499914</c:v>
                </c:pt>
                <c:pt idx="487">
                  <c:v>9236660.76262414</c:v>
                </c:pt>
                <c:pt idx="488">
                  <c:v>9208950.78033627</c:v>
                </c:pt>
                <c:pt idx="489">
                  <c:v>9181323.92799526</c:v>
                </c:pt>
                <c:pt idx="490">
                  <c:v>9153779.95621127</c:v>
                </c:pt>
                <c:pt idx="491">
                  <c:v>9126318.61634264</c:v>
                </c:pt>
                <c:pt idx="492">
                  <c:v>9098939.66049361</c:v>
                </c:pt>
                <c:pt idx="493">
                  <c:v>9071642.84151213</c:v>
                </c:pt>
                <c:pt idx="494">
                  <c:v>9044427.91298759</c:v>
                </c:pt>
                <c:pt idx="495">
                  <c:v>9017294.62924863</c:v>
                </c:pt>
                <c:pt idx="496">
                  <c:v>8990242.74536088</c:v>
                </c:pt>
                <c:pt idx="497">
                  <c:v>8963272.0171248</c:v>
                </c:pt>
                <c:pt idx="498">
                  <c:v>8936382.20107343</c:v>
                </c:pt>
                <c:pt idx="499">
                  <c:v>8909573.05447021</c:v>
                </c:pt>
                <c:pt idx="500">
                  <c:v>8882844.3353068</c:v>
                </c:pt>
                <c:pt idx="501">
                  <c:v>8856195.80230088</c:v>
                </c:pt>
                <c:pt idx="502">
                  <c:v>8829627.21489398</c:v>
                </c:pt>
                <c:pt idx="503">
                  <c:v>8803138.33324929</c:v>
                </c:pt>
                <c:pt idx="504">
                  <c:v>8776728.91824955</c:v>
                </c:pt>
                <c:pt idx="505">
                  <c:v>8750398.7314948</c:v>
                </c:pt>
                <c:pt idx="506">
                  <c:v>8724147.53530031</c:v>
                </c:pt>
                <c:pt idx="507">
                  <c:v>8697975.09269441</c:v>
                </c:pt>
                <c:pt idx="508">
                  <c:v>8671881.16741633</c:v>
                </c:pt>
                <c:pt idx="509">
                  <c:v>8645865.52391408</c:v>
                </c:pt>
                <c:pt idx="510">
                  <c:v>8619927.92734234</c:v>
                </c:pt>
                <c:pt idx="511">
                  <c:v>8594068.14356031</c:v>
                </c:pt>
                <c:pt idx="512">
                  <c:v>8568285.93912963</c:v>
                </c:pt>
                <c:pt idx="513">
                  <c:v>8542581.08131224</c:v>
                </c:pt>
                <c:pt idx="514">
                  <c:v>8516953.33806831</c:v>
                </c:pt>
                <c:pt idx="515">
                  <c:v>8491402.4780541</c:v>
                </c:pt>
                <c:pt idx="516">
                  <c:v>8465928.27061994</c:v>
                </c:pt>
                <c:pt idx="517">
                  <c:v>8440530.48580808</c:v>
                </c:pt>
                <c:pt idx="518">
                  <c:v>8415208.89435065</c:v>
                </c:pt>
                <c:pt idx="519">
                  <c:v>8389963.2676676</c:v>
                </c:pt>
                <c:pt idx="520">
                  <c:v>8364793.3778646</c:v>
                </c:pt>
                <c:pt idx="521">
                  <c:v>8339698.99773101</c:v>
                </c:pt>
                <c:pt idx="522">
                  <c:v>8314679.90073781</c:v>
                </c:pt>
                <c:pt idx="523">
                  <c:v>8289735.8610356</c:v>
                </c:pt>
                <c:pt idx="524">
                  <c:v>8264866.65345249</c:v>
                </c:pt>
                <c:pt idx="525">
                  <c:v>8240072.05349213</c:v>
                </c:pt>
                <c:pt idx="526">
                  <c:v>8215351.83733166</c:v>
                </c:pt>
                <c:pt idx="527">
                  <c:v>8190705.78181966</c:v>
                </c:pt>
                <c:pt idx="528">
                  <c:v>8166133.6644742</c:v>
                </c:pt>
                <c:pt idx="529">
                  <c:v>8141635.26348078</c:v>
                </c:pt>
                <c:pt idx="530">
                  <c:v>8117210.35769034</c:v>
                </c:pt>
                <c:pt idx="531">
                  <c:v>8092858.72661727</c:v>
                </c:pt>
                <c:pt idx="532">
                  <c:v>8068580.15043742</c:v>
                </c:pt>
                <c:pt idx="533">
                  <c:v>8044374.4099861</c:v>
                </c:pt>
                <c:pt idx="534">
                  <c:v>8020241.28675615</c:v>
                </c:pt>
                <c:pt idx="535">
                  <c:v>7996180.56289588</c:v>
                </c:pt>
                <c:pt idx="536">
                  <c:v>7972192.02120719</c:v>
                </c:pt>
                <c:pt idx="537">
                  <c:v>7948275.44514357</c:v>
                </c:pt>
                <c:pt idx="538">
                  <c:v>7924430.61880814</c:v>
                </c:pt>
                <c:pt idx="539">
                  <c:v>7900657.32695171</c:v>
                </c:pt>
                <c:pt idx="540">
                  <c:v>7876955.35497086</c:v>
                </c:pt>
                <c:pt idx="541">
                  <c:v>7853324.48890595</c:v>
                </c:pt>
                <c:pt idx="542">
                  <c:v>7829764.51543923</c:v>
                </c:pt>
                <c:pt idx="543">
                  <c:v>7806275.22189291</c:v>
                </c:pt>
                <c:pt idx="544">
                  <c:v>7782856.39622723</c:v>
                </c:pt>
                <c:pt idx="545">
                  <c:v>7759507.82703855</c:v>
                </c:pt>
                <c:pt idx="546">
                  <c:v>7736229.30355743</c:v>
                </c:pt>
                <c:pt idx="547">
                  <c:v>7713020.61564676</c:v>
                </c:pt>
                <c:pt idx="548">
                  <c:v>7689881.55379982</c:v>
                </c:pt>
                <c:pt idx="549">
                  <c:v>7666811.90913842</c:v>
                </c:pt>
                <c:pt idx="550">
                  <c:v>7643811.47341101</c:v>
                </c:pt>
                <c:pt idx="551">
                  <c:v>7620880.03899077</c:v>
                </c:pt>
                <c:pt idx="552">
                  <c:v>7598017.3988738</c:v>
                </c:pt>
                <c:pt idx="553">
                  <c:v>7575223.34667718</c:v>
                </c:pt>
                <c:pt idx="554">
                  <c:v>7552497.67663715</c:v>
                </c:pt>
                <c:pt idx="555">
                  <c:v>7529840.18360724</c:v>
                </c:pt>
                <c:pt idx="556">
                  <c:v>7507250.66305641</c:v>
                </c:pt>
                <c:pt idx="557">
                  <c:v>7484728.91106725</c:v>
                </c:pt>
                <c:pt idx="558">
                  <c:v>7462274.72433404</c:v>
                </c:pt>
                <c:pt idx="559">
                  <c:v>7439887.90016104</c:v>
                </c:pt>
                <c:pt idx="560">
                  <c:v>7417568.23646056</c:v>
                </c:pt>
                <c:pt idx="561">
                  <c:v>7395315.53175118</c:v>
                </c:pt>
                <c:pt idx="562">
                  <c:v>7373129.58515592</c:v>
                </c:pt>
                <c:pt idx="563">
                  <c:v>7351010.19640045</c:v>
                </c:pt>
                <c:pt idx="564">
                  <c:v>7328957.16581125</c:v>
                </c:pt>
                <c:pt idx="565">
                  <c:v>7306970.29431382</c:v>
                </c:pt>
                <c:pt idx="566">
                  <c:v>7285049.38343088</c:v>
                </c:pt>
                <c:pt idx="567">
                  <c:v>7263194.23528059</c:v>
                </c:pt>
                <c:pt idx="568">
                  <c:v>7241404.65257474</c:v>
                </c:pt>
                <c:pt idx="569">
                  <c:v>7219680.43861702</c:v>
                </c:pt>
                <c:pt idx="570">
                  <c:v>7198021.39730117</c:v>
                </c:pt>
                <c:pt idx="571">
                  <c:v>7176427.33310926</c:v>
                </c:pt>
                <c:pt idx="572">
                  <c:v>7154898.05110994</c:v>
                </c:pt>
                <c:pt idx="573">
                  <c:v>7133433.35695661</c:v>
                </c:pt>
                <c:pt idx="574">
                  <c:v>7112033.05688574</c:v>
                </c:pt>
                <c:pt idx="575">
                  <c:v>7090696.95771508</c:v>
                </c:pt>
                <c:pt idx="576">
                  <c:v>7069424.86684194</c:v>
                </c:pt>
                <c:pt idx="577">
                  <c:v>7048216.59224141</c:v>
                </c:pt>
                <c:pt idx="578">
                  <c:v>7027071.94246469</c:v>
                </c:pt>
                <c:pt idx="579">
                  <c:v>7005990.72663729</c:v>
                </c:pt>
                <c:pt idx="580">
                  <c:v>6984972.75445738</c:v>
                </c:pt>
                <c:pt idx="581">
                  <c:v>6964017.83619401</c:v>
                </c:pt>
                <c:pt idx="582">
                  <c:v>6943125.78268543</c:v>
                </c:pt>
                <c:pt idx="583">
                  <c:v>6922296.40533737</c:v>
                </c:pt>
                <c:pt idx="584">
                  <c:v>6901529.51612136</c:v>
                </c:pt>
                <c:pt idx="585">
                  <c:v>6880824.92757299</c:v>
                </c:pt>
                <c:pt idx="586">
                  <c:v>6860182.45279027</c:v>
                </c:pt>
                <c:pt idx="587">
                  <c:v>6839601.9054319</c:v>
                </c:pt>
                <c:pt idx="588">
                  <c:v>6819083.09971561</c:v>
                </c:pt>
                <c:pt idx="589">
                  <c:v>6798625.85041646</c:v>
                </c:pt>
                <c:pt idx="590">
                  <c:v>6778229.97286521</c:v>
                </c:pt>
                <c:pt idx="591">
                  <c:v>6757895.28294661</c:v>
                </c:pt>
                <c:pt idx="592">
                  <c:v>6737621.59709777</c:v>
                </c:pt>
                <c:pt idx="593">
                  <c:v>6717408.73230648</c:v>
                </c:pt>
                <c:pt idx="594">
                  <c:v>6697256.50610956</c:v>
                </c:pt>
                <c:pt idx="595">
                  <c:v>6677164.73659123</c:v>
                </c:pt>
                <c:pt idx="596">
                  <c:v>6657133.24238146</c:v>
                </c:pt>
                <c:pt idx="597">
                  <c:v>6637161.84265431</c:v>
                </c:pt>
                <c:pt idx="598">
                  <c:v>6617250.35712635</c:v>
                </c:pt>
                <c:pt idx="599">
                  <c:v>6597398.60605497</c:v>
                </c:pt>
                <c:pt idx="600">
                  <c:v>6577606.41023681</c:v>
                </c:pt>
                <c:pt idx="601">
                  <c:v>6557873.5910061</c:v>
                </c:pt>
                <c:pt idx="602">
                  <c:v>6538199.97023308</c:v>
                </c:pt>
                <c:pt idx="603">
                  <c:v>6518585.37032238</c:v>
                </c:pt>
                <c:pt idx="604">
                  <c:v>6499029.61421141</c:v>
                </c:pt>
                <c:pt idx="605">
                  <c:v>6479532.52536878</c:v>
                </c:pt>
                <c:pt idx="606">
                  <c:v>6460093.92779267</c:v>
                </c:pt>
                <c:pt idx="607">
                  <c:v>6440713.64600929</c:v>
                </c:pt>
                <c:pt idx="608">
                  <c:v>6421391.50507127</c:v>
                </c:pt>
                <c:pt idx="609">
                  <c:v>6402127.33055605</c:v>
                </c:pt>
                <c:pt idx="610">
                  <c:v>6382920.94856439</c:v>
                </c:pt>
                <c:pt idx="611">
                  <c:v>6363772.18571869</c:v>
                </c:pt>
                <c:pt idx="612">
                  <c:v>6344680.86916154</c:v>
                </c:pt>
                <c:pt idx="613">
                  <c:v>6325646.82655405</c:v>
                </c:pt>
                <c:pt idx="614">
                  <c:v>6306669.88607439</c:v>
                </c:pt>
                <c:pt idx="615">
                  <c:v>6287749.87641617</c:v>
                </c:pt>
                <c:pt idx="616">
                  <c:v>6268886.62678692</c:v>
                </c:pt>
                <c:pt idx="617">
                  <c:v>6250079.96690656</c:v>
                </c:pt>
                <c:pt idx="618">
                  <c:v>6231329.72700584</c:v>
                </c:pt>
                <c:pt idx="619">
                  <c:v>6212635.73782482</c:v>
                </c:pt>
                <c:pt idx="620">
                  <c:v>6193997.83061134</c:v>
                </c:pt>
                <c:pt idx="621">
                  <c:v>6175415.83711951</c:v>
                </c:pt>
                <c:pt idx="622">
                  <c:v>6156889.58960815</c:v>
                </c:pt>
                <c:pt idx="623">
                  <c:v>6138418.92083933</c:v>
                </c:pt>
                <c:pt idx="624">
                  <c:v>6120003.66407681</c:v>
                </c:pt>
                <c:pt idx="625">
                  <c:v>6101643.65308458</c:v>
                </c:pt>
                <c:pt idx="626">
                  <c:v>6083338.72212533</c:v>
                </c:pt>
                <c:pt idx="627">
                  <c:v>6065088.70595895</c:v>
                </c:pt>
                <c:pt idx="628">
                  <c:v>6046893.43984107</c:v>
                </c:pt>
                <c:pt idx="629">
                  <c:v>6028752.75952155</c:v>
                </c:pt>
                <c:pt idx="630">
                  <c:v>6010666.50124299</c:v>
                </c:pt>
                <c:pt idx="631">
                  <c:v>5992634.50173926</c:v>
                </c:pt>
                <c:pt idx="632">
                  <c:v>5974656.59823404</c:v>
                </c:pt>
                <c:pt idx="633">
                  <c:v>5956732.62843934</c:v>
                </c:pt>
                <c:pt idx="634">
                  <c:v>5938862.43055402</c:v>
                </c:pt>
                <c:pt idx="635">
                  <c:v>5921045.84326236</c:v>
                </c:pt>
                <c:pt idx="636">
                  <c:v>5903282.70573257</c:v>
                </c:pt>
                <c:pt idx="637">
                  <c:v>5885572.85761537</c:v>
                </c:pt>
                <c:pt idx="638">
                  <c:v>5867916.13904253</c:v>
                </c:pt>
                <c:pt idx="639">
                  <c:v>5850312.3906254</c:v>
                </c:pt>
                <c:pt idx="640">
                  <c:v>5832761.45345352</c:v>
                </c:pt>
                <c:pt idx="641">
                  <c:v>5815263.16909316</c:v>
                </c:pt>
                <c:pt idx="642">
                  <c:v>5797817.37958588</c:v>
                </c:pt>
                <c:pt idx="643">
                  <c:v>5780423.92744712</c:v>
                </c:pt>
                <c:pt idx="644">
                  <c:v>5763082.65566478</c:v>
                </c:pt>
                <c:pt idx="645">
                  <c:v>5745793.40769779</c:v>
                </c:pt>
                <c:pt idx="646">
                  <c:v>5728556.0274747</c:v>
                </c:pt>
                <c:pt idx="647">
                  <c:v>5711370.35939227</c:v>
                </c:pt>
                <c:pt idx="648">
                  <c:v>5694236.2483141</c:v>
                </c:pt>
                <c:pt idx="649">
                  <c:v>5677153.53956915</c:v>
                </c:pt>
                <c:pt idx="650">
                  <c:v>5660122.07895045</c:v>
                </c:pt>
                <c:pt idx="651">
                  <c:v>5643141.71271359</c:v>
                </c:pt>
                <c:pt idx="652">
                  <c:v>5626212.28757545</c:v>
                </c:pt>
                <c:pt idx="653">
                  <c:v>5609333.65071273</c:v>
                </c:pt>
                <c:pt idx="654">
                  <c:v>5592505.64976059</c:v>
                </c:pt>
                <c:pt idx="655">
                  <c:v>5575728.13281131</c:v>
                </c:pt>
                <c:pt idx="656">
                  <c:v>5559000.94841287</c:v>
                </c:pt>
                <c:pt idx="657">
                  <c:v>5542323.94556763</c:v>
                </c:pt>
                <c:pt idx="658">
                  <c:v>5525696.97373093</c:v>
                </c:pt>
                <c:pt idx="659">
                  <c:v>5509119.88280974</c:v>
                </c:pt>
                <c:pt idx="660">
                  <c:v>5492592.52316131</c:v>
                </c:pt>
                <c:pt idx="661">
                  <c:v>5476114.74559183</c:v>
                </c:pt>
                <c:pt idx="662">
                  <c:v>5459686.40135505</c:v>
                </c:pt>
                <c:pt idx="663">
                  <c:v>5443307.34215099</c:v>
                </c:pt>
                <c:pt idx="664">
                  <c:v>5426977.42012453</c:v>
                </c:pt>
                <c:pt idx="665">
                  <c:v>5410696.48786416</c:v>
                </c:pt>
                <c:pt idx="666">
                  <c:v>5394464.39840057</c:v>
                </c:pt>
                <c:pt idx="667">
                  <c:v>5378281.00520536</c:v>
                </c:pt>
                <c:pt idx="668">
                  <c:v>5362146.16218975</c:v>
                </c:pt>
                <c:pt idx="669">
                  <c:v>5346059.72370318</c:v>
                </c:pt>
                <c:pt idx="670">
                  <c:v>5330021.54453207</c:v>
                </c:pt>
                <c:pt idx="671">
                  <c:v>5314031.47989847</c:v>
                </c:pt>
                <c:pt idx="672">
                  <c:v>5298089.38545878</c:v>
                </c:pt>
                <c:pt idx="673">
                  <c:v>5282195.1173024</c:v>
                </c:pt>
                <c:pt idx="674">
                  <c:v>5266348.53195049</c:v>
                </c:pt>
                <c:pt idx="675">
                  <c:v>5250549.48635464</c:v>
                </c:pt>
                <c:pt idx="676">
                  <c:v>5234797.83789558</c:v>
                </c:pt>
                <c:pt idx="677">
                  <c:v>5219093.44438189</c:v>
                </c:pt>
                <c:pt idx="678">
                  <c:v>5203436.16404875</c:v>
                </c:pt>
                <c:pt idx="679">
                  <c:v>5187825.8555566</c:v>
                </c:pt>
                <c:pt idx="680">
                  <c:v>5172262.37798993</c:v>
                </c:pt>
                <c:pt idx="681">
                  <c:v>5156745.59085596</c:v>
                </c:pt>
                <c:pt idx="682">
                  <c:v>5141275.35408339</c:v>
                </c:pt>
                <c:pt idx="683">
                  <c:v>5125851.52802114</c:v>
                </c:pt>
                <c:pt idx="684">
                  <c:v>5110473.97343708</c:v>
                </c:pt>
                <c:pt idx="685">
                  <c:v>5095142.55151677</c:v>
                </c:pt>
                <c:pt idx="686">
                  <c:v>5079857.12386222</c:v>
                </c:pt>
                <c:pt idx="687">
                  <c:v>5064617.55249063</c:v>
                </c:pt>
                <c:pt idx="688">
                  <c:v>5049423.69983316</c:v>
                </c:pt>
                <c:pt idx="689">
                  <c:v>5034275.42873366</c:v>
                </c:pt>
                <c:pt idx="690">
                  <c:v>5019172.60244746</c:v>
                </c:pt>
                <c:pt idx="691">
                  <c:v>5004115.08464012</c:v>
                </c:pt>
                <c:pt idx="692">
                  <c:v>4989102.7393862</c:v>
                </c:pt>
                <c:pt idx="693">
                  <c:v>4974135.43116804</c:v>
                </c:pt>
                <c:pt idx="694">
                  <c:v>4959213.02487453</c:v>
                </c:pt>
                <c:pt idx="695">
                  <c:v>4944335.38579991</c:v>
                </c:pt>
                <c:pt idx="696">
                  <c:v>4929502.37964251</c:v>
                </c:pt>
                <c:pt idx="697">
                  <c:v>4914713.87250358</c:v>
                </c:pt>
                <c:pt idx="698">
                  <c:v>4899969.73088607</c:v>
                </c:pt>
                <c:pt idx="699">
                  <c:v>4885269.82169342</c:v>
                </c:pt>
                <c:pt idx="700">
                  <c:v>4870614.01222833</c:v>
                </c:pt>
                <c:pt idx="701">
                  <c:v>4856002.17019165</c:v>
                </c:pt>
                <c:pt idx="702">
                  <c:v>4841434.16368108</c:v>
                </c:pt>
                <c:pt idx="703">
                  <c:v>4826909.86119003</c:v>
                </c:pt>
                <c:pt idx="704">
                  <c:v>4812429.13160646</c:v>
                </c:pt>
                <c:pt idx="705">
                  <c:v>4797991.84421164</c:v>
                </c:pt>
                <c:pt idx="706">
                  <c:v>4783597.86867901</c:v>
                </c:pt>
                <c:pt idx="707">
                  <c:v>4769247.07507297</c:v>
                </c:pt>
                <c:pt idx="708">
                  <c:v>4754939.33384775</c:v>
                </c:pt>
                <c:pt idx="709">
                  <c:v>4740674.51584621</c:v>
                </c:pt>
                <c:pt idx="710">
                  <c:v>4726452.49229867</c:v>
                </c:pt>
                <c:pt idx="711">
                  <c:v>4712273.13482177</c:v>
                </c:pt>
                <c:pt idx="712">
                  <c:v>4698136.31541731</c:v>
                </c:pt>
                <c:pt idx="713">
                  <c:v>4684041.90647106</c:v>
                </c:pt>
                <c:pt idx="714">
                  <c:v>4669989.78075164</c:v>
                </c:pt>
                <c:pt idx="715">
                  <c:v>4655979.81140939</c:v>
                </c:pt>
                <c:pt idx="716">
                  <c:v>4642011.87197516</c:v>
                </c:pt>
                <c:pt idx="717">
                  <c:v>4628085.83635923</c:v>
                </c:pt>
                <c:pt idx="718">
                  <c:v>4614201.57885016</c:v>
                </c:pt>
                <c:pt idx="719">
                  <c:v>4600358.97411361</c:v>
                </c:pt>
                <c:pt idx="720">
                  <c:v>4586557.89719126</c:v>
                </c:pt>
                <c:pt idx="721">
                  <c:v>4572798.22349969</c:v>
                </c:pt>
                <c:pt idx="722">
                  <c:v>4559079.82882919</c:v>
                </c:pt>
                <c:pt idx="723">
                  <c:v>4545402.5893427</c:v>
                </c:pt>
                <c:pt idx="724">
                  <c:v>4531766.38157468</c:v>
                </c:pt>
                <c:pt idx="725">
                  <c:v>4518171.08242995</c:v>
                </c:pt>
                <c:pt idx="726">
                  <c:v>4504616.56918266</c:v>
                </c:pt>
                <c:pt idx="727">
                  <c:v>4491102.71947511</c:v>
                </c:pt>
                <c:pt idx="728">
                  <c:v>4477629.41131669</c:v>
                </c:pt>
                <c:pt idx="729">
                  <c:v>4464196.52308274</c:v>
                </c:pt>
                <c:pt idx="730">
                  <c:v>4450803.93351349</c:v>
                </c:pt>
                <c:pt idx="731">
                  <c:v>4437451.52171295</c:v>
                </c:pt>
                <c:pt idx="732">
                  <c:v>4424139.16714781</c:v>
                </c:pt>
                <c:pt idx="733">
                  <c:v>4410866.74964637</c:v>
                </c:pt>
                <c:pt idx="734">
                  <c:v>4397634.14939743</c:v>
                </c:pt>
                <c:pt idx="735">
                  <c:v>4384441.24694924</c:v>
                </c:pt>
                <c:pt idx="736">
                  <c:v>4371287.92320839</c:v>
                </c:pt>
                <c:pt idx="737">
                  <c:v>4358174.05943876</c:v>
                </c:pt>
                <c:pt idx="738">
                  <c:v>4345099.53726045</c:v>
                </c:pt>
                <c:pt idx="739">
                  <c:v>4332064.23864867</c:v>
                </c:pt>
                <c:pt idx="740">
                  <c:v>4319068.04593272</c:v>
                </c:pt>
                <c:pt idx="741">
                  <c:v>4306110.84179492</c:v>
                </c:pt>
                <c:pt idx="742">
                  <c:v>4293192.50926954</c:v>
                </c:pt>
                <c:pt idx="743">
                  <c:v>4280312.93174173</c:v>
                </c:pt>
                <c:pt idx="744">
                  <c:v>4267471.9929465</c:v>
                </c:pt>
                <c:pt idx="745">
                  <c:v>4254669.57696766</c:v>
                </c:pt>
                <c:pt idx="746">
                  <c:v>4241905.56823676</c:v>
                </c:pt>
                <c:pt idx="747">
                  <c:v>4229179.85153205</c:v>
                </c:pt>
                <c:pt idx="748">
                  <c:v>4216492.31197745</c:v>
                </c:pt>
                <c:pt idx="749">
                  <c:v>4203842.83504152</c:v>
                </c:pt>
                <c:pt idx="750">
                  <c:v>4191231.3065364</c:v>
                </c:pt>
                <c:pt idx="751">
                  <c:v>4178657.61261679</c:v>
                </c:pt>
                <c:pt idx="752">
                  <c:v>4166121.63977894</c:v>
                </c:pt>
                <c:pt idx="753">
                  <c:v>4153623.2748596</c:v>
                </c:pt>
                <c:pt idx="754">
                  <c:v>4141162.40503502</c:v>
                </c:pt>
                <c:pt idx="755">
                  <c:v>4128738.91781992</c:v>
                </c:pt>
                <c:pt idx="756">
                  <c:v>4116352.70106646</c:v>
                </c:pt>
                <c:pt idx="757">
                  <c:v>4104003.64296326</c:v>
                </c:pt>
                <c:pt idx="758">
                  <c:v>4091691.63203437</c:v>
                </c:pt>
                <c:pt idx="759">
                  <c:v>4079416.55713827</c:v>
                </c:pt>
                <c:pt idx="760">
                  <c:v>4067178.30746685</c:v>
                </c:pt>
                <c:pt idx="761">
                  <c:v>4054976.77254445</c:v>
                </c:pt>
                <c:pt idx="762">
                  <c:v>4042811.84222682</c:v>
                </c:pt>
                <c:pt idx="763">
                  <c:v>4030683.40670014</c:v>
                </c:pt>
                <c:pt idx="764">
                  <c:v>4018591.35648004</c:v>
                </c:pt>
                <c:pt idx="765">
                  <c:v>4006535.5824106</c:v>
                </c:pt>
                <c:pt idx="766">
                  <c:v>3994515.97566336</c:v>
                </c:pt>
                <c:pt idx="767">
                  <c:v>3982532.42773637</c:v>
                </c:pt>
                <c:pt idx="768">
                  <c:v>3970584.83045317</c:v>
                </c:pt>
                <c:pt idx="769">
                  <c:v>3958673.07596181</c:v>
                </c:pt>
                <c:pt idx="770">
                  <c:v>3946797.05673392</c:v>
                </c:pt>
                <c:pt idx="771">
                  <c:v>3934956.66556372</c:v>
                </c:pt>
                <c:pt idx="772">
                  <c:v>3923151.79556703</c:v>
                </c:pt>
                <c:pt idx="773">
                  <c:v>3911382.34018033</c:v>
                </c:pt>
                <c:pt idx="774">
                  <c:v>3899648.19315978</c:v>
                </c:pt>
                <c:pt idx="775">
                  <c:v>3887949.24858031</c:v>
                </c:pt>
                <c:pt idx="776">
                  <c:v>3876285.40083456</c:v>
                </c:pt>
                <c:pt idx="777">
                  <c:v>3864656.54463206</c:v>
                </c:pt>
                <c:pt idx="778">
                  <c:v>3853062.57499817</c:v>
                </c:pt>
                <c:pt idx="779">
                  <c:v>3841503.38727317</c:v>
                </c:pt>
                <c:pt idx="780">
                  <c:v>3829978.87711135</c:v>
                </c:pt>
                <c:pt idx="781">
                  <c:v>3818488.94048002</c:v>
                </c:pt>
                <c:pt idx="782">
                  <c:v>3807033.47365858</c:v>
                </c:pt>
                <c:pt idx="783">
                  <c:v>3795612.3732376</c:v>
                </c:pt>
                <c:pt idx="784">
                  <c:v>3784225.53611789</c:v>
                </c:pt>
                <c:pt idx="785">
                  <c:v>3772872.85950954</c:v>
                </c:pt>
                <c:pt idx="786">
                  <c:v>3761554.24093101</c:v>
                </c:pt>
                <c:pt idx="787">
                  <c:v>3750269.57820821</c:v>
                </c:pt>
                <c:pt idx="788">
                  <c:v>3739018.76947359</c:v>
                </c:pt>
                <c:pt idx="789">
                  <c:v>3727801.71316517</c:v>
                </c:pt>
                <c:pt idx="790">
                  <c:v>3716618.30802567</c:v>
                </c:pt>
                <c:pt idx="791">
                  <c:v>3705468.4531016</c:v>
                </c:pt>
                <c:pt idx="792">
                  <c:v>3694352.04774229</c:v>
                </c:pt>
                <c:pt idx="793">
                  <c:v>3683268.99159906</c:v>
                </c:pt>
                <c:pt idx="794">
                  <c:v>3672219.18462427</c:v>
                </c:pt>
                <c:pt idx="795">
                  <c:v>3661202.52707039</c:v>
                </c:pt>
                <c:pt idx="796">
                  <c:v>3650218.91948918</c:v>
                </c:pt>
                <c:pt idx="797">
                  <c:v>3639268.26273072</c:v>
                </c:pt>
                <c:pt idx="798">
                  <c:v>3628350.45794252</c:v>
                </c:pt>
                <c:pt idx="799">
                  <c:v>3617465.4065687</c:v>
                </c:pt>
                <c:pt idx="800">
                  <c:v>3606613.01034899</c:v>
                </c:pt>
                <c:pt idx="801">
                  <c:v>3595793.17131794</c:v>
                </c:pt>
                <c:pt idx="802">
                  <c:v>3585005.79180399</c:v>
                </c:pt>
                <c:pt idx="803">
                  <c:v>3574250.77442858</c:v>
                </c:pt>
                <c:pt idx="804">
                  <c:v>3563528.02210529</c:v>
                </c:pt>
                <c:pt idx="805">
                  <c:v>3552837.43803898</c:v>
                </c:pt>
                <c:pt idx="806">
                  <c:v>3542178.92572486</c:v>
                </c:pt>
                <c:pt idx="807">
                  <c:v>3531552.38894768</c:v>
                </c:pt>
                <c:pt idx="808">
                  <c:v>3520957.73178084</c:v>
                </c:pt>
                <c:pt idx="809">
                  <c:v>3510394.8585855</c:v>
                </c:pt>
                <c:pt idx="810">
                  <c:v>3499863.67400974</c:v>
                </c:pt>
                <c:pt idx="811">
                  <c:v>3489364.08298771</c:v>
                </c:pt>
                <c:pt idx="812">
                  <c:v>3478895.99073875</c:v>
                </c:pt>
                <c:pt idx="813">
                  <c:v>3468459.30276653</c:v>
                </c:pt>
                <c:pt idx="814">
                  <c:v>3458053.92485823</c:v>
                </c:pt>
                <c:pt idx="815">
                  <c:v>3447679.76308366</c:v>
                </c:pt>
                <c:pt idx="816">
                  <c:v>3437336.72379441</c:v>
                </c:pt>
                <c:pt idx="817">
                  <c:v>3427024.71362302</c:v>
                </c:pt>
                <c:pt idx="818">
                  <c:v>3416743.63948215</c:v>
                </c:pt>
                <c:pt idx="819">
                  <c:v>3406493.40856371</c:v>
                </c:pt>
                <c:pt idx="820">
                  <c:v>3396273.92833802</c:v>
                </c:pt>
                <c:pt idx="821">
                  <c:v>3386085.106553</c:v>
                </c:pt>
                <c:pt idx="822">
                  <c:v>3375926.85123334</c:v>
                </c:pt>
                <c:pt idx="823">
                  <c:v>3365799.07067964</c:v>
                </c:pt>
                <c:pt idx="824">
                  <c:v>3355701.67346761</c:v>
                </c:pt>
                <c:pt idx="825">
                  <c:v>3345634.5684472</c:v>
                </c:pt>
                <c:pt idx="826">
                  <c:v>3335597.66474186</c:v>
                </c:pt>
                <c:pt idx="827">
                  <c:v>3325590.87174764</c:v>
                </c:pt>
                <c:pt idx="828">
                  <c:v>3315614.09913239</c:v>
                </c:pt>
              </c:numCache>
            </c:numRef>
          </c:val>
        </c:ser>
        <c:gapWidth val="269"/>
        <c:overlap val="0"/>
        <c:axId val="92095809"/>
        <c:axId val="40498622"/>
      </c:barChart>
      <c:catAx>
        <c:axId val="920958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98622"/>
        <c:auto val="1"/>
        <c:lblAlgn val="ctr"/>
        <c:lblOffset val="100"/>
        <c:noMultiLvlLbl val="0"/>
      </c:catAx>
      <c:valAx>
        <c:axId val="40498622"/>
        <c:scaling>
          <c:orientation val="minMax"/>
        </c:scaling>
        <c:delete val="0"/>
        <c:axPos val="l"/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9580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</a:rPr>
              <a:t>Total Reserves*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'Reserves-Rewards'!$B$1:$B$1</c:f>
              <c:strCache>
                <c:ptCount val="1"/>
                <c:pt idx="0">
                  <c:v>Total Reserves*</c:v>
                </c:pt>
              </c:strCache>
            </c:strRef>
          </c:tx>
          <c:spPr>
            <a:gradFill>
              <a:gsLst>
                <a:gs pos="0">
                  <a:srgbClr val="80b761"/>
                </a:gs>
                <a:gs pos="100000">
                  <a:srgbClr val="6fb142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'Reserves-Rewards'!$B$2:$B$830</c:f>
              <c:numCache>
                <c:formatCode>General</c:formatCode>
                <c:ptCount val="829"/>
                <c:pt idx="0">
                  <c:v>13300000000</c:v>
                </c:pt>
                <c:pt idx="1">
                  <c:v>13260100000</c:v>
                </c:pt>
                <c:pt idx="2">
                  <c:v>13220319700</c:v>
                </c:pt>
                <c:pt idx="3">
                  <c:v>13180658740.9</c:v>
                </c:pt>
                <c:pt idx="4">
                  <c:v>13141116764.6773</c:v>
                </c:pt>
                <c:pt idx="5">
                  <c:v>13101693414.3833</c:v>
                </c:pt>
                <c:pt idx="6">
                  <c:v>13062388334.1401</c:v>
                </c:pt>
                <c:pt idx="7">
                  <c:v>13023201169.1377</c:v>
                </c:pt>
                <c:pt idx="8">
                  <c:v>12984131565.6303</c:v>
                </c:pt>
                <c:pt idx="9">
                  <c:v>12945179170.9334</c:v>
                </c:pt>
                <c:pt idx="10">
                  <c:v>12906343633.4206</c:v>
                </c:pt>
                <c:pt idx="11">
                  <c:v>12867624602.5203</c:v>
                </c:pt>
                <c:pt idx="12">
                  <c:v>12829021728.7128</c:v>
                </c:pt>
                <c:pt idx="13">
                  <c:v>12790534663.5266</c:v>
                </c:pt>
                <c:pt idx="14">
                  <c:v>12752163059.5361</c:v>
                </c:pt>
                <c:pt idx="15">
                  <c:v>12713906570.3574</c:v>
                </c:pt>
                <c:pt idx="16">
                  <c:v>12675764850.6464</c:v>
                </c:pt>
                <c:pt idx="17">
                  <c:v>12637737556.0944</c:v>
                </c:pt>
                <c:pt idx="18">
                  <c:v>12599824343.4261</c:v>
                </c:pt>
                <c:pt idx="19">
                  <c:v>12562024870.3959</c:v>
                </c:pt>
                <c:pt idx="20">
                  <c:v>12524338795.7847</c:v>
                </c:pt>
                <c:pt idx="21">
                  <c:v>12486765779.3973</c:v>
                </c:pt>
                <c:pt idx="22">
                  <c:v>12449305482.0591</c:v>
                </c:pt>
                <c:pt idx="23">
                  <c:v>12411957565.613</c:v>
                </c:pt>
                <c:pt idx="24">
                  <c:v>12374721692.9161</c:v>
                </c:pt>
                <c:pt idx="25">
                  <c:v>12337597527.8374</c:v>
                </c:pt>
                <c:pt idx="26">
                  <c:v>12300584735.2539</c:v>
                </c:pt>
                <c:pt idx="27">
                  <c:v>12263682981.0481</c:v>
                </c:pt>
                <c:pt idx="28">
                  <c:v>12226891932.105</c:v>
                </c:pt>
                <c:pt idx="29">
                  <c:v>12190211256.3086</c:v>
                </c:pt>
                <c:pt idx="30">
                  <c:v>12153640622.5397</c:v>
                </c:pt>
                <c:pt idx="31">
                  <c:v>12117179700.6721</c:v>
                </c:pt>
                <c:pt idx="32">
                  <c:v>12080828161.5701</c:v>
                </c:pt>
                <c:pt idx="33">
                  <c:v>12044585677.0854</c:v>
                </c:pt>
                <c:pt idx="34">
                  <c:v>12008451920.0541</c:v>
                </c:pt>
                <c:pt idx="35">
                  <c:v>11972426564.294</c:v>
                </c:pt>
                <c:pt idx="36">
                  <c:v>11936509284.6011</c:v>
                </c:pt>
                <c:pt idx="37">
                  <c:v>11900699756.7473</c:v>
                </c:pt>
                <c:pt idx="38">
                  <c:v>11864997657.477</c:v>
                </c:pt>
                <c:pt idx="39">
                  <c:v>11829402664.5046</c:v>
                </c:pt>
                <c:pt idx="40">
                  <c:v>11793914456.5111</c:v>
                </c:pt>
                <c:pt idx="41">
                  <c:v>11758532713.1415</c:v>
                </c:pt>
                <c:pt idx="42">
                  <c:v>11723257115.0021</c:v>
                </c:pt>
                <c:pt idx="43">
                  <c:v>11688087343.6571</c:v>
                </c:pt>
                <c:pt idx="44">
                  <c:v>11653023081.6261</c:v>
                </c:pt>
                <c:pt idx="45">
                  <c:v>11618064012.3813</c:v>
                </c:pt>
                <c:pt idx="46">
                  <c:v>11583209820.3441</c:v>
                </c:pt>
                <c:pt idx="47">
                  <c:v>11548460190.8831</c:v>
                </c:pt>
                <c:pt idx="48">
                  <c:v>11513814810.3104</c:v>
                </c:pt>
                <c:pt idx="49">
                  <c:v>11479273365.8795</c:v>
                </c:pt>
                <c:pt idx="50">
                  <c:v>11444835545.7819</c:v>
                </c:pt>
                <c:pt idx="51">
                  <c:v>11410501039.1445</c:v>
                </c:pt>
                <c:pt idx="52">
                  <c:v>11376269536.0271</c:v>
                </c:pt>
                <c:pt idx="53">
                  <c:v>11342140727.419</c:v>
                </c:pt>
                <c:pt idx="54">
                  <c:v>11308114305.2367</c:v>
                </c:pt>
                <c:pt idx="55">
                  <c:v>11274189962.321</c:v>
                </c:pt>
                <c:pt idx="56">
                  <c:v>11240367392.4341</c:v>
                </c:pt>
                <c:pt idx="57">
                  <c:v>11206646290.2568</c:v>
                </c:pt>
                <c:pt idx="58">
                  <c:v>11173026351.386</c:v>
                </c:pt>
                <c:pt idx="59">
                  <c:v>11139507272.3318</c:v>
                </c:pt>
                <c:pt idx="60">
                  <c:v>11106088750.5149</c:v>
                </c:pt>
                <c:pt idx="61">
                  <c:v>11072770484.2633</c:v>
                </c:pt>
                <c:pt idx="62">
                  <c:v>11039552172.8105</c:v>
                </c:pt>
                <c:pt idx="63">
                  <c:v>11006433516.2921</c:v>
                </c:pt>
                <c:pt idx="64">
                  <c:v>10973414215.7432</c:v>
                </c:pt>
                <c:pt idx="65">
                  <c:v>10940493973.096</c:v>
                </c:pt>
                <c:pt idx="66">
                  <c:v>10907672491.1767</c:v>
                </c:pt>
                <c:pt idx="67">
                  <c:v>10874949473.7032</c:v>
                </c:pt>
                <c:pt idx="68">
                  <c:v>10842324625.2821</c:v>
                </c:pt>
                <c:pt idx="69">
                  <c:v>10809797651.4062</c:v>
                </c:pt>
                <c:pt idx="70">
                  <c:v>10777368258.452</c:v>
                </c:pt>
                <c:pt idx="71">
                  <c:v>10745036153.6766</c:v>
                </c:pt>
                <c:pt idx="72">
                  <c:v>10712801045.2156</c:v>
                </c:pt>
                <c:pt idx="73">
                  <c:v>10680662642.08</c:v>
                </c:pt>
                <c:pt idx="74">
                  <c:v>10648620654.1537</c:v>
                </c:pt>
                <c:pt idx="75">
                  <c:v>10616674792.1913</c:v>
                </c:pt>
                <c:pt idx="76">
                  <c:v>10584824767.8147</c:v>
                </c:pt>
                <c:pt idx="77">
                  <c:v>10553070293.5112</c:v>
                </c:pt>
                <c:pt idx="78">
                  <c:v>10521411082.6307</c:v>
                </c:pt>
                <c:pt idx="79">
                  <c:v>10489846849.3828</c:v>
                </c:pt>
                <c:pt idx="80">
                  <c:v>10458377308.8347</c:v>
                </c:pt>
                <c:pt idx="81">
                  <c:v>10427002176.9082</c:v>
                </c:pt>
                <c:pt idx="82">
                  <c:v>10395721170.3774</c:v>
                </c:pt>
                <c:pt idx="83">
                  <c:v>10364534006.8663</c:v>
                </c:pt>
                <c:pt idx="84">
                  <c:v>10333440404.8457</c:v>
                </c:pt>
                <c:pt idx="85">
                  <c:v>10302440083.6312</c:v>
                </c:pt>
                <c:pt idx="86">
                  <c:v>10271532763.3803</c:v>
                </c:pt>
                <c:pt idx="87">
                  <c:v>10240718165.0901</c:v>
                </c:pt>
                <c:pt idx="88">
                  <c:v>10209996010.5949</c:v>
                </c:pt>
                <c:pt idx="89">
                  <c:v>10179366022.5631</c:v>
                </c:pt>
                <c:pt idx="90">
                  <c:v>10148827924.4954</c:v>
                </c:pt>
                <c:pt idx="91">
                  <c:v>10118381440.7219</c:v>
                </c:pt>
                <c:pt idx="92">
                  <c:v>10088026296.3997</c:v>
                </c:pt>
                <c:pt idx="93">
                  <c:v>10057762217.5105</c:v>
                </c:pt>
                <c:pt idx="94">
                  <c:v>10027588930.858</c:v>
                </c:pt>
                <c:pt idx="95">
                  <c:v>9997506164.06543</c:v>
                </c:pt>
                <c:pt idx="96">
                  <c:v>9967513645.57323</c:v>
                </c:pt>
                <c:pt idx="97">
                  <c:v>9937611104.63652</c:v>
                </c:pt>
                <c:pt idx="98">
                  <c:v>9907798271.32261</c:v>
                </c:pt>
                <c:pt idx="99">
                  <c:v>9878074876.50864</c:v>
                </c:pt>
                <c:pt idx="100">
                  <c:v>9848440651.87911</c:v>
                </c:pt>
                <c:pt idx="101">
                  <c:v>9818895329.92347</c:v>
                </c:pt>
                <c:pt idx="102">
                  <c:v>9789438643.9337</c:v>
                </c:pt>
                <c:pt idx="103">
                  <c:v>9760070328.0019</c:v>
                </c:pt>
                <c:pt idx="104">
                  <c:v>9730790117.0179</c:v>
                </c:pt>
                <c:pt idx="105">
                  <c:v>9701597746.66684</c:v>
                </c:pt>
                <c:pt idx="106">
                  <c:v>9672492953.42684</c:v>
                </c:pt>
                <c:pt idx="107">
                  <c:v>9643475474.56656</c:v>
                </c:pt>
                <c:pt idx="108">
                  <c:v>9614545048.14286</c:v>
                </c:pt>
                <c:pt idx="109">
                  <c:v>9585701412.99843</c:v>
                </c:pt>
                <c:pt idx="110">
                  <c:v>9556944308.75944</c:v>
                </c:pt>
                <c:pt idx="111">
                  <c:v>9528273475.83316</c:v>
                </c:pt>
                <c:pt idx="112">
                  <c:v>9499688655.40566</c:v>
                </c:pt>
                <c:pt idx="113">
                  <c:v>9471189589.43944</c:v>
                </c:pt>
                <c:pt idx="114">
                  <c:v>9442776020.67113</c:v>
                </c:pt>
                <c:pt idx="115">
                  <c:v>9414447692.60911</c:v>
                </c:pt>
                <c:pt idx="116">
                  <c:v>9386204349.53129</c:v>
                </c:pt>
                <c:pt idx="117">
                  <c:v>9358045736.48269</c:v>
                </c:pt>
                <c:pt idx="118">
                  <c:v>9329971599.27324</c:v>
                </c:pt>
                <c:pt idx="119">
                  <c:v>9301981684.47542</c:v>
                </c:pt>
                <c:pt idx="120">
                  <c:v>9274075739.422</c:v>
                </c:pt>
                <c:pt idx="121">
                  <c:v>9246253512.20373</c:v>
                </c:pt>
                <c:pt idx="122">
                  <c:v>9218514751.66712</c:v>
                </c:pt>
                <c:pt idx="123">
                  <c:v>9190859207.41212</c:v>
                </c:pt>
                <c:pt idx="124">
                  <c:v>9163286629.78988</c:v>
                </c:pt>
                <c:pt idx="125">
                  <c:v>9135796769.90051</c:v>
                </c:pt>
                <c:pt idx="126">
                  <c:v>9108389379.59081</c:v>
                </c:pt>
                <c:pt idx="127">
                  <c:v>9081064211.45204</c:v>
                </c:pt>
                <c:pt idx="128">
                  <c:v>9053821018.81768</c:v>
                </c:pt>
                <c:pt idx="129">
                  <c:v>9026659555.76123</c:v>
                </c:pt>
                <c:pt idx="130">
                  <c:v>8999579577.09395</c:v>
                </c:pt>
                <c:pt idx="131">
                  <c:v>8972580838.36266</c:v>
                </c:pt>
                <c:pt idx="132">
                  <c:v>8945663095.84758</c:v>
                </c:pt>
                <c:pt idx="133">
                  <c:v>8918826106.56003</c:v>
                </c:pt>
                <c:pt idx="134">
                  <c:v>8892069628.24036</c:v>
                </c:pt>
                <c:pt idx="135">
                  <c:v>8865393419.35563</c:v>
                </c:pt>
                <c:pt idx="136">
                  <c:v>8838797239.09757</c:v>
                </c:pt>
                <c:pt idx="137">
                  <c:v>8812280847.38027</c:v>
                </c:pt>
                <c:pt idx="138">
                  <c:v>8785844004.83813</c:v>
                </c:pt>
                <c:pt idx="139">
                  <c:v>8759486472.82362</c:v>
                </c:pt>
                <c:pt idx="140">
                  <c:v>8733208013.40515</c:v>
                </c:pt>
                <c:pt idx="141">
                  <c:v>8707008389.36493</c:v>
                </c:pt>
                <c:pt idx="142">
                  <c:v>8680887364.19684</c:v>
                </c:pt>
                <c:pt idx="143">
                  <c:v>8654844702.10425</c:v>
                </c:pt>
                <c:pt idx="144">
                  <c:v>8628880167.99794</c:v>
                </c:pt>
                <c:pt idx="145">
                  <c:v>8602993527.49394</c:v>
                </c:pt>
                <c:pt idx="146">
                  <c:v>8577184546.91146</c:v>
                </c:pt>
                <c:pt idx="147">
                  <c:v>8551452993.27073</c:v>
                </c:pt>
                <c:pt idx="148">
                  <c:v>8525798634.29091</c:v>
                </c:pt>
                <c:pt idx="149">
                  <c:v>8500221238.38804</c:v>
                </c:pt>
                <c:pt idx="150">
                  <c:v>8474720574.67288</c:v>
                </c:pt>
                <c:pt idx="151">
                  <c:v>8449296412.94886</c:v>
                </c:pt>
                <c:pt idx="152">
                  <c:v>8423948523.71001</c:v>
                </c:pt>
                <c:pt idx="153">
                  <c:v>8398676678.13888</c:v>
                </c:pt>
                <c:pt idx="154">
                  <c:v>8373480648.10447</c:v>
                </c:pt>
                <c:pt idx="155">
                  <c:v>8348360206.16015</c:v>
                </c:pt>
                <c:pt idx="156">
                  <c:v>8323315125.54167</c:v>
                </c:pt>
                <c:pt idx="157">
                  <c:v>8298345180.16505</c:v>
                </c:pt>
                <c:pt idx="158">
                  <c:v>8273450144.62455</c:v>
                </c:pt>
                <c:pt idx="159">
                  <c:v>8248629794.19068</c:v>
                </c:pt>
                <c:pt idx="160">
                  <c:v>8223883904.80811</c:v>
                </c:pt>
                <c:pt idx="161">
                  <c:v>8199212253.09368</c:v>
                </c:pt>
                <c:pt idx="162">
                  <c:v>8174614616.3344</c:v>
                </c:pt>
                <c:pt idx="163">
                  <c:v>8150090772.4854</c:v>
                </c:pt>
                <c:pt idx="164">
                  <c:v>8125640500.16794</c:v>
                </c:pt>
                <c:pt idx="165">
                  <c:v>8101263578.66744</c:v>
                </c:pt>
                <c:pt idx="166">
                  <c:v>8076959787.93144</c:v>
                </c:pt>
                <c:pt idx="167">
                  <c:v>8052728908.56764</c:v>
                </c:pt>
                <c:pt idx="168">
                  <c:v>8028570721.84194</c:v>
                </c:pt>
                <c:pt idx="169">
                  <c:v>8004485009.67641</c:v>
                </c:pt>
                <c:pt idx="170">
                  <c:v>7980471554.64738</c:v>
                </c:pt>
                <c:pt idx="171">
                  <c:v>7956530139.98344</c:v>
                </c:pt>
                <c:pt idx="172">
                  <c:v>7932660549.56349</c:v>
                </c:pt>
                <c:pt idx="173">
                  <c:v>7908862567.9148</c:v>
                </c:pt>
                <c:pt idx="174">
                  <c:v>7885135980.21106</c:v>
                </c:pt>
                <c:pt idx="175">
                  <c:v>7861480572.27042</c:v>
                </c:pt>
                <c:pt idx="176">
                  <c:v>7837896130.55361</c:v>
                </c:pt>
                <c:pt idx="177">
                  <c:v>7814382442.16195</c:v>
                </c:pt>
                <c:pt idx="178">
                  <c:v>7790939294.83547</c:v>
                </c:pt>
                <c:pt idx="179">
                  <c:v>7767566476.95096</c:v>
                </c:pt>
                <c:pt idx="180">
                  <c:v>7744263777.52011</c:v>
                </c:pt>
                <c:pt idx="181">
                  <c:v>7721030986.18755</c:v>
                </c:pt>
                <c:pt idx="182">
                  <c:v>7697867893.22898</c:v>
                </c:pt>
                <c:pt idx="183">
                  <c:v>7674774289.5493</c:v>
                </c:pt>
                <c:pt idx="184">
                  <c:v>7651749966.68065</c:v>
                </c:pt>
                <c:pt idx="185">
                  <c:v>7628794716.78061</c:v>
                </c:pt>
                <c:pt idx="186">
                  <c:v>7605908332.63027</c:v>
                </c:pt>
                <c:pt idx="187">
                  <c:v>7583090607.63238</c:v>
                </c:pt>
                <c:pt idx="188">
                  <c:v>7560341335.80948</c:v>
                </c:pt>
                <c:pt idx="189">
                  <c:v>7537660311.80205</c:v>
                </c:pt>
                <c:pt idx="190">
                  <c:v>7515047330.86665</c:v>
                </c:pt>
                <c:pt idx="191">
                  <c:v>7492502188.87405</c:v>
                </c:pt>
                <c:pt idx="192">
                  <c:v>7470024682.30742</c:v>
                </c:pt>
                <c:pt idx="193">
                  <c:v>7447614608.2605</c:v>
                </c:pt>
                <c:pt idx="194">
                  <c:v>7425271764.43572</c:v>
                </c:pt>
                <c:pt idx="195">
                  <c:v>7402995949.14241</c:v>
                </c:pt>
                <c:pt idx="196">
                  <c:v>7380786961.29498</c:v>
                </c:pt>
                <c:pt idx="197">
                  <c:v>7358644600.4111</c:v>
                </c:pt>
                <c:pt idx="198">
                  <c:v>7336568666.60987</c:v>
                </c:pt>
                <c:pt idx="199">
                  <c:v>7314558960.61004</c:v>
                </c:pt>
                <c:pt idx="200">
                  <c:v>7292615283.72821</c:v>
                </c:pt>
                <c:pt idx="201">
                  <c:v>7270737437.87702</c:v>
                </c:pt>
                <c:pt idx="202">
                  <c:v>7248925225.56339</c:v>
                </c:pt>
                <c:pt idx="203">
                  <c:v>7227178449.8867</c:v>
                </c:pt>
                <c:pt idx="204">
                  <c:v>7205496914.53704</c:v>
                </c:pt>
                <c:pt idx="205">
                  <c:v>7183880423.79343</c:v>
                </c:pt>
                <c:pt idx="206">
                  <c:v>7162328782.52205</c:v>
                </c:pt>
                <c:pt idx="207">
                  <c:v>7140841796.17448</c:v>
                </c:pt>
                <c:pt idx="208">
                  <c:v>7119419270.78596</c:v>
                </c:pt>
                <c:pt idx="209">
                  <c:v>7098061012.9736</c:v>
                </c:pt>
                <c:pt idx="210">
                  <c:v>7076766829.93468</c:v>
                </c:pt>
                <c:pt idx="211">
                  <c:v>7055536529.44488</c:v>
                </c:pt>
                <c:pt idx="212">
                  <c:v>7034369919.85654</c:v>
                </c:pt>
                <c:pt idx="213">
                  <c:v>7013266810.09697</c:v>
                </c:pt>
                <c:pt idx="214">
                  <c:v>6992227009.66668</c:v>
                </c:pt>
                <c:pt idx="215">
                  <c:v>6971250328.63768</c:v>
                </c:pt>
                <c:pt idx="216">
                  <c:v>6950336577.65177</c:v>
                </c:pt>
                <c:pt idx="217">
                  <c:v>6929485567.91881</c:v>
                </c:pt>
                <c:pt idx="218">
                  <c:v>6908697111.21506</c:v>
                </c:pt>
                <c:pt idx="219">
                  <c:v>6887971019.88141</c:v>
                </c:pt>
                <c:pt idx="220">
                  <c:v>6867307106.82177</c:v>
                </c:pt>
                <c:pt idx="221">
                  <c:v>6846705185.5013</c:v>
                </c:pt>
                <c:pt idx="222">
                  <c:v>6826165069.9448</c:v>
                </c:pt>
                <c:pt idx="223">
                  <c:v>6805686574.73496</c:v>
                </c:pt>
                <c:pt idx="224">
                  <c:v>6785269515.01076</c:v>
                </c:pt>
                <c:pt idx="225">
                  <c:v>6764913706.46573</c:v>
                </c:pt>
                <c:pt idx="226">
                  <c:v>6744618965.34633</c:v>
                </c:pt>
                <c:pt idx="227">
                  <c:v>6724385108.45029</c:v>
                </c:pt>
                <c:pt idx="228">
                  <c:v>6704211953.12494</c:v>
                </c:pt>
                <c:pt idx="229">
                  <c:v>6684099317.26556</c:v>
                </c:pt>
                <c:pt idx="230">
                  <c:v>6664047019.31377</c:v>
                </c:pt>
                <c:pt idx="231">
                  <c:v>6644054878.25583</c:v>
                </c:pt>
                <c:pt idx="232">
                  <c:v>6624122713.62106</c:v>
                </c:pt>
                <c:pt idx="233">
                  <c:v>6604250345.4802</c:v>
                </c:pt>
                <c:pt idx="234">
                  <c:v>6584437594.44375</c:v>
                </c:pt>
                <c:pt idx="235">
                  <c:v>6564684281.66042</c:v>
                </c:pt>
                <c:pt idx="236">
                  <c:v>6544990228.81544</c:v>
                </c:pt>
                <c:pt idx="237">
                  <c:v>6525355258.129</c:v>
                </c:pt>
                <c:pt idx="238">
                  <c:v>6505779192.35461</c:v>
                </c:pt>
                <c:pt idx="239">
                  <c:v>6486261854.77754</c:v>
                </c:pt>
                <c:pt idx="240">
                  <c:v>6466803069.21321</c:v>
                </c:pt>
                <c:pt idx="241">
                  <c:v>6447402660.00557</c:v>
                </c:pt>
                <c:pt idx="242">
                  <c:v>6428060452.02556</c:v>
                </c:pt>
                <c:pt idx="243">
                  <c:v>6408776270.66948</c:v>
                </c:pt>
                <c:pt idx="244">
                  <c:v>6389549941.85747</c:v>
                </c:pt>
                <c:pt idx="245">
                  <c:v>6370381292.0319</c:v>
                </c:pt>
                <c:pt idx="246">
                  <c:v>6351270148.1558</c:v>
                </c:pt>
                <c:pt idx="247">
                  <c:v>6332216337.71134</c:v>
                </c:pt>
                <c:pt idx="248">
                  <c:v>6313219688.6982</c:v>
                </c:pt>
                <c:pt idx="249">
                  <c:v>6294280029.63211</c:v>
                </c:pt>
                <c:pt idx="250">
                  <c:v>6275397189.54321</c:v>
                </c:pt>
                <c:pt idx="251">
                  <c:v>6256570997.97458</c:v>
                </c:pt>
                <c:pt idx="252">
                  <c:v>6237801284.98066</c:v>
                </c:pt>
                <c:pt idx="253">
                  <c:v>6219087881.12571</c:v>
                </c:pt>
                <c:pt idx="254">
                  <c:v>6200430617.48234</c:v>
                </c:pt>
                <c:pt idx="255">
                  <c:v>6181829325.62989</c:v>
                </c:pt>
                <c:pt idx="256">
                  <c:v>6163283837.653</c:v>
                </c:pt>
                <c:pt idx="257">
                  <c:v>6144793986.14004</c:v>
                </c:pt>
                <c:pt idx="258">
                  <c:v>6126359604.18162</c:v>
                </c:pt>
                <c:pt idx="259">
                  <c:v>6107980525.36908</c:v>
                </c:pt>
                <c:pt idx="260">
                  <c:v>6089656583.79297</c:v>
                </c:pt>
                <c:pt idx="261">
                  <c:v>6071387614.04159</c:v>
                </c:pt>
                <c:pt idx="262">
                  <c:v>6053173451.19947</c:v>
                </c:pt>
                <c:pt idx="263">
                  <c:v>6035013930.84587</c:v>
                </c:pt>
                <c:pt idx="264">
                  <c:v>6016908889.05333</c:v>
                </c:pt>
                <c:pt idx="265">
                  <c:v>5998858162.38617</c:v>
                </c:pt>
                <c:pt idx="266">
                  <c:v>5980861587.89901</c:v>
                </c:pt>
                <c:pt idx="267">
                  <c:v>5962919003.13531</c:v>
                </c:pt>
                <c:pt idx="268">
                  <c:v>5945030246.12591</c:v>
                </c:pt>
                <c:pt idx="269">
                  <c:v>5927195155.38753</c:v>
                </c:pt>
                <c:pt idx="270">
                  <c:v>5909413569.92137</c:v>
                </c:pt>
                <c:pt idx="271">
                  <c:v>5891685329.2116</c:v>
                </c:pt>
                <c:pt idx="272">
                  <c:v>5874010273.22397</c:v>
                </c:pt>
                <c:pt idx="273">
                  <c:v>5856388242.4043</c:v>
                </c:pt>
                <c:pt idx="274">
                  <c:v>5838819077.67708</c:v>
                </c:pt>
                <c:pt idx="275">
                  <c:v>5821302620.44405</c:v>
                </c:pt>
                <c:pt idx="276">
                  <c:v>5803838712.58272</c:v>
                </c:pt>
                <c:pt idx="277">
                  <c:v>5786427196.44497</c:v>
                </c:pt>
                <c:pt idx="278">
                  <c:v>5769067914.85564</c:v>
                </c:pt>
                <c:pt idx="279">
                  <c:v>5751760711.11107</c:v>
                </c:pt>
                <c:pt idx="280">
                  <c:v>5734505428.97774</c:v>
                </c:pt>
                <c:pt idx="281">
                  <c:v>5717301912.69081</c:v>
                </c:pt>
                <c:pt idx="282">
                  <c:v>5700150006.95273</c:v>
                </c:pt>
                <c:pt idx="283">
                  <c:v>5683049556.93188</c:v>
                </c:pt>
                <c:pt idx="284">
                  <c:v>5666000408.26108</c:v>
                </c:pt>
                <c:pt idx="285">
                  <c:v>5649002407.0363</c:v>
                </c:pt>
                <c:pt idx="286">
                  <c:v>5632055399.81519</c:v>
                </c:pt>
                <c:pt idx="287">
                  <c:v>5615159233.61574</c:v>
                </c:pt>
                <c:pt idx="288">
                  <c:v>5598313755.9149</c:v>
                </c:pt>
                <c:pt idx="289">
                  <c:v>5581518814.64715</c:v>
                </c:pt>
                <c:pt idx="290">
                  <c:v>5564774258.20321</c:v>
                </c:pt>
                <c:pt idx="291">
                  <c:v>5548079935.4286</c:v>
                </c:pt>
                <c:pt idx="292">
                  <c:v>5531435695.62231</c:v>
                </c:pt>
                <c:pt idx="293">
                  <c:v>5514841388.53545</c:v>
                </c:pt>
                <c:pt idx="294">
                  <c:v>5498296864.36984</c:v>
                </c:pt>
                <c:pt idx="295">
                  <c:v>5481801973.77673</c:v>
                </c:pt>
                <c:pt idx="296">
                  <c:v>5465356567.8554</c:v>
                </c:pt>
                <c:pt idx="297">
                  <c:v>5448960498.15183</c:v>
                </c:pt>
                <c:pt idx="298">
                  <c:v>5432613616.65738</c:v>
                </c:pt>
                <c:pt idx="299">
                  <c:v>5416315775.80741</c:v>
                </c:pt>
                <c:pt idx="300">
                  <c:v>5400066828.47998</c:v>
                </c:pt>
                <c:pt idx="301">
                  <c:v>5383866627.99454</c:v>
                </c:pt>
                <c:pt idx="302">
                  <c:v>5367715028.11056</c:v>
                </c:pt>
                <c:pt idx="303">
                  <c:v>5351611883.02623</c:v>
                </c:pt>
                <c:pt idx="304">
                  <c:v>5335557047.37715</c:v>
                </c:pt>
                <c:pt idx="305">
                  <c:v>5319550376.23502</c:v>
                </c:pt>
                <c:pt idx="306">
                  <c:v>5303591725.10631</c:v>
                </c:pt>
                <c:pt idx="307">
                  <c:v>5287680949.931</c:v>
                </c:pt>
                <c:pt idx="308">
                  <c:v>5271817907.0812</c:v>
                </c:pt>
                <c:pt idx="309">
                  <c:v>5256002453.35996</c:v>
                </c:pt>
                <c:pt idx="310">
                  <c:v>5240234445.99988</c:v>
                </c:pt>
                <c:pt idx="311">
                  <c:v>5224513742.66188</c:v>
                </c:pt>
                <c:pt idx="312">
                  <c:v>5208840201.43389</c:v>
                </c:pt>
                <c:pt idx="313">
                  <c:v>5193213680.82959</c:v>
                </c:pt>
                <c:pt idx="314">
                  <c:v>5177634039.7871</c:v>
                </c:pt>
                <c:pt idx="315">
                  <c:v>5162101137.66774</c:v>
                </c:pt>
                <c:pt idx="316">
                  <c:v>5146614834.25474</c:v>
                </c:pt>
                <c:pt idx="317">
                  <c:v>5131174989.75198</c:v>
                </c:pt>
                <c:pt idx="318">
                  <c:v>5115781464.78272</c:v>
                </c:pt>
                <c:pt idx="319">
                  <c:v>5100434120.38837</c:v>
                </c:pt>
                <c:pt idx="320">
                  <c:v>5085132818.02721</c:v>
                </c:pt>
                <c:pt idx="321">
                  <c:v>5069877419.57312</c:v>
                </c:pt>
                <c:pt idx="322">
                  <c:v>5054667787.3144</c:v>
                </c:pt>
                <c:pt idx="323">
                  <c:v>5039503783.95246</c:v>
                </c:pt>
                <c:pt idx="324">
                  <c:v>5024385272.6006</c:v>
                </c:pt>
                <c:pt idx="325">
                  <c:v>5009312116.7828</c:v>
                </c:pt>
                <c:pt idx="326">
                  <c:v>4994284180.43245</c:v>
                </c:pt>
                <c:pt idx="327">
                  <c:v>4979301327.89116</c:v>
                </c:pt>
                <c:pt idx="328">
                  <c:v>4964363423.90748</c:v>
                </c:pt>
                <c:pt idx="329">
                  <c:v>4949470333.63576</c:v>
                </c:pt>
                <c:pt idx="330">
                  <c:v>4934621922.63485</c:v>
                </c:pt>
                <c:pt idx="331">
                  <c:v>4919818056.86695</c:v>
                </c:pt>
                <c:pt idx="332">
                  <c:v>4905058602.69635</c:v>
                </c:pt>
                <c:pt idx="333">
                  <c:v>4890343426.88826</c:v>
                </c:pt>
                <c:pt idx="334">
                  <c:v>4875672396.6076</c:v>
                </c:pt>
                <c:pt idx="335">
                  <c:v>4861045379.41777</c:v>
                </c:pt>
                <c:pt idx="336">
                  <c:v>4846462243.27952</c:v>
                </c:pt>
                <c:pt idx="337">
                  <c:v>4831922856.54968</c:v>
                </c:pt>
                <c:pt idx="338">
                  <c:v>4817427087.98003</c:v>
                </c:pt>
                <c:pt idx="339">
                  <c:v>4802974806.71609</c:v>
                </c:pt>
                <c:pt idx="340">
                  <c:v>4788565882.29594</c:v>
                </c:pt>
                <c:pt idx="341">
                  <c:v>4774200184.64906</c:v>
                </c:pt>
                <c:pt idx="342">
                  <c:v>4759877584.09511</c:v>
                </c:pt>
                <c:pt idx="343">
                  <c:v>4745597951.34282</c:v>
                </c:pt>
                <c:pt idx="344">
                  <c:v>4731361157.4888</c:v>
                </c:pt>
                <c:pt idx="345">
                  <c:v>4717167074.01633</c:v>
                </c:pt>
                <c:pt idx="346">
                  <c:v>4703015572.79428</c:v>
                </c:pt>
                <c:pt idx="347">
                  <c:v>4688906526.0759</c:v>
                </c:pt>
                <c:pt idx="348">
                  <c:v>4674839806.49767</c:v>
                </c:pt>
                <c:pt idx="349">
                  <c:v>4660815287.07818</c:v>
                </c:pt>
                <c:pt idx="350">
                  <c:v>4646832841.21694</c:v>
                </c:pt>
                <c:pt idx="351">
                  <c:v>4632892342.69329</c:v>
                </c:pt>
                <c:pt idx="352">
                  <c:v>4618993665.66521</c:v>
                </c:pt>
                <c:pt idx="353">
                  <c:v>4605136684.66821</c:v>
                </c:pt>
                <c:pt idx="354">
                  <c:v>4591321274.61421</c:v>
                </c:pt>
                <c:pt idx="355">
                  <c:v>4577547310.79037</c:v>
                </c:pt>
                <c:pt idx="356">
                  <c:v>4563814668.858</c:v>
                </c:pt>
                <c:pt idx="357">
                  <c:v>4550123224.85142</c:v>
                </c:pt>
                <c:pt idx="358">
                  <c:v>4536472855.17687</c:v>
                </c:pt>
                <c:pt idx="359">
                  <c:v>4522863436.61134</c:v>
                </c:pt>
                <c:pt idx="360">
                  <c:v>4509294846.3015</c:v>
                </c:pt>
                <c:pt idx="361">
                  <c:v>4495766961.7626</c:v>
                </c:pt>
                <c:pt idx="362">
                  <c:v>4482279660.87731</c:v>
                </c:pt>
                <c:pt idx="363">
                  <c:v>4468832821.89468</c:v>
                </c:pt>
                <c:pt idx="364">
                  <c:v>4455426323.429</c:v>
                </c:pt>
                <c:pt idx="365">
                  <c:v>4442060044.45871</c:v>
                </c:pt>
                <c:pt idx="366">
                  <c:v>4428733864.32533</c:v>
                </c:pt>
                <c:pt idx="367">
                  <c:v>4415447662.73236</c:v>
                </c:pt>
                <c:pt idx="368">
                  <c:v>4402201319.74416</c:v>
                </c:pt>
                <c:pt idx="369">
                  <c:v>4388994715.78493</c:v>
                </c:pt>
                <c:pt idx="370">
                  <c:v>4375827731.63757</c:v>
                </c:pt>
                <c:pt idx="371">
                  <c:v>4362700248.44266</c:v>
                </c:pt>
                <c:pt idx="372">
                  <c:v>4349612147.69733</c:v>
                </c:pt>
                <c:pt idx="373">
                  <c:v>4336563311.25424</c:v>
                </c:pt>
                <c:pt idx="374">
                  <c:v>4323553621.32048</c:v>
                </c:pt>
                <c:pt idx="375">
                  <c:v>4310582960.45651</c:v>
                </c:pt>
                <c:pt idx="376">
                  <c:v>4297651211.57515</c:v>
                </c:pt>
                <c:pt idx="377">
                  <c:v>4284758257.94042</c:v>
                </c:pt>
                <c:pt idx="378">
                  <c:v>4271903983.1666</c:v>
                </c:pt>
                <c:pt idx="379">
                  <c:v>4259088271.2171</c:v>
                </c:pt>
                <c:pt idx="380">
                  <c:v>4246311006.40345</c:v>
                </c:pt>
                <c:pt idx="381">
                  <c:v>4233572073.38424</c:v>
                </c:pt>
                <c:pt idx="382">
                  <c:v>4220871357.16408</c:v>
                </c:pt>
                <c:pt idx="383">
                  <c:v>4208208743.09259</c:v>
                </c:pt>
                <c:pt idx="384">
                  <c:v>4195584116.86331</c:v>
                </c:pt>
                <c:pt idx="385">
                  <c:v>4182997364.51272</c:v>
                </c:pt>
                <c:pt idx="386">
                  <c:v>4170448372.41919</c:v>
                </c:pt>
                <c:pt idx="387">
                  <c:v>4157937027.30193</c:v>
                </c:pt>
                <c:pt idx="388">
                  <c:v>4145463216.22002</c:v>
                </c:pt>
                <c:pt idx="389">
                  <c:v>4133026826.57136</c:v>
                </c:pt>
                <c:pt idx="390">
                  <c:v>4120627746.09165</c:v>
                </c:pt>
                <c:pt idx="391">
                  <c:v>4108265862.85337</c:v>
                </c:pt>
                <c:pt idx="392">
                  <c:v>4095941065.26481</c:v>
                </c:pt>
                <c:pt idx="393">
                  <c:v>4083653242.06902</c:v>
                </c:pt>
                <c:pt idx="394">
                  <c:v>4071402282.34281</c:v>
                </c:pt>
                <c:pt idx="395">
                  <c:v>4059188075.49578</c:v>
                </c:pt>
                <c:pt idx="396">
                  <c:v>4047010511.2693</c:v>
                </c:pt>
                <c:pt idx="397">
                  <c:v>4034869479.73549</c:v>
                </c:pt>
                <c:pt idx="398">
                  <c:v>4022764871.29628</c:v>
                </c:pt>
                <c:pt idx="399">
                  <c:v>4010696576.68239</c:v>
                </c:pt>
                <c:pt idx="400">
                  <c:v>3998664486.95235</c:v>
                </c:pt>
                <c:pt idx="401">
                  <c:v>3986668493.49149</c:v>
                </c:pt>
                <c:pt idx="402">
                  <c:v>3974708488.01101</c:v>
                </c:pt>
                <c:pt idx="403">
                  <c:v>3962784362.54698</c:v>
                </c:pt>
                <c:pt idx="404">
                  <c:v>3950896009.45934</c:v>
                </c:pt>
                <c:pt idx="405">
                  <c:v>3939043321.43096</c:v>
                </c:pt>
                <c:pt idx="406">
                  <c:v>3927226191.46667</c:v>
                </c:pt>
                <c:pt idx="407">
                  <c:v>3915444512.89227</c:v>
                </c:pt>
                <c:pt idx="408">
                  <c:v>3903698179.35359</c:v>
                </c:pt>
                <c:pt idx="409">
                  <c:v>3891987084.81553</c:v>
                </c:pt>
                <c:pt idx="410">
                  <c:v>3880311123.56109</c:v>
                </c:pt>
                <c:pt idx="411">
                  <c:v>3868670190.1904</c:v>
                </c:pt>
                <c:pt idx="412">
                  <c:v>3857064179.61983</c:v>
                </c:pt>
                <c:pt idx="413">
                  <c:v>3845492987.08097</c:v>
                </c:pt>
                <c:pt idx="414">
                  <c:v>3833956508.11973</c:v>
                </c:pt>
                <c:pt idx="415">
                  <c:v>3822454638.59537</c:v>
                </c:pt>
                <c:pt idx="416">
                  <c:v>3810987274.67958</c:v>
                </c:pt>
                <c:pt idx="417">
                  <c:v>3799554312.85554</c:v>
                </c:pt>
                <c:pt idx="418">
                  <c:v>3788155649.91698</c:v>
                </c:pt>
                <c:pt idx="419">
                  <c:v>3776791182.96723</c:v>
                </c:pt>
                <c:pt idx="420">
                  <c:v>3765460809.41832</c:v>
                </c:pt>
                <c:pt idx="421">
                  <c:v>3754164426.99007</c:v>
                </c:pt>
                <c:pt idx="422">
                  <c:v>3742901933.7091</c:v>
                </c:pt>
                <c:pt idx="423">
                  <c:v>3731673227.90797</c:v>
                </c:pt>
                <c:pt idx="424">
                  <c:v>3720478208.22425</c:v>
                </c:pt>
                <c:pt idx="425">
                  <c:v>3709316773.59958</c:v>
                </c:pt>
                <c:pt idx="426">
                  <c:v>3698188823.27878</c:v>
                </c:pt>
                <c:pt idx="427">
                  <c:v>3687094256.80894</c:v>
                </c:pt>
                <c:pt idx="428">
                  <c:v>3676032974.03851</c:v>
                </c:pt>
                <c:pt idx="429">
                  <c:v>3665004875.1164</c:v>
                </c:pt>
                <c:pt idx="430">
                  <c:v>3654009860.49105</c:v>
                </c:pt>
                <c:pt idx="431">
                  <c:v>3643047830.90958</c:v>
                </c:pt>
                <c:pt idx="432">
                  <c:v>3632118687.41685</c:v>
                </c:pt>
                <c:pt idx="433">
                  <c:v>3621222331.3546</c:v>
                </c:pt>
                <c:pt idx="434">
                  <c:v>3610358664.36053</c:v>
                </c:pt>
                <c:pt idx="435">
                  <c:v>3599527588.36745</c:v>
                </c:pt>
                <c:pt idx="436">
                  <c:v>3588729005.60235</c:v>
                </c:pt>
                <c:pt idx="437">
                  <c:v>3577962818.58554</c:v>
                </c:pt>
                <c:pt idx="438">
                  <c:v>3567228930.12979</c:v>
                </c:pt>
                <c:pt idx="439">
                  <c:v>3556527243.3394</c:v>
                </c:pt>
                <c:pt idx="440">
                  <c:v>3545857661.60938</c:v>
                </c:pt>
                <c:pt idx="441">
                  <c:v>3535220088.62455</c:v>
                </c:pt>
                <c:pt idx="442">
                  <c:v>3524614428.35868</c:v>
                </c:pt>
                <c:pt idx="443">
                  <c:v>3514040585.0736</c:v>
                </c:pt>
                <c:pt idx="444">
                  <c:v>3503498463.31838</c:v>
                </c:pt>
                <c:pt idx="445">
                  <c:v>3492987967.92842</c:v>
                </c:pt>
                <c:pt idx="446">
                  <c:v>3482509004.02464</c:v>
                </c:pt>
                <c:pt idx="447">
                  <c:v>3472061477.01256</c:v>
                </c:pt>
                <c:pt idx="448">
                  <c:v>3461645292.58153</c:v>
                </c:pt>
                <c:pt idx="449">
                  <c:v>3451260356.70378</c:v>
                </c:pt>
                <c:pt idx="450">
                  <c:v>3440906575.63367</c:v>
                </c:pt>
                <c:pt idx="451">
                  <c:v>3430583855.90677</c:v>
                </c:pt>
                <c:pt idx="452">
                  <c:v>3420292104.33905</c:v>
                </c:pt>
                <c:pt idx="453">
                  <c:v>3410031228.02603</c:v>
                </c:pt>
                <c:pt idx="454">
                  <c:v>3399801134.34195</c:v>
                </c:pt>
                <c:pt idx="455">
                  <c:v>3389601730.93893</c:v>
                </c:pt>
                <c:pt idx="456">
                  <c:v>3379432925.74611</c:v>
                </c:pt>
                <c:pt idx="457">
                  <c:v>3369294626.96887</c:v>
                </c:pt>
                <c:pt idx="458">
                  <c:v>3359186743.08797</c:v>
                </c:pt>
                <c:pt idx="459">
                  <c:v>3349109182.8587</c:v>
                </c:pt>
                <c:pt idx="460">
                  <c:v>3339061855.31013</c:v>
                </c:pt>
                <c:pt idx="461">
                  <c:v>3329044669.7442</c:v>
                </c:pt>
                <c:pt idx="462">
                  <c:v>3319057535.73496</c:v>
                </c:pt>
                <c:pt idx="463">
                  <c:v>3309100363.12776</c:v>
                </c:pt>
                <c:pt idx="464">
                  <c:v>3299173062.03838</c:v>
                </c:pt>
                <c:pt idx="465">
                  <c:v>3289275542.85226</c:v>
                </c:pt>
                <c:pt idx="466">
                  <c:v>3279407716.2237</c:v>
                </c:pt>
                <c:pt idx="467">
                  <c:v>3269569493.07503</c:v>
                </c:pt>
                <c:pt idx="468">
                  <c:v>3259760784.59581</c:v>
                </c:pt>
                <c:pt idx="469">
                  <c:v>3249981502.24202</c:v>
                </c:pt>
                <c:pt idx="470">
                  <c:v>3240231557.73529</c:v>
                </c:pt>
                <c:pt idx="471">
                  <c:v>3230510863.06209</c:v>
                </c:pt>
                <c:pt idx="472">
                  <c:v>3220819330.4729</c:v>
                </c:pt>
                <c:pt idx="473">
                  <c:v>3211156872.48148</c:v>
                </c:pt>
                <c:pt idx="474">
                  <c:v>3201523401.86404</c:v>
                </c:pt>
                <c:pt idx="475">
                  <c:v>3191918831.65845</c:v>
                </c:pt>
                <c:pt idx="476">
                  <c:v>3182343075.16347</c:v>
                </c:pt>
                <c:pt idx="477">
                  <c:v>3172796045.93798</c:v>
                </c:pt>
                <c:pt idx="478">
                  <c:v>3163277657.80017</c:v>
                </c:pt>
                <c:pt idx="479">
                  <c:v>3153787824.82677</c:v>
                </c:pt>
                <c:pt idx="480">
                  <c:v>3144326461.35229</c:v>
                </c:pt>
                <c:pt idx="481">
                  <c:v>3134893481.96823</c:v>
                </c:pt>
                <c:pt idx="482">
                  <c:v>3125488801.52232</c:v>
                </c:pt>
                <c:pt idx="483">
                  <c:v>3116112335.11776</c:v>
                </c:pt>
                <c:pt idx="484">
                  <c:v>3106763998.1124</c:v>
                </c:pt>
                <c:pt idx="485">
                  <c:v>3097443706.11807</c:v>
                </c:pt>
                <c:pt idx="486">
                  <c:v>3088151374.99971</c:v>
                </c:pt>
                <c:pt idx="487">
                  <c:v>3078886920.87471</c:v>
                </c:pt>
                <c:pt idx="488">
                  <c:v>3069650260.11209</c:v>
                </c:pt>
                <c:pt idx="489">
                  <c:v>3060441309.33175</c:v>
                </c:pt>
                <c:pt idx="490">
                  <c:v>3051259985.40376</c:v>
                </c:pt>
                <c:pt idx="491">
                  <c:v>3042106205.44755</c:v>
                </c:pt>
                <c:pt idx="492">
                  <c:v>3032979886.8312</c:v>
                </c:pt>
                <c:pt idx="493">
                  <c:v>3023880947.17071</c:v>
                </c:pt>
                <c:pt idx="494">
                  <c:v>3014809304.3292</c:v>
                </c:pt>
                <c:pt idx="495">
                  <c:v>3005764876.41621</c:v>
                </c:pt>
                <c:pt idx="496">
                  <c:v>2996747581.78696</c:v>
                </c:pt>
                <c:pt idx="497">
                  <c:v>2987757339.0416</c:v>
                </c:pt>
                <c:pt idx="498">
                  <c:v>2978794067.02448</c:v>
                </c:pt>
                <c:pt idx="499">
                  <c:v>2969857684.8234</c:v>
                </c:pt>
                <c:pt idx="500">
                  <c:v>2960948111.76893</c:v>
                </c:pt>
                <c:pt idx="501">
                  <c:v>2952065267.43363</c:v>
                </c:pt>
                <c:pt idx="502">
                  <c:v>2943209071.63132</c:v>
                </c:pt>
                <c:pt idx="503">
                  <c:v>2934379444.41643</c:v>
                </c:pt>
                <c:pt idx="504">
                  <c:v>2925576306.08318</c:v>
                </c:pt>
                <c:pt idx="505">
                  <c:v>2916799577.16493</c:v>
                </c:pt>
                <c:pt idx="506">
                  <c:v>2908049178.43344</c:v>
                </c:pt>
                <c:pt idx="507">
                  <c:v>2899325030.89814</c:v>
                </c:pt>
                <c:pt idx="508">
                  <c:v>2890627055.80544</c:v>
                </c:pt>
                <c:pt idx="509">
                  <c:v>2881955174.63803</c:v>
                </c:pt>
                <c:pt idx="510">
                  <c:v>2873309309.11411</c:v>
                </c:pt>
                <c:pt idx="511">
                  <c:v>2864689381.18677</c:v>
                </c:pt>
                <c:pt idx="512">
                  <c:v>2856095313.04321</c:v>
                </c:pt>
                <c:pt idx="513">
                  <c:v>2847527027.10408</c:v>
                </c:pt>
                <c:pt idx="514">
                  <c:v>2838984446.02277</c:v>
                </c:pt>
                <c:pt idx="515">
                  <c:v>2830467492.6847</c:v>
                </c:pt>
                <c:pt idx="516">
                  <c:v>2821976090.20665</c:v>
                </c:pt>
                <c:pt idx="517">
                  <c:v>2813510161.93603</c:v>
                </c:pt>
                <c:pt idx="518">
                  <c:v>2805069631.45022</c:v>
                </c:pt>
                <c:pt idx="519">
                  <c:v>2796654422.55587</c:v>
                </c:pt>
                <c:pt idx="520">
                  <c:v>2788264459.2882</c:v>
                </c:pt>
                <c:pt idx="521">
                  <c:v>2779899665.91034</c:v>
                </c:pt>
                <c:pt idx="522">
                  <c:v>2771559966.9126</c:v>
                </c:pt>
                <c:pt idx="523">
                  <c:v>2763245287.01187</c:v>
                </c:pt>
                <c:pt idx="524">
                  <c:v>2754955551.15083</c:v>
                </c:pt>
                <c:pt idx="525">
                  <c:v>2746690684.49738</c:v>
                </c:pt>
                <c:pt idx="526">
                  <c:v>2738450612.44389</c:v>
                </c:pt>
                <c:pt idx="527">
                  <c:v>2730235260.60655</c:v>
                </c:pt>
                <c:pt idx="528">
                  <c:v>2722044554.82473</c:v>
                </c:pt>
                <c:pt idx="529">
                  <c:v>2713878421.16026</c:v>
                </c:pt>
                <c:pt idx="530">
                  <c:v>2705736785.89678</c:v>
                </c:pt>
                <c:pt idx="531">
                  <c:v>2697619575.53909</c:v>
                </c:pt>
                <c:pt idx="532">
                  <c:v>2689526716.81247</c:v>
                </c:pt>
                <c:pt idx="533">
                  <c:v>2681458136.66203</c:v>
                </c:pt>
                <c:pt idx="534">
                  <c:v>2673413762.25205</c:v>
                </c:pt>
                <c:pt idx="535">
                  <c:v>2665393520.96529</c:v>
                </c:pt>
                <c:pt idx="536">
                  <c:v>2657397340.4024</c:v>
                </c:pt>
                <c:pt idx="537">
                  <c:v>2649425148.38119</c:v>
                </c:pt>
                <c:pt idx="538">
                  <c:v>2641476872.93605</c:v>
                </c:pt>
                <c:pt idx="539">
                  <c:v>2633552442.31724</c:v>
                </c:pt>
                <c:pt idx="540">
                  <c:v>2625651784.99029</c:v>
                </c:pt>
                <c:pt idx="541">
                  <c:v>2617774829.63531</c:v>
                </c:pt>
                <c:pt idx="542">
                  <c:v>2609921505.14641</c:v>
                </c:pt>
                <c:pt idx="543">
                  <c:v>2602091740.63097</c:v>
                </c:pt>
                <c:pt idx="544">
                  <c:v>2594285465.40908</c:v>
                </c:pt>
                <c:pt idx="545">
                  <c:v>2586502609.01285</c:v>
                </c:pt>
                <c:pt idx="546">
                  <c:v>2578743101.18581</c:v>
                </c:pt>
                <c:pt idx="547">
                  <c:v>2571006871.88225</c:v>
                </c:pt>
                <c:pt idx="548">
                  <c:v>2563293851.26661</c:v>
                </c:pt>
                <c:pt idx="549">
                  <c:v>2555603969.71281</c:v>
                </c:pt>
                <c:pt idx="550">
                  <c:v>2547937157.80367</c:v>
                </c:pt>
                <c:pt idx="551">
                  <c:v>2540293346.33026</c:v>
                </c:pt>
                <c:pt idx="552">
                  <c:v>2532672466.29127</c:v>
                </c:pt>
                <c:pt idx="553">
                  <c:v>2525074448.89239</c:v>
                </c:pt>
                <c:pt idx="554">
                  <c:v>2517499225.54572</c:v>
                </c:pt>
                <c:pt idx="555">
                  <c:v>2509946727.86908</c:v>
                </c:pt>
                <c:pt idx="556">
                  <c:v>2502416887.68547</c:v>
                </c:pt>
                <c:pt idx="557">
                  <c:v>2494909637.02241</c:v>
                </c:pt>
                <c:pt idx="558">
                  <c:v>2487424908.11135</c:v>
                </c:pt>
                <c:pt idx="559">
                  <c:v>2479962633.38701</c:v>
                </c:pt>
                <c:pt idx="560">
                  <c:v>2472522745.48685</c:v>
                </c:pt>
                <c:pt idx="561">
                  <c:v>2465105177.25039</c:v>
                </c:pt>
                <c:pt idx="562">
                  <c:v>2457709861.71864</c:v>
                </c:pt>
                <c:pt idx="563">
                  <c:v>2450336732.13348</c:v>
                </c:pt>
                <c:pt idx="564">
                  <c:v>2442985721.93708</c:v>
                </c:pt>
                <c:pt idx="565">
                  <c:v>2435656764.77127</c:v>
                </c:pt>
                <c:pt idx="566">
                  <c:v>2428349794.47696</c:v>
                </c:pt>
                <c:pt idx="567">
                  <c:v>2421064745.09353</c:v>
                </c:pt>
                <c:pt idx="568">
                  <c:v>2413801550.85825</c:v>
                </c:pt>
                <c:pt idx="569">
                  <c:v>2406560146.20567</c:v>
                </c:pt>
                <c:pt idx="570">
                  <c:v>2399340465.76706</c:v>
                </c:pt>
                <c:pt idx="571">
                  <c:v>2392142444.36975</c:v>
                </c:pt>
                <c:pt idx="572">
                  <c:v>2384966017.03665</c:v>
                </c:pt>
                <c:pt idx="573">
                  <c:v>2377811118.98554</c:v>
                </c:pt>
                <c:pt idx="574">
                  <c:v>2370677685.62858</c:v>
                </c:pt>
                <c:pt idx="575">
                  <c:v>2363565652.57169</c:v>
                </c:pt>
                <c:pt idx="576">
                  <c:v>2356474955.61398</c:v>
                </c:pt>
                <c:pt idx="577">
                  <c:v>2349405530.74714</c:v>
                </c:pt>
                <c:pt idx="578">
                  <c:v>2342357314.1549</c:v>
                </c:pt>
                <c:pt idx="579">
                  <c:v>2335330242.21243</c:v>
                </c:pt>
                <c:pt idx="580">
                  <c:v>2328324251.48579</c:v>
                </c:pt>
                <c:pt idx="581">
                  <c:v>2321339278.73134</c:v>
                </c:pt>
                <c:pt idx="582">
                  <c:v>2314375260.89514</c:v>
                </c:pt>
                <c:pt idx="583">
                  <c:v>2307432135.11246</c:v>
                </c:pt>
                <c:pt idx="584">
                  <c:v>2300509838.70712</c:v>
                </c:pt>
                <c:pt idx="585">
                  <c:v>2293608309.191</c:v>
                </c:pt>
                <c:pt idx="586">
                  <c:v>2286727484.26342</c:v>
                </c:pt>
                <c:pt idx="587">
                  <c:v>2279867301.81063</c:v>
                </c:pt>
                <c:pt idx="588">
                  <c:v>2273027699.9052</c:v>
                </c:pt>
                <c:pt idx="589">
                  <c:v>2266208616.80549</c:v>
                </c:pt>
                <c:pt idx="590">
                  <c:v>2259409990.95507</c:v>
                </c:pt>
                <c:pt idx="591">
                  <c:v>2252631760.9822</c:v>
                </c:pt>
                <c:pt idx="592">
                  <c:v>2245873865.69926</c:v>
                </c:pt>
                <c:pt idx="593">
                  <c:v>2239136244.10216</c:v>
                </c:pt>
                <c:pt idx="594">
                  <c:v>2232418835.36985</c:v>
                </c:pt>
                <c:pt idx="595">
                  <c:v>2225721578.86374</c:v>
                </c:pt>
                <c:pt idx="596">
                  <c:v>2219044414.12715</c:v>
                </c:pt>
                <c:pt idx="597">
                  <c:v>2212387280.88477</c:v>
                </c:pt>
                <c:pt idx="598">
                  <c:v>2205750119.04212</c:v>
                </c:pt>
                <c:pt idx="599">
                  <c:v>2199132868.68499</c:v>
                </c:pt>
                <c:pt idx="600">
                  <c:v>2192535470.07894</c:v>
                </c:pt>
                <c:pt idx="601">
                  <c:v>2185957863.6687</c:v>
                </c:pt>
                <c:pt idx="602">
                  <c:v>2179399990.07769</c:v>
                </c:pt>
                <c:pt idx="603">
                  <c:v>2172861790.10746</c:v>
                </c:pt>
                <c:pt idx="604">
                  <c:v>2166343204.73714</c:v>
                </c:pt>
                <c:pt idx="605">
                  <c:v>2159844175.12293</c:v>
                </c:pt>
                <c:pt idx="606">
                  <c:v>2153364642.59756</c:v>
                </c:pt>
                <c:pt idx="607">
                  <c:v>2146904548.66976</c:v>
                </c:pt>
                <c:pt idx="608">
                  <c:v>2140463835.02376</c:v>
                </c:pt>
                <c:pt idx="609">
                  <c:v>2134042443.51868</c:v>
                </c:pt>
                <c:pt idx="610">
                  <c:v>2127640316.18813</c:v>
                </c:pt>
                <c:pt idx="611">
                  <c:v>2121257395.23956</c:v>
                </c:pt>
                <c:pt idx="612">
                  <c:v>2114893623.05385</c:v>
                </c:pt>
                <c:pt idx="613">
                  <c:v>2108548942.18468</c:v>
                </c:pt>
                <c:pt idx="614">
                  <c:v>2102223295.35813</c:v>
                </c:pt>
                <c:pt idx="615">
                  <c:v>2095916625.47206</c:v>
                </c:pt>
                <c:pt idx="616">
                  <c:v>2089628875.59564</c:v>
                </c:pt>
                <c:pt idx="617">
                  <c:v>2083359988.96885</c:v>
                </c:pt>
                <c:pt idx="618">
                  <c:v>2077109909.00195</c:v>
                </c:pt>
                <c:pt idx="619">
                  <c:v>2070878579.27494</c:v>
                </c:pt>
                <c:pt idx="620">
                  <c:v>2064665943.53711</c:v>
                </c:pt>
                <c:pt idx="621">
                  <c:v>2058471945.7065</c:v>
                </c:pt>
                <c:pt idx="622">
                  <c:v>2052296529.86938</c:v>
                </c:pt>
                <c:pt idx="623">
                  <c:v>2046139640.27978</c:v>
                </c:pt>
                <c:pt idx="624">
                  <c:v>2040001221.35894</c:v>
                </c:pt>
                <c:pt idx="625">
                  <c:v>2033881217.69486</c:v>
                </c:pt>
                <c:pt idx="626">
                  <c:v>2027779574.04178</c:v>
                </c:pt>
                <c:pt idx="627">
                  <c:v>2021696235.31965</c:v>
                </c:pt>
                <c:pt idx="628">
                  <c:v>2015631146.61369</c:v>
                </c:pt>
                <c:pt idx="629">
                  <c:v>2009584253.17385</c:v>
                </c:pt>
                <c:pt idx="630">
                  <c:v>2003555500.41433</c:v>
                </c:pt>
                <c:pt idx="631">
                  <c:v>1997544833.91309</c:v>
                </c:pt>
                <c:pt idx="632">
                  <c:v>1991552199.41135</c:v>
                </c:pt>
                <c:pt idx="633">
                  <c:v>1985577542.81311</c:v>
                </c:pt>
                <c:pt idx="634">
                  <c:v>1979620810.18467</c:v>
                </c:pt>
                <c:pt idx="635">
                  <c:v>1973681947.75412</c:v>
                </c:pt>
                <c:pt idx="636">
                  <c:v>1967760901.91086</c:v>
                </c:pt>
                <c:pt idx="637">
                  <c:v>1961857619.20512</c:v>
                </c:pt>
                <c:pt idx="638">
                  <c:v>1955972046.34751</c:v>
                </c:pt>
                <c:pt idx="639">
                  <c:v>1950104130.20847</c:v>
                </c:pt>
                <c:pt idx="640">
                  <c:v>1944253817.81784</c:v>
                </c:pt>
                <c:pt idx="641">
                  <c:v>1938421056.36439</c:v>
                </c:pt>
                <c:pt idx="642">
                  <c:v>1932605793.19529</c:v>
                </c:pt>
                <c:pt idx="643">
                  <c:v>1926807975.81571</c:v>
                </c:pt>
                <c:pt idx="644">
                  <c:v>1921027551.88826</c:v>
                </c:pt>
                <c:pt idx="645">
                  <c:v>1915264469.2326</c:v>
                </c:pt>
                <c:pt idx="646">
                  <c:v>1909518675.8249</c:v>
                </c:pt>
                <c:pt idx="647">
                  <c:v>1903790119.79742</c:v>
                </c:pt>
                <c:pt idx="648">
                  <c:v>1898078749.43803</c:v>
                </c:pt>
                <c:pt idx="649">
                  <c:v>1892384513.18972</c:v>
                </c:pt>
                <c:pt idx="650">
                  <c:v>1886707359.65015</c:v>
                </c:pt>
                <c:pt idx="651">
                  <c:v>1881047237.5712</c:v>
                </c:pt>
                <c:pt idx="652">
                  <c:v>1875404095.85848</c:v>
                </c:pt>
                <c:pt idx="653">
                  <c:v>1869777883.57091</c:v>
                </c:pt>
                <c:pt idx="654">
                  <c:v>1864168549.9202</c:v>
                </c:pt>
                <c:pt idx="655">
                  <c:v>1858576044.27044</c:v>
                </c:pt>
                <c:pt idx="656">
                  <c:v>1853000316.13762</c:v>
                </c:pt>
                <c:pt idx="657">
                  <c:v>1847441315.18921</c:v>
                </c:pt>
                <c:pt idx="658">
                  <c:v>1841898991.24364</c:v>
                </c:pt>
                <c:pt idx="659">
                  <c:v>1836373294.26991</c:v>
                </c:pt>
                <c:pt idx="660">
                  <c:v>1830864174.3871</c:v>
                </c:pt>
                <c:pt idx="661">
                  <c:v>1825371581.86394</c:v>
                </c:pt>
                <c:pt idx="662">
                  <c:v>1819895467.11835</c:v>
                </c:pt>
                <c:pt idx="663">
                  <c:v>1814435780.717</c:v>
                </c:pt>
                <c:pt idx="664">
                  <c:v>1808992473.37484</c:v>
                </c:pt>
                <c:pt idx="665">
                  <c:v>1803565495.95472</c:v>
                </c:pt>
                <c:pt idx="666">
                  <c:v>1798154799.46686</c:v>
                </c:pt>
                <c:pt idx="667">
                  <c:v>1792760335.06845</c:v>
                </c:pt>
                <c:pt idx="668">
                  <c:v>1787382054.06325</c:v>
                </c:pt>
                <c:pt idx="669">
                  <c:v>1782019907.90106</c:v>
                </c:pt>
                <c:pt idx="670">
                  <c:v>1776673848.17736</c:v>
                </c:pt>
                <c:pt idx="671">
                  <c:v>1771343826.63282</c:v>
                </c:pt>
                <c:pt idx="672">
                  <c:v>1766029795.15293</c:v>
                </c:pt>
                <c:pt idx="673">
                  <c:v>1760731705.76747</c:v>
                </c:pt>
                <c:pt idx="674">
                  <c:v>1755449510.65016</c:v>
                </c:pt>
                <c:pt idx="675">
                  <c:v>1750183162.11821</c:v>
                </c:pt>
                <c:pt idx="676">
                  <c:v>1744932612.63186</c:v>
                </c:pt>
                <c:pt idx="677">
                  <c:v>1739697814.79396</c:v>
                </c:pt>
                <c:pt idx="678">
                  <c:v>1734478721.34958</c:v>
                </c:pt>
                <c:pt idx="679">
                  <c:v>1729275285.18553</c:v>
                </c:pt>
                <c:pt idx="680">
                  <c:v>1724087459.32998</c:v>
                </c:pt>
                <c:pt idx="681">
                  <c:v>1718915196.95199</c:v>
                </c:pt>
                <c:pt idx="682">
                  <c:v>1713758451.36113</c:v>
                </c:pt>
                <c:pt idx="683">
                  <c:v>1708617176.00705</c:v>
                </c:pt>
                <c:pt idx="684">
                  <c:v>1703491324.47903</c:v>
                </c:pt>
                <c:pt idx="685">
                  <c:v>1698380850.50559</c:v>
                </c:pt>
                <c:pt idx="686">
                  <c:v>1693285707.95407</c:v>
                </c:pt>
                <c:pt idx="687">
                  <c:v>1688205850.83021</c:v>
                </c:pt>
                <c:pt idx="688">
                  <c:v>1683141233.27772</c:v>
                </c:pt>
                <c:pt idx="689">
                  <c:v>1678091809.57789</c:v>
                </c:pt>
                <c:pt idx="690">
                  <c:v>1673057534.14915</c:v>
                </c:pt>
                <c:pt idx="691">
                  <c:v>1668038361.54671</c:v>
                </c:pt>
                <c:pt idx="692">
                  <c:v>1663034246.46207</c:v>
                </c:pt>
                <c:pt idx="693">
                  <c:v>1658045143.72268</c:v>
                </c:pt>
                <c:pt idx="694">
                  <c:v>1653071008.29151</c:v>
                </c:pt>
                <c:pt idx="695">
                  <c:v>1648111795.26664</c:v>
                </c:pt>
                <c:pt idx="696">
                  <c:v>1643167459.88084</c:v>
                </c:pt>
                <c:pt idx="697">
                  <c:v>1638237957.50119</c:v>
                </c:pt>
                <c:pt idx="698">
                  <c:v>1633323243.62869</c:v>
                </c:pt>
                <c:pt idx="699">
                  <c:v>1628423273.89781</c:v>
                </c:pt>
                <c:pt idx="700">
                  <c:v>1623538004.07611</c:v>
                </c:pt>
                <c:pt idx="701">
                  <c:v>1618667390.06388</c:v>
                </c:pt>
                <c:pt idx="702">
                  <c:v>1613811387.89369</c:v>
                </c:pt>
                <c:pt idx="703">
                  <c:v>1608969953.73001</c:v>
                </c:pt>
                <c:pt idx="704">
                  <c:v>1604143043.86882</c:v>
                </c:pt>
                <c:pt idx="705">
                  <c:v>1599330614.73721</c:v>
                </c:pt>
                <c:pt idx="706">
                  <c:v>1594532622.893</c:v>
                </c:pt>
                <c:pt idx="707">
                  <c:v>1589749025.02432</c:v>
                </c:pt>
                <c:pt idx="708">
                  <c:v>1584979777.94925</c:v>
                </c:pt>
                <c:pt idx="709">
                  <c:v>1580224838.6154</c:v>
                </c:pt>
                <c:pt idx="710">
                  <c:v>1575484164.09956</c:v>
                </c:pt>
                <c:pt idx="711">
                  <c:v>1570757711.60726</c:v>
                </c:pt>
                <c:pt idx="712">
                  <c:v>1566045438.47244</c:v>
                </c:pt>
                <c:pt idx="713">
                  <c:v>1561347302.15702</c:v>
                </c:pt>
                <c:pt idx="714">
                  <c:v>1556663260.25055</c:v>
                </c:pt>
                <c:pt idx="715">
                  <c:v>1551993270.4698</c:v>
                </c:pt>
                <c:pt idx="716">
                  <c:v>1547337290.65839</c:v>
                </c:pt>
                <c:pt idx="717">
                  <c:v>1542695278.78641</c:v>
                </c:pt>
                <c:pt idx="718">
                  <c:v>1538067192.95005</c:v>
                </c:pt>
                <c:pt idx="719">
                  <c:v>1533452991.3712</c:v>
                </c:pt>
                <c:pt idx="720">
                  <c:v>1528852632.39709</c:v>
                </c:pt>
                <c:pt idx="721">
                  <c:v>1524266074.4999</c:v>
                </c:pt>
                <c:pt idx="722">
                  <c:v>1519693276.2764</c:v>
                </c:pt>
                <c:pt idx="723">
                  <c:v>1515134196.44757</c:v>
                </c:pt>
                <c:pt idx="724">
                  <c:v>1510588793.85823</c:v>
                </c:pt>
                <c:pt idx="725">
                  <c:v>1506057027.47665</c:v>
                </c:pt>
                <c:pt idx="726">
                  <c:v>1501538856.39422</c:v>
                </c:pt>
                <c:pt idx="727">
                  <c:v>1497034239.82504</c:v>
                </c:pt>
                <c:pt idx="728">
                  <c:v>1492543137.10556</c:v>
                </c:pt>
                <c:pt idx="729">
                  <c:v>1488065507.69425</c:v>
                </c:pt>
                <c:pt idx="730">
                  <c:v>1483601311.17116</c:v>
                </c:pt>
                <c:pt idx="731">
                  <c:v>1479150507.23765</c:v>
                </c:pt>
                <c:pt idx="732">
                  <c:v>1474713055.71594</c:v>
                </c:pt>
                <c:pt idx="733">
                  <c:v>1470288916.54879</c:v>
                </c:pt>
                <c:pt idx="734">
                  <c:v>1465878049.79914</c:v>
                </c:pt>
                <c:pt idx="735">
                  <c:v>1461480415.64975</c:v>
                </c:pt>
                <c:pt idx="736">
                  <c:v>1457095974.4028</c:v>
                </c:pt>
                <c:pt idx="737">
                  <c:v>1452724686.47959</c:v>
                </c:pt>
                <c:pt idx="738">
                  <c:v>1448366512.42015</c:v>
                </c:pt>
                <c:pt idx="739">
                  <c:v>1444021412.88289</c:v>
                </c:pt>
                <c:pt idx="740">
                  <c:v>1439689348.64424</c:v>
                </c:pt>
                <c:pt idx="741">
                  <c:v>1435370280.59831</c:v>
                </c:pt>
                <c:pt idx="742">
                  <c:v>1431064169.75651</c:v>
                </c:pt>
                <c:pt idx="743">
                  <c:v>1426770977.24724</c:v>
                </c:pt>
                <c:pt idx="744">
                  <c:v>1422490664.3155</c:v>
                </c:pt>
                <c:pt idx="745">
                  <c:v>1418223192.32255</c:v>
                </c:pt>
                <c:pt idx="746">
                  <c:v>1413968522.74559</c:v>
                </c:pt>
                <c:pt idx="747">
                  <c:v>1409726617.17735</c:v>
                </c:pt>
                <c:pt idx="748">
                  <c:v>1405497437.32582</c:v>
                </c:pt>
                <c:pt idx="749">
                  <c:v>1401280945.01384</c:v>
                </c:pt>
                <c:pt idx="750">
                  <c:v>1397077102.1788</c:v>
                </c:pt>
                <c:pt idx="751">
                  <c:v>1392885870.87226</c:v>
                </c:pt>
                <c:pt idx="752">
                  <c:v>1388707213.25965</c:v>
                </c:pt>
                <c:pt idx="753">
                  <c:v>1384541091.61987</c:v>
                </c:pt>
                <c:pt idx="754">
                  <c:v>1380387468.34501</c:v>
                </c:pt>
                <c:pt idx="755">
                  <c:v>1376246305.93997</c:v>
                </c:pt>
                <c:pt idx="756">
                  <c:v>1372117567.02215</c:v>
                </c:pt>
                <c:pt idx="757">
                  <c:v>1368001214.32109</c:v>
                </c:pt>
                <c:pt idx="758">
                  <c:v>1363897210.67812</c:v>
                </c:pt>
                <c:pt idx="759">
                  <c:v>1359805519.04609</c:v>
                </c:pt>
                <c:pt idx="760">
                  <c:v>1355726102.48895</c:v>
                </c:pt>
                <c:pt idx="761">
                  <c:v>1351658924.18148</c:v>
                </c:pt>
                <c:pt idx="762">
                  <c:v>1347603947.40894</c:v>
                </c:pt>
                <c:pt idx="763">
                  <c:v>1343561135.56671</c:v>
                </c:pt>
                <c:pt idx="764">
                  <c:v>1339530452.16001</c:v>
                </c:pt>
                <c:pt idx="765">
                  <c:v>1335511860.80353</c:v>
                </c:pt>
                <c:pt idx="766">
                  <c:v>1331505325.22112</c:v>
                </c:pt>
                <c:pt idx="767">
                  <c:v>1327510809.24546</c:v>
                </c:pt>
                <c:pt idx="768">
                  <c:v>1323528276.81772</c:v>
                </c:pt>
                <c:pt idx="769">
                  <c:v>1319557691.98727</c:v>
                </c:pt>
                <c:pt idx="770">
                  <c:v>1315599018.91131</c:v>
                </c:pt>
                <c:pt idx="771">
                  <c:v>1311652221.85457</c:v>
                </c:pt>
                <c:pt idx="772">
                  <c:v>1307717265.18901</c:v>
                </c:pt>
                <c:pt idx="773">
                  <c:v>1303794113.39344</c:v>
                </c:pt>
                <c:pt idx="774">
                  <c:v>1299882731.05326</c:v>
                </c:pt>
                <c:pt idx="775">
                  <c:v>1295983082.8601</c:v>
                </c:pt>
                <c:pt idx="776">
                  <c:v>1292095133.61152</c:v>
                </c:pt>
                <c:pt idx="777">
                  <c:v>1288218848.21069</c:v>
                </c:pt>
                <c:pt idx="778">
                  <c:v>1284354191.66606</c:v>
                </c:pt>
                <c:pt idx="779">
                  <c:v>1280501129.09106</c:v>
                </c:pt>
                <c:pt idx="780">
                  <c:v>1276659625.70378</c:v>
                </c:pt>
                <c:pt idx="781">
                  <c:v>1272829646.82667</c:v>
                </c:pt>
                <c:pt idx="782">
                  <c:v>1269011157.88619</c:v>
                </c:pt>
                <c:pt idx="783">
                  <c:v>1265204124.41253</c:v>
                </c:pt>
                <c:pt idx="784">
                  <c:v>1261408512.0393</c:v>
                </c:pt>
                <c:pt idx="785">
                  <c:v>1257624286.50318</c:v>
                </c:pt>
                <c:pt idx="786">
                  <c:v>1253851413.64367</c:v>
                </c:pt>
                <c:pt idx="787">
                  <c:v>1250089859.40274</c:v>
                </c:pt>
                <c:pt idx="788">
                  <c:v>1246339589.82453</c:v>
                </c:pt>
                <c:pt idx="789">
                  <c:v>1242600571.05506</c:v>
                </c:pt>
                <c:pt idx="790">
                  <c:v>1238872769.34189</c:v>
                </c:pt>
                <c:pt idx="791">
                  <c:v>1235156151.03387</c:v>
                </c:pt>
                <c:pt idx="792">
                  <c:v>1231450682.58076</c:v>
                </c:pt>
                <c:pt idx="793">
                  <c:v>1227756330.53302</c:v>
                </c:pt>
                <c:pt idx="794">
                  <c:v>1224073061.54142</c:v>
                </c:pt>
                <c:pt idx="795">
                  <c:v>1220400842.3568</c:v>
                </c:pt>
                <c:pt idx="796">
                  <c:v>1216739639.82973</c:v>
                </c:pt>
                <c:pt idx="797">
                  <c:v>1213089420.91024</c:v>
                </c:pt>
                <c:pt idx="798">
                  <c:v>1209450152.64751</c:v>
                </c:pt>
                <c:pt idx="799">
                  <c:v>1205821802.18957</c:v>
                </c:pt>
                <c:pt idx="800">
                  <c:v>1202204336.783</c:v>
                </c:pt>
                <c:pt idx="801">
                  <c:v>1198597723.77265</c:v>
                </c:pt>
                <c:pt idx="802">
                  <c:v>1195001930.60133</c:v>
                </c:pt>
                <c:pt idx="803">
                  <c:v>1191416924.80953</c:v>
                </c:pt>
                <c:pt idx="804">
                  <c:v>1187842674.0351</c:v>
                </c:pt>
                <c:pt idx="805">
                  <c:v>1184279146.01299</c:v>
                </c:pt>
                <c:pt idx="806">
                  <c:v>1180726308.57495</c:v>
                </c:pt>
                <c:pt idx="807">
                  <c:v>1177184129.64923</c:v>
                </c:pt>
                <c:pt idx="808">
                  <c:v>1173652577.26028</c:v>
                </c:pt>
                <c:pt idx="809">
                  <c:v>1170131619.5285</c:v>
                </c:pt>
                <c:pt idx="810">
                  <c:v>1166621224.66991</c:v>
                </c:pt>
                <c:pt idx="811">
                  <c:v>1163121360.9959</c:v>
                </c:pt>
                <c:pt idx="812">
                  <c:v>1159631996.91292</c:v>
                </c:pt>
                <c:pt idx="813">
                  <c:v>1156153100.92218</c:v>
                </c:pt>
                <c:pt idx="814">
                  <c:v>1152684641.61941</c:v>
                </c:pt>
                <c:pt idx="815">
                  <c:v>1149226587.69455</c:v>
                </c:pt>
                <c:pt idx="816">
                  <c:v>1145778907.93147</c:v>
                </c:pt>
                <c:pt idx="817">
                  <c:v>1142341571.20767</c:v>
                </c:pt>
                <c:pt idx="818">
                  <c:v>1138914546.49405</c:v>
                </c:pt>
                <c:pt idx="819">
                  <c:v>1135497802.85457</c:v>
                </c:pt>
                <c:pt idx="820">
                  <c:v>1132091309.44601</c:v>
                </c:pt>
                <c:pt idx="821">
                  <c:v>1128695035.51767</c:v>
                </c:pt>
                <c:pt idx="822">
                  <c:v>1125308950.41111</c:v>
                </c:pt>
                <c:pt idx="823">
                  <c:v>1121933023.55988</c:v>
                </c:pt>
                <c:pt idx="824">
                  <c:v>1118567224.4892</c:v>
                </c:pt>
                <c:pt idx="825">
                  <c:v>1115211522.81573</c:v>
                </c:pt>
                <c:pt idx="826">
                  <c:v>1111865888.24729</c:v>
                </c:pt>
                <c:pt idx="827">
                  <c:v>1108530290.58255</c:v>
                </c:pt>
                <c:pt idx="828">
                  <c:v>1105204699.7108</c:v>
                </c:pt>
              </c:numCache>
            </c:numRef>
          </c:val>
        </c:ser>
        <c:gapWidth val="100"/>
        <c:overlap val="-24"/>
        <c:axId val="79374311"/>
        <c:axId val="25622819"/>
      </c:barChart>
      <c:catAx>
        <c:axId val="793743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22819"/>
        <c:crosses val="autoZero"/>
        <c:auto val="1"/>
        <c:lblAlgn val="ctr"/>
        <c:lblOffset val="100"/>
        <c:noMultiLvlLbl val="0"/>
      </c:catAx>
      <c:valAx>
        <c:axId val="25622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743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d9d9d9"/>
                </a:solidFill>
                <a:latin typeface="Calibri"/>
              </a:rPr>
              <a:t>Block assignment probability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284388139573"/>
          <c:y val="0.134449452672247"/>
          <c:w val="0.929066783159504"/>
          <c:h val="0.824082421120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General</c:formatCode>
                <c:ptCount val="192"/>
                <c:pt idx="0">
                  <c:v>14.5616582074181</c:v>
                </c:pt>
                <c:pt idx="1">
                  <c:v>28.0627753677606</c:v>
                </c:pt>
                <c:pt idx="2">
                  <c:v>27.035164071114</c:v>
                </c:pt>
                <c:pt idx="3">
                  <c:v>17.3598000781897</c:v>
                </c:pt>
                <c:pt idx="4">
                  <c:v>8.35853667815475</c:v>
                </c:pt>
                <c:pt idx="5">
                  <c:v>3.2189506118145</c:v>
                </c:pt>
                <c:pt idx="6">
                  <c:v>1.03282240289042</c:v>
                </c:pt>
                <c:pt idx="7">
                  <c:v>0.283987155937188</c:v>
                </c:pt>
                <c:pt idx="8">
                  <c:v>0.0683106288033564</c:v>
                </c:pt>
                <c:pt idx="9">
                  <c:v>0.0146027217139158</c:v>
                </c:pt>
                <c:pt idx="10">
                  <c:v>0.00280886126067699</c:v>
                </c:pt>
                <c:pt idx="11">
                  <c:v>0.000491068987317072</c:v>
                </c:pt>
                <c:pt idx="12">
                  <c:v>7.868185168748E-005</c:v>
                </c:pt>
                <c:pt idx="13">
                  <c:v>1.16346391000453E-005</c:v>
                </c:pt>
                <c:pt idx="14">
                  <c:v>1.59718397514803E-006</c:v>
                </c:pt>
                <c:pt idx="15">
                  <c:v>2.04598335598634E-007</c:v>
                </c:pt>
                <c:pt idx="16">
                  <c:v>2.45656835689398E-008</c:v>
                </c:pt>
                <c:pt idx="17">
                  <c:v>2.77546005100335E-009</c:v>
                </c:pt>
                <c:pt idx="18">
                  <c:v>2.96091413851399E-010</c:v>
                </c:pt>
                <c:pt idx="19">
                  <c:v>2.99187759362498E-011</c:v>
                </c:pt>
                <c:pt idx="20">
                  <c:v>2.8713999270783E-012</c:v>
                </c:pt>
                <c:pt idx="21">
                  <c:v>2.62399184598038E-013</c:v>
                </c:pt>
                <c:pt idx="22">
                  <c:v>2.28842194213157E-014</c:v>
                </c:pt>
                <c:pt idx="23">
                  <c:v>1.90859052238896E-015</c:v>
                </c:pt>
                <c:pt idx="24">
                  <c:v>1.52515572782802E-016</c:v>
                </c:pt>
                <c:pt idx="25">
                  <c:v>1.16975525314556E-017</c:v>
                </c:pt>
                <c:pt idx="26">
                  <c:v>8.62483138582763E-019</c:v>
                </c:pt>
                <c:pt idx="27">
                  <c:v>6.12243131245572E-020</c:v>
                </c:pt>
                <c:pt idx="28">
                  <c:v>4.18997139344817E-021</c:v>
                </c:pt>
                <c:pt idx="29">
                  <c:v>2.7680013896923E-022</c:v>
                </c:pt>
                <c:pt idx="30">
                  <c:v>1.76728401615458E-023</c:v>
                </c:pt>
                <c:pt idx="31">
                  <c:v>1.09172685475414E-024</c:v>
                </c:pt>
                <c:pt idx="32">
                  <c:v>6.5319277209927E-026</c:v>
                </c:pt>
                <c:pt idx="33">
                  <c:v>3.78889686733055E-027</c:v>
                </c:pt>
                <c:pt idx="34">
                  <c:v>2.13268738105724E-028</c:v>
                </c:pt>
                <c:pt idx="35">
                  <c:v>1.16589770218661E-029</c:v>
                </c:pt>
                <c:pt idx="36">
                  <c:v>6.19536897748357E-031</c:v>
                </c:pt>
                <c:pt idx="37">
                  <c:v>3.20245181545575E-032</c:v>
                </c:pt>
                <c:pt idx="38">
                  <c:v>1.61147680703589E-033</c:v>
                </c:pt>
                <c:pt idx="39">
                  <c:v>7.89936871100726E-035</c:v>
                </c:pt>
                <c:pt idx="40">
                  <c:v>3.77461958334898E-036</c:v>
                </c:pt>
                <c:pt idx="41">
                  <c:v>1.75929216563311E-037</c:v>
                </c:pt>
                <c:pt idx="42">
                  <c:v>8.00285848798269E-039</c:v>
                </c:pt>
                <c:pt idx="43">
                  <c:v>3.5550109594725E-040</c:v>
                </c:pt>
                <c:pt idx="44">
                  <c:v>1.54298005675766E-041</c:v>
                </c:pt>
                <c:pt idx="45">
                  <c:v>6.54677790578239E-043</c:v>
                </c:pt>
                <c:pt idx="46">
                  <c:v>2.71679787958972E-044</c:v>
                </c:pt>
                <c:pt idx="47">
                  <c:v>1.10320126056519E-045</c:v>
                </c:pt>
                <c:pt idx="48">
                  <c:v>4.38547353686122E-047</c:v>
                </c:pt>
                <c:pt idx="49">
                  <c:v>1.70738350990658E-048</c:v>
                </c:pt>
                <c:pt idx="50">
                  <c:v>6.51297501220381E-050</c:v>
                </c:pt>
                <c:pt idx="51">
                  <c:v>2.43520325477803E-051</c:v>
                </c:pt>
                <c:pt idx="52">
                  <c:v>8.92823222874992E-053</c:v>
                </c:pt>
                <c:pt idx="53">
                  <c:v>3.21092987745013E-054</c:v>
                </c:pt>
                <c:pt idx="54">
                  <c:v>1.13314597724115E-055</c:v>
                </c:pt>
                <c:pt idx="55">
                  <c:v>3.92536042082036E-057</c:v>
                </c:pt>
                <c:pt idx="56">
                  <c:v>1.33522798850883E-058</c:v>
                </c:pt>
                <c:pt idx="57">
                  <c:v>4.46120329959098E-060</c:v>
                </c:pt>
                <c:pt idx="58">
                  <c:v>1.46454585051846E-061</c:v>
                </c:pt>
                <c:pt idx="59">
                  <c:v>4.72538720705883E-063</c:v>
                </c:pt>
                <c:pt idx="60">
                  <c:v>1.49892554132293E-064</c:v>
                </c:pt>
                <c:pt idx="61">
                  <c:v>4.67575323784857E-066</c:v>
                </c:pt>
                <c:pt idx="62">
                  <c:v>1.43472505184298E-067</c:v>
                </c:pt>
                <c:pt idx="63">
                  <c:v>4.33155995251098E-069</c:v>
                </c:pt>
                <c:pt idx="64">
                  <c:v>1.28702784625596E-070</c:v>
                </c:pt>
                <c:pt idx="65">
                  <c:v>3.76448477224899E-072</c:v>
                </c:pt>
                <c:pt idx="66">
                  <c:v>1.08417632042967E-073</c:v>
                </c:pt>
                <c:pt idx="67">
                  <c:v>3.0751815051869E-075</c:v>
                </c:pt>
                <c:pt idx="68">
                  <c:v>8.5924060350969E-077</c:v>
                </c:pt>
                <c:pt idx="69">
                  <c:v>2.36551628400302E-078</c:v>
                </c:pt>
                <c:pt idx="70">
                  <c:v>6.41793648376655E-080</c:v>
                </c:pt>
                <c:pt idx="71">
                  <c:v>1.71637361715273E-081</c:v>
                </c:pt>
                <c:pt idx="72">
                  <c:v>4.52544540416794E-083</c:v>
                </c:pt>
                <c:pt idx="73">
                  <c:v>1.17659684011879E-084</c:v>
                </c:pt>
                <c:pt idx="74">
                  <c:v>3.01711843233562E-086</c:v>
                </c:pt>
                <c:pt idx="75">
                  <c:v>7.63193507311307E-088</c:v>
                </c:pt>
                <c:pt idx="76">
                  <c:v>1.90472288397444E-089</c:v>
                </c:pt>
                <c:pt idx="77">
                  <c:v>4.69092977889586E-091</c:v>
                </c:pt>
                <c:pt idx="78">
                  <c:v>1.14022169278112E-092</c:v>
                </c:pt>
                <c:pt idx="79">
                  <c:v>2.73586252664147E-094</c:v>
                </c:pt>
                <c:pt idx="80">
                  <c:v>6.48102086802368E-096</c:v>
                </c:pt>
                <c:pt idx="81">
                  <c:v>1.51601881040601E-097</c:v>
                </c:pt>
                <c:pt idx="82">
                  <c:v>3.50222432198284E-099</c:v>
                </c:pt>
                <c:pt idx="83">
                  <c:v>7.99145950036034E-101</c:v>
                </c:pt>
                <c:pt idx="84">
                  <c:v>1.80141612376207E-102</c:v>
                </c:pt>
                <c:pt idx="85">
                  <c:v>4.01207757971673E-104</c:v>
                </c:pt>
                <c:pt idx="86">
                  <c:v>8.82982358556078E-106</c:v>
                </c:pt>
                <c:pt idx="87">
                  <c:v>1.920528973772E-107</c:v>
                </c:pt>
                <c:pt idx="88">
                  <c:v>4.12888887388006E-109</c:v>
                </c:pt>
                <c:pt idx="89">
                  <c:v>8.7749587648295E-111</c:v>
                </c:pt>
                <c:pt idx="90">
                  <c:v>1.84378953311165E-112</c:v>
                </c:pt>
                <c:pt idx="91">
                  <c:v>3.83076558379136E-114</c:v>
                </c:pt>
                <c:pt idx="92">
                  <c:v>7.87082411355549E-116</c:v>
                </c:pt>
                <c:pt idx="93">
                  <c:v>1.59943476131187E-117</c:v>
                </c:pt>
                <c:pt idx="94">
                  <c:v>3.21495384389598E-119</c:v>
                </c:pt>
                <c:pt idx="95">
                  <c:v>6.39284207607333E-121</c:v>
                </c:pt>
                <c:pt idx="96">
                  <c:v>1.25768631655071E-122</c:v>
                </c:pt>
                <c:pt idx="97">
                  <c:v>2.44825656735205E-124</c:v>
                </c:pt>
                <c:pt idx="98">
                  <c:v>4.71621823017794E-126</c:v>
                </c:pt>
                <c:pt idx="99">
                  <c:v>8.99142305139111E-128</c:v>
                </c:pt>
                <c:pt idx="100">
                  <c:v>1.69669913868397E-129</c:v>
                </c:pt>
              </c:numCache>
            </c:numRef>
          </c:yVal>
          <c:smooth val="0"/>
        </c:ser>
        <c:axId val="25195085"/>
        <c:axId val="91712229"/>
      </c:scatterChart>
      <c:valAx>
        <c:axId val="2519508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1712229"/>
        <c:crosses val="autoZero"/>
        <c:crossBetween val="midCat"/>
      </c:valAx>
      <c:valAx>
        <c:axId val="91712229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lang="en-GB" sz="900" spc="-1" strike="noStrike">
                    <a:solidFill>
                      <a:srgbClr val="bfbfbf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51950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7</xdr:row>
      <xdr:rowOff>108720</xdr:rowOff>
    </xdr:from>
    <xdr:to>
      <xdr:col>9</xdr:col>
      <xdr:colOff>1860120</xdr:colOff>
      <xdr:row>14</xdr:row>
      <xdr:rowOff>90360</xdr:rowOff>
    </xdr:to>
    <xdr:pic>
      <xdr:nvPicPr>
        <xdr:cNvPr id="0" name="Picture 7" descr="A picture containing clock&#10;&#10;Description automatically generated"/>
        <xdr:cNvPicPr/>
      </xdr:nvPicPr>
      <xdr:blipFill>
        <a:blip r:embed="rId1"/>
        <a:stretch/>
      </xdr:blipFill>
      <xdr:spPr>
        <a:xfrm>
          <a:off x="11007720" y="1859760"/>
          <a:ext cx="7463880" cy="173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69480</xdr:colOff>
      <xdr:row>19</xdr:row>
      <xdr:rowOff>204480</xdr:rowOff>
    </xdr:from>
    <xdr:to>
      <xdr:col>8</xdr:col>
      <xdr:colOff>1278720</xdr:colOff>
      <xdr:row>23</xdr:row>
      <xdr:rowOff>41040</xdr:rowOff>
    </xdr:to>
    <xdr:pic>
      <xdr:nvPicPr>
        <xdr:cNvPr id="1" name="Picture 8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1067480" y="4957920"/>
          <a:ext cx="338652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390600</xdr:colOff>
      <xdr:row>18</xdr:row>
      <xdr:rowOff>257040</xdr:rowOff>
    </xdr:from>
    <xdr:to>
      <xdr:col>54</xdr:col>
      <xdr:colOff>94680</xdr:colOff>
      <xdr:row>39</xdr:row>
      <xdr:rowOff>218160</xdr:rowOff>
    </xdr:to>
    <xdr:graphicFrame>
      <xdr:nvGraphicFramePr>
        <xdr:cNvPr id="2" name="Chart 1"/>
        <xdr:cNvGraphicFramePr/>
      </xdr:nvGraphicFramePr>
      <xdr:xfrm>
        <a:off x="35026560" y="4743000"/>
        <a:ext cx="1318500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9360</xdr:colOff>
      <xdr:row>13</xdr:row>
      <xdr:rowOff>9360</xdr:rowOff>
    </xdr:from>
    <xdr:to>
      <xdr:col>9</xdr:col>
      <xdr:colOff>1895760</xdr:colOff>
      <xdr:row>18</xdr:row>
      <xdr:rowOff>266040</xdr:rowOff>
    </xdr:to>
    <xdr:pic>
      <xdr:nvPicPr>
        <xdr:cNvPr id="3" name="Picture 8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0774440" y="3018960"/>
          <a:ext cx="7470360" cy="173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9360</xdr:colOff>
      <xdr:row>23</xdr:row>
      <xdr:rowOff>162000</xdr:rowOff>
    </xdr:from>
    <xdr:to>
      <xdr:col>8</xdr:col>
      <xdr:colOff>1218600</xdr:colOff>
      <xdr:row>26</xdr:row>
      <xdr:rowOff>199440</xdr:rowOff>
    </xdr:to>
    <xdr:pic>
      <xdr:nvPicPr>
        <xdr:cNvPr id="4" name="Picture 9" descr="A picture containing clock&#10;&#10;Description automatically generated"/>
        <xdr:cNvPicPr/>
      </xdr:nvPicPr>
      <xdr:blipFill>
        <a:blip r:embed="rId3"/>
        <a:stretch/>
      </xdr:blipFill>
      <xdr:spPr>
        <a:xfrm>
          <a:off x="10774440" y="6010200"/>
          <a:ext cx="338652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390600</xdr:colOff>
      <xdr:row>18</xdr:row>
      <xdr:rowOff>257040</xdr:rowOff>
    </xdr:from>
    <xdr:to>
      <xdr:col>54</xdr:col>
      <xdr:colOff>94680</xdr:colOff>
      <xdr:row>39</xdr:row>
      <xdr:rowOff>218160</xdr:rowOff>
    </xdr:to>
    <xdr:graphicFrame>
      <xdr:nvGraphicFramePr>
        <xdr:cNvPr id="5" name="Chart 1"/>
        <xdr:cNvGraphicFramePr/>
      </xdr:nvGraphicFramePr>
      <xdr:xfrm>
        <a:off x="35026560" y="4743000"/>
        <a:ext cx="1318500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9360</xdr:colOff>
      <xdr:row>13</xdr:row>
      <xdr:rowOff>9360</xdr:rowOff>
    </xdr:from>
    <xdr:to>
      <xdr:col>9</xdr:col>
      <xdr:colOff>685080</xdr:colOff>
      <xdr:row>20</xdr:row>
      <xdr:rowOff>123480</xdr:rowOff>
    </xdr:to>
    <xdr:pic>
      <xdr:nvPicPr>
        <xdr:cNvPr id="6" name="Picture 2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0774440" y="3018960"/>
          <a:ext cx="6259680" cy="215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9360</xdr:colOff>
      <xdr:row>23</xdr:row>
      <xdr:rowOff>162000</xdr:rowOff>
    </xdr:from>
    <xdr:to>
      <xdr:col>8</xdr:col>
      <xdr:colOff>1218600</xdr:colOff>
      <xdr:row>28</xdr:row>
      <xdr:rowOff>47160</xdr:rowOff>
    </xdr:to>
    <xdr:pic>
      <xdr:nvPicPr>
        <xdr:cNvPr id="7" name="Picture 3" descr="A picture containing clock&#10;&#10;Description automatically generated"/>
        <xdr:cNvPicPr/>
      </xdr:nvPicPr>
      <xdr:blipFill>
        <a:blip r:embed="rId3"/>
        <a:stretch/>
      </xdr:blipFill>
      <xdr:spPr>
        <a:xfrm>
          <a:off x="10774440" y="6010200"/>
          <a:ext cx="3386520" cy="1218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</xdr:colOff>
      <xdr:row>7</xdr:row>
      <xdr:rowOff>9720</xdr:rowOff>
    </xdr:from>
    <xdr:to>
      <xdr:col>9</xdr:col>
      <xdr:colOff>1860120</xdr:colOff>
      <xdr:row>13</xdr:row>
      <xdr:rowOff>175320</xdr:rowOff>
    </xdr:to>
    <xdr:pic>
      <xdr:nvPicPr>
        <xdr:cNvPr id="8" name="Picture 7" descr="A picture containing clock&#10;&#10;Description automatically generated"/>
        <xdr:cNvPicPr/>
      </xdr:nvPicPr>
      <xdr:blipFill>
        <a:blip r:embed="rId1"/>
        <a:stretch/>
      </xdr:blipFill>
      <xdr:spPr>
        <a:xfrm>
          <a:off x="11007720" y="1876320"/>
          <a:ext cx="7463880" cy="173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69480</xdr:colOff>
      <xdr:row>18</xdr:row>
      <xdr:rowOff>173880</xdr:rowOff>
    </xdr:from>
    <xdr:to>
      <xdr:col>8</xdr:col>
      <xdr:colOff>1278720</xdr:colOff>
      <xdr:row>21</xdr:row>
      <xdr:rowOff>211320</xdr:rowOff>
    </xdr:to>
    <xdr:pic>
      <xdr:nvPicPr>
        <xdr:cNvPr id="9" name="Picture 8" descr="A picture containing clock&#10;&#10;Description automatically generated"/>
        <xdr:cNvPicPr/>
      </xdr:nvPicPr>
      <xdr:blipFill>
        <a:blip r:embed="rId2"/>
        <a:stretch/>
      </xdr:blipFill>
      <xdr:spPr>
        <a:xfrm>
          <a:off x="11067480" y="4941360"/>
          <a:ext cx="3386520" cy="837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590400</xdr:colOff>
      <xdr:row>1</xdr:row>
      <xdr:rowOff>0</xdr:rowOff>
    </xdr:from>
    <xdr:to>
      <xdr:col>34</xdr:col>
      <xdr:colOff>8640</xdr:colOff>
      <xdr:row>36</xdr:row>
      <xdr:rowOff>180360</xdr:rowOff>
    </xdr:to>
    <xdr:graphicFrame>
      <xdr:nvGraphicFramePr>
        <xdr:cNvPr id="10" name="Chart 1"/>
        <xdr:cNvGraphicFramePr/>
      </xdr:nvGraphicFramePr>
      <xdr:xfrm>
        <a:off x="13363920" y="190440"/>
        <a:ext cx="9835200" cy="68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28440</xdr:colOff>
      <xdr:row>1</xdr:row>
      <xdr:rowOff>4680</xdr:rowOff>
    </xdr:from>
    <xdr:to>
      <xdr:col>17</xdr:col>
      <xdr:colOff>570600</xdr:colOff>
      <xdr:row>37</xdr:row>
      <xdr:rowOff>18360</xdr:rowOff>
    </xdr:to>
    <xdr:graphicFrame>
      <xdr:nvGraphicFramePr>
        <xdr:cNvPr id="11" name="Chart 2"/>
        <xdr:cNvGraphicFramePr/>
      </xdr:nvGraphicFramePr>
      <xdr:xfrm>
        <a:off x="4835880" y="195120"/>
        <a:ext cx="8508240" cy="687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390600</xdr:colOff>
      <xdr:row>6</xdr:row>
      <xdr:rowOff>257040</xdr:rowOff>
    </xdr:from>
    <xdr:to>
      <xdr:col>29</xdr:col>
      <xdr:colOff>94680</xdr:colOff>
      <xdr:row>27</xdr:row>
      <xdr:rowOff>218160</xdr:rowOff>
    </xdr:to>
    <xdr:graphicFrame>
      <xdr:nvGraphicFramePr>
        <xdr:cNvPr id="12" name="Chart 2"/>
        <xdr:cNvGraphicFramePr/>
      </xdr:nvGraphicFramePr>
      <xdr:xfrm>
        <a:off x="7592040" y="1999800"/>
        <a:ext cx="1318500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0" activeCellId="0" sqref="G4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31.01"/>
    <col collapsed="false" customWidth="true" hidden="false" outlineLevel="0" max="3" min="3" style="1" width="26.85"/>
    <col collapsed="false" customWidth="true" hidden="false" outlineLevel="0" max="4" min="4" style="1" width="3.86"/>
    <col collapsed="false" customWidth="true" hidden="false" outlineLevel="0" max="5" min="5" style="1" width="42"/>
    <col collapsed="false" customWidth="true" hidden="false" outlineLevel="0" max="6" min="6" style="1" width="3.86"/>
    <col collapsed="false" customWidth="true" hidden="false" outlineLevel="0" max="7" min="7" style="1" width="36.3"/>
    <col collapsed="false" customWidth="true" hidden="false" outlineLevel="0" max="8" min="8" style="1" width="30.86"/>
    <col collapsed="false" customWidth="true" hidden="false" outlineLevel="0" max="9" min="9" style="1" width="48.69"/>
    <col collapsed="false" customWidth="true" hidden="false" outlineLevel="0" max="10" min="10" style="1" width="91.42"/>
    <col collapsed="false" customWidth="true" hidden="false" outlineLevel="0" max="11" min="11" style="1" width="52.85"/>
    <col collapsed="false" customWidth="true" hidden="false" outlineLevel="0" max="12" min="12" style="1" width="23.71"/>
    <col collapsed="false" customWidth="false" hidden="false" outlineLevel="0" max="13" min="13" style="1" width="9.13"/>
    <col collapsed="false" customWidth="true" hidden="false" outlineLevel="0" max="14" min="14" style="1" width="15.42"/>
    <col collapsed="false" customWidth="false" hidden="false" outlineLevel="0" max="17" min="15" style="1" width="9.13"/>
    <col collapsed="false" customWidth="true" hidden="false" outlineLevel="0" max="18" min="18" style="1" width="12.57"/>
    <col collapsed="false" customWidth="false" hidden="false" outlineLevel="0" max="1024" min="19" style="1" width="9.13"/>
  </cols>
  <sheetData>
    <row r="1" customFormat="false" ht="19.7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2"/>
      <c r="K1" s="2"/>
      <c r="N1" s="2"/>
      <c r="O1" s="2"/>
      <c r="P1" s="2"/>
      <c r="Q1" s="2"/>
    </row>
    <row r="2" customFormat="false" ht="19.7" hidden="false" customHeight="false" outlineLevel="0" collapsed="false">
      <c r="A2" s="2"/>
      <c r="B2" s="4" t="s">
        <v>1</v>
      </c>
      <c r="C2" s="5"/>
      <c r="D2" s="5"/>
      <c r="E2" s="6" t="s">
        <v>2</v>
      </c>
      <c r="F2" s="5"/>
      <c r="G2" s="5"/>
      <c r="H2" s="5"/>
      <c r="I2" s="7"/>
      <c r="J2" s="2"/>
      <c r="K2" s="2"/>
      <c r="N2" s="2"/>
      <c r="O2" s="2"/>
      <c r="P2" s="2"/>
      <c r="Q2" s="2"/>
    </row>
    <row r="3" customFormat="false" ht="19.7" hidden="false" customHeight="false" outlineLevel="0" collapsed="false">
      <c r="A3" s="2"/>
      <c r="B3" s="8" t="s">
        <v>3</v>
      </c>
      <c r="C3" s="6" t="n">
        <f aca="false">21600 * (1-C7)</f>
        <v>2160</v>
      </c>
      <c r="D3" s="9"/>
      <c r="E3" s="9" t="s">
        <v>4</v>
      </c>
      <c r="F3" s="5"/>
      <c r="G3" s="5"/>
      <c r="H3" s="5"/>
      <c r="I3" s="7"/>
      <c r="J3" s="2"/>
      <c r="K3" s="2"/>
      <c r="N3" s="2"/>
      <c r="O3" s="2"/>
      <c r="P3" s="2"/>
      <c r="Q3" s="2"/>
    </row>
    <row r="4" customFormat="false" ht="19.7" hidden="false" customHeight="false" outlineLevel="0" collapsed="false">
      <c r="A4" s="2"/>
      <c r="B4" s="8" t="s">
        <v>5</v>
      </c>
      <c r="C4" s="10" t="n">
        <v>0.003</v>
      </c>
      <c r="D4" s="9"/>
      <c r="E4" s="9"/>
      <c r="F4" s="5"/>
      <c r="G4" s="11" t="s">
        <v>6</v>
      </c>
      <c r="H4" s="11" t="s">
        <v>7</v>
      </c>
      <c r="I4" s="12" t="s">
        <v>8</v>
      </c>
      <c r="J4" s="2"/>
      <c r="K4" s="2"/>
      <c r="N4" s="2"/>
      <c r="O4" s="2"/>
      <c r="P4" s="2"/>
      <c r="Q4" s="2"/>
    </row>
    <row r="5" customFormat="false" ht="19.7" hidden="false" customHeight="false" outlineLevel="0" collapsed="false">
      <c r="A5" s="2"/>
      <c r="B5" s="8" t="s">
        <v>9</v>
      </c>
      <c r="C5" s="6" t="n">
        <v>0.2</v>
      </c>
      <c r="D5" s="9"/>
      <c r="E5" s="9"/>
      <c r="F5" s="5"/>
      <c r="G5" s="13" t="n">
        <f aca="false">C8-C9</f>
        <v>13300000000</v>
      </c>
      <c r="H5" s="13" t="n">
        <f aca="false">G5*C4</f>
        <v>39900000</v>
      </c>
      <c r="I5" s="14" t="n">
        <f aca="false">H5*(1-C5)</f>
        <v>31920000</v>
      </c>
      <c r="J5" s="2"/>
      <c r="K5" s="2"/>
      <c r="N5" s="2"/>
      <c r="O5" s="2"/>
      <c r="P5" s="2"/>
      <c r="Q5" s="2"/>
    </row>
    <row r="6" customFormat="false" ht="19.7" hidden="false" customHeight="false" outlineLevel="0" collapsed="false">
      <c r="A6" s="2"/>
      <c r="B6" s="8" t="s">
        <v>10</v>
      </c>
      <c r="C6" s="6" t="n">
        <v>150</v>
      </c>
      <c r="D6" s="9"/>
      <c r="E6" s="9"/>
      <c r="F6" s="5"/>
      <c r="G6" s="13"/>
      <c r="H6" s="13"/>
      <c r="I6" s="15"/>
      <c r="J6" s="2"/>
      <c r="K6" s="2"/>
      <c r="N6" s="2"/>
      <c r="O6" s="2"/>
      <c r="P6" s="2"/>
      <c r="Q6" s="2"/>
    </row>
    <row r="7" customFormat="false" ht="19.7" hidden="false" customHeight="false" outlineLevel="0" collapsed="false">
      <c r="A7" s="2"/>
      <c r="B7" s="8" t="s">
        <v>11</v>
      </c>
      <c r="C7" s="6" t="n">
        <v>0.9</v>
      </c>
      <c r="D7" s="9"/>
      <c r="E7" s="9" t="s">
        <v>12</v>
      </c>
      <c r="F7" s="5"/>
      <c r="G7" s="13" t="s">
        <v>13</v>
      </c>
      <c r="H7" s="13"/>
      <c r="I7" s="15"/>
      <c r="J7" s="2"/>
      <c r="K7" s="2"/>
      <c r="N7" s="2"/>
      <c r="O7" s="2"/>
      <c r="P7" s="2"/>
      <c r="Q7" s="2"/>
    </row>
    <row r="8" customFormat="false" ht="19.7" hidden="false" customHeight="false" outlineLevel="0" collapsed="false">
      <c r="A8" s="2"/>
      <c r="B8" s="8" t="s">
        <v>14</v>
      </c>
      <c r="C8" s="16" t="n">
        <v>45000000000</v>
      </c>
      <c r="D8" s="9"/>
      <c r="E8" s="9" t="s">
        <v>15</v>
      </c>
      <c r="F8" s="5"/>
      <c r="G8" s="17" t="n">
        <f aca="false">IF(C16 &gt; 0, (I5/(1+C25)) * (C26 + (C28 * C25) * (C26 - (C28 * ((C27 - C26)/C27)))/C27), 0)</f>
        <v>309.867642370608</v>
      </c>
      <c r="H8" s="13"/>
      <c r="I8" s="15"/>
      <c r="J8" s="2"/>
      <c r="K8" s="2"/>
      <c r="N8" s="2"/>
      <c r="O8" s="2"/>
      <c r="P8" s="2"/>
      <c r="Q8" s="2"/>
    </row>
    <row r="9" customFormat="false" ht="19.7" hidden="false" customHeight="false" outlineLevel="0" collapsed="false">
      <c r="A9" s="2"/>
      <c r="B9" s="8" t="s">
        <v>16</v>
      </c>
      <c r="C9" s="16" t="n">
        <v>31700000000</v>
      </c>
      <c r="D9" s="9"/>
      <c r="E9" s="9" t="s">
        <v>17</v>
      </c>
      <c r="F9" s="5"/>
      <c r="G9" s="13"/>
      <c r="H9" s="13"/>
      <c r="I9" s="15"/>
      <c r="J9" s="2"/>
      <c r="K9" s="2"/>
      <c r="N9" s="2"/>
      <c r="O9" s="2"/>
      <c r="P9" s="2"/>
      <c r="Q9" s="2"/>
    </row>
    <row r="10" customFormat="false" ht="19.7" hidden="false" customHeight="false" outlineLevel="0" collapsed="false">
      <c r="A10" s="2"/>
      <c r="B10" s="8"/>
      <c r="C10" s="6"/>
      <c r="D10" s="9"/>
      <c r="E10" s="9"/>
      <c r="F10" s="5"/>
      <c r="G10" s="5"/>
      <c r="H10" s="13"/>
      <c r="I10" s="15"/>
      <c r="J10" s="2"/>
      <c r="K10" s="2"/>
      <c r="N10" s="2"/>
      <c r="O10" s="2"/>
      <c r="P10" s="2"/>
      <c r="Q10" s="2"/>
    </row>
    <row r="11" customFormat="false" ht="19.7" hidden="false" customHeight="false" outlineLevel="0" collapsed="false">
      <c r="A11" s="2"/>
      <c r="B11" s="8" t="s">
        <v>18</v>
      </c>
      <c r="C11" s="16" t="n">
        <v>9870000000</v>
      </c>
      <c r="D11" s="9"/>
      <c r="E11" s="9" t="s">
        <v>19</v>
      </c>
      <c r="F11" s="5"/>
      <c r="G11" s="13"/>
      <c r="H11" s="13"/>
      <c r="I11" s="15"/>
      <c r="J11" s="2"/>
      <c r="K11" s="2"/>
      <c r="N11" s="2"/>
      <c r="O11" s="2"/>
      <c r="P11" s="2"/>
      <c r="Q11" s="2"/>
    </row>
    <row r="12" customFormat="false" ht="19.7" hidden="false" customHeight="false" outlineLevel="0" collapsed="false">
      <c r="A12" s="2"/>
      <c r="B12" s="8" t="s">
        <v>20</v>
      </c>
      <c r="C12" s="16" t="n">
        <v>400000</v>
      </c>
      <c r="D12" s="9"/>
      <c r="E12" s="9" t="s">
        <v>21</v>
      </c>
      <c r="F12" s="5"/>
      <c r="G12" s="13"/>
      <c r="H12" s="13"/>
      <c r="I12" s="15"/>
      <c r="J12" s="2"/>
      <c r="K12" s="2"/>
      <c r="N12" s="2"/>
      <c r="O12" s="2"/>
      <c r="P12" s="2"/>
      <c r="Q12" s="2"/>
    </row>
    <row r="13" customFormat="false" ht="19.7" hidden="false" customHeight="false" outlineLevel="0" collapsed="false">
      <c r="A13" s="2"/>
      <c r="B13" s="8" t="s">
        <v>22</v>
      </c>
      <c r="C13" s="6" t="n">
        <v>139000</v>
      </c>
      <c r="D13" s="9"/>
      <c r="E13" s="9" t="s">
        <v>23</v>
      </c>
      <c r="F13" s="5"/>
      <c r="G13" s="13"/>
      <c r="H13" s="13"/>
      <c r="I13" s="15"/>
      <c r="J13" s="2"/>
      <c r="K13" s="2"/>
      <c r="N13" s="2"/>
      <c r="O13" s="2"/>
      <c r="P13" s="2"/>
      <c r="Q13" s="2"/>
    </row>
    <row r="14" customFormat="false" ht="19.7" hidden="false" customHeight="false" outlineLevel="0" collapsed="false">
      <c r="A14" s="2"/>
      <c r="B14" s="8"/>
      <c r="C14" s="9"/>
      <c r="D14" s="9"/>
      <c r="E14" s="9"/>
      <c r="F14" s="5"/>
      <c r="G14" s="13"/>
      <c r="H14" s="13"/>
      <c r="I14" s="15"/>
      <c r="J14" s="2"/>
      <c r="K14" s="2"/>
      <c r="N14" s="2"/>
      <c r="O14" s="2"/>
      <c r="P14" s="2"/>
      <c r="Q14" s="2"/>
    </row>
    <row r="15" customFormat="false" ht="19.7" hidden="false" customHeight="false" outlineLevel="0" collapsed="false">
      <c r="A15" s="2"/>
      <c r="B15" s="8" t="s">
        <v>24</v>
      </c>
      <c r="C15" s="18" t="n">
        <f aca="false">C3*C18</f>
        <v>0.0875379939209726</v>
      </c>
      <c r="D15" s="9"/>
      <c r="E15" s="9" t="s">
        <v>25</v>
      </c>
      <c r="F15" s="5"/>
      <c r="G15" s="13"/>
      <c r="H15" s="13"/>
      <c r="I15" s="15"/>
      <c r="J15" s="2"/>
      <c r="K15" s="2"/>
      <c r="N15" s="2"/>
      <c r="O15" s="2"/>
      <c r="P15" s="2"/>
      <c r="Q15" s="2"/>
    </row>
    <row r="16" customFormat="false" ht="19.7" hidden="false" customHeight="false" outlineLevel="0" collapsed="false">
      <c r="A16" s="2"/>
      <c r="B16" s="8" t="s">
        <v>26</v>
      </c>
      <c r="C16" s="6" t="n">
        <v>1</v>
      </c>
      <c r="D16" s="9"/>
      <c r="E16" s="9" t="s">
        <v>27</v>
      </c>
      <c r="F16" s="5"/>
      <c r="G16" s="13"/>
      <c r="H16" s="13"/>
      <c r="I16" s="19"/>
      <c r="K16" s="2"/>
      <c r="N16" s="2"/>
      <c r="O16" s="2"/>
      <c r="P16" s="2"/>
      <c r="Q16" s="2"/>
    </row>
    <row r="17" customFormat="false" ht="19.7" hidden="false" customHeight="false" outlineLevel="0" collapsed="false">
      <c r="A17" s="2"/>
      <c r="B17" s="20" t="s">
        <v>28</v>
      </c>
      <c r="C17" s="21" t="n">
        <f aca="false">C16/C3</f>
        <v>0.000462962962962963</v>
      </c>
      <c r="D17" s="9"/>
      <c r="E17" s="9" t="s">
        <v>29</v>
      </c>
      <c r="F17" s="5"/>
      <c r="G17" s="5"/>
      <c r="H17" s="13"/>
      <c r="I17" s="19"/>
      <c r="K17" s="2"/>
      <c r="N17" s="2"/>
      <c r="O17" s="2"/>
      <c r="P17" s="2"/>
      <c r="Q17" s="2"/>
    </row>
    <row r="18" customFormat="false" ht="19.7" hidden="false" customHeight="false" outlineLevel="0" collapsed="false">
      <c r="A18" s="2"/>
      <c r="B18" s="22" t="s">
        <v>30</v>
      </c>
      <c r="C18" s="21" t="n">
        <f aca="false">C12/C11</f>
        <v>4.05268490374873E-005</v>
      </c>
      <c r="D18" s="9"/>
      <c r="E18" s="9" t="s">
        <v>31</v>
      </c>
      <c r="F18" s="5"/>
      <c r="G18" s="13"/>
      <c r="H18" s="13"/>
      <c r="I18" s="19"/>
      <c r="K18" s="2"/>
      <c r="N18" s="2"/>
      <c r="O18" s="2"/>
      <c r="P18" s="2"/>
      <c r="Q18" s="2"/>
    </row>
    <row r="19" customFormat="false" ht="19.7" hidden="false" customHeight="false" outlineLevel="0" collapsed="false">
      <c r="A19" s="2"/>
      <c r="B19" s="22" t="s">
        <v>32</v>
      </c>
      <c r="C19" s="6" t="n">
        <f aca="false">IF(C7 &lt; 0.8, C17/C18, 1)</f>
        <v>1</v>
      </c>
      <c r="D19" s="9"/>
      <c r="E19" s="9" t="s">
        <v>33</v>
      </c>
      <c r="F19" s="5"/>
      <c r="G19" s="13"/>
      <c r="H19" s="13"/>
      <c r="I19" s="15"/>
      <c r="J19" s="2"/>
      <c r="K19" s="2"/>
      <c r="N19" s="2"/>
      <c r="O19" s="2"/>
      <c r="P19" s="2"/>
      <c r="Q19" s="2"/>
    </row>
    <row r="20" customFormat="false" ht="19.7" hidden="false" customHeight="false" outlineLevel="0" collapsed="false">
      <c r="A20" s="2"/>
      <c r="B20" s="8"/>
      <c r="C20" s="6"/>
      <c r="D20" s="9"/>
      <c r="E20" s="9"/>
      <c r="F20" s="5"/>
      <c r="G20" s="13" t="s">
        <v>34</v>
      </c>
      <c r="H20" s="13"/>
      <c r="I20" s="15"/>
      <c r="J20" s="2"/>
      <c r="K20" s="2"/>
      <c r="N20" s="2"/>
      <c r="O20" s="2"/>
      <c r="P20" s="2"/>
      <c r="Q20" s="2"/>
    </row>
    <row r="21" customFormat="false" ht="19.7" hidden="false" customHeight="false" outlineLevel="0" collapsed="false">
      <c r="A21" s="2"/>
      <c r="B21" s="8"/>
      <c r="C21" s="6"/>
      <c r="D21" s="9"/>
      <c r="E21" s="9"/>
      <c r="F21" s="5"/>
      <c r="G21" s="17" t="n">
        <f aca="false">C19*G8</f>
        <v>309.867642370608</v>
      </c>
      <c r="H21" s="13"/>
      <c r="I21" s="15"/>
      <c r="J21" s="2"/>
      <c r="K21" s="2"/>
      <c r="N21" s="2"/>
      <c r="O21" s="2"/>
      <c r="P21" s="2"/>
      <c r="Q21" s="2"/>
    </row>
    <row r="22" customFormat="false" ht="19.7" hidden="false" customHeight="false" outlineLevel="0" collapsed="false">
      <c r="A22" s="2"/>
      <c r="B22" s="8" t="s">
        <v>35</v>
      </c>
      <c r="C22" s="10" t="n">
        <v>0.045</v>
      </c>
      <c r="D22" s="9"/>
      <c r="E22" s="9" t="s">
        <v>36</v>
      </c>
      <c r="F22" s="5"/>
      <c r="G22" s="13"/>
      <c r="H22" s="13"/>
      <c r="I22" s="15"/>
      <c r="J22" s="2"/>
      <c r="K22" s="2"/>
      <c r="N22" s="2"/>
      <c r="O22" s="2"/>
      <c r="P22" s="2"/>
      <c r="Q22" s="2"/>
    </row>
    <row r="23" customFormat="false" ht="19.7" hidden="false" customHeight="false" outlineLevel="0" collapsed="false">
      <c r="A23" s="2"/>
      <c r="B23" s="22" t="s">
        <v>37</v>
      </c>
      <c r="C23" s="6" t="n">
        <f aca="false">C4*(C8-C9) / 1000000</f>
        <v>39.9</v>
      </c>
      <c r="D23" s="9" t="s">
        <v>38</v>
      </c>
      <c r="E23" s="9" t="s">
        <v>39</v>
      </c>
      <c r="F23" s="5"/>
      <c r="G23" s="13"/>
      <c r="H23" s="13"/>
      <c r="I23" s="15"/>
      <c r="J23" s="2"/>
      <c r="K23" s="2"/>
      <c r="N23" s="2"/>
      <c r="O23" s="2"/>
      <c r="P23" s="2"/>
      <c r="Q23" s="2"/>
    </row>
    <row r="24" customFormat="false" ht="19.7" hidden="false" customHeight="false" outlineLevel="0" collapsed="false">
      <c r="A24" s="2"/>
      <c r="B24" s="8"/>
      <c r="C24" s="6"/>
      <c r="D24" s="9"/>
      <c r="E24" s="9"/>
      <c r="F24" s="5"/>
      <c r="G24" s="13"/>
      <c r="H24" s="13"/>
      <c r="I24" s="15"/>
      <c r="J24" s="2"/>
      <c r="K24" s="2"/>
      <c r="N24" s="2"/>
      <c r="O24" s="2"/>
      <c r="P24" s="2"/>
      <c r="Q24" s="2"/>
    </row>
    <row r="25" customFormat="false" ht="19.7" hidden="false" customHeight="false" outlineLevel="0" collapsed="false">
      <c r="A25" s="2"/>
      <c r="B25" s="22" t="s">
        <v>40</v>
      </c>
      <c r="C25" s="6" t="n">
        <v>0.3</v>
      </c>
      <c r="D25" s="9"/>
      <c r="E25" s="9"/>
      <c r="F25" s="5"/>
      <c r="G25" s="13"/>
      <c r="H25" s="13"/>
      <c r="I25" s="15"/>
      <c r="J25" s="2"/>
      <c r="K25" s="2"/>
      <c r="N25" s="2"/>
      <c r="O25" s="2"/>
      <c r="P25" s="2"/>
      <c r="Q25" s="2"/>
    </row>
    <row r="26" customFormat="false" ht="19.7" hidden="false" customHeight="false" outlineLevel="0" collapsed="false">
      <c r="A26" s="2"/>
      <c r="B26" s="22" t="s">
        <v>41</v>
      </c>
      <c r="C26" s="23" t="n">
        <f aca="false">C12/C9</f>
        <v>1.26182965299685E-005</v>
      </c>
      <c r="D26" s="9"/>
      <c r="E26" s="9" t="s">
        <v>42</v>
      </c>
      <c r="F26" s="5"/>
      <c r="G26" s="24" t="s">
        <v>43</v>
      </c>
      <c r="H26" s="11"/>
      <c r="I26" s="25"/>
      <c r="J26" s="2"/>
      <c r="K26" s="2"/>
      <c r="N26" s="2"/>
      <c r="O26" s="2"/>
      <c r="P26" s="2"/>
      <c r="Q26" s="2"/>
    </row>
    <row r="27" customFormat="false" ht="19.7" hidden="false" customHeight="false" outlineLevel="0" collapsed="false">
      <c r="A27" s="2"/>
      <c r="B27" s="22" t="s">
        <v>44</v>
      </c>
      <c r="C27" s="26" t="n">
        <f aca="false">1/C6</f>
        <v>0.00666666666666667</v>
      </c>
      <c r="D27" s="9"/>
      <c r="E27" s="9" t="s">
        <v>45</v>
      </c>
      <c r="F27" s="5"/>
      <c r="G27" s="5" t="s">
        <v>46</v>
      </c>
      <c r="H27" s="11" t="n">
        <f aca="false">IF(G21-340 &gt; 0, G21-340, 0)</f>
        <v>0</v>
      </c>
      <c r="I27" s="7"/>
      <c r="J27" s="2"/>
      <c r="K27" s="2"/>
      <c r="N27" s="2"/>
      <c r="O27" s="2"/>
      <c r="P27" s="2"/>
      <c r="Q27" s="2"/>
    </row>
    <row r="28" customFormat="false" ht="19.7" hidden="false" customHeight="false" outlineLevel="0" collapsed="false">
      <c r="A28" s="2"/>
      <c r="B28" s="27" t="s">
        <v>47</v>
      </c>
      <c r="C28" s="28" t="n">
        <f aca="false">C13/C9</f>
        <v>4.38485804416404E-006</v>
      </c>
      <c r="D28" s="29"/>
      <c r="E28" s="29" t="s">
        <v>48</v>
      </c>
      <c r="F28" s="30"/>
      <c r="G28" s="30" t="s">
        <v>49</v>
      </c>
      <c r="H28" s="31" t="n">
        <f aca="false">H27*0.98</f>
        <v>0</v>
      </c>
      <c r="I28" s="32" t="s">
        <v>50</v>
      </c>
      <c r="J28" s="2"/>
      <c r="K28" s="2"/>
      <c r="N28" s="2"/>
      <c r="O28" s="2"/>
      <c r="P28" s="2"/>
      <c r="Q28" s="2"/>
    </row>
    <row r="29" customFormat="false" ht="19.7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N29" s="2"/>
      <c r="O29" s="2"/>
      <c r="P29" s="2"/>
      <c r="Q29" s="2"/>
    </row>
    <row r="30" customFormat="false" ht="19.7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N30" s="2"/>
      <c r="O30" s="2"/>
      <c r="P30" s="2"/>
      <c r="Q30" s="2"/>
    </row>
    <row r="31" customFormat="false" ht="19.7" hidden="false" customHeight="false" outlineLevel="0" collapsed="false">
      <c r="A31" s="2"/>
      <c r="F31" s="2"/>
      <c r="G31" s="2"/>
      <c r="H31" s="2"/>
      <c r="I31" s="33" t="s">
        <v>51</v>
      </c>
      <c r="J31" s="33"/>
      <c r="K31" s="2"/>
      <c r="L31" s="2"/>
      <c r="N31" s="2"/>
      <c r="O31" s="2"/>
      <c r="P31" s="2"/>
      <c r="Q31" s="2"/>
    </row>
    <row r="32" customFormat="false" ht="19.7" hidden="false" customHeight="false" outlineLevel="0" collapsed="false">
      <c r="A32" s="2"/>
      <c r="F32" s="2"/>
      <c r="G32" s="2"/>
      <c r="H32" s="2"/>
      <c r="I32" s="34" t="s">
        <v>52</v>
      </c>
      <c r="J32" s="34" t="s">
        <v>53</v>
      </c>
      <c r="K32" s="2"/>
      <c r="L32" s="2"/>
      <c r="M32" s="2"/>
      <c r="N32" s="2"/>
      <c r="O32" s="2"/>
      <c r="P32" s="2"/>
      <c r="Q32" s="2"/>
    </row>
    <row r="33" customFormat="false" ht="19.7" hidden="false" customHeight="false" outlineLevel="0" collapsed="false">
      <c r="A33" s="2"/>
      <c r="F33" s="2"/>
      <c r="G33" s="2"/>
      <c r="H33" s="2"/>
      <c r="I33" s="34" t="s">
        <v>54</v>
      </c>
      <c r="J33" s="34" t="s">
        <v>55</v>
      </c>
      <c r="K33" s="2"/>
      <c r="L33" s="2"/>
      <c r="M33" s="2"/>
      <c r="N33" s="2"/>
      <c r="O33" s="2"/>
      <c r="P33" s="2"/>
      <c r="Q33" s="2"/>
    </row>
    <row r="34" customFormat="false" ht="19.7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customFormat="false" ht="19.7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customFormat="false" ht="19.7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customFormat="false" ht="19.7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customFormat="false" ht="19.7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customFormat="false" ht="19.7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customFormat="false" ht="19.7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customFormat="false" ht="19.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customFormat="false" ht="19.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customFormat="false" ht="19.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customFormat="false" ht="13.8" hidden="false" customHeight="false" outlineLevel="0" collapsed="false"/>
    <row r="45" customFormat="false" ht="13.8" hidden="false" customHeight="false" outlineLevel="0" collapsed="false"/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AE14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C24" activeCellId="0" sqref="C24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31.01"/>
    <col collapsed="false" customWidth="true" hidden="false" outlineLevel="0" max="3" min="3" style="0" width="26.85"/>
    <col collapsed="false" customWidth="true" hidden="false" outlineLevel="0" max="4" min="4" style="0" width="3.86"/>
    <col collapsed="false" customWidth="true" hidden="false" outlineLevel="0" max="5" min="5" style="0" width="42"/>
    <col collapsed="false" customWidth="true" hidden="false" outlineLevel="0" max="6" min="6" style="0" width="3.86"/>
    <col collapsed="false" customWidth="true" hidden="false" outlineLevel="0" max="7" min="7" style="0" width="36.3"/>
    <col collapsed="false" customWidth="true" hidden="false" outlineLevel="0" max="8" min="8" style="0" width="30.86"/>
    <col collapsed="false" customWidth="true" hidden="false" outlineLevel="0" max="9" min="9" style="0" width="48.28"/>
    <col collapsed="false" customWidth="true" hidden="false" outlineLevel="0" max="10" min="10" style="0" width="30.86"/>
    <col collapsed="false" customWidth="true" hidden="false" outlineLevel="0" max="26" min="26" style="0" width="17.59"/>
    <col collapsed="false" customWidth="true" hidden="false" outlineLevel="0" max="27" min="27" style="0" width="29.57"/>
    <col collapsed="false" customWidth="true" hidden="false" outlineLevel="0" max="29" min="29" style="0" width="14.69"/>
    <col collapsed="false" customWidth="true" hidden="false" outlineLevel="0" max="30" min="30" style="0" width="10.13"/>
  </cols>
  <sheetData>
    <row r="7" customFormat="false" ht="21" hidden="false" customHeight="false" outlineLevel="0" collapsed="false">
      <c r="B7" s="35" t="s">
        <v>0</v>
      </c>
      <c r="C7" s="35"/>
      <c r="D7" s="35"/>
      <c r="E7" s="35"/>
      <c r="F7" s="35"/>
      <c r="G7" s="35"/>
      <c r="H7" s="35"/>
      <c r="I7" s="35"/>
      <c r="J7" s="2"/>
    </row>
    <row r="8" customFormat="false" ht="21" hidden="false" customHeight="false" outlineLevel="0" collapsed="false">
      <c r="B8" s="2" t="s">
        <v>1</v>
      </c>
      <c r="C8" s="2"/>
      <c r="D8" s="2"/>
      <c r="E8" s="6" t="s">
        <v>2</v>
      </c>
      <c r="F8" s="2"/>
      <c r="G8" s="2"/>
      <c r="H8" s="2"/>
      <c r="I8" s="2"/>
      <c r="J8" s="2"/>
    </row>
    <row r="9" customFormat="false" ht="21" hidden="false" customHeight="false" outlineLevel="0" collapsed="false">
      <c r="B9" s="9" t="s">
        <v>3</v>
      </c>
      <c r="C9" s="6" t="n">
        <f aca="false">21600 * (1-C13)</f>
        <v>2160</v>
      </c>
      <c r="D9" s="9"/>
      <c r="E9" s="9" t="s">
        <v>4</v>
      </c>
      <c r="F9" s="2"/>
      <c r="G9" s="2"/>
      <c r="H9" s="2"/>
      <c r="I9" s="2"/>
      <c r="J9" s="2"/>
    </row>
    <row r="10" customFormat="false" ht="21" hidden="false" customHeight="false" outlineLevel="0" collapsed="false">
      <c r="B10" s="9" t="s">
        <v>5</v>
      </c>
      <c r="C10" s="10" t="n">
        <v>0.003</v>
      </c>
      <c r="D10" s="9"/>
      <c r="E10" s="9"/>
      <c r="F10" s="2"/>
      <c r="G10" s="36" t="s">
        <v>6</v>
      </c>
      <c r="H10" s="36" t="s">
        <v>7</v>
      </c>
      <c r="I10" s="37" t="s">
        <v>8</v>
      </c>
      <c r="J10" s="2"/>
    </row>
    <row r="11" customFormat="false" ht="21" hidden="false" customHeight="false" outlineLevel="0" collapsed="false">
      <c r="B11" s="9" t="s">
        <v>9</v>
      </c>
      <c r="C11" s="6" t="n">
        <v>0.2</v>
      </c>
      <c r="D11" s="9"/>
      <c r="E11" s="9"/>
      <c r="F11" s="2"/>
      <c r="G11" s="13" t="n">
        <f aca="false">C14-C15</f>
        <v>13261000000</v>
      </c>
      <c r="H11" s="13" t="n">
        <f aca="false">G11*C10</f>
        <v>39783000</v>
      </c>
      <c r="I11" s="38" t="n">
        <f aca="false">H11*(1-C11)</f>
        <v>31826400</v>
      </c>
      <c r="J11" s="2"/>
    </row>
    <row r="12" customFormat="false" ht="21" hidden="false" customHeight="false" outlineLevel="0" collapsed="false">
      <c r="B12" s="9" t="s">
        <v>10</v>
      </c>
      <c r="C12" s="6" t="n">
        <v>150</v>
      </c>
      <c r="D12" s="9"/>
      <c r="E12" s="9"/>
      <c r="F12" s="2"/>
      <c r="G12" s="13"/>
      <c r="H12" s="13"/>
      <c r="I12" s="13"/>
      <c r="J12" s="2"/>
    </row>
    <row r="13" customFormat="false" ht="21" hidden="false" customHeight="false" outlineLevel="0" collapsed="false">
      <c r="B13" s="9" t="s">
        <v>11</v>
      </c>
      <c r="C13" s="6" t="n">
        <v>0.9</v>
      </c>
      <c r="D13" s="9"/>
      <c r="E13" s="9" t="s">
        <v>12</v>
      </c>
      <c r="F13" s="2"/>
      <c r="G13" s="13" t="s">
        <v>13</v>
      </c>
      <c r="H13" s="13"/>
      <c r="I13" s="13"/>
      <c r="J13" s="2"/>
      <c r="Z13" s="39" t="s">
        <v>56</v>
      </c>
      <c r="AA13" s="39"/>
      <c r="AB13" s="39"/>
      <c r="AC13" s="39"/>
      <c r="AD13" s="39"/>
      <c r="AE13" s="40"/>
    </row>
    <row r="14" customFormat="false" ht="23.25" hidden="false" customHeight="false" outlineLevel="0" collapsed="false">
      <c r="B14" s="9" t="s">
        <v>14</v>
      </c>
      <c r="C14" s="16" t="n">
        <v>45000000000</v>
      </c>
      <c r="D14" s="9"/>
      <c r="E14" s="9" t="s">
        <v>15</v>
      </c>
      <c r="F14" s="2"/>
      <c r="G14" s="17" t="n">
        <f aca="false">IF(C22 &gt; 0, (I11/(1+C31)) * (C32 + (C34 * C31) * (C32 - (C34 * ((C33 - C32)/C33)))/C33), 0)</f>
        <v>4065.78978296398</v>
      </c>
      <c r="H14" s="13"/>
      <c r="I14" s="13"/>
      <c r="J14" s="2"/>
      <c r="Z14" s="41" t="s">
        <v>57</v>
      </c>
      <c r="AA14" s="42" t="n">
        <v>0.8</v>
      </c>
      <c r="AB14" s="40"/>
      <c r="AC14" s="43"/>
      <c r="AD14" s="2"/>
      <c r="AE14" s="40"/>
    </row>
    <row r="15" customFormat="false" ht="23.25" hidden="false" customHeight="false" outlineLevel="0" collapsed="false">
      <c r="B15" s="9" t="s">
        <v>16</v>
      </c>
      <c r="C15" s="16" t="n">
        <f aca="false">31700000000 + 39000000</f>
        <v>31739000000</v>
      </c>
      <c r="D15" s="9"/>
      <c r="E15" s="9" t="s">
        <v>17</v>
      </c>
      <c r="F15" s="2"/>
      <c r="G15" s="13"/>
      <c r="H15" s="13"/>
      <c r="I15" s="13"/>
      <c r="J15" s="2"/>
      <c r="Z15" s="41" t="s">
        <v>58</v>
      </c>
      <c r="AA15" s="42" t="n">
        <v>4260000</v>
      </c>
      <c r="AB15" s="40"/>
      <c r="AC15" s="43"/>
      <c r="AD15" s="2"/>
      <c r="AE15" s="40"/>
    </row>
    <row r="16" customFormat="false" ht="23.25" hidden="false" customHeight="false" outlineLevel="0" collapsed="false">
      <c r="B16" s="9"/>
      <c r="C16" s="6"/>
      <c r="D16" s="9"/>
      <c r="E16" s="9"/>
      <c r="F16" s="2"/>
      <c r="G16" s="2"/>
      <c r="H16" s="13"/>
      <c r="I16" s="13"/>
      <c r="J16" s="2"/>
      <c r="Z16" s="41" t="s">
        <v>59</v>
      </c>
      <c r="AA16" s="42" t="n">
        <v>14000000000</v>
      </c>
      <c r="AB16" s="40"/>
      <c r="AC16" s="43"/>
      <c r="AD16" s="2"/>
      <c r="AE16" s="40"/>
    </row>
    <row r="17" customFormat="false" ht="23.25" hidden="false" customHeight="false" outlineLevel="0" collapsed="false">
      <c r="B17" s="9" t="s">
        <v>18</v>
      </c>
      <c r="C17" s="16" t="n">
        <v>14000000000</v>
      </c>
      <c r="D17" s="9"/>
      <c r="E17" s="9" t="s">
        <v>19</v>
      </c>
      <c r="F17" s="2"/>
      <c r="G17" s="13"/>
      <c r="H17" s="13"/>
      <c r="I17" s="13"/>
      <c r="J17" s="2"/>
      <c r="Z17" s="41" t="s">
        <v>60</v>
      </c>
      <c r="AA17" s="42" t="n">
        <f aca="false">21600*(1-AA14)</f>
        <v>4320</v>
      </c>
      <c r="AB17" s="40"/>
      <c r="AC17" s="43"/>
      <c r="AD17" s="2"/>
      <c r="AE17" s="40"/>
    </row>
    <row r="18" customFormat="false" ht="23.25" hidden="false" customHeight="false" outlineLevel="0" collapsed="false">
      <c r="B18" s="9" t="s">
        <v>20</v>
      </c>
      <c r="C18" s="16" t="n">
        <v>5270000</v>
      </c>
      <c r="D18" s="9"/>
      <c r="E18" s="9" t="s">
        <v>21</v>
      </c>
      <c r="F18" s="2"/>
      <c r="G18" s="13"/>
      <c r="H18" s="13"/>
      <c r="I18" s="13"/>
      <c r="J18" s="2"/>
      <c r="Z18" s="41"/>
      <c r="AA18" s="42"/>
      <c r="AB18" s="40"/>
      <c r="AC18" s="43"/>
      <c r="AD18" s="2"/>
      <c r="AE18" s="40"/>
    </row>
    <row r="19" customFormat="false" ht="23.25" hidden="false" customHeight="false" outlineLevel="0" collapsed="false">
      <c r="B19" s="9" t="s">
        <v>22</v>
      </c>
      <c r="C19" s="6" t="n">
        <v>139000</v>
      </c>
      <c r="D19" s="9"/>
      <c r="E19" s="9" t="s">
        <v>23</v>
      </c>
      <c r="F19" s="2"/>
      <c r="G19" s="13"/>
      <c r="H19" s="13"/>
      <c r="I19" s="13"/>
      <c r="J19" s="2"/>
      <c r="Z19" s="41" t="s">
        <v>61</v>
      </c>
      <c r="AA19" s="44" t="n">
        <f aca="false">AA15/AA16</f>
        <v>0.000304285714285714</v>
      </c>
      <c r="AB19" s="40"/>
      <c r="AC19" s="43"/>
      <c r="AD19" s="2"/>
      <c r="AE19" s="40"/>
    </row>
    <row r="20" customFormat="false" ht="21" hidden="false" customHeight="false" outlineLevel="0" collapsed="false">
      <c r="B20" s="9"/>
      <c r="C20" s="9"/>
      <c r="D20" s="9"/>
      <c r="E20" s="9"/>
      <c r="F20" s="2"/>
      <c r="G20" s="13"/>
      <c r="H20" s="13"/>
      <c r="I20" s="13"/>
      <c r="J20" s="2"/>
      <c r="Z20" s="40"/>
      <c r="AA20" s="45"/>
      <c r="AB20" s="40"/>
      <c r="AC20" s="43"/>
      <c r="AD20" s="36" t="s">
        <v>62</v>
      </c>
      <c r="AE20" s="40"/>
    </row>
    <row r="21" customFormat="false" ht="21" hidden="false" customHeight="false" outlineLevel="0" collapsed="false">
      <c r="B21" s="9" t="s">
        <v>24</v>
      </c>
      <c r="C21" s="18" t="n">
        <f aca="false">C9*C24</f>
        <v>0.813085714285714</v>
      </c>
      <c r="D21" s="9"/>
      <c r="E21" s="9" t="s">
        <v>25</v>
      </c>
      <c r="F21" s="2"/>
      <c r="G21" s="13"/>
      <c r="H21" s="13"/>
      <c r="I21" s="13"/>
      <c r="J21" s="2"/>
      <c r="Z21" s="40"/>
      <c r="AA21" s="45"/>
      <c r="AB21" s="40" t="n">
        <v>0</v>
      </c>
      <c r="AC21" s="43" t="n">
        <f aca="false">_xlfn.BINOM.DIST(AB21,$AA$17,$AA$19,FALSE())</f>
        <v>0.268551031872603</v>
      </c>
      <c r="AD21" s="46" t="n">
        <f aca="false">AC21*100</f>
        <v>26.8551031872603</v>
      </c>
      <c r="AE21" s="2"/>
    </row>
    <row r="22" customFormat="false" ht="21" hidden="false" customHeight="false" outlineLevel="0" collapsed="false">
      <c r="B22" s="9" t="s">
        <v>26</v>
      </c>
      <c r="C22" s="6" t="n">
        <v>1</v>
      </c>
      <c r="D22" s="9"/>
      <c r="E22" s="9" t="s">
        <v>27</v>
      </c>
      <c r="F22" s="2"/>
      <c r="G22" s="13"/>
      <c r="H22" s="13"/>
      <c r="I22" s="13"/>
      <c r="J22" s="2"/>
      <c r="Z22" s="40"/>
      <c r="AA22" s="45"/>
      <c r="AB22" s="40" t="n">
        <v>1</v>
      </c>
      <c r="AC22" s="43" t="n">
        <f aca="false">_xlfn.BINOM.DIST(AB22,$AA$17,$AA$19,FALSE())</f>
        <v>0.353121617703521</v>
      </c>
      <c r="AD22" s="47" t="n">
        <f aca="false">AC22*100</f>
        <v>35.3121617703521</v>
      </c>
      <c r="AE22" s="40"/>
    </row>
    <row r="23" customFormat="false" ht="21" hidden="false" customHeight="false" outlineLevel="0" collapsed="false">
      <c r="B23" s="48" t="s">
        <v>28</v>
      </c>
      <c r="C23" s="21" t="n">
        <f aca="false">C22/C9</f>
        <v>0.000462962962962963</v>
      </c>
      <c r="D23" s="9"/>
      <c r="E23" s="9" t="s">
        <v>29</v>
      </c>
      <c r="F23" s="2"/>
      <c r="G23" s="2"/>
      <c r="H23" s="13"/>
      <c r="I23" s="13"/>
      <c r="J23" s="2"/>
      <c r="Z23" s="40"/>
      <c r="AA23" s="45"/>
      <c r="AB23" s="40" t="n">
        <v>2</v>
      </c>
      <c r="AC23" s="43" t="n">
        <f aca="false">_xlfn.BINOM.DIST(AB23,$AA$17,$AA$19,FALSE())</f>
        <v>0.23210860793463</v>
      </c>
      <c r="AD23" s="47" t="n">
        <f aca="false">AC23*100</f>
        <v>23.210860793463</v>
      </c>
      <c r="AE23" s="40"/>
    </row>
    <row r="24" customFormat="false" ht="21" hidden="false" customHeight="false" outlineLevel="0" collapsed="false">
      <c r="B24" s="49" t="s">
        <v>30</v>
      </c>
      <c r="C24" s="21" t="n">
        <f aca="false">C18/C17</f>
        <v>0.000376428571428571</v>
      </c>
      <c r="D24" s="9"/>
      <c r="E24" s="9" t="s">
        <v>31</v>
      </c>
      <c r="F24" s="2"/>
      <c r="G24" s="13"/>
      <c r="H24" s="13"/>
      <c r="I24" s="13"/>
      <c r="J24" s="2"/>
      <c r="Z24" s="40"/>
      <c r="AA24" s="45"/>
      <c r="AB24" s="40" t="n">
        <v>3</v>
      </c>
      <c r="AC24" s="43" t="n">
        <f aca="false">_xlfn.BINOM.DIST(AB24,$AA$17,$AA$19,FALSE())</f>
        <v>0.101687217400985</v>
      </c>
      <c r="AD24" s="47" t="n">
        <f aca="false">AC24*100</f>
        <v>10.1687217400985</v>
      </c>
      <c r="AE24" s="40"/>
    </row>
    <row r="25" customFormat="false" ht="21" hidden="false" customHeight="false" outlineLevel="0" collapsed="false">
      <c r="B25" s="49" t="s">
        <v>32</v>
      </c>
      <c r="C25" s="6" t="n">
        <f aca="false">IF(C13 &lt; 0.8, C23/C24, 1)</f>
        <v>1</v>
      </c>
      <c r="D25" s="9"/>
      <c r="E25" s="9" t="s">
        <v>33</v>
      </c>
      <c r="F25" s="2"/>
      <c r="G25" s="13"/>
      <c r="H25" s="13"/>
      <c r="I25" s="13"/>
      <c r="J25" s="2"/>
      <c r="Z25" s="40"/>
      <c r="AA25" s="45"/>
      <c r="AB25" s="40" t="n">
        <v>4</v>
      </c>
      <c r="AC25" s="43" t="n">
        <f aca="false">_xlfn.BINOM.DIST(AB25,$AA$17,$AA$19,FALSE())</f>
        <v>0.0334042829574466</v>
      </c>
      <c r="AD25" s="47" t="n">
        <f aca="false">AC25*100</f>
        <v>3.34042829574466</v>
      </c>
      <c r="AE25" s="40"/>
    </row>
    <row r="26" customFormat="false" ht="21" hidden="false" customHeight="false" outlineLevel="0" collapsed="false">
      <c r="B26" s="9"/>
      <c r="C26" s="6"/>
      <c r="D26" s="9"/>
      <c r="E26" s="9"/>
      <c r="F26" s="2"/>
      <c r="G26" s="13" t="s">
        <v>34</v>
      </c>
      <c r="H26" s="13"/>
      <c r="I26" s="13"/>
      <c r="J26" s="2"/>
      <c r="Z26" s="40"/>
      <c r="AA26" s="45"/>
      <c r="AB26" s="40" t="n">
        <v>5</v>
      </c>
      <c r="AC26" s="43" t="n">
        <f aca="false">_xlfn.BINOM.DIST(AB26,$AA$17,$AA$19,FALSE())</f>
        <v>0.00877662047367109</v>
      </c>
      <c r="AD26" s="47" t="n">
        <f aca="false">AC26*100</f>
        <v>0.877662047367109</v>
      </c>
      <c r="AE26" s="40"/>
    </row>
    <row r="27" customFormat="false" ht="21" hidden="false" customHeight="false" outlineLevel="0" collapsed="false">
      <c r="B27" s="9"/>
      <c r="C27" s="6"/>
      <c r="D27" s="9"/>
      <c r="E27" s="9"/>
      <c r="F27" s="2"/>
      <c r="G27" s="17" t="n">
        <f aca="false">C25*G14</f>
        <v>4065.78978296398</v>
      </c>
      <c r="H27" s="13"/>
      <c r="I27" s="13"/>
      <c r="J27" s="2"/>
      <c r="Z27" s="40"/>
      <c r="AA27" s="45"/>
      <c r="AB27" s="40" t="n">
        <v>6</v>
      </c>
      <c r="AC27" s="43" t="n">
        <f aca="false">_xlfn.BINOM.DIST(AB27,$AA$17,$AA$19,FALSE())</f>
        <v>0.00192119125635104</v>
      </c>
      <c r="AD27" s="47" t="n">
        <f aca="false">AC27*100</f>
        <v>0.192119125635104</v>
      </c>
      <c r="AE27" s="40"/>
    </row>
    <row r="28" customFormat="false" ht="21" hidden="false" customHeight="false" outlineLevel="0" collapsed="false">
      <c r="B28" s="9" t="s">
        <v>35</v>
      </c>
      <c r="C28" s="10" t="n">
        <v>0.045</v>
      </c>
      <c r="D28" s="9"/>
      <c r="E28" s="9" t="s">
        <v>36</v>
      </c>
      <c r="F28" s="2"/>
      <c r="G28" s="13"/>
      <c r="H28" s="13"/>
      <c r="I28" s="13"/>
      <c r="J28" s="2"/>
      <c r="Z28" s="40"/>
      <c r="AA28" s="45"/>
      <c r="AB28" s="40" t="n">
        <v>7</v>
      </c>
      <c r="AC28" s="43" t="n">
        <f aca="false">_xlfn.BINOM.DIST(AB28,$AA$17,$AA$19,FALSE())</f>
        <v>0.000360384775044478</v>
      </c>
      <c r="AD28" s="47" t="n">
        <f aca="false">AC28*100</f>
        <v>0.0360384775044478</v>
      </c>
      <c r="AE28" s="40"/>
    </row>
    <row r="29" customFormat="false" ht="21" hidden="false" customHeight="false" outlineLevel="0" collapsed="false">
      <c r="B29" s="49" t="s">
        <v>37</v>
      </c>
      <c r="C29" s="6" t="n">
        <f aca="false">C10*(C14-C15) / 1000000</f>
        <v>39.783</v>
      </c>
      <c r="D29" s="9" t="s">
        <v>38</v>
      </c>
      <c r="E29" s="9" t="s">
        <v>39</v>
      </c>
      <c r="F29" s="2"/>
      <c r="G29" s="13"/>
      <c r="H29" s="13"/>
      <c r="I29" s="13"/>
      <c r="J29" s="2"/>
      <c r="Z29" s="40"/>
      <c r="AA29" s="45"/>
      <c r="AB29" s="40" t="n">
        <v>8</v>
      </c>
      <c r="AC29" s="43" t="n">
        <f aca="false">_xlfn.BINOM.DIST(AB29,$AA$17,$AA$19,FALSE())</f>
        <v>5.91384094205336E-005</v>
      </c>
      <c r="AD29" s="47" t="n">
        <f aca="false">AC29*100</f>
        <v>0.00591384094205336</v>
      </c>
      <c r="AE29" s="40"/>
    </row>
    <row r="30" customFormat="false" ht="21" hidden="false" customHeight="false" outlineLevel="0" collapsed="false">
      <c r="B30" s="9"/>
      <c r="C30" s="6"/>
      <c r="D30" s="9"/>
      <c r="E30" s="9"/>
      <c r="F30" s="2"/>
      <c r="G30" s="13"/>
      <c r="H30" s="13"/>
      <c r="I30" s="13"/>
      <c r="J30" s="2"/>
      <c r="Z30" s="40"/>
      <c r="AA30" s="45"/>
      <c r="AB30" s="40" t="n">
        <v>9</v>
      </c>
      <c r="AC30" s="43" t="n">
        <f aca="false">_xlfn.BINOM.DIST(AB30,$AA$17,$AA$19,FALSE())</f>
        <v>8.6242158070552E-006</v>
      </c>
      <c r="AD30" s="47" t="n">
        <f aca="false">AC30*100</f>
        <v>0.00086242158070552</v>
      </c>
      <c r="AE30" s="40"/>
    </row>
    <row r="31" customFormat="false" ht="21" hidden="false" customHeight="false" outlineLevel="0" collapsed="false">
      <c r="B31" s="49" t="s">
        <v>40</v>
      </c>
      <c r="C31" s="6" t="n">
        <v>0.3</v>
      </c>
      <c r="D31" s="9"/>
      <c r="E31" s="9"/>
      <c r="F31" s="2"/>
      <c r="G31" s="13"/>
      <c r="H31" s="13"/>
      <c r="I31" s="13"/>
      <c r="J31" s="2"/>
      <c r="Z31" s="40"/>
      <c r="AA31" s="45"/>
      <c r="AB31" s="40" t="n">
        <v>10</v>
      </c>
      <c r="AC31" s="43" t="n">
        <f aca="false">_xlfn.BINOM.DIST(AB31,$AA$17,$AA$19,FALSE())</f>
        <v>1.13164802937434E-006</v>
      </c>
      <c r="AD31" s="47" t="n">
        <f aca="false">AC31*100</f>
        <v>0.000113164802937434</v>
      </c>
      <c r="AE31" s="40"/>
    </row>
    <row r="32" customFormat="false" ht="21" hidden="false" customHeight="false" outlineLevel="0" collapsed="false">
      <c r="B32" s="49" t="s">
        <v>41</v>
      </c>
      <c r="C32" s="23" t="n">
        <f aca="false">C18/C15</f>
        <v>0.000166041778253883</v>
      </c>
      <c r="D32" s="9"/>
      <c r="E32" s="9" t="s">
        <v>42</v>
      </c>
      <c r="F32" s="2"/>
      <c r="G32" s="24" t="s">
        <v>43</v>
      </c>
      <c r="H32" s="36"/>
      <c r="I32" s="36"/>
      <c r="J32" s="2"/>
      <c r="Z32" s="40"/>
      <c r="AA32" s="45"/>
      <c r="AB32" s="40" t="n">
        <v>11</v>
      </c>
      <c r="AC32" s="43" t="n">
        <f aca="false">_xlfn.BINOM.DIST(AB32,$AA$17,$AA$19,FALSE())</f>
        <v>1.34961435720833E-007</v>
      </c>
      <c r="AD32" s="47" t="n">
        <f aca="false">AC32*100</f>
        <v>1.34961435720833E-005</v>
      </c>
      <c r="AE32" s="40"/>
    </row>
    <row r="33" customFormat="false" ht="21" hidden="false" customHeight="false" outlineLevel="0" collapsed="false">
      <c r="B33" s="49" t="s">
        <v>44</v>
      </c>
      <c r="C33" s="26" t="n">
        <f aca="false">1/C12</f>
        <v>0.00666666666666667</v>
      </c>
      <c r="D33" s="9"/>
      <c r="E33" s="9" t="s">
        <v>45</v>
      </c>
      <c r="F33" s="2"/>
      <c r="G33" s="2" t="s">
        <v>46</v>
      </c>
      <c r="H33" s="36" t="n">
        <f aca="false">IF(G27-340 &gt; 0, G27-340, 0)</f>
        <v>3725.78978296398</v>
      </c>
      <c r="I33" s="2"/>
      <c r="J33" s="2"/>
      <c r="Z33" s="40"/>
      <c r="AA33" s="45"/>
      <c r="AB33" s="40" t="n">
        <v>12</v>
      </c>
      <c r="AC33" s="43" t="n">
        <f aca="false">_xlfn.BINOM.DIST(AB33,$AA$17,$AA$19,FALSE())</f>
        <v>1.47509051622122E-008</v>
      </c>
      <c r="AD33" s="47" t="n">
        <f aca="false">AC33*100</f>
        <v>1.47509051622122E-006</v>
      </c>
      <c r="AE33" s="40"/>
    </row>
    <row r="34" customFormat="false" ht="21" hidden="false" customHeight="false" outlineLevel="0" collapsed="false">
      <c r="B34" s="49" t="s">
        <v>47</v>
      </c>
      <c r="C34" s="50" t="n">
        <f aca="false">C19/C15</f>
        <v>4.37947005261665E-006</v>
      </c>
      <c r="D34" s="9"/>
      <c r="E34" s="9" t="s">
        <v>48</v>
      </c>
      <c r="F34" s="2"/>
      <c r="G34" s="2" t="s">
        <v>49</v>
      </c>
      <c r="H34" s="51" t="n">
        <f aca="false">H33*0.98</f>
        <v>3651.2739873047</v>
      </c>
      <c r="I34" s="2" t="s">
        <v>50</v>
      </c>
      <c r="J34" s="2"/>
      <c r="Z34" s="40"/>
      <c r="AA34" s="45"/>
      <c r="AB34" s="40" t="n">
        <v>13</v>
      </c>
      <c r="AC34" s="43" t="n">
        <f aca="false">_xlfn.BINOM.DIST(AB34,$AA$17,$AA$19,FALSE())</f>
        <v>1.48786917474851E-009</v>
      </c>
      <c r="AD34" s="47" t="n">
        <f aca="false">AC34*100</f>
        <v>1.48786917474851E-007</v>
      </c>
      <c r="AE34" s="40"/>
    </row>
    <row r="35" customFormat="false" ht="21" hidden="false" customHeight="false" outlineLevel="0" collapsed="false">
      <c r="Z35" s="40"/>
      <c r="AA35" s="45"/>
      <c r="AB35" s="40" t="n">
        <v>14</v>
      </c>
      <c r="AC35" s="43" t="n">
        <f aca="false">_xlfn.BINOM.DIST(AB35,$AA$17,$AA$19,FALSE())</f>
        <v>1.3932380139464E-010</v>
      </c>
      <c r="AD35" s="47" t="n">
        <f aca="false">AC35*100</f>
        <v>1.3932380139464E-008</v>
      </c>
      <c r="AE35" s="40"/>
    </row>
    <row r="36" customFormat="false" ht="21" hidden="false" customHeight="false" outlineLevel="0" collapsed="false">
      <c r="Z36" s="40"/>
      <c r="AA36" s="45"/>
      <c r="AB36" s="40" t="n">
        <v>15</v>
      </c>
      <c r="AC36" s="43" t="n">
        <f aca="false">_xlfn.BINOM.DIST(AB36,$AA$17,$AA$19,FALSE())</f>
        <v>1.2173678134969E-011</v>
      </c>
      <c r="AD36" s="47" t="n">
        <f aca="false">AC36*100</f>
        <v>1.2173678134969E-009</v>
      </c>
      <c r="AE36" s="40"/>
    </row>
    <row r="37" customFormat="false" ht="21" hidden="false" customHeight="false" outlineLevel="0" collapsed="false">
      <c r="Z37" s="40"/>
      <c r="AA37" s="45"/>
      <c r="AB37" s="40" t="n">
        <v>16</v>
      </c>
      <c r="AC37" s="43" t="n">
        <f aca="false">_xlfn.BINOM.DIST(AB37,$AA$17,$AA$19,FALSE())</f>
        <v>9.96985222917101E-013</v>
      </c>
      <c r="AD37" s="47" t="n">
        <f aca="false">AC37*100</f>
        <v>9.96985222917101E-011</v>
      </c>
      <c r="AE37" s="40"/>
    </row>
    <row r="38" customFormat="false" ht="21" hidden="false" customHeight="false" outlineLevel="0" collapsed="false">
      <c r="Z38" s="40"/>
      <c r="AA38" s="45"/>
      <c r="AB38" s="40" t="n">
        <v>17</v>
      </c>
      <c r="AC38" s="43" t="n">
        <f aca="false">_xlfn.BINOM.DIST(AB38,$AA$17,$AA$19,FALSE())</f>
        <v>7.6829108847297E-014</v>
      </c>
      <c r="AD38" s="47" t="n">
        <f aca="false">AC38*100</f>
        <v>7.6829108847297E-012</v>
      </c>
      <c r="AE38" s="40"/>
    </row>
    <row r="39" customFormat="false" ht="21" hidden="false" customHeight="false" outlineLevel="0" collapsed="false">
      <c r="Z39" s="40"/>
      <c r="AA39" s="45"/>
      <c r="AB39" s="40" t="n">
        <v>18</v>
      </c>
      <c r="AC39" s="43" t="n">
        <f aca="false">_xlfn.BINOM.DIST(AB39,$AA$17,$AA$19,FALSE())</f>
        <v>5.59034190195594E-015</v>
      </c>
      <c r="AD39" s="47" t="n">
        <f aca="false">AC39*100</f>
        <v>5.59034190195594E-013</v>
      </c>
      <c r="AE39" s="40"/>
    </row>
    <row r="40" customFormat="false" ht="21" hidden="false" customHeight="false" outlineLevel="0" collapsed="false">
      <c r="Z40" s="40"/>
      <c r="AA40" s="45"/>
      <c r="AB40" s="40" t="n">
        <v>19</v>
      </c>
      <c r="AC40" s="43" t="n">
        <f aca="false">_xlfn.BINOM.DIST(AB40,$AA$17,$AA$19,FALSE())</f>
        <v>3.85273295840597E-016</v>
      </c>
      <c r="AD40" s="47" t="n">
        <f aca="false">AC40*100</f>
        <v>3.85273295840597E-014</v>
      </c>
      <c r="AE40" s="40"/>
    </row>
    <row r="41" customFormat="false" ht="21" hidden="false" customHeight="false" outlineLevel="0" collapsed="false">
      <c r="Z41" s="40"/>
      <c r="AA41" s="45"/>
      <c r="AB41" s="40" t="n">
        <v>20</v>
      </c>
      <c r="AC41" s="43" t="n">
        <f aca="false">_xlfn.BINOM.DIST(AB41,$AA$17,$AA$19,FALSE())</f>
        <v>2.52186647417298E-017</v>
      </c>
      <c r="AD41" s="47" t="n">
        <f aca="false">AC41*100</f>
        <v>2.52186647417298E-015</v>
      </c>
      <c r="AE41" s="40"/>
    </row>
    <row r="42" customFormat="false" ht="21" hidden="false" customHeight="false" outlineLevel="0" collapsed="false">
      <c r="Z42" s="40"/>
      <c r="AA42" s="45"/>
      <c r="AB42" s="40" t="n">
        <v>21</v>
      </c>
      <c r="AC42" s="43" t="n">
        <f aca="false">_xlfn.BINOM.DIST(AB42,$AA$17,$AA$19,FALSE())</f>
        <v>1.57175547613572E-018</v>
      </c>
      <c r="AD42" s="47" t="n">
        <f aca="false">AC42*100</f>
        <v>1.57175547613572E-016</v>
      </c>
      <c r="AE42" s="40"/>
    </row>
    <row r="43" customFormat="false" ht="21" hidden="false" customHeight="false" outlineLevel="0" collapsed="false">
      <c r="Z43" s="40"/>
      <c r="AA43" s="45"/>
      <c r="AB43" s="40" t="n">
        <v>22</v>
      </c>
      <c r="AC43" s="43" t="n">
        <f aca="false">_xlfn.BINOM.DIST(AB43,$AA$17,$AA$19,FALSE())</f>
        <v>9.34853330485034E-020</v>
      </c>
      <c r="AD43" s="47" t="n">
        <f aca="false">AC43*100</f>
        <v>9.34853330485034E-018</v>
      </c>
      <c r="AE43" s="40"/>
    </row>
    <row r="44" customFormat="false" ht="21" hidden="false" customHeight="false" outlineLevel="0" collapsed="false">
      <c r="Z44" s="40"/>
      <c r="AA44" s="45"/>
      <c r="AB44" s="40" t="n">
        <v>23</v>
      </c>
      <c r="AC44" s="43" t="n">
        <f aca="false">_xlfn.BINOM.DIST(AB44,$AA$17,$AA$19,FALSE())</f>
        <v>5.31735661598182E-021</v>
      </c>
      <c r="AD44" s="47" t="n">
        <f aca="false">AC44*100</f>
        <v>5.31735661598182E-019</v>
      </c>
      <c r="AE44" s="40"/>
    </row>
    <row r="45" customFormat="false" ht="21" hidden="false" customHeight="false" outlineLevel="0" collapsed="false">
      <c r="Z45" s="40"/>
      <c r="AA45" s="45"/>
      <c r="AB45" s="40" t="n">
        <v>24</v>
      </c>
      <c r="AC45" s="43" t="n">
        <f aca="false">_xlfn.BINOM.DIST(AB45,$AA$17,$AA$19,FALSE())</f>
        <v>2.8977681385551E-022</v>
      </c>
      <c r="AD45" s="47" t="n">
        <f aca="false">AC45*100</f>
        <v>2.8977681385551E-020</v>
      </c>
      <c r="AE45" s="40"/>
    </row>
    <row r="46" customFormat="false" ht="21" hidden="false" customHeight="false" outlineLevel="0" collapsed="false">
      <c r="Z46" s="40"/>
      <c r="AA46" s="45"/>
      <c r="AB46" s="40" t="n">
        <v>25</v>
      </c>
      <c r="AC46" s="43" t="n">
        <f aca="false">_xlfn.BINOM.DIST(AB46,$AA$17,$AA$19,FALSE())</f>
        <v>1.51565944474451E-023</v>
      </c>
      <c r="AD46" s="47" t="n">
        <f aca="false">AC46*100</f>
        <v>1.51565944474451E-021</v>
      </c>
      <c r="AE46" s="40"/>
    </row>
    <row r="47" customFormat="false" ht="21" hidden="false" customHeight="false" outlineLevel="0" collapsed="false">
      <c r="Z47" s="40"/>
      <c r="AA47" s="45"/>
      <c r="AB47" s="40" t="n">
        <v>26</v>
      </c>
      <c r="AC47" s="43" t="n">
        <f aca="false">_xlfn.BINOM.DIST(AB47,$AA$17,$AA$19,FALSE())</f>
        <v>7.62088105783421E-025</v>
      </c>
      <c r="AD47" s="47" t="n">
        <f aca="false">AC47*100</f>
        <v>7.62088105783421E-023</v>
      </c>
      <c r="AE47" s="40"/>
    </row>
    <row r="48" customFormat="false" ht="21" hidden="false" customHeight="false" outlineLevel="0" collapsed="false">
      <c r="Z48" s="40"/>
      <c r="AA48" s="45"/>
      <c r="AB48" s="40" t="n">
        <v>27</v>
      </c>
      <c r="AC48" s="43" t="n">
        <f aca="false">_xlfn.BINOM.DIST(AB48,$AA$17,$AA$19,FALSE())</f>
        <v>3.6890725187746E-026</v>
      </c>
      <c r="AD48" s="47" t="n">
        <f aca="false">AC48*100</f>
        <v>3.6890725187746E-024</v>
      </c>
      <c r="AE48" s="40"/>
    </row>
    <row r="49" customFormat="false" ht="21" hidden="false" customHeight="false" outlineLevel="0" collapsed="false">
      <c r="Z49" s="40"/>
      <c r="AA49" s="45"/>
      <c r="AB49" s="40" t="n">
        <v>28</v>
      </c>
      <c r="AC49" s="43" t="n">
        <f aca="false">_xlfn.BINOM.DIST(AB49,$AA$17,$AA$19,FALSE())</f>
        <v>1.7216060605483E-027</v>
      </c>
      <c r="AD49" s="47" t="n">
        <f aca="false">AC49*100</f>
        <v>1.7216060605483E-025</v>
      </c>
      <c r="AE49" s="40"/>
    </row>
    <row r="50" customFormat="false" ht="21" hidden="false" customHeight="false" outlineLevel="0" collapsed="false">
      <c r="Z50" s="40"/>
      <c r="AA50" s="45"/>
      <c r="AB50" s="40" t="n">
        <v>29</v>
      </c>
      <c r="AC50" s="43" t="n">
        <f aca="false">_xlfn.BINOM.DIST(AB50,$AA$17,$AA$19,FALSE())</f>
        <v>7.75548980657324E-029</v>
      </c>
      <c r="AD50" s="47" t="n">
        <f aca="false">AC50*100</f>
        <v>7.75548980657324E-027</v>
      </c>
      <c r="AE50" s="40"/>
    </row>
    <row r="51" customFormat="false" ht="21" hidden="false" customHeight="false" outlineLevel="0" collapsed="false">
      <c r="Z51" s="40"/>
      <c r="AA51" s="45"/>
      <c r="AB51" s="40" t="n">
        <v>30</v>
      </c>
      <c r="AC51" s="43" t="n">
        <f aca="false">_xlfn.BINOM.DIST(AB51,$AA$17,$AA$19,FALSE())</f>
        <v>3.37644923378172E-030</v>
      </c>
      <c r="AD51" s="47" t="n">
        <f aca="false">AC51*100</f>
        <v>3.37644923378172E-028</v>
      </c>
      <c r="AE51" s="40"/>
    </row>
    <row r="52" customFormat="false" ht="21" hidden="false" customHeight="false" outlineLevel="0" collapsed="false">
      <c r="Z52" s="40"/>
      <c r="AA52" s="45"/>
      <c r="AB52" s="40" t="n">
        <v>31</v>
      </c>
      <c r="AC52" s="43" t="n">
        <f aca="false">_xlfn.BINOM.DIST(AB52,$AA$17,$AA$19,FALSE())</f>
        <v>1.42222908489285E-031</v>
      </c>
      <c r="AD52" s="47" t="n">
        <f aca="false">AC52*100</f>
        <v>1.42222908489285E-029</v>
      </c>
      <c r="AE52" s="40"/>
    </row>
    <row r="53" customFormat="false" ht="21" hidden="false" customHeight="false" outlineLevel="0" collapsed="false">
      <c r="Z53" s="40"/>
      <c r="AA53" s="45"/>
      <c r="AB53" s="40" t="n">
        <v>32</v>
      </c>
      <c r="AC53" s="43" t="n">
        <f aca="false">_xlfn.BINOM.DIST(AB53,$AA$17,$AA$19,FALSE())</f>
        <v>5.80215540633906E-033</v>
      </c>
      <c r="AD53" s="47" t="n">
        <f aca="false">AC53*100</f>
        <v>5.80215540633906E-031</v>
      </c>
      <c r="AE53" s="40"/>
    </row>
    <row r="54" customFormat="false" ht="21" hidden="false" customHeight="false" outlineLevel="0" collapsed="false">
      <c r="Z54" s="40"/>
      <c r="AA54" s="45"/>
      <c r="AB54" s="40" t="n">
        <v>33</v>
      </c>
      <c r="AC54" s="43" t="n">
        <f aca="false">_xlfn.BINOM.DIST(AB54,$AA$17,$AA$19,FALSE())</f>
        <v>2.2947951683858E-034</v>
      </c>
      <c r="AD54" s="47" t="n">
        <f aca="false">AC54*100</f>
        <v>2.2947951683858E-032</v>
      </c>
      <c r="AE54" s="40"/>
    </row>
    <row r="55" customFormat="false" ht="21" hidden="false" customHeight="false" outlineLevel="0" collapsed="false">
      <c r="Z55" s="40"/>
      <c r="AA55" s="45"/>
      <c r="AB55" s="40" t="n">
        <v>34</v>
      </c>
      <c r="AC55" s="43" t="n">
        <f aca="false">_xlfn.BINOM.DIST(AB55,$AA$17,$AA$19,FALSE())</f>
        <v>8.80708578174627E-036</v>
      </c>
      <c r="AD55" s="47" t="n">
        <f aca="false">AC55*100</f>
        <v>8.80708578174627E-034</v>
      </c>
      <c r="AE55" s="40"/>
    </row>
    <row r="56" customFormat="false" ht="21" hidden="false" customHeight="false" outlineLevel="0" collapsed="false">
      <c r="Z56" s="40"/>
      <c r="AA56" s="45"/>
      <c r="AB56" s="40" t="n">
        <v>35</v>
      </c>
      <c r="AC56" s="43" t="n">
        <f aca="false">_xlfn.BINOM.DIST(AB56,$AA$17,$AA$19,FALSE())</f>
        <v>3.28269158541925E-037</v>
      </c>
      <c r="AD56" s="47" t="n">
        <f aca="false">AC56*100</f>
        <v>3.28269158541925E-035</v>
      </c>
      <c r="AE56" s="40"/>
    </row>
    <row r="57" customFormat="false" ht="21" hidden="false" customHeight="false" outlineLevel="0" collapsed="false">
      <c r="Z57" s="40"/>
      <c r="AA57" s="45"/>
      <c r="AB57" s="40" t="n">
        <v>36</v>
      </c>
      <c r="AC57" s="43" t="n">
        <f aca="false">_xlfn.BINOM.DIST(AB57,$AA$17,$AA$19,FALSE())</f>
        <v>1.18930197627996E-038</v>
      </c>
      <c r="AD57" s="47" t="n">
        <f aca="false">AC57*100</f>
        <v>1.18930197627996E-036</v>
      </c>
      <c r="AE57" s="40"/>
    </row>
    <row r="58" customFormat="false" ht="21" hidden="false" customHeight="false" outlineLevel="0" collapsed="false">
      <c r="Z58" s="40"/>
      <c r="AA58" s="45"/>
      <c r="AB58" s="40" t="n">
        <v>37</v>
      </c>
      <c r="AC58" s="43" t="n">
        <f aca="false">_xlfn.BINOM.DIST(AB58,$AA$17,$AA$19,FALSE())</f>
        <v>4.19134694591682E-040</v>
      </c>
      <c r="AD58" s="47" t="n">
        <f aca="false">AC58*100</f>
        <v>4.19134694591682E-038</v>
      </c>
      <c r="AE58" s="40"/>
    </row>
    <row r="59" customFormat="false" ht="21" hidden="false" customHeight="false" outlineLevel="0" collapsed="false">
      <c r="Z59" s="40"/>
      <c r="AA59" s="45"/>
      <c r="AB59" s="40" t="n">
        <v>38</v>
      </c>
      <c r="AC59" s="43" t="n">
        <f aca="false">_xlfn.BINOM.DIST(AB59,$AA$17,$AA$19,FALSE())</f>
        <v>1.43791039291206E-041</v>
      </c>
      <c r="AD59" s="47" t="n">
        <f aca="false">AC59*100</f>
        <v>1.43791039291206E-039</v>
      </c>
      <c r="AE59" s="40"/>
    </row>
    <row r="60" customFormat="false" ht="21" hidden="false" customHeight="false" outlineLevel="0" collapsed="false">
      <c r="Z60" s="40"/>
      <c r="AA60" s="45"/>
      <c r="AB60" s="40" t="n">
        <v>39</v>
      </c>
      <c r="AC60" s="43" t="n">
        <f aca="false">_xlfn.BINOM.DIST(AB60,$AA$17,$AA$19,FALSE())</f>
        <v>4.80537861986697E-043</v>
      </c>
      <c r="AD60" s="47" t="n">
        <f aca="false">AC60*100</f>
        <v>4.80537861986697E-041</v>
      </c>
      <c r="AE60" s="40"/>
    </row>
    <row r="61" customFormat="false" ht="21" hidden="false" customHeight="false" outlineLevel="0" collapsed="false">
      <c r="Z61" s="40"/>
      <c r="AA61" s="45"/>
      <c r="AB61" s="40" t="n">
        <v>40</v>
      </c>
      <c r="AC61" s="43" t="n">
        <f aca="false">_xlfn.BINOM.DIST(AB61,$AA$17,$AA$19,FALSE())</f>
        <v>1.56540451260939E-044</v>
      </c>
      <c r="AD61" s="47" t="n">
        <f aca="false">AC61*100</f>
        <v>1.56540451260939E-042</v>
      </c>
      <c r="AE61" s="40"/>
    </row>
    <row r="62" customFormat="false" ht="21" hidden="false" customHeight="false" outlineLevel="0" collapsed="false">
      <c r="Z62" s="40"/>
      <c r="AA62" s="45"/>
      <c r="AB62" s="40" t="n">
        <v>41</v>
      </c>
      <c r="AC62" s="43" t="n">
        <f aca="false">_xlfn.BINOM.DIST(AB62,$AA$17,$AA$19,FALSE())</f>
        <v>4.97393638933835E-046</v>
      </c>
      <c r="AD62" s="47" t="n">
        <f aca="false">AC62*100</f>
        <v>4.97393638933835E-044</v>
      </c>
      <c r="AE62" s="40"/>
    </row>
    <row r="63" customFormat="false" ht="21" hidden="false" customHeight="false" outlineLevel="0" collapsed="false">
      <c r="Z63" s="40"/>
      <c r="AA63" s="45"/>
      <c r="AB63" s="40" t="n">
        <v>42</v>
      </c>
      <c r="AC63" s="43" t="n">
        <f aca="false">_xlfn.BINOM.DIST(AB63,$AA$17,$AA$19,FALSE())</f>
        <v>1.54243530072977E-047</v>
      </c>
      <c r="AD63" s="47" t="n">
        <f aca="false">AC63*100</f>
        <v>1.54243530072977E-045</v>
      </c>
      <c r="AE63" s="40"/>
    </row>
    <row r="64" customFormat="false" ht="21" hidden="false" customHeight="false" outlineLevel="0" collapsed="false">
      <c r="Z64" s="40"/>
      <c r="AA64" s="45"/>
      <c r="AB64" s="40" t="n">
        <v>43</v>
      </c>
      <c r="AC64" s="43" t="n">
        <f aca="false">_xlfn.BINOM.DIST(AB64,$AA$17,$AA$19,FALSE())</f>
        <v>4.67081873889525E-049</v>
      </c>
      <c r="AD64" s="47" t="n">
        <f aca="false">AC64*100</f>
        <v>4.67081873889525E-047</v>
      </c>
      <c r="AE64" s="40"/>
    </row>
    <row r="65" customFormat="false" ht="21" hidden="false" customHeight="false" outlineLevel="0" collapsed="false">
      <c r="Z65" s="40"/>
      <c r="AA65" s="45"/>
      <c r="AB65" s="40" t="n">
        <v>44</v>
      </c>
      <c r="AC65" s="43" t="n">
        <f aca="false">_xlfn.BINOM.DIST(AB65,$AA$17,$AA$19,FALSE())</f>
        <v>1.381953152093E-050</v>
      </c>
      <c r="AD65" s="47" t="n">
        <f aca="false">AC65*100</f>
        <v>1.381953152093E-048</v>
      </c>
      <c r="AE65" s="40"/>
    </row>
    <row r="66" customFormat="false" ht="21" hidden="false" customHeight="false" outlineLevel="0" collapsed="false">
      <c r="Z66" s="40"/>
      <c r="AA66" s="45"/>
      <c r="AB66" s="40" t="n">
        <v>45</v>
      </c>
      <c r="AC66" s="43" t="n">
        <f aca="false">_xlfn.BINOM.DIST(AB66,$AA$17,$AA$19,FALSE())</f>
        <v>3.99698240714987E-052</v>
      </c>
      <c r="AD66" s="47" t="n">
        <f aca="false">AC66*100</f>
        <v>3.99698240714987E-050</v>
      </c>
      <c r="AE66" s="40"/>
    </row>
    <row r="67" customFormat="false" ht="21" hidden="false" customHeight="false" outlineLevel="0" collapsed="false">
      <c r="Z67" s="40"/>
      <c r="AA67" s="45"/>
      <c r="AB67" s="40" t="n">
        <v>46</v>
      </c>
      <c r="AC67" s="43" t="n">
        <f aca="false">_xlfn.BINOM.DIST(AB67,$AA$17,$AA$19,FALSE())</f>
        <v>1.13063976901745E-053</v>
      </c>
      <c r="AD67" s="47" t="n">
        <f aca="false">AC67*100</f>
        <v>1.13063976901745E-051</v>
      </c>
      <c r="AE67" s="40"/>
    </row>
    <row r="68" customFormat="false" ht="21" hidden="false" customHeight="false" outlineLevel="0" collapsed="false">
      <c r="Z68" s="40"/>
      <c r="AA68" s="45"/>
      <c r="AB68" s="40" t="n">
        <v>47</v>
      </c>
      <c r="AC68" s="43" t="n">
        <f aca="false">_xlfn.BINOM.DIST(AB68,$AA$17,$AA$19,FALSE())</f>
        <v>3.1294977976498E-055</v>
      </c>
      <c r="AD68" s="47" t="n">
        <f aca="false">AC68*100</f>
        <v>3.12949779764979E-053</v>
      </c>
      <c r="AE68" s="40"/>
    </row>
    <row r="69" customFormat="false" ht="21" hidden="false" customHeight="false" outlineLevel="0" collapsed="false">
      <c r="Z69" s="40"/>
      <c r="AA69" s="45"/>
      <c r="AB69" s="40" t="n">
        <v>48</v>
      </c>
      <c r="AC69" s="43" t="n">
        <f aca="false">_xlfn.BINOM.DIST(AB69,$AA$17,$AA$19,FALSE())</f>
        <v>8.47969123412185E-057</v>
      </c>
      <c r="AD69" s="47" t="n">
        <f aca="false">AC69*100</f>
        <v>8.47969123412184E-055</v>
      </c>
      <c r="AE69" s="40"/>
    </row>
    <row r="70" customFormat="false" ht="21" hidden="false" customHeight="false" outlineLevel="0" collapsed="false">
      <c r="Z70" s="40"/>
      <c r="AA70" s="45"/>
      <c r="AB70" s="40" t="n">
        <v>49</v>
      </c>
      <c r="AC70" s="43" t="n">
        <f aca="false">_xlfn.BINOM.DIST(AB70,$AA$17,$AA$19,FALSE())</f>
        <v>2.25024049528187E-058</v>
      </c>
      <c r="AD70" s="47" t="n">
        <f aca="false">AC70*100</f>
        <v>2.25024049528187E-056</v>
      </c>
      <c r="AE70" s="40"/>
    </row>
    <row r="71" customFormat="false" ht="21" hidden="false" customHeight="false" outlineLevel="0" collapsed="false">
      <c r="Z71" s="40"/>
      <c r="AA71" s="45"/>
      <c r="AB71" s="40" t="n">
        <v>50</v>
      </c>
      <c r="AC71" s="43" t="n">
        <f aca="false">_xlfn.BINOM.DIST(AB71,$AA$17,$AA$19,FALSE())</f>
        <v>5.85062464461132E-060</v>
      </c>
      <c r="AD71" s="47" t="n">
        <f aca="false">AC71*100</f>
        <v>5.85062464461132E-058</v>
      </c>
      <c r="AE71" s="40"/>
    </row>
    <row r="72" customFormat="false" ht="21" hidden="false" customHeight="false" outlineLevel="0" collapsed="false">
      <c r="Z72" s="40"/>
      <c r="AA72" s="45"/>
      <c r="AB72" s="40" t="n">
        <v>51</v>
      </c>
      <c r="AC72" s="43" t="n">
        <f aca="false">_xlfn.BINOM.DIST(AB72,$AA$17,$AA$19,FALSE())</f>
        <v>1.49098635265976E-061</v>
      </c>
      <c r="AD72" s="47" t="n">
        <f aca="false">AC72*100</f>
        <v>1.49098635265976E-059</v>
      </c>
      <c r="AE72" s="40"/>
    </row>
    <row r="73" customFormat="false" ht="21" hidden="false" customHeight="false" outlineLevel="0" collapsed="false">
      <c r="Z73" s="40"/>
      <c r="AA73" s="45"/>
      <c r="AB73" s="40" t="n">
        <v>52</v>
      </c>
      <c r="AC73" s="43" t="n">
        <f aca="false">_xlfn.BINOM.DIST(AB73,$AA$17,$AA$19,FALSE())</f>
        <v>3.72571999522288E-063</v>
      </c>
      <c r="AD73" s="47" t="n">
        <f aca="false">AC73*100</f>
        <v>3.72571999522289E-061</v>
      </c>
      <c r="AE73" s="40"/>
    </row>
    <row r="74" customFormat="false" ht="21" hidden="false" customHeight="false" outlineLevel="0" collapsed="false">
      <c r="Z74" s="40"/>
      <c r="AA74" s="45"/>
      <c r="AB74" s="40" t="n">
        <v>53</v>
      </c>
      <c r="AC74" s="43" t="n">
        <f aca="false">_xlfn.BINOM.DIST(AB74,$AA$17,$AA$19,FALSE())</f>
        <v>9.13213844540783E-065</v>
      </c>
      <c r="AD74" s="47" t="n">
        <f aca="false">AC74*100</f>
        <v>9.13213844540782E-063</v>
      </c>
      <c r="AE74" s="40"/>
    </row>
    <row r="75" customFormat="false" ht="21" hidden="false" customHeight="false" outlineLevel="0" collapsed="false">
      <c r="Z75" s="40"/>
      <c r="AA75" s="45"/>
      <c r="AB75" s="40" t="n">
        <v>54</v>
      </c>
      <c r="AC75" s="43" t="n">
        <f aca="false">_xlfn.BINOM.DIST(AB75,$AA$17,$AA$19,FALSE())</f>
        <v>2.19641855069663E-066</v>
      </c>
      <c r="AD75" s="47" t="n">
        <f aca="false">AC75*100</f>
        <v>2.19641855069663E-064</v>
      </c>
      <c r="AE75" s="40"/>
    </row>
    <row r="76" customFormat="false" ht="21" hidden="false" customHeight="false" outlineLevel="0" collapsed="false">
      <c r="Z76" s="40"/>
      <c r="AA76" s="45"/>
      <c r="AB76" s="40" t="n">
        <v>55</v>
      </c>
      <c r="AC76" s="43" t="n">
        <f aca="false">_xlfn.BINOM.DIST(AB76,$AA$17,$AA$19,FALSE())</f>
        <v>5.1854565290163E-068</v>
      </c>
      <c r="AD76" s="47" t="n">
        <f aca="false">AC76*100</f>
        <v>5.1854565290163E-066</v>
      </c>
      <c r="AE76" s="40"/>
    </row>
    <row r="77" customFormat="false" ht="21" hidden="false" customHeight="false" outlineLevel="0" collapsed="false">
      <c r="Z77" s="40"/>
      <c r="AA77" s="45"/>
      <c r="AB77" s="40" t="n">
        <v>56</v>
      </c>
      <c r="AC77" s="43" t="n">
        <f aca="false">_xlfn.BINOM.DIST(AB77,$AA$17,$AA$19,FALSE())</f>
        <v>1.20207548268826E-069</v>
      </c>
      <c r="AD77" s="47" t="n">
        <f aca="false">AC77*100</f>
        <v>1.20207548268826E-067</v>
      </c>
      <c r="AE77" s="40"/>
    </row>
    <row r="78" customFormat="false" ht="21" hidden="false" customHeight="false" outlineLevel="0" collapsed="false">
      <c r="Z78" s="40"/>
      <c r="AA78" s="45"/>
      <c r="AB78" s="40" t="n">
        <v>57</v>
      </c>
      <c r="AC78" s="43" t="n">
        <f aca="false">_xlfn.BINOM.DIST(AB78,$AA$17,$AA$19,FALSE())</f>
        <v>2.73708202737309E-071</v>
      </c>
      <c r="AD78" s="47" t="n">
        <f aca="false">AC78*100</f>
        <v>2.73708202737309E-069</v>
      </c>
      <c r="AE78" s="40"/>
    </row>
    <row r="79" customFormat="false" ht="21" hidden="false" customHeight="false" outlineLevel="0" collapsed="false">
      <c r="Z79" s="40"/>
      <c r="AA79" s="45"/>
      <c r="AB79" s="40" t="n">
        <v>58</v>
      </c>
      <c r="AC79" s="43" t="n">
        <f aca="false">_xlfn.BINOM.DIST(AB79,$AA$17,$AA$19,FALSE())</f>
        <v>6.12334720129688E-073</v>
      </c>
      <c r="AD79" s="47" t="n">
        <f aca="false">AC79*100</f>
        <v>6.12334720129688E-071</v>
      </c>
      <c r="AE79" s="40"/>
    </row>
    <row r="80" customFormat="false" ht="21" hidden="false" customHeight="false" outlineLevel="0" collapsed="false">
      <c r="Z80" s="40"/>
      <c r="AA80" s="45"/>
      <c r="AB80" s="40" t="n">
        <v>59</v>
      </c>
      <c r="AC80" s="43" t="n">
        <f aca="false">_xlfn.BINOM.DIST(AB80,$AA$17,$AA$19,FALSE())</f>
        <v>1.3463688404703E-074</v>
      </c>
      <c r="AD80" s="47" t="n">
        <f aca="false">AC80*100</f>
        <v>1.3463688404703E-072</v>
      </c>
      <c r="AE80" s="40"/>
    </row>
    <row r="81" customFormat="false" ht="21" hidden="false" customHeight="false" outlineLevel="0" collapsed="false">
      <c r="Z81" s="40"/>
      <c r="AA81" s="45"/>
      <c r="AB81" s="40" t="n">
        <v>60</v>
      </c>
      <c r="AC81" s="43" t="n">
        <f aca="false">_xlfn.BINOM.DIST(AB81,$AA$17,$AA$19,FALSE())</f>
        <v>2.91030207531949E-076</v>
      </c>
      <c r="AD81" s="47" t="n">
        <f aca="false">AC81*100</f>
        <v>2.91030207531949E-074</v>
      </c>
      <c r="AE81" s="40"/>
    </row>
    <row r="82" customFormat="false" ht="21" hidden="false" customHeight="false" outlineLevel="0" collapsed="false">
      <c r="Z82" s="40"/>
      <c r="AA82" s="45"/>
      <c r="AB82" s="40" t="n">
        <v>61</v>
      </c>
      <c r="AC82" s="43" t="n">
        <f aca="false">_xlfn.BINOM.DIST(AB82,$AA$17,$AA$19,FALSE())</f>
        <v>6.18630839380095E-078</v>
      </c>
      <c r="AD82" s="47" t="n">
        <f aca="false">AC82*100</f>
        <v>6.18630839380095E-076</v>
      </c>
      <c r="AE82" s="40"/>
    </row>
    <row r="83" customFormat="false" ht="21" hidden="false" customHeight="false" outlineLevel="0" collapsed="false">
      <c r="Z83" s="40"/>
      <c r="AA83" s="45"/>
      <c r="AB83" s="40" t="n">
        <v>62</v>
      </c>
      <c r="AC83" s="43" t="n">
        <f aca="false">_xlfn.BINOM.DIST(AB83,$AA$17,$AA$19,FALSE())</f>
        <v>1.29348456276332E-079</v>
      </c>
      <c r="AD83" s="47" t="n">
        <f aca="false">AC83*100</f>
        <v>1.29348456276332E-077</v>
      </c>
      <c r="AE83" s="40"/>
    </row>
    <row r="84" customFormat="false" ht="21" hidden="false" customHeight="false" outlineLevel="0" collapsed="false">
      <c r="Z84" s="40"/>
      <c r="AA84" s="45"/>
      <c r="AB84" s="40" t="n">
        <v>63</v>
      </c>
      <c r="AC84" s="43" t="n">
        <f aca="false">_xlfn.BINOM.DIST(AB84,$AA$17,$AA$19,FALSE())</f>
        <v>2.66097068887343E-081</v>
      </c>
      <c r="AD84" s="47" t="n">
        <f aca="false">AC84*100</f>
        <v>2.66097068887343E-079</v>
      </c>
      <c r="AE84" s="40"/>
    </row>
    <row r="85" customFormat="false" ht="21" hidden="false" customHeight="false" outlineLevel="0" collapsed="false">
      <c r="Z85" s="40"/>
      <c r="AA85" s="45"/>
      <c r="AB85" s="40" t="n">
        <v>64</v>
      </c>
      <c r="AC85" s="43" t="n">
        <f aca="false">_xlfn.BINOM.DIST(AB85,$AA$17,$AA$19,FALSE())</f>
        <v>5.38737864030364E-083</v>
      </c>
      <c r="AD85" s="47" t="n">
        <f aca="false">AC85*100</f>
        <v>5.38737864030364E-081</v>
      </c>
      <c r="AE85" s="40"/>
    </row>
    <row r="86" customFormat="false" ht="21" hidden="false" customHeight="false" outlineLevel="0" collapsed="false">
      <c r="Z86" s="40"/>
      <c r="AA86" s="45"/>
      <c r="AB86" s="40" t="n">
        <v>65</v>
      </c>
      <c r="AC86" s="43" t="n">
        <f aca="false">_xlfn.BINOM.DIST(AB86,$AA$17,$AA$19,FALSE())</f>
        <v>1.07369145271505E-084</v>
      </c>
      <c r="AD86" s="47" t="n">
        <f aca="false">AC86*100</f>
        <v>1.07369145271505E-082</v>
      </c>
      <c r="AE86" s="40"/>
    </row>
    <row r="87" customFormat="false" ht="21" hidden="false" customHeight="false" outlineLevel="0" collapsed="false">
      <c r="Z87" s="40"/>
      <c r="AA87" s="45"/>
      <c r="AB87" s="40" t="n">
        <v>66</v>
      </c>
      <c r="AC87" s="43" t="n">
        <f aca="false">_xlfn.BINOM.DIST(AB87,$AA$17,$AA$19,FALSE())</f>
        <v>2.10692394011892E-086</v>
      </c>
      <c r="AD87" s="47" t="n">
        <f aca="false">AC87*100</f>
        <v>2.10692394011892E-084</v>
      </c>
      <c r="AE87" s="40"/>
    </row>
    <row r="88" customFormat="false" ht="21" hidden="false" customHeight="false" outlineLevel="0" collapsed="false">
      <c r="Z88" s="40"/>
      <c r="AA88" s="45"/>
      <c r="AB88" s="40" t="n">
        <v>67</v>
      </c>
      <c r="AC88" s="43" t="n">
        <f aca="false">_xlfn.BINOM.DIST(AB88,$AA$17,$AA$19,FALSE())</f>
        <v>4.07178908530916E-088</v>
      </c>
      <c r="AD88" s="47" t="n">
        <f aca="false">AC88*100</f>
        <v>4.07178908530916E-086</v>
      </c>
      <c r="AE88" s="40"/>
    </row>
    <row r="89" customFormat="false" ht="21" hidden="false" customHeight="false" outlineLevel="0" collapsed="false">
      <c r="Z89" s="40"/>
      <c r="AA89" s="45"/>
      <c r="AB89" s="40" t="n">
        <v>68</v>
      </c>
      <c r="AC89" s="43" t="n">
        <f aca="false">_xlfn.BINOM.DIST(AB89,$AA$17,$AA$19,FALSE())</f>
        <v>7.75149510347146E-090</v>
      </c>
      <c r="AD89" s="47" t="n">
        <f aca="false">AC89*100</f>
        <v>7.75149510347146E-088</v>
      </c>
      <c r="AE89" s="40"/>
    </row>
    <row r="90" customFormat="false" ht="21" hidden="false" customHeight="false" outlineLevel="0" collapsed="false">
      <c r="Z90" s="40"/>
      <c r="AA90" s="45"/>
      <c r="AB90" s="40" t="n">
        <v>69</v>
      </c>
      <c r="AC90" s="43" t="n">
        <f aca="false">_xlfn.BINOM.DIST(AB90,$AA$17,$AA$19,FALSE())</f>
        <v>1.45392958998965E-091</v>
      </c>
      <c r="AD90" s="47" t="n">
        <f aca="false">AC90*100</f>
        <v>1.45392958998965E-089</v>
      </c>
      <c r="AE90" s="40"/>
    </row>
    <row r="91" customFormat="false" ht="21" hidden="false" customHeight="false" outlineLevel="0" collapsed="false">
      <c r="Z91" s="40"/>
      <c r="AA91" s="45"/>
      <c r="AB91" s="40" t="n">
        <v>70</v>
      </c>
      <c r="AC91" s="43" t="n">
        <f aca="false">_xlfn.BINOM.DIST(AB91,$AA$17,$AA$19,FALSE())</f>
        <v>2.68751052277499E-093</v>
      </c>
      <c r="AD91" s="47" t="n">
        <f aca="false">AC91*100</f>
        <v>2.68751052277499E-091</v>
      </c>
      <c r="AE91" s="40"/>
    </row>
    <row r="92" customFormat="false" ht="21" hidden="false" customHeight="false" outlineLevel="0" collapsed="false">
      <c r="Z92" s="40"/>
      <c r="AA92" s="45"/>
      <c r="AB92" s="40" t="n">
        <v>71</v>
      </c>
      <c r="AC92" s="43" t="n">
        <f aca="false">_xlfn.BINOM.DIST(AB92,$AA$17,$AA$19,FALSE())</f>
        <v>4.89659841714424E-095</v>
      </c>
      <c r="AD92" s="47" t="n">
        <f aca="false">AC92*100</f>
        <v>4.89659841714424E-093</v>
      </c>
      <c r="AE92" s="40"/>
    </row>
    <row r="93" customFormat="false" ht="21" hidden="false" customHeight="false" outlineLevel="0" collapsed="false">
      <c r="Z93" s="40"/>
      <c r="AA93" s="45"/>
      <c r="AB93" s="40" t="n">
        <v>72</v>
      </c>
      <c r="AC93" s="43" t="n">
        <f aca="false">_xlfn.BINOM.DIST(AB93,$AA$17,$AA$19,FALSE())</f>
        <v>8.79553893950146E-097</v>
      </c>
      <c r="AD93" s="47" t="n">
        <f aca="false">AC93*100</f>
        <v>8.79553893950146E-095</v>
      </c>
      <c r="AE93" s="40"/>
    </row>
    <row r="94" customFormat="false" ht="21" hidden="false" customHeight="false" outlineLevel="0" collapsed="false">
      <c r="Z94" s="40"/>
      <c r="AA94" s="45"/>
      <c r="AB94" s="40" t="n">
        <v>73</v>
      </c>
      <c r="AC94" s="43" t="n">
        <f aca="false">_xlfn.BINOM.DIST(AB94,$AA$17,$AA$19,FALSE())</f>
        <v>1.55789375624208E-098</v>
      </c>
      <c r="AD94" s="47" t="n">
        <f aca="false">AC94*100</f>
        <v>1.55789375624208E-096</v>
      </c>
      <c r="AE94" s="40"/>
    </row>
    <row r="95" customFormat="false" ht="21" hidden="false" customHeight="false" outlineLevel="0" collapsed="false">
      <c r="Z95" s="40"/>
      <c r="AA95" s="45"/>
      <c r="AB95" s="40" t="n">
        <v>74</v>
      </c>
      <c r="AC95" s="43" t="n">
        <f aca="false">_xlfn.BINOM.DIST(AB95,$AA$17,$AA$19,FALSE())</f>
        <v>2.72146097568899E-100</v>
      </c>
      <c r="AD95" s="47" t="n">
        <f aca="false">AC95*100</f>
        <v>2.72146097568899E-098</v>
      </c>
      <c r="AE95" s="40"/>
    </row>
    <row r="96" customFormat="false" ht="21" hidden="false" customHeight="false" outlineLevel="0" collapsed="false">
      <c r="Z96" s="40"/>
      <c r="AA96" s="45"/>
      <c r="AB96" s="40" t="n">
        <v>75</v>
      </c>
      <c r="AC96" s="43" t="n">
        <f aca="false">_xlfn.BINOM.DIST(AB96,$AA$17,$AA$19,FALSE())</f>
        <v>4.68958671422622E-102</v>
      </c>
      <c r="AD96" s="47" t="n">
        <f aca="false">AC96*100</f>
        <v>4.68958671422622E-100</v>
      </c>
      <c r="AE96" s="40"/>
    </row>
    <row r="97" customFormat="false" ht="21" hidden="false" customHeight="false" outlineLevel="0" collapsed="false">
      <c r="Z97" s="40"/>
      <c r="AA97" s="45"/>
      <c r="AB97" s="40" t="n">
        <v>76</v>
      </c>
      <c r="AC97" s="43" t="n">
        <f aca="false">_xlfn.BINOM.DIST(AB97,$AA$17,$AA$19,FALSE())</f>
        <v>7.97282820419612E-104</v>
      </c>
      <c r="AD97" s="47" t="n">
        <f aca="false">AC97*100</f>
        <v>7.97282820419612E-102</v>
      </c>
      <c r="AE97" s="40"/>
    </row>
    <row r="98" customFormat="false" ht="21" hidden="false" customHeight="false" outlineLevel="0" collapsed="false">
      <c r="Z98" s="40"/>
      <c r="AA98" s="45"/>
      <c r="AB98" s="40" t="n">
        <v>77</v>
      </c>
      <c r="AC98" s="43" t="n">
        <f aca="false">_xlfn.BINOM.DIST(AB98,$AA$17,$AA$19,FALSE())</f>
        <v>1.33755235195102E-105</v>
      </c>
      <c r="AD98" s="47" t="n">
        <f aca="false">AC98*100</f>
        <v>1.33755235195102E-103</v>
      </c>
      <c r="AE98" s="40"/>
    </row>
    <row r="99" customFormat="false" ht="21" hidden="false" customHeight="false" outlineLevel="0" collapsed="false">
      <c r="Z99" s="40"/>
      <c r="AA99" s="45"/>
      <c r="AB99" s="40" t="n">
        <v>78</v>
      </c>
      <c r="AC99" s="43" t="n">
        <f aca="false">_xlfn.BINOM.DIST(AB99,$AA$17,$AA$19,FALSE())</f>
        <v>2.21463904061742E-107</v>
      </c>
      <c r="AD99" s="47" t="n">
        <f aca="false">AC99*100</f>
        <v>2.21463904061742E-105</v>
      </c>
      <c r="AE99" s="40"/>
    </row>
    <row r="100" customFormat="false" ht="21" hidden="false" customHeight="false" outlineLevel="0" collapsed="false">
      <c r="Z100" s="40"/>
      <c r="AA100" s="45"/>
      <c r="AB100" s="40" t="n">
        <v>79</v>
      </c>
      <c r="AC100" s="43" t="n">
        <f aca="false">_xlfn.BINOM.DIST(AB100,$AA$17,$AA$19,FALSE())</f>
        <v>3.61959731687924E-109</v>
      </c>
      <c r="AD100" s="47" t="n">
        <f aca="false">AC100*100</f>
        <v>3.61959731687924E-107</v>
      </c>
      <c r="AE100" s="40"/>
    </row>
    <row r="101" customFormat="false" ht="21" hidden="false" customHeight="false" outlineLevel="0" collapsed="false">
      <c r="Z101" s="40"/>
      <c r="AA101" s="45"/>
      <c r="AB101" s="40" t="n">
        <v>80</v>
      </c>
      <c r="AC101" s="43" t="n">
        <f aca="false">_xlfn.BINOM.DIST(AB101,$AA$17,$AA$19,FALSE())</f>
        <v>5.84053023107116E-111</v>
      </c>
      <c r="AD101" s="47" t="n">
        <f aca="false">AC101*100</f>
        <v>5.84053023107116E-109</v>
      </c>
      <c r="AE101" s="40"/>
    </row>
    <row r="102" customFormat="false" ht="21" hidden="false" customHeight="false" outlineLevel="0" collapsed="false">
      <c r="Z102" s="40"/>
      <c r="AA102" s="45"/>
      <c r="AB102" s="40" t="n">
        <v>81</v>
      </c>
      <c r="AC102" s="43" t="n">
        <f aca="false">_xlfn.BINOM.DIST(AB102,$AA$17,$AA$19,FALSE())</f>
        <v>9.30565285109591E-113</v>
      </c>
      <c r="AD102" s="47" t="n">
        <f aca="false">AC102*100</f>
        <v>9.30565285109591E-111</v>
      </c>
      <c r="AE102" s="40"/>
    </row>
    <row r="103" customFormat="false" ht="21" hidden="false" customHeight="false" outlineLevel="0" collapsed="false">
      <c r="Z103" s="40"/>
      <c r="AA103" s="45"/>
      <c r="AB103" s="40" t="n">
        <v>82</v>
      </c>
      <c r="AC103" s="43" t="n">
        <f aca="false">_xlfn.BINOM.DIST(AB103,$AA$17,$AA$19,FALSE())</f>
        <v>1.46423284458376E-114</v>
      </c>
      <c r="AD103" s="47" t="n">
        <f aca="false">AC103*100</f>
        <v>1.46423284458376E-112</v>
      </c>
      <c r="AE103" s="40"/>
    </row>
    <row r="104" customFormat="false" ht="21" hidden="false" customHeight="false" outlineLevel="0" collapsed="false">
      <c r="Z104" s="40"/>
      <c r="AA104" s="45"/>
      <c r="AB104" s="40" t="n">
        <v>83</v>
      </c>
      <c r="AC104" s="43" t="n">
        <f aca="false">_xlfn.BINOM.DIST(AB104,$AA$17,$AA$19,FALSE())</f>
        <v>2.27565665533355E-116</v>
      </c>
      <c r="AD104" s="47" t="n">
        <f aca="false">AC104*100</f>
        <v>2.27565665533355E-114</v>
      </c>
      <c r="AE104" s="40"/>
    </row>
    <row r="105" customFormat="false" ht="21" hidden="false" customHeight="false" outlineLevel="0" collapsed="false">
      <c r="Z105" s="40"/>
      <c r="AA105" s="45"/>
      <c r="AB105" s="40" t="n">
        <v>84</v>
      </c>
      <c r="AC105" s="43" t="n">
        <f aca="false">_xlfn.BINOM.DIST(AB105,$AA$17,$AA$19,FALSE())</f>
        <v>3.49381293702852E-118</v>
      </c>
      <c r="AD105" s="47" t="n">
        <f aca="false">AC105*100</f>
        <v>3.49381293702852E-116</v>
      </c>
      <c r="AE105" s="40"/>
    </row>
    <row r="106" customFormat="false" ht="21" hidden="false" customHeight="false" outlineLevel="0" collapsed="false">
      <c r="Z106" s="40"/>
      <c r="AA106" s="45"/>
      <c r="AB106" s="40" t="n">
        <v>85</v>
      </c>
      <c r="AC106" s="43" t="n">
        <f aca="false">_xlfn.BINOM.DIST(AB106,$AA$17,$AA$19,FALSE())</f>
        <v>5.29968927699235E-120</v>
      </c>
      <c r="AD106" s="47" t="n">
        <f aca="false">AC106*100</f>
        <v>5.29968927699235E-118</v>
      </c>
      <c r="AE106" s="40"/>
    </row>
    <row r="107" customFormat="false" ht="21" hidden="false" customHeight="false" outlineLevel="0" collapsed="false">
      <c r="Z107" s="40"/>
      <c r="AA107" s="45"/>
      <c r="AB107" s="40" t="n">
        <v>86</v>
      </c>
      <c r="AC107" s="43" t="n">
        <f aca="false">_xlfn.BINOM.DIST(AB107,$AA$17,$AA$19,FALSE())</f>
        <v>7.94363176947653E-122</v>
      </c>
      <c r="AD107" s="47" t="n">
        <f aca="false">AC107*100</f>
        <v>7.94363176947653E-120</v>
      </c>
      <c r="AE107" s="40"/>
    </row>
    <row r="108" customFormat="false" ht="21" hidden="false" customHeight="false" outlineLevel="0" collapsed="false">
      <c r="Z108" s="40"/>
      <c r="AA108" s="45"/>
      <c r="AB108" s="40" t="n">
        <v>87</v>
      </c>
      <c r="AC108" s="43" t="n">
        <f aca="false">_xlfn.BINOM.DIST(AB108,$AA$17,$AA$19,FALSE())</f>
        <v>1.17669643652131E-123</v>
      </c>
      <c r="AD108" s="47" t="n">
        <f aca="false">AC108*100</f>
        <v>1.17669643652131E-121</v>
      </c>
      <c r="AE108" s="40"/>
    </row>
    <row r="109" customFormat="false" ht="21" hidden="false" customHeight="false" outlineLevel="0" collapsed="false">
      <c r="Z109" s="40"/>
      <c r="AA109" s="45"/>
      <c r="AB109" s="40" t="n">
        <v>88</v>
      </c>
      <c r="AC109" s="43" t="n">
        <f aca="false">_xlfn.BINOM.DIST(AB109,$AA$17,$AA$19,FALSE())</f>
        <v>1.72283532405424E-125</v>
      </c>
      <c r="AD109" s="47" t="n">
        <f aca="false">AC109*100</f>
        <v>1.72283532405424E-123</v>
      </c>
      <c r="AE109" s="40"/>
    </row>
    <row r="110" customFormat="false" ht="21" hidden="false" customHeight="false" outlineLevel="0" collapsed="false">
      <c r="Z110" s="40"/>
      <c r="AA110" s="45"/>
      <c r="AB110" s="40" t="n">
        <v>89</v>
      </c>
      <c r="AC110" s="43" t="n">
        <f aca="false">_xlfn.BINOM.DIST(AB110,$AA$17,$AA$19,FALSE())</f>
        <v>2.49352170686621E-127</v>
      </c>
      <c r="AD110" s="47" t="n">
        <f aca="false">AC110*100</f>
        <v>2.49352170686621E-125</v>
      </c>
      <c r="AE110" s="40"/>
    </row>
    <row r="111" customFormat="false" ht="21" hidden="false" customHeight="false" outlineLevel="0" collapsed="false">
      <c r="Z111" s="40"/>
      <c r="AA111" s="45"/>
      <c r="AB111" s="40" t="n">
        <v>90</v>
      </c>
      <c r="AC111" s="43" t="n">
        <f aca="false">_xlfn.BINOM.DIST(AB111,$AA$17,$AA$19,FALSE())</f>
        <v>3.56802100384029E-129</v>
      </c>
      <c r="AD111" s="47" t="n">
        <f aca="false">AC111*100</f>
        <v>3.56802100384029E-127</v>
      </c>
      <c r="AE111" s="40"/>
    </row>
    <row r="112" customFormat="false" ht="21" hidden="false" customHeight="false" outlineLevel="0" collapsed="false">
      <c r="Z112" s="40"/>
      <c r="AA112" s="45"/>
      <c r="AB112" s="40" t="n">
        <v>91</v>
      </c>
      <c r="AC112" s="43" t="n">
        <f aca="false">_xlfn.BINOM.DIST(AB112,$AA$17,$AA$19,FALSE())</f>
        <v>5.04824135772752E-131</v>
      </c>
      <c r="AD112" s="47" t="n">
        <f aca="false">AC112*100</f>
        <v>5.04824135772752E-129</v>
      </c>
      <c r="AE112" s="40"/>
    </row>
    <row r="113" customFormat="false" ht="21" hidden="false" customHeight="false" outlineLevel="0" collapsed="false">
      <c r="Z113" s="40"/>
      <c r="AA113" s="45"/>
      <c r="AB113" s="40" t="n">
        <v>92</v>
      </c>
      <c r="AC113" s="43" t="n">
        <f aca="false">_xlfn.BINOM.DIST(AB113,$AA$17,$AA$19,FALSE())</f>
        <v>7.06323574094024E-133</v>
      </c>
      <c r="AD113" s="47" t="n">
        <f aca="false">AC113*100</f>
        <v>7.06323574094024E-131</v>
      </c>
      <c r="AE113" s="40"/>
    </row>
    <row r="114" customFormat="false" ht="21" hidden="false" customHeight="false" outlineLevel="0" collapsed="false">
      <c r="Z114" s="40"/>
      <c r="AA114" s="45"/>
      <c r="AB114" s="40" t="n">
        <v>93</v>
      </c>
      <c r="AC114" s="43" t="e">
        <f aca="false">_xlfn.BINOM.DIST(AB114,$B$5,$B$7,FALSE())</f>
        <v>#VALUE!</v>
      </c>
      <c r="AD114" s="47" t="e">
        <f aca="false">AC114*100</f>
        <v>#VALUE!</v>
      </c>
      <c r="AE114" s="40"/>
    </row>
    <row r="115" customFormat="false" ht="21" hidden="false" customHeight="false" outlineLevel="0" collapsed="false">
      <c r="Z115" s="40"/>
      <c r="AA115" s="45"/>
      <c r="AB115" s="40" t="n">
        <v>94</v>
      </c>
      <c r="AC115" s="43" t="e">
        <f aca="false">_xlfn.BINOM.DIST(AB115,$B$5,$B$7,FALSE())</f>
        <v>#VALUE!</v>
      </c>
      <c r="AD115" s="47" t="e">
        <f aca="false">AC115*100</f>
        <v>#VALUE!</v>
      </c>
      <c r="AE115" s="40"/>
    </row>
    <row r="116" customFormat="false" ht="21" hidden="false" customHeight="false" outlineLevel="0" collapsed="false">
      <c r="Z116" s="40"/>
      <c r="AA116" s="45"/>
      <c r="AB116" s="40" t="n">
        <v>95</v>
      </c>
      <c r="AC116" s="43" t="e">
        <f aca="false">_xlfn.BINOM.DIST(AB116,$B$5,$B$7,FALSE())</f>
        <v>#VALUE!</v>
      </c>
      <c r="AD116" s="47" t="e">
        <f aca="false">AC116*100</f>
        <v>#VALUE!</v>
      </c>
      <c r="AE116" s="40"/>
    </row>
    <row r="117" customFormat="false" ht="21" hidden="false" customHeight="false" outlineLevel="0" collapsed="false">
      <c r="Z117" s="40"/>
      <c r="AA117" s="45"/>
      <c r="AB117" s="40" t="n">
        <v>96</v>
      </c>
      <c r="AC117" s="43" t="e">
        <f aca="false">_xlfn.BINOM.DIST(AB117,$B$5,$B$7,FALSE())</f>
        <v>#VALUE!</v>
      </c>
      <c r="AD117" s="47" t="e">
        <f aca="false">AC117*100</f>
        <v>#VALUE!</v>
      </c>
      <c r="AE117" s="40"/>
    </row>
    <row r="118" customFormat="false" ht="21" hidden="false" customHeight="false" outlineLevel="0" collapsed="false">
      <c r="Z118" s="40"/>
      <c r="AA118" s="45"/>
      <c r="AB118" s="40" t="n">
        <v>97</v>
      </c>
      <c r="AC118" s="43" t="e">
        <f aca="false">_xlfn.BINOM.DIST(AB118,$B$5,$B$7,FALSE())</f>
        <v>#VALUE!</v>
      </c>
      <c r="AD118" s="47" t="e">
        <f aca="false">AC118*100</f>
        <v>#VALUE!</v>
      </c>
      <c r="AE118" s="40"/>
    </row>
    <row r="119" customFormat="false" ht="21" hidden="false" customHeight="false" outlineLevel="0" collapsed="false">
      <c r="Z119" s="40"/>
      <c r="AA119" s="45"/>
      <c r="AB119" s="40" t="n">
        <v>98</v>
      </c>
      <c r="AC119" s="43" t="e">
        <f aca="false">_xlfn.BINOM.DIST(AB119,$B$5,$B$7,FALSE())</f>
        <v>#VALUE!</v>
      </c>
      <c r="AD119" s="47" t="e">
        <f aca="false">AC119*100</f>
        <v>#VALUE!</v>
      </c>
      <c r="AE119" s="40"/>
    </row>
    <row r="120" customFormat="false" ht="21" hidden="false" customHeight="false" outlineLevel="0" collapsed="false">
      <c r="Z120" s="40"/>
      <c r="AA120" s="45"/>
      <c r="AB120" s="40" t="n">
        <v>99</v>
      </c>
      <c r="AC120" s="43" t="e">
        <f aca="false">_xlfn.BINOM.DIST(AB120,$B$5,$B$7,FALSE())</f>
        <v>#VALUE!</v>
      </c>
      <c r="AD120" s="47" t="e">
        <f aca="false">AC120*100</f>
        <v>#VALUE!</v>
      </c>
      <c r="AE120" s="40"/>
    </row>
    <row r="121" customFormat="false" ht="21" hidden="false" customHeight="false" outlineLevel="0" collapsed="false">
      <c r="Z121" s="40"/>
      <c r="AA121" s="45"/>
      <c r="AB121" s="40" t="n">
        <v>100</v>
      </c>
      <c r="AC121" s="43" t="e">
        <f aca="false">_xlfn.BINOM.DIST(AB121,$B$5,$B$7,FALSE())</f>
        <v>#VALUE!</v>
      </c>
      <c r="AD121" s="47" t="e">
        <f aca="false">AC121*100</f>
        <v>#VALUE!</v>
      </c>
      <c r="AE121" s="40"/>
    </row>
    <row r="122" customFormat="false" ht="21" hidden="false" customHeight="false" outlineLevel="0" collapsed="false">
      <c r="Z122" s="40"/>
      <c r="AA122" s="45"/>
      <c r="AB122" s="40"/>
      <c r="AC122" s="43"/>
      <c r="AD122" s="47"/>
      <c r="AE122" s="40"/>
    </row>
    <row r="123" customFormat="false" ht="21" hidden="false" customHeight="false" outlineLevel="0" collapsed="false">
      <c r="Z123" s="40"/>
      <c r="AA123" s="45"/>
      <c r="AB123" s="40"/>
      <c r="AC123" s="43"/>
      <c r="AD123" s="47"/>
      <c r="AE123" s="40"/>
    </row>
    <row r="124" customFormat="false" ht="21" hidden="false" customHeight="false" outlineLevel="0" collapsed="false">
      <c r="Z124" s="40"/>
      <c r="AA124" s="45"/>
      <c r="AB124" s="40"/>
      <c r="AC124" s="43"/>
      <c r="AD124" s="47"/>
      <c r="AE124" s="40"/>
    </row>
    <row r="125" customFormat="false" ht="21" hidden="false" customHeight="false" outlineLevel="0" collapsed="false">
      <c r="Z125" s="40"/>
      <c r="AA125" s="45"/>
      <c r="AB125" s="40"/>
      <c r="AC125" s="43"/>
      <c r="AD125" s="47"/>
      <c r="AE125" s="40"/>
    </row>
    <row r="126" customFormat="false" ht="21" hidden="false" customHeight="false" outlineLevel="0" collapsed="false">
      <c r="Z126" s="40"/>
      <c r="AA126" s="45"/>
      <c r="AB126" s="40"/>
      <c r="AC126" s="43"/>
      <c r="AD126" s="47"/>
      <c r="AE126" s="40"/>
    </row>
    <row r="127" customFormat="false" ht="21" hidden="false" customHeight="false" outlineLevel="0" collapsed="false">
      <c r="Z127" s="40"/>
      <c r="AA127" s="45"/>
      <c r="AB127" s="40"/>
      <c r="AC127" s="43"/>
      <c r="AD127" s="47"/>
      <c r="AE127" s="40"/>
    </row>
    <row r="128" customFormat="false" ht="21" hidden="false" customHeight="false" outlineLevel="0" collapsed="false">
      <c r="Z128" s="40"/>
      <c r="AA128" s="45"/>
      <c r="AB128" s="40"/>
      <c r="AC128" s="43"/>
      <c r="AD128" s="47"/>
      <c r="AE128" s="40"/>
    </row>
    <row r="129" customFormat="false" ht="21" hidden="false" customHeight="false" outlineLevel="0" collapsed="false">
      <c r="Z129" s="40"/>
      <c r="AA129" s="45"/>
      <c r="AB129" s="40"/>
      <c r="AC129" s="43"/>
      <c r="AD129" s="47"/>
      <c r="AE129" s="40"/>
    </row>
    <row r="130" customFormat="false" ht="21" hidden="false" customHeight="false" outlineLevel="0" collapsed="false">
      <c r="Z130" s="40"/>
      <c r="AA130" s="45"/>
      <c r="AB130" s="40"/>
      <c r="AC130" s="43"/>
      <c r="AD130" s="47"/>
      <c r="AE130" s="40"/>
    </row>
    <row r="131" customFormat="false" ht="21" hidden="false" customHeight="false" outlineLevel="0" collapsed="false">
      <c r="Z131" s="40"/>
      <c r="AA131" s="45"/>
      <c r="AB131" s="40"/>
      <c r="AC131" s="43"/>
      <c r="AD131" s="47"/>
      <c r="AE131" s="40"/>
    </row>
    <row r="132" customFormat="false" ht="21" hidden="false" customHeight="false" outlineLevel="0" collapsed="false">
      <c r="Z132" s="40"/>
      <c r="AA132" s="45"/>
      <c r="AB132" s="40"/>
      <c r="AC132" s="43"/>
      <c r="AD132" s="47"/>
      <c r="AE132" s="40"/>
    </row>
    <row r="133" customFormat="false" ht="21" hidden="false" customHeight="false" outlineLevel="0" collapsed="false">
      <c r="Z133" s="40"/>
      <c r="AA133" s="45"/>
      <c r="AB133" s="40"/>
      <c r="AC133" s="43"/>
      <c r="AD133" s="47"/>
      <c r="AE133" s="40"/>
    </row>
    <row r="134" customFormat="false" ht="21" hidden="false" customHeight="false" outlineLevel="0" collapsed="false">
      <c r="Z134" s="40"/>
      <c r="AA134" s="45"/>
      <c r="AB134" s="40"/>
      <c r="AC134" s="43"/>
      <c r="AD134" s="47"/>
      <c r="AE134" s="40"/>
    </row>
    <row r="135" customFormat="false" ht="21" hidden="false" customHeight="false" outlineLevel="0" collapsed="false">
      <c r="Z135" s="40"/>
      <c r="AA135" s="45"/>
      <c r="AB135" s="40"/>
      <c r="AC135" s="43"/>
      <c r="AD135" s="47"/>
      <c r="AE135" s="40"/>
    </row>
    <row r="136" customFormat="false" ht="21" hidden="false" customHeight="false" outlineLevel="0" collapsed="false">
      <c r="Z136" s="40"/>
      <c r="AA136" s="45"/>
      <c r="AB136" s="40"/>
      <c r="AC136" s="43"/>
      <c r="AD136" s="47"/>
      <c r="AE136" s="40"/>
    </row>
    <row r="137" customFormat="false" ht="21" hidden="false" customHeight="false" outlineLevel="0" collapsed="false">
      <c r="Z137" s="40"/>
      <c r="AA137" s="45"/>
      <c r="AB137" s="40"/>
      <c r="AC137" s="43"/>
      <c r="AD137" s="47"/>
      <c r="AE137" s="40"/>
    </row>
    <row r="138" customFormat="false" ht="21" hidden="false" customHeight="false" outlineLevel="0" collapsed="false">
      <c r="Z138" s="40"/>
      <c r="AA138" s="45"/>
      <c r="AB138" s="40"/>
      <c r="AC138" s="43"/>
      <c r="AD138" s="47"/>
      <c r="AE138" s="40"/>
    </row>
    <row r="139" customFormat="false" ht="21" hidden="false" customHeight="false" outlineLevel="0" collapsed="false">
      <c r="Z139" s="40"/>
      <c r="AA139" s="45"/>
      <c r="AB139" s="40"/>
      <c r="AC139" s="43"/>
      <c r="AD139" s="47"/>
      <c r="AE139" s="40"/>
    </row>
    <row r="140" customFormat="false" ht="21" hidden="false" customHeight="false" outlineLevel="0" collapsed="false">
      <c r="Z140" s="40"/>
      <c r="AA140" s="45"/>
      <c r="AB140" s="40"/>
      <c r="AC140" s="43"/>
      <c r="AD140" s="47"/>
      <c r="AE140" s="40"/>
    </row>
    <row r="141" customFormat="false" ht="21" hidden="false" customHeight="false" outlineLevel="0" collapsed="false">
      <c r="Z141" s="40"/>
      <c r="AA141" s="45"/>
      <c r="AB141" s="40"/>
      <c r="AC141" s="43"/>
      <c r="AD141" s="47"/>
      <c r="AE141" s="40"/>
    </row>
    <row r="142" customFormat="false" ht="21" hidden="false" customHeight="false" outlineLevel="0" collapsed="false">
      <c r="Z142" s="40"/>
      <c r="AA142" s="45"/>
      <c r="AB142" s="40"/>
      <c r="AC142" s="43"/>
      <c r="AD142" s="47"/>
      <c r="AE142" s="40"/>
    </row>
    <row r="143" customFormat="false" ht="21" hidden="false" customHeight="false" outlineLevel="0" collapsed="false">
      <c r="Z143" s="40"/>
      <c r="AA143" s="45"/>
      <c r="AB143" s="40"/>
      <c r="AC143" s="43"/>
      <c r="AD143" s="47"/>
      <c r="AE143" s="40"/>
    </row>
    <row r="144" customFormat="false" ht="21" hidden="false" customHeight="false" outlineLevel="0" collapsed="false">
      <c r="Z144" s="40"/>
      <c r="AA144" s="45"/>
      <c r="AB144" s="40"/>
      <c r="AC144" s="43"/>
      <c r="AD144" s="47"/>
      <c r="AE144" s="40"/>
    </row>
    <row r="145" customFormat="false" ht="21" hidden="false" customHeight="false" outlineLevel="0" collapsed="false">
      <c r="Z145" s="40"/>
      <c r="AA145" s="45"/>
      <c r="AB145" s="40"/>
      <c r="AC145" s="43"/>
      <c r="AD145" s="47"/>
      <c r="AE145" s="40"/>
    </row>
    <row r="146" customFormat="false" ht="21" hidden="false" customHeight="false" outlineLevel="0" collapsed="false">
      <c r="Z146" s="40"/>
      <c r="AA146" s="45"/>
      <c r="AB146" s="40"/>
      <c r="AC146" s="43"/>
      <c r="AD146" s="47"/>
      <c r="AE146" s="40"/>
    </row>
    <row r="147" customFormat="false" ht="21" hidden="false" customHeight="false" outlineLevel="0" collapsed="false">
      <c r="Z147" s="40"/>
      <c r="AA147" s="45"/>
      <c r="AB147" s="40"/>
      <c r="AC147" s="43"/>
      <c r="AD147" s="47"/>
      <c r="AE147" s="40"/>
    </row>
    <row r="148" customFormat="false" ht="21" hidden="false" customHeight="false" outlineLevel="0" collapsed="false">
      <c r="Z148" s="40"/>
      <c r="AA148" s="45"/>
      <c r="AB148" s="40"/>
      <c r="AC148" s="43"/>
      <c r="AD148" s="47"/>
      <c r="AE148" s="40"/>
    </row>
    <row r="149" customFormat="false" ht="21" hidden="false" customHeight="false" outlineLevel="0" collapsed="false">
      <c r="Z149" s="40"/>
      <c r="AA149" s="45"/>
      <c r="AB149" s="40"/>
      <c r="AC149" s="43"/>
      <c r="AD149" s="47"/>
      <c r="AE149" s="40"/>
    </row>
  </sheetData>
  <mergeCells count="2">
    <mergeCell ref="B7:I7"/>
    <mergeCell ref="Z13:A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AE14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4" activeCellId="0" sqref="C14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31.01"/>
    <col collapsed="false" customWidth="true" hidden="false" outlineLevel="0" max="3" min="3" style="0" width="26.85"/>
    <col collapsed="false" customWidth="true" hidden="false" outlineLevel="0" max="4" min="4" style="0" width="3.86"/>
    <col collapsed="false" customWidth="true" hidden="false" outlineLevel="0" max="5" min="5" style="0" width="42"/>
    <col collapsed="false" customWidth="true" hidden="false" outlineLevel="0" max="6" min="6" style="0" width="3.86"/>
    <col collapsed="false" customWidth="true" hidden="false" outlineLevel="0" max="7" min="7" style="0" width="36.3"/>
    <col collapsed="false" customWidth="true" hidden="false" outlineLevel="0" max="8" min="8" style="0" width="30.86"/>
    <col collapsed="false" customWidth="true" hidden="false" outlineLevel="0" max="9" min="9" style="0" width="48.28"/>
    <col collapsed="false" customWidth="true" hidden="false" outlineLevel="0" max="10" min="10" style="0" width="30.86"/>
    <col collapsed="false" customWidth="true" hidden="false" outlineLevel="0" max="26" min="26" style="0" width="17.59"/>
    <col collapsed="false" customWidth="true" hidden="false" outlineLevel="0" max="27" min="27" style="0" width="29.57"/>
    <col collapsed="false" customWidth="true" hidden="false" outlineLevel="0" max="29" min="29" style="0" width="14.69"/>
    <col collapsed="false" customWidth="true" hidden="false" outlineLevel="0" max="30" min="30" style="0" width="10.13"/>
  </cols>
  <sheetData>
    <row r="7" customFormat="false" ht="21" hidden="false" customHeight="false" outlineLevel="0" collapsed="false">
      <c r="B7" s="35" t="s">
        <v>0</v>
      </c>
      <c r="C7" s="35"/>
      <c r="D7" s="35"/>
      <c r="E7" s="35"/>
      <c r="F7" s="35"/>
      <c r="G7" s="35"/>
      <c r="H7" s="35"/>
      <c r="I7" s="35"/>
      <c r="J7" s="2"/>
    </row>
    <row r="8" customFormat="false" ht="21" hidden="false" customHeight="false" outlineLevel="0" collapsed="false">
      <c r="B8" s="2" t="s">
        <v>1</v>
      </c>
      <c r="C8" s="2"/>
      <c r="D8" s="2"/>
      <c r="E8" s="6" t="s">
        <v>2</v>
      </c>
      <c r="F8" s="2"/>
      <c r="G8" s="2"/>
      <c r="H8" s="2"/>
      <c r="I8" s="2"/>
      <c r="J8" s="2"/>
    </row>
    <row r="9" customFormat="false" ht="21" hidden="false" customHeight="false" outlineLevel="0" collapsed="false">
      <c r="B9" s="9" t="s">
        <v>3</v>
      </c>
      <c r="C9" s="6" t="n">
        <f aca="false">21600 * (1-C13)</f>
        <v>4752</v>
      </c>
      <c r="D9" s="9"/>
      <c r="E9" s="9" t="s">
        <v>4</v>
      </c>
      <c r="F9" s="2"/>
      <c r="G9" s="2"/>
      <c r="H9" s="2"/>
      <c r="I9" s="2"/>
      <c r="J9" s="2"/>
    </row>
    <row r="10" customFormat="false" ht="21" hidden="false" customHeight="false" outlineLevel="0" collapsed="false">
      <c r="B10" s="9" t="s">
        <v>5</v>
      </c>
      <c r="C10" s="10" t="n">
        <v>0.003</v>
      </c>
      <c r="D10" s="9"/>
      <c r="E10" s="9"/>
      <c r="F10" s="2"/>
      <c r="G10" s="36" t="s">
        <v>6</v>
      </c>
      <c r="H10" s="36" t="s">
        <v>7</v>
      </c>
      <c r="I10" s="37" t="s">
        <v>8</v>
      </c>
      <c r="J10" s="2"/>
    </row>
    <row r="11" customFormat="false" ht="21" hidden="false" customHeight="false" outlineLevel="0" collapsed="false">
      <c r="B11" s="9" t="s">
        <v>9</v>
      </c>
      <c r="C11" s="6" t="n">
        <v>0.2</v>
      </c>
      <c r="D11" s="9"/>
      <c r="E11" s="9"/>
      <c r="F11" s="2"/>
      <c r="G11" s="13" t="n">
        <f aca="false">C14-C15</f>
        <v>13261000000</v>
      </c>
      <c r="H11" s="13" t="n">
        <f aca="false">G11*C10</f>
        <v>39783000</v>
      </c>
      <c r="I11" s="38" t="n">
        <f aca="false">H11*(1-C11)</f>
        <v>31826400</v>
      </c>
      <c r="J11" s="2"/>
    </row>
    <row r="12" customFormat="false" ht="21" hidden="false" customHeight="false" outlineLevel="0" collapsed="false">
      <c r="B12" s="9" t="s">
        <v>10</v>
      </c>
      <c r="C12" s="6" t="n">
        <v>150</v>
      </c>
      <c r="D12" s="9"/>
      <c r="E12" s="9"/>
      <c r="F12" s="2"/>
      <c r="G12" s="13"/>
      <c r="H12" s="13"/>
      <c r="I12" s="13"/>
      <c r="J12" s="2"/>
    </row>
    <row r="13" customFormat="false" ht="21" hidden="false" customHeight="false" outlineLevel="0" collapsed="false">
      <c r="B13" s="9" t="s">
        <v>11</v>
      </c>
      <c r="C13" s="6" t="n">
        <v>0.78</v>
      </c>
      <c r="D13" s="9"/>
      <c r="E13" s="9" t="s">
        <v>12</v>
      </c>
      <c r="F13" s="2"/>
      <c r="G13" s="13" t="s">
        <v>13</v>
      </c>
      <c r="H13" s="13"/>
      <c r="I13" s="13"/>
      <c r="J13" s="2"/>
      <c r="Z13" s="39" t="s">
        <v>56</v>
      </c>
      <c r="AA13" s="39"/>
      <c r="AB13" s="39"/>
      <c r="AC13" s="39"/>
      <c r="AD13" s="39"/>
      <c r="AE13" s="40"/>
    </row>
    <row r="14" customFormat="false" ht="23.25" hidden="false" customHeight="false" outlineLevel="0" collapsed="false">
      <c r="B14" s="9" t="s">
        <v>14</v>
      </c>
      <c r="C14" s="16" t="n">
        <v>45000000000</v>
      </c>
      <c r="D14" s="9"/>
      <c r="E14" s="9" t="s">
        <v>15</v>
      </c>
      <c r="F14" s="2"/>
      <c r="G14" s="17" t="n">
        <f aca="false">IF(C22 &gt; 0, (I11/(1+C31)) * (C32 + (C34 * C31) * (C32 - (C34 * ((C33 - C32)/C33)))/C33), 0)</f>
        <v>69450.8821225231</v>
      </c>
      <c r="H14" s="13"/>
      <c r="I14" s="13"/>
      <c r="J14" s="2"/>
      <c r="Z14" s="41" t="s">
        <v>57</v>
      </c>
      <c r="AA14" s="42" t="n">
        <v>0.8</v>
      </c>
      <c r="AB14" s="40"/>
      <c r="AC14" s="43"/>
      <c r="AD14" s="2"/>
      <c r="AE14" s="40"/>
    </row>
    <row r="15" customFormat="false" ht="23.25" hidden="false" customHeight="false" outlineLevel="0" collapsed="false">
      <c r="B15" s="9" t="s">
        <v>16</v>
      </c>
      <c r="C15" s="16" t="n">
        <f aca="false">31700000000 + 39000000</f>
        <v>31739000000</v>
      </c>
      <c r="D15" s="9"/>
      <c r="E15" s="9" t="s">
        <v>17</v>
      </c>
      <c r="F15" s="2"/>
      <c r="G15" s="13"/>
      <c r="H15" s="13"/>
      <c r="I15" s="13"/>
      <c r="J15" s="2"/>
      <c r="Z15" s="41" t="s">
        <v>58</v>
      </c>
      <c r="AA15" s="42" t="n">
        <v>4260000</v>
      </c>
      <c r="AB15" s="40"/>
      <c r="AC15" s="43"/>
      <c r="AD15" s="2"/>
      <c r="AE15" s="40"/>
    </row>
    <row r="16" customFormat="false" ht="23.25" hidden="false" customHeight="false" outlineLevel="0" collapsed="false">
      <c r="B16" s="9"/>
      <c r="C16" s="6"/>
      <c r="D16" s="9"/>
      <c r="E16" s="9"/>
      <c r="F16" s="2"/>
      <c r="G16" s="2"/>
      <c r="H16" s="13"/>
      <c r="I16" s="13"/>
      <c r="J16" s="2"/>
      <c r="Z16" s="41" t="s">
        <v>59</v>
      </c>
      <c r="AA16" s="42" t="n">
        <v>14000000000</v>
      </c>
      <c r="AB16" s="40"/>
      <c r="AC16" s="43"/>
      <c r="AD16" s="2"/>
      <c r="AE16" s="40"/>
    </row>
    <row r="17" customFormat="false" ht="23.25" hidden="false" customHeight="false" outlineLevel="0" collapsed="false">
      <c r="B17" s="9" t="s">
        <v>18</v>
      </c>
      <c r="C17" s="16" t="n">
        <v>14000000000</v>
      </c>
      <c r="D17" s="9"/>
      <c r="E17" s="9" t="s">
        <v>19</v>
      </c>
      <c r="F17" s="2"/>
      <c r="G17" s="13"/>
      <c r="H17" s="13"/>
      <c r="I17" s="13"/>
      <c r="J17" s="2"/>
      <c r="Z17" s="41" t="s">
        <v>60</v>
      </c>
      <c r="AA17" s="42" t="n">
        <f aca="false">21600*(1-AA14)</f>
        <v>4320</v>
      </c>
      <c r="AB17" s="40"/>
      <c r="AC17" s="43"/>
      <c r="AD17" s="2"/>
      <c r="AE17" s="40"/>
    </row>
    <row r="18" customFormat="false" ht="23.25" hidden="false" customHeight="false" outlineLevel="0" collapsed="false">
      <c r="B18" s="9" t="s">
        <v>20</v>
      </c>
      <c r="C18" s="16" t="n">
        <v>90000000</v>
      </c>
      <c r="D18" s="9"/>
      <c r="E18" s="9" t="s">
        <v>21</v>
      </c>
      <c r="F18" s="2"/>
      <c r="G18" s="13"/>
      <c r="H18" s="13"/>
      <c r="I18" s="13"/>
      <c r="J18" s="2"/>
      <c r="Z18" s="41"/>
      <c r="AA18" s="42"/>
      <c r="AB18" s="40"/>
      <c r="AC18" s="43"/>
      <c r="AD18" s="2"/>
      <c r="AE18" s="40"/>
    </row>
    <row r="19" customFormat="false" ht="23.25" hidden="false" customHeight="false" outlineLevel="0" collapsed="false">
      <c r="B19" s="9" t="s">
        <v>22</v>
      </c>
      <c r="C19" s="6" t="n">
        <v>300000</v>
      </c>
      <c r="D19" s="9"/>
      <c r="E19" s="9" t="s">
        <v>23</v>
      </c>
      <c r="F19" s="2"/>
      <c r="G19" s="13"/>
      <c r="H19" s="13"/>
      <c r="I19" s="13"/>
      <c r="J19" s="2"/>
      <c r="Z19" s="41" t="s">
        <v>61</v>
      </c>
      <c r="AA19" s="44" t="n">
        <f aca="false">AA15/AA16</f>
        <v>0.000304285714285714</v>
      </c>
      <c r="AB19" s="40"/>
      <c r="AC19" s="43"/>
      <c r="AD19" s="2"/>
      <c r="AE19" s="40"/>
    </row>
    <row r="20" customFormat="false" ht="21" hidden="false" customHeight="false" outlineLevel="0" collapsed="false">
      <c r="B20" s="9"/>
      <c r="C20" s="9"/>
      <c r="D20" s="9"/>
      <c r="E20" s="9"/>
      <c r="F20" s="2"/>
      <c r="G20" s="13"/>
      <c r="H20" s="13"/>
      <c r="I20" s="13"/>
      <c r="J20" s="2"/>
      <c r="Z20" s="40"/>
      <c r="AA20" s="45"/>
      <c r="AB20" s="40"/>
      <c r="AC20" s="43"/>
      <c r="AD20" s="36" t="s">
        <v>62</v>
      </c>
      <c r="AE20" s="40"/>
    </row>
    <row r="21" customFormat="false" ht="21" hidden="false" customHeight="false" outlineLevel="0" collapsed="false">
      <c r="B21" s="9" t="s">
        <v>24</v>
      </c>
      <c r="C21" s="18" t="n">
        <f aca="false">C9*C24</f>
        <v>30.5485714285714</v>
      </c>
      <c r="D21" s="9"/>
      <c r="E21" s="9" t="s">
        <v>25</v>
      </c>
      <c r="F21" s="2"/>
      <c r="G21" s="13"/>
      <c r="H21" s="13"/>
      <c r="I21" s="13"/>
      <c r="J21" s="2"/>
      <c r="Z21" s="40"/>
      <c r="AA21" s="45"/>
      <c r="AB21" s="40" t="n">
        <v>0</v>
      </c>
      <c r="AC21" s="43" t="n">
        <f aca="false">_xlfn.BINOM.DIST(AB21,$AA$17,$AA$19,FALSE())</f>
        <v>0.268551031872603</v>
      </c>
      <c r="AD21" s="46" t="n">
        <f aca="false">AC21*100</f>
        <v>26.8551031872603</v>
      </c>
      <c r="AE21" s="2"/>
    </row>
    <row r="22" customFormat="false" ht="21" hidden="false" customHeight="false" outlineLevel="0" collapsed="false">
      <c r="B22" s="9" t="s">
        <v>26</v>
      </c>
      <c r="C22" s="6" t="n">
        <v>30</v>
      </c>
      <c r="D22" s="9"/>
      <c r="E22" s="9" t="s">
        <v>27</v>
      </c>
      <c r="F22" s="2"/>
      <c r="G22" s="13"/>
      <c r="H22" s="13"/>
      <c r="I22" s="13"/>
      <c r="J22" s="2"/>
      <c r="Z22" s="40"/>
      <c r="AA22" s="45"/>
      <c r="AB22" s="40" t="n">
        <v>1</v>
      </c>
      <c r="AC22" s="43" t="n">
        <f aca="false">_xlfn.BINOM.DIST(AB22,$AA$17,$AA$19,FALSE())</f>
        <v>0.353121617703521</v>
      </c>
      <c r="AD22" s="47" t="n">
        <f aca="false">AC22*100</f>
        <v>35.3121617703521</v>
      </c>
      <c r="AE22" s="40"/>
    </row>
    <row r="23" customFormat="false" ht="21" hidden="false" customHeight="false" outlineLevel="0" collapsed="false">
      <c r="B23" s="48" t="s">
        <v>28</v>
      </c>
      <c r="C23" s="21" t="n">
        <f aca="false">C22/C9</f>
        <v>0.00631313131313132</v>
      </c>
      <c r="D23" s="9"/>
      <c r="E23" s="9" t="s">
        <v>29</v>
      </c>
      <c r="F23" s="2"/>
      <c r="G23" s="2"/>
      <c r="H23" s="13"/>
      <c r="I23" s="13"/>
      <c r="J23" s="2"/>
      <c r="Z23" s="40"/>
      <c r="AA23" s="45"/>
      <c r="AB23" s="40" t="n">
        <v>2</v>
      </c>
      <c r="AC23" s="43" t="n">
        <f aca="false">_xlfn.BINOM.DIST(AB23,$AA$17,$AA$19,FALSE())</f>
        <v>0.23210860793463</v>
      </c>
      <c r="AD23" s="47" t="n">
        <f aca="false">AC23*100</f>
        <v>23.210860793463</v>
      </c>
      <c r="AE23" s="40"/>
    </row>
    <row r="24" customFormat="false" ht="21" hidden="false" customHeight="false" outlineLevel="0" collapsed="false">
      <c r="B24" s="49" t="s">
        <v>30</v>
      </c>
      <c r="C24" s="21" t="n">
        <f aca="false">C18/C17</f>
        <v>0.00642857142857143</v>
      </c>
      <c r="D24" s="9"/>
      <c r="E24" s="9" t="s">
        <v>31</v>
      </c>
      <c r="F24" s="2"/>
      <c r="G24" s="13"/>
      <c r="H24" s="13"/>
      <c r="I24" s="13"/>
      <c r="J24" s="2"/>
      <c r="Z24" s="40"/>
      <c r="AA24" s="45"/>
      <c r="AB24" s="40" t="n">
        <v>3</v>
      </c>
      <c r="AC24" s="43" t="n">
        <f aca="false">_xlfn.BINOM.DIST(AB24,$AA$17,$AA$19,FALSE())</f>
        <v>0.101687217400985</v>
      </c>
      <c r="AD24" s="47" t="n">
        <f aca="false">AC24*100</f>
        <v>10.1687217400985</v>
      </c>
      <c r="AE24" s="40"/>
    </row>
    <row r="25" customFormat="false" ht="21" hidden="false" customHeight="false" outlineLevel="0" collapsed="false">
      <c r="B25" s="49" t="s">
        <v>32</v>
      </c>
      <c r="C25" s="6" t="n">
        <f aca="false">IF(C13 &lt; 0.8, C23/C24, 1)</f>
        <v>0.982042648709316</v>
      </c>
      <c r="D25" s="9"/>
      <c r="E25" s="9" t="s">
        <v>33</v>
      </c>
      <c r="F25" s="2"/>
      <c r="G25" s="13"/>
      <c r="H25" s="13"/>
      <c r="I25" s="13"/>
      <c r="J25" s="2"/>
      <c r="Z25" s="40"/>
      <c r="AA25" s="45"/>
      <c r="AB25" s="40" t="n">
        <v>4</v>
      </c>
      <c r="AC25" s="43" t="n">
        <f aca="false">_xlfn.BINOM.DIST(AB25,$AA$17,$AA$19,FALSE())</f>
        <v>0.0334042829574466</v>
      </c>
      <c r="AD25" s="47" t="n">
        <f aca="false">AC25*100</f>
        <v>3.34042829574466</v>
      </c>
      <c r="AE25" s="40"/>
    </row>
    <row r="26" customFormat="false" ht="21" hidden="false" customHeight="false" outlineLevel="0" collapsed="false">
      <c r="B26" s="9"/>
      <c r="C26" s="6"/>
      <c r="D26" s="9"/>
      <c r="E26" s="9"/>
      <c r="F26" s="2"/>
      <c r="G26" s="13" t="s">
        <v>34</v>
      </c>
      <c r="H26" s="13"/>
      <c r="I26" s="13"/>
      <c r="J26" s="2"/>
      <c r="Z26" s="40"/>
      <c r="AA26" s="45"/>
      <c r="AB26" s="40" t="n">
        <v>5</v>
      </c>
      <c r="AC26" s="43" t="n">
        <f aca="false">_xlfn.BINOM.DIST(AB26,$AA$17,$AA$19,FALSE())</f>
        <v>0.00877662047367109</v>
      </c>
      <c r="AD26" s="47" t="n">
        <f aca="false">AC26*100</f>
        <v>0.877662047367109</v>
      </c>
      <c r="AE26" s="40"/>
    </row>
    <row r="27" customFormat="false" ht="21" hidden="false" customHeight="false" outlineLevel="0" collapsed="false">
      <c r="B27" s="9"/>
      <c r="C27" s="6"/>
      <c r="D27" s="9"/>
      <c r="E27" s="9"/>
      <c r="F27" s="2"/>
      <c r="G27" s="17" t="n">
        <f aca="false">C25*G14</f>
        <v>68203.728234801</v>
      </c>
      <c r="H27" s="13"/>
      <c r="I27" s="13"/>
      <c r="J27" s="2"/>
      <c r="Z27" s="40"/>
      <c r="AA27" s="45"/>
      <c r="AB27" s="40" t="n">
        <v>6</v>
      </c>
      <c r="AC27" s="43" t="n">
        <f aca="false">_xlfn.BINOM.DIST(AB27,$AA$17,$AA$19,FALSE())</f>
        <v>0.00192119125635104</v>
      </c>
      <c r="AD27" s="47" t="n">
        <f aca="false">AC27*100</f>
        <v>0.192119125635104</v>
      </c>
      <c r="AE27" s="40"/>
    </row>
    <row r="28" customFormat="false" ht="21" hidden="false" customHeight="false" outlineLevel="0" collapsed="false">
      <c r="B28" s="9" t="s">
        <v>35</v>
      </c>
      <c r="C28" s="10" t="n">
        <v>0.045</v>
      </c>
      <c r="D28" s="9"/>
      <c r="E28" s="9" t="s">
        <v>36</v>
      </c>
      <c r="F28" s="2"/>
      <c r="G28" s="13"/>
      <c r="H28" s="13"/>
      <c r="I28" s="13"/>
      <c r="J28" s="2"/>
      <c r="Z28" s="40"/>
      <c r="AA28" s="45"/>
      <c r="AB28" s="40" t="n">
        <v>7</v>
      </c>
      <c r="AC28" s="43" t="n">
        <f aca="false">_xlfn.BINOM.DIST(AB28,$AA$17,$AA$19,FALSE())</f>
        <v>0.000360384775044478</v>
      </c>
      <c r="AD28" s="47" t="n">
        <f aca="false">AC28*100</f>
        <v>0.0360384775044478</v>
      </c>
      <c r="AE28" s="40"/>
    </row>
    <row r="29" customFormat="false" ht="21" hidden="false" customHeight="false" outlineLevel="0" collapsed="false">
      <c r="B29" s="49" t="s">
        <v>37</v>
      </c>
      <c r="C29" s="6" t="n">
        <f aca="false">C10*(C14-C15) / 1000000</f>
        <v>39.783</v>
      </c>
      <c r="D29" s="9" t="s">
        <v>38</v>
      </c>
      <c r="E29" s="9" t="s">
        <v>39</v>
      </c>
      <c r="F29" s="2"/>
      <c r="G29" s="13"/>
      <c r="H29" s="13"/>
      <c r="I29" s="13"/>
      <c r="J29" s="2"/>
      <c r="Z29" s="40"/>
      <c r="AA29" s="45"/>
      <c r="AB29" s="40" t="n">
        <v>8</v>
      </c>
      <c r="AC29" s="43" t="n">
        <f aca="false">_xlfn.BINOM.DIST(AB29,$AA$17,$AA$19,FALSE())</f>
        <v>5.91384094205336E-005</v>
      </c>
      <c r="AD29" s="47" t="n">
        <f aca="false">AC29*100</f>
        <v>0.00591384094205336</v>
      </c>
      <c r="AE29" s="40"/>
    </row>
    <row r="30" customFormat="false" ht="21" hidden="false" customHeight="false" outlineLevel="0" collapsed="false">
      <c r="B30" s="9"/>
      <c r="C30" s="6"/>
      <c r="D30" s="9"/>
      <c r="E30" s="9"/>
      <c r="F30" s="2"/>
      <c r="G30" s="13"/>
      <c r="H30" s="13"/>
      <c r="I30" s="13"/>
      <c r="J30" s="2"/>
      <c r="Z30" s="40"/>
      <c r="AA30" s="45"/>
      <c r="AB30" s="40" t="n">
        <v>9</v>
      </c>
      <c r="AC30" s="43" t="n">
        <f aca="false">_xlfn.BINOM.DIST(AB30,$AA$17,$AA$19,FALSE())</f>
        <v>8.6242158070552E-006</v>
      </c>
      <c r="AD30" s="47" t="n">
        <f aca="false">AC30*100</f>
        <v>0.00086242158070552</v>
      </c>
      <c r="AE30" s="40"/>
    </row>
    <row r="31" customFormat="false" ht="21" hidden="false" customHeight="false" outlineLevel="0" collapsed="false">
      <c r="B31" s="49" t="s">
        <v>40</v>
      </c>
      <c r="C31" s="6" t="n">
        <v>0.3</v>
      </c>
      <c r="D31" s="9"/>
      <c r="E31" s="9"/>
      <c r="F31" s="2"/>
      <c r="G31" s="13"/>
      <c r="H31" s="13"/>
      <c r="I31" s="13"/>
      <c r="J31" s="2"/>
      <c r="Z31" s="40"/>
      <c r="AA31" s="45"/>
      <c r="AB31" s="40" t="n">
        <v>10</v>
      </c>
      <c r="AC31" s="43" t="n">
        <f aca="false">_xlfn.BINOM.DIST(AB31,$AA$17,$AA$19,FALSE())</f>
        <v>1.13164802937434E-006</v>
      </c>
      <c r="AD31" s="47" t="n">
        <f aca="false">AC31*100</f>
        <v>0.000113164802937434</v>
      </c>
      <c r="AE31" s="40"/>
    </row>
    <row r="32" customFormat="false" ht="21" hidden="false" customHeight="false" outlineLevel="0" collapsed="false">
      <c r="B32" s="49" t="s">
        <v>41</v>
      </c>
      <c r="C32" s="23" t="n">
        <f aca="false">C18/C15</f>
        <v>0.00283562809162229</v>
      </c>
      <c r="D32" s="9"/>
      <c r="E32" s="9" t="s">
        <v>42</v>
      </c>
      <c r="F32" s="2"/>
      <c r="G32" s="24" t="s">
        <v>43</v>
      </c>
      <c r="H32" s="36"/>
      <c r="I32" s="36"/>
      <c r="J32" s="2"/>
      <c r="Z32" s="40"/>
      <c r="AA32" s="45"/>
      <c r="AB32" s="40" t="n">
        <v>11</v>
      </c>
      <c r="AC32" s="43" t="n">
        <f aca="false">_xlfn.BINOM.DIST(AB32,$AA$17,$AA$19,FALSE())</f>
        <v>1.34961435720833E-007</v>
      </c>
      <c r="AD32" s="47" t="n">
        <f aca="false">AC32*100</f>
        <v>1.34961435720833E-005</v>
      </c>
      <c r="AE32" s="40"/>
    </row>
    <row r="33" customFormat="false" ht="21" hidden="false" customHeight="false" outlineLevel="0" collapsed="false">
      <c r="B33" s="49" t="s">
        <v>44</v>
      </c>
      <c r="C33" s="26" t="n">
        <f aca="false">1/C12</f>
        <v>0.00666666666666667</v>
      </c>
      <c r="D33" s="9"/>
      <c r="E33" s="9" t="s">
        <v>45</v>
      </c>
      <c r="F33" s="2"/>
      <c r="G33" s="2" t="s">
        <v>46</v>
      </c>
      <c r="H33" s="36" t="n">
        <f aca="false">IF(G27-340 &gt; 0, G27-340, 0)</f>
        <v>67863.728234801</v>
      </c>
      <c r="I33" s="2"/>
      <c r="J33" s="2"/>
      <c r="Z33" s="40"/>
      <c r="AA33" s="45"/>
      <c r="AB33" s="40" t="n">
        <v>12</v>
      </c>
      <c r="AC33" s="43" t="n">
        <f aca="false">_xlfn.BINOM.DIST(AB33,$AA$17,$AA$19,FALSE())</f>
        <v>1.47509051622122E-008</v>
      </c>
      <c r="AD33" s="47" t="n">
        <f aca="false">AC33*100</f>
        <v>1.47509051622122E-006</v>
      </c>
      <c r="AE33" s="40"/>
    </row>
    <row r="34" customFormat="false" ht="21" hidden="false" customHeight="false" outlineLevel="0" collapsed="false">
      <c r="B34" s="49" t="s">
        <v>47</v>
      </c>
      <c r="C34" s="50" t="n">
        <f aca="false">C19/C15</f>
        <v>9.45209363874098E-006</v>
      </c>
      <c r="D34" s="9"/>
      <c r="E34" s="9" t="s">
        <v>48</v>
      </c>
      <c r="F34" s="2"/>
      <c r="G34" s="2" t="s">
        <v>49</v>
      </c>
      <c r="H34" s="51" t="n">
        <f aca="false">H33*0.98</f>
        <v>66506.453670105</v>
      </c>
      <c r="I34" s="2" t="s">
        <v>50</v>
      </c>
      <c r="J34" s="2"/>
      <c r="Z34" s="40"/>
      <c r="AA34" s="45"/>
      <c r="AB34" s="40" t="n">
        <v>13</v>
      </c>
      <c r="AC34" s="43" t="n">
        <f aca="false">_xlfn.BINOM.DIST(AB34,$AA$17,$AA$19,FALSE())</f>
        <v>1.48786917474851E-009</v>
      </c>
      <c r="AD34" s="47" t="n">
        <f aca="false">AC34*100</f>
        <v>1.48786917474851E-007</v>
      </c>
      <c r="AE34" s="40"/>
    </row>
    <row r="35" customFormat="false" ht="21" hidden="false" customHeight="false" outlineLevel="0" collapsed="false">
      <c r="Z35" s="40"/>
      <c r="AA35" s="45"/>
      <c r="AB35" s="40" t="n">
        <v>14</v>
      </c>
      <c r="AC35" s="43" t="n">
        <f aca="false">_xlfn.BINOM.DIST(AB35,$AA$17,$AA$19,FALSE())</f>
        <v>1.3932380139464E-010</v>
      </c>
      <c r="AD35" s="47" t="n">
        <f aca="false">AC35*100</f>
        <v>1.3932380139464E-008</v>
      </c>
      <c r="AE35" s="40"/>
    </row>
    <row r="36" customFormat="false" ht="21" hidden="false" customHeight="false" outlineLevel="0" collapsed="false">
      <c r="Z36" s="40"/>
      <c r="AA36" s="45"/>
      <c r="AB36" s="40" t="n">
        <v>15</v>
      </c>
      <c r="AC36" s="43" t="n">
        <f aca="false">_xlfn.BINOM.DIST(AB36,$AA$17,$AA$19,FALSE())</f>
        <v>1.2173678134969E-011</v>
      </c>
      <c r="AD36" s="47" t="n">
        <f aca="false">AC36*100</f>
        <v>1.2173678134969E-009</v>
      </c>
      <c r="AE36" s="40"/>
    </row>
    <row r="37" customFormat="false" ht="21" hidden="false" customHeight="false" outlineLevel="0" collapsed="false">
      <c r="Z37" s="40"/>
      <c r="AA37" s="45"/>
      <c r="AB37" s="40" t="n">
        <v>16</v>
      </c>
      <c r="AC37" s="43" t="n">
        <f aca="false">_xlfn.BINOM.DIST(AB37,$AA$17,$AA$19,FALSE())</f>
        <v>9.96985222917101E-013</v>
      </c>
      <c r="AD37" s="47" t="n">
        <f aca="false">AC37*100</f>
        <v>9.96985222917101E-011</v>
      </c>
      <c r="AE37" s="40"/>
    </row>
    <row r="38" customFormat="false" ht="21" hidden="false" customHeight="false" outlineLevel="0" collapsed="false">
      <c r="Z38" s="40"/>
      <c r="AA38" s="45"/>
      <c r="AB38" s="40" t="n">
        <v>17</v>
      </c>
      <c r="AC38" s="43" t="n">
        <f aca="false">_xlfn.BINOM.DIST(AB38,$AA$17,$AA$19,FALSE())</f>
        <v>7.6829108847297E-014</v>
      </c>
      <c r="AD38" s="47" t="n">
        <f aca="false">AC38*100</f>
        <v>7.6829108847297E-012</v>
      </c>
      <c r="AE38" s="40"/>
    </row>
    <row r="39" customFormat="false" ht="21" hidden="false" customHeight="false" outlineLevel="0" collapsed="false">
      <c r="Z39" s="40"/>
      <c r="AA39" s="45"/>
      <c r="AB39" s="40" t="n">
        <v>18</v>
      </c>
      <c r="AC39" s="43" t="n">
        <f aca="false">_xlfn.BINOM.DIST(AB39,$AA$17,$AA$19,FALSE())</f>
        <v>5.59034190195594E-015</v>
      </c>
      <c r="AD39" s="47" t="n">
        <f aca="false">AC39*100</f>
        <v>5.59034190195594E-013</v>
      </c>
      <c r="AE39" s="40"/>
    </row>
    <row r="40" customFormat="false" ht="21" hidden="false" customHeight="false" outlineLevel="0" collapsed="false">
      <c r="Z40" s="40"/>
      <c r="AA40" s="45"/>
      <c r="AB40" s="40" t="n">
        <v>19</v>
      </c>
      <c r="AC40" s="43" t="n">
        <f aca="false">_xlfn.BINOM.DIST(AB40,$AA$17,$AA$19,FALSE())</f>
        <v>3.85273295840597E-016</v>
      </c>
      <c r="AD40" s="47" t="n">
        <f aca="false">AC40*100</f>
        <v>3.85273295840597E-014</v>
      </c>
      <c r="AE40" s="40"/>
    </row>
    <row r="41" customFormat="false" ht="21" hidden="false" customHeight="false" outlineLevel="0" collapsed="false">
      <c r="Z41" s="40"/>
      <c r="AA41" s="45"/>
      <c r="AB41" s="40" t="n">
        <v>20</v>
      </c>
      <c r="AC41" s="43" t="n">
        <f aca="false">_xlfn.BINOM.DIST(AB41,$AA$17,$AA$19,FALSE())</f>
        <v>2.52186647417298E-017</v>
      </c>
      <c r="AD41" s="47" t="n">
        <f aca="false">AC41*100</f>
        <v>2.52186647417298E-015</v>
      </c>
      <c r="AE41" s="40"/>
    </row>
    <row r="42" customFormat="false" ht="21" hidden="false" customHeight="false" outlineLevel="0" collapsed="false">
      <c r="Z42" s="40"/>
      <c r="AA42" s="45"/>
      <c r="AB42" s="40" t="n">
        <v>21</v>
      </c>
      <c r="AC42" s="43" t="n">
        <f aca="false">_xlfn.BINOM.DIST(AB42,$AA$17,$AA$19,FALSE())</f>
        <v>1.57175547613572E-018</v>
      </c>
      <c r="AD42" s="47" t="n">
        <f aca="false">AC42*100</f>
        <v>1.57175547613572E-016</v>
      </c>
      <c r="AE42" s="40"/>
    </row>
    <row r="43" customFormat="false" ht="21" hidden="false" customHeight="false" outlineLevel="0" collapsed="false">
      <c r="Z43" s="40"/>
      <c r="AA43" s="45"/>
      <c r="AB43" s="40" t="n">
        <v>22</v>
      </c>
      <c r="AC43" s="43" t="n">
        <f aca="false">_xlfn.BINOM.DIST(AB43,$AA$17,$AA$19,FALSE())</f>
        <v>9.34853330485034E-020</v>
      </c>
      <c r="AD43" s="47" t="n">
        <f aca="false">AC43*100</f>
        <v>9.34853330485034E-018</v>
      </c>
      <c r="AE43" s="40"/>
    </row>
    <row r="44" customFormat="false" ht="21" hidden="false" customHeight="false" outlineLevel="0" collapsed="false">
      <c r="Z44" s="40"/>
      <c r="AA44" s="45"/>
      <c r="AB44" s="40" t="n">
        <v>23</v>
      </c>
      <c r="AC44" s="43" t="n">
        <f aca="false">_xlfn.BINOM.DIST(AB44,$AA$17,$AA$19,FALSE())</f>
        <v>5.31735661598182E-021</v>
      </c>
      <c r="AD44" s="47" t="n">
        <f aca="false">AC44*100</f>
        <v>5.31735661598182E-019</v>
      </c>
      <c r="AE44" s="40"/>
    </row>
    <row r="45" customFormat="false" ht="21" hidden="false" customHeight="false" outlineLevel="0" collapsed="false">
      <c r="Z45" s="40"/>
      <c r="AA45" s="45"/>
      <c r="AB45" s="40" t="n">
        <v>24</v>
      </c>
      <c r="AC45" s="43" t="n">
        <f aca="false">_xlfn.BINOM.DIST(AB45,$AA$17,$AA$19,FALSE())</f>
        <v>2.8977681385551E-022</v>
      </c>
      <c r="AD45" s="47" t="n">
        <f aca="false">AC45*100</f>
        <v>2.8977681385551E-020</v>
      </c>
      <c r="AE45" s="40"/>
    </row>
    <row r="46" customFormat="false" ht="21" hidden="false" customHeight="false" outlineLevel="0" collapsed="false">
      <c r="Z46" s="40"/>
      <c r="AA46" s="45"/>
      <c r="AB46" s="40" t="n">
        <v>25</v>
      </c>
      <c r="AC46" s="43" t="n">
        <f aca="false">_xlfn.BINOM.DIST(AB46,$AA$17,$AA$19,FALSE())</f>
        <v>1.51565944474451E-023</v>
      </c>
      <c r="AD46" s="47" t="n">
        <f aca="false">AC46*100</f>
        <v>1.51565944474451E-021</v>
      </c>
      <c r="AE46" s="40"/>
    </row>
    <row r="47" customFormat="false" ht="21" hidden="false" customHeight="false" outlineLevel="0" collapsed="false">
      <c r="Z47" s="40"/>
      <c r="AA47" s="45"/>
      <c r="AB47" s="40" t="n">
        <v>26</v>
      </c>
      <c r="AC47" s="43" t="n">
        <f aca="false">_xlfn.BINOM.DIST(AB47,$AA$17,$AA$19,FALSE())</f>
        <v>7.62088105783421E-025</v>
      </c>
      <c r="AD47" s="47" t="n">
        <f aca="false">AC47*100</f>
        <v>7.62088105783421E-023</v>
      </c>
      <c r="AE47" s="40"/>
    </row>
    <row r="48" customFormat="false" ht="21" hidden="false" customHeight="false" outlineLevel="0" collapsed="false">
      <c r="Z48" s="40"/>
      <c r="AA48" s="45"/>
      <c r="AB48" s="40" t="n">
        <v>27</v>
      </c>
      <c r="AC48" s="43" t="n">
        <f aca="false">_xlfn.BINOM.DIST(AB48,$AA$17,$AA$19,FALSE())</f>
        <v>3.6890725187746E-026</v>
      </c>
      <c r="AD48" s="47" t="n">
        <f aca="false">AC48*100</f>
        <v>3.6890725187746E-024</v>
      </c>
      <c r="AE48" s="40"/>
    </row>
    <row r="49" customFormat="false" ht="21" hidden="false" customHeight="false" outlineLevel="0" collapsed="false">
      <c r="Z49" s="40"/>
      <c r="AA49" s="45"/>
      <c r="AB49" s="40" t="n">
        <v>28</v>
      </c>
      <c r="AC49" s="43" t="n">
        <f aca="false">_xlfn.BINOM.DIST(AB49,$AA$17,$AA$19,FALSE())</f>
        <v>1.7216060605483E-027</v>
      </c>
      <c r="AD49" s="47" t="n">
        <f aca="false">AC49*100</f>
        <v>1.7216060605483E-025</v>
      </c>
      <c r="AE49" s="40"/>
    </row>
    <row r="50" customFormat="false" ht="21" hidden="false" customHeight="false" outlineLevel="0" collapsed="false">
      <c r="Z50" s="40"/>
      <c r="AA50" s="45"/>
      <c r="AB50" s="40" t="n">
        <v>29</v>
      </c>
      <c r="AC50" s="43" t="n">
        <f aca="false">_xlfn.BINOM.DIST(AB50,$AA$17,$AA$19,FALSE())</f>
        <v>7.75548980657324E-029</v>
      </c>
      <c r="AD50" s="47" t="n">
        <f aca="false">AC50*100</f>
        <v>7.75548980657324E-027</v>
      </c>
      <c r="AE50" s="40"/>
    </row>
    <row r="51" customFormat="false" ht="21" hidden="false" customHeight="false" outlineLevel="0" collapsed="false">
      <c r="Z51" s="40"/>
      <c r="AA51" s="45"/>
      <c r="AB51" s="40" t="n">
        <v>30</v>
      </c>
      <c r="AC51" s="43" t="n">
        <f aca="false">_xlfn.BINOM.DIST(AB51,$AA$17,$AA$19,FALSE())</f>
        <v>3.37644923378172E-030</v>
      </c>
      <c r="AD51" s="47" t="n">
        <f aca="false">AC51*100</f>
        <v>3.37644923378172E-028</v>
      </c>
      <c r="AE51" s="40"/>
    </row>
    <row r="52" customFormat="false" ht="21" hidden="false" customHeight="false" outlineLevel="0" collapsed="false">
      <c r="Z52" s="40"/>
      <c r="AA52" s="45"/>
      <c r="AB52" s="40" t="n">
        <v>31</v>
      </c>
      <c r="AC52" s="43" t="n">
        <f aca="false">_xlfn.BINOM.DIST(AB52,$AA$17,$AA$19,FALSE())</f>
        <v>1.42222908489285E-031</v>
      </c>
      <c r="AD52" s="47" t="n">
        <f aca="false">AC52*100</f>
        <v>1.42222908489285E-029</v>
      </c>
      <c r="AE52" s="40"/>
    </row>
    <row r="53" customFormat="false" ht="21" hidden="false" customHeight="false" outlineLevel="0" collapsed="false">
      <c r="Z53" s="40"/>
      <c r="AA53" s="45"/>
      <c r="AB53" s="40" t="n">
        <v>32</v>
      </c>
      <c r="AC53" s="43" t="n">
        <f aca="false">_xlfn.BINOM.DIST(AB53,$AA$17,$AA$19,FALSE())</f>
        <v>5.80215540633906E-033</v>
      </c>
      <c r="AD53" s="47" t="n">
        <f aca="false">AC53*100</f>
        <v>5.80215540633906E-031</v>
      </c>
      <c r="AE53" s="40"/>
    </row>
    <row r="54" customFormat="false" ht="21" hidden="false" customHeight="false" outlineLevel="0" collapsed="false">
      <c r="Z54" s="40"/>
      <c r="AA54" s="45"/>
      <c r="AB54" s="40" t="n">
        <v>33</v>
      </c>
      <c r="AC54" s="43" t="n">
        <f aca="false">_xlfn.BINOM.DIST(AB54,$AA$17,$AA$19,FALSE())</f>
        <v>2.2947951683858E-034</v>
      </c>
      <c r="AD54" s="47" t="n">
        <f aca="false">AC54*100</f>
        <v>2.2947951683858E-032</v>
      </c>
      <c r="AE54" s="40"/>
    </row>
    <row r="55" customFormat="false" ht="21" hidden="false" customHeight="false" outlineLevel="0" collapsed="false">
      <c r="Z55" s="40"/>
      <c r="AA55" s="45"/>
      <c r="AB55" s="40" t="n">
        <v>34</v>
      </c>
      <c r="AC55" s="43" t="n">
        <f aca="false">_xlfn.BINOM.DIST(AB55,$AA$17,$AA$19,FALSE())</f>
        <v>8.80708578174627E-036</v>
      </c>
      <c r="AD55" s="47" t="n">
        <f aca="false">AC55*100</f>
        <v>8.80708578174627E-034</v>
      </c>
      <c r="AE55" s="40"/>
    </row>
    <row r="56" customFormat="false" ht="21" hidden="false" customHeight="false" outlineLevel="0" collapsed="false">
      <c r="Z56" s="40"/>
      <c r="AA56" s="45"/>
      <c r="AB56" s="40" t="n">
        <v>35</v>
      </c>
      <c r="AC56" s="43" t="n">
        <f aca="false">_xlfn.BINOM.DIST(AB56,$AA$17,$AA$19,FALSE())</f>
        <v>3.28269158541925E-037</v>
      </c>
      <c r="AD56" s="47" t="n">
        <f aca="false">AC56*100</f>
        <v>3.28269158541925E-035</v>
      </c>
      <c r="AE56" s="40"/>
    </row>
    <row r="57" customFormat="false" ht="21" hidden="false" customHeight="false" outlineLevel="0" collapsed="false">
      <c r="Z57" s="40"/>
      <c r="AA57" s="45"/>
      <c r="AB57" s="40" t="n">
        <v>36</v>
      </c>
      <c r="AC57" s="43" t="n">
        <f aca="false">_xlfn.BINOM.DIST(AB57,$AA$17,$AA$19,FALSE())</f>
        <v>1.18930197627996E-038</v>
      </c>
      <c r="AD57" s="47" t="n">
        <f aca="false">AC57*100</f>
        <v>1.18930197627996E-036</v>
      </c>
      <c r="AE57" s="40"/>
    </row>
    <row r="58" customFormat="false" ht="21" hidden="false" customHeight="false" outlineLevel="0" collapsed="false">
      <c r="Z58" s="40"/>
      <c r="AA58" s="45"/>
      <c r="AB58" s="40" t="n">
        <v>37</v>
      </c>
      <c r="AC58" s="43" t="n">
        <f aca="false">_xlfn.BINOM.DIST(AB58,$AA$17,$AA$19,FALSE())</f>
        <v>4.19134694591682E-040</v>
      </c>
      <c r="AD58" s="47" t="n">
        <f aca="false">AC58*100</f>
        <v>4.19134694591682E-038</v>
      </c>
      <c r="AE58" s="40"/>
    </row>
    <row r="59" customFormat="false" ht="21" hidden="false" customHeight="false" outlineLevel="0" collapsed="false">
      <c r="Z59" s="40"/>
      <c r="AA59" s="45"/>
      <c r="AB59" s="40" t="n">
        <v>38</v>
      </c>
      <c r="AC59" s="43" t="n">
        <f aca="false">_xlfn.BINOM.DIST(AB59,$AA$17,$AA$19,FALSE())</f>
        <v>1.43791039291206E-041</v>
      </c>
      <c r="AD59" s="47" t="n">
        <f aca="false">AC59*100</f>
        <v>1.43791039291206E-039</v>
      </c>
      <c r="AE59" s="40"/>
    </row>
    <row r="60" customFormat="false" ht="21" hidden="false" customHeight="false" outlineLevel="0" collapsed="false">
      <c r="Z60" s="40"/>
      <c r="AA60" s="45"/>
      <c r="AB60" s="40" t="n">
        <v>39</v>
      </c>
      <c r="AC60" s="43" t="n">
        <f aca="false">_xlfn.BINOM.DIST(AB60,$AA$17,$AA$19,FALSE())</f>
        <v>4.80537861986697E-043</v>
      </c>
      <c r="AD60" s="47" t="n">
        <f aca="false">AC60*100</f>
        <v>4.80537861986697E-041</v>
      </c>
      <c r="AE60" s="40"/>
    </row>
    <row r="61" customFormat="false" ht="21" hidden="false" customHeight="false" outlineLevel="0" collapsed="false">
      <c r="Z61" s="40"/>
      <c r="AA61" s="45"/>
      <c r="AB61" s="40" t="n">
        <v>40</v>
      </c>
      <c r="AC61" s="43" t="n">
        <f aca="false">_xlfn.BINOM.DIST(AB61,$AA$17,$AA$19,FALSE())</f>
        <v>1.56540451260939E-044</v>
      </c>
      <c r="AD61" s="47" t="n">
        <f aca="false">AC61*100</f>
        <v>1.56540451260939E-042</v>
      </c>
      <c r="AE61" s="40"/>
    </row>
    <row r="62" customFormat="false" ht="21" hidden="false" customHeight="false" outlineLevel="0" collapsed="false">
      <c r="Z62" s="40"/>
      <c r="AA62" s="45"/>
      <c r="AB62" s="40" t="n">
        <v>41</v>
      </c>
      <c r="AC62" s="43" t="n">
        <f aca="false">_xlfn.BINOM.DIST(AB62,$AA$17,$AA$19,FALSE())</f>
        <v>4.97393638933835E-046</v>
      </c>
      <c r="AD62" s="47" t="n">
        <f aca="false">AC62*100</f>
        <v>4.97393638933835E-044</v>
      </c>
      <c r="AE62" s="40"/>
    </row>
    <row r="63" customFormat="false" ht="21" hidden="false" customHeight="false" outlineLevel="0" collapsed="false">
      <c r="Z63" s="40"/>
      <c r="AA63" s="45"/>
      <c r="AB63" s="40" t="n">
        <v>42</v>
      </c>
      <c r="AC63" s="43" t="n">
        <f aca="false">_xlfn.BINOM.DIST(AB63,$AA$17,$AA$19,FALSE())</f>
        <v>1.54243530072977E-047</v>
      </c>
      <c r="AD63" s="47" t="n">
        <f aca="false">AC63*100</f>
        <v>1.54243530072977E-045</v>
      </c>
      <c r="AE63" s="40"/>
    </row>
    <row r="64" customFormat="false" ht="21" hidden="false" customHeight="false" outlineLevel="0" collapsed="false">
      <c r="Z64" s="40"/>
      <c r="AA64" s="45"/>
      <c r="AB64" s="40" t="n">
        <v>43</v>
      </c>
      <c r="AC64" s="43" t="n">
        <f aca="false">_xlfn.BINOM.DIST(AB64,$AA$17,$AA$19,FALSE())</f>
        <v>4.67081873889525E-049</v>
      </c>
      <c r="AD64" s="47" t="n">
        <f aca="false">AC64*100</f>
        <v>4.67081873889525E-047</v>
      </c>
      <c r="AE64" s="40"/>
    </row>
    <row r="65" customFormat="false" ht="21" hidden="false" customHeight="false" outlineLevel="0" collapsed="false">
      <c r="Z65" s="40"/>
      <c r="AA65" s="45"/>
      <c r="AB65" s="40" t="n">
        <v>44</v>
      </c>
      <c r="AC65" s="43" t="n">
        <f aca="false">_xlfn.BINOM.DIST(AB65,$AA$17,$AA$19,FALSE())</f>
        <v>1.381953152093E-050</v>
      </c>
      <c r="AD65" s="47" t="n">
        <f aca="false">AC65*100</f>
        <v>1.381953152093E-048</v>
      </c>
      <c r="AE65" s="40"/>
    </row>
    <row r="66" customFormat="false" ht="21" hidden="false" customHeight="false" outlineLevel="0" collapsed="false">
      <c r="Z66" s="40"/>
      <c r="AA66" s="45"/>
      <c r="AB66" s="40" t="n">
        <v>45</v>
      </c>
      <c r="AC66" s="43" t="n">
        <f aca="false">_xlfn.BINOM.DIST(AB66,$AA$17,$AA$19,FALSE())</f>
        <v>3.99698240714987E-052</v>
      </c>
      <c r="AD66" s="47" t="n">
        <f aca="false">AC66*100</f>
        <v>3.99698240714987E-050</v>
      </c>
      <c r="AE66" s="40"/>
    </row>
    <row r="67" customFormat="false" ht="21" hidden="false" customHeight="false" outlineLevel="0" collapsed="false">
      <c r="Z67" s="40"/>
      <c r="AA67" s="45"/>
      <c r="AB67" s="40" t="n">
        <v>46</v>
      </c>
      <c r="AC67" s="43" t="n">
        <f aca="false">_xlfn.BINOM.DIST(AB67,$AA$17,$AA$19,FALSE())</f>
        <v>1.13063976901745E-053</v>
      </c>
      <c r="AD67" s="47" t="n">
        <f aca="false">AC67*100</f>
        <v>1.13063976901745E-051</v>
      </c>
      <c r="AE67" s="40"/>
    </row>
    <row r="68" customFormat="false" ht="21" hidden="false" customHeight="false" outlineLevel="0" collapsed="false">
      <c r="Z68" s="40"/>
      <c r="AA68" s="45"/>
      <c r="AB68" s="40" t="n">
        <v>47</v>
      </c>
      <c r="AC68" s="43" t="n">
        <f aca="false">_xlfn.BINOM.DIST(AB68,$AA$17,$AA$19,FALSE())</f>
        <v>3.1294977976498E-055</v>
      </c>
      <c r="AD68" s="47" t="n">
        <f aca="false">AC68*100</f>
        <v>3.12949779764979E-053</v>
      </c>
      <c r="AE68" s="40"/>
    </row>
    <row r="69" customFormat="false" ht="21" hidden="false" customHeight="false" outlineLevel="0" collapsed="false">
      <c r="Z69" s="40"/>
      <c r="AA69" s="45"/>
      <c r="AB69" s="40" t="n">
        <v>48</v>
      </c>
      <c r="AC69" s="43" t="n">
        <f aca="false">_xlfn.BINOM.DIST(AB69,$AA$17,$AA$19,FALSE())</f>
        <v>8.47969123412185E-057</v>
      </c>
      <c r="AD69" s="47" t="n">
        <f aca="false">AC69*100</f>
        <v>8.47969123412184E-055</v>
      </c>
      <c r="AE69" s="40"/>
    </row>
    <row r="70" customFormat="false" ht="21" hidden="false" customHeight="false" outlineLevel="0" collapsed="false">
      <c r="Z70" s="40"/>
      <c r="AA70" s="45"/>
      <c r="AB70" s="40" t="n">
        <v>49</v>
      </c>
      <c r="AC70" s="43" t="n">
        <f aca="false">_xlfn.BINOM.DIST(AB70,$AA$17,$AA$19,FALSE())</f>
        <v>2.25024049528187E-058</v>
      </c>
      <c r="AD70" s="47" t="n">
        <f aca="false">AC70*100</f>
        <v>2.25024049528187E-056</v>
      </c>
      <c r="AE70" s="40"/>
    </row>
    <row r="71" customFormat="false" ht="21" hidden="false" customHeight="false" outlineLevel="0" collapsed="false">
      <c r="Z71" s="40"/>
      <c r="AA71" s="45"/>
      <c r="AB71" s="40" t="n">
        <v>50</v>
      </c>
      <c r="AC71" s="43" t="n">
        <f aca="false">_xlfn.BINOM.DIST(AB71,$AA$17,$AA$19,FALSE())</f>
        <v>5.85062464461132E-060</v>
      </c>
      <c r="AD71" s="47" t="n">
        <f aca="false">AC71*100</f>
        <v>5.85062464461132E-058</v>
      </c>
      <c r="AE71" s="40"/>
    </row>
    <row r="72" customFormat="false" ht="21" hidden="false" customHeight="false" outlineLevel="0" collapsed="false">
      <c r="Z72" s="40"/>
      <c r="AA72" s="45"/>
      <c r="AB72" s="40" t="n">
        <v>51</v>
      </c>
      <c r="AC72" s="43" t="n">
        <f aca="false">_xlfn.BINOM.DIST(AB72,$AA$17,$AA$19,FALSE())</f>
        <v>1.49098635265976E-061</v>
      </c>
      <c r="AD72" s="47" t="n">
        <f aca="false">AC72*100</f>
        <v>1.49098635265976E-059</v>
      </c>
      <c r="AE72" s="40"/>
    </row>
    <row r="73" customFormat="false" ht="21" hidden="false" customHeight="false" outlineLevel="0" collapsed="false">
      <c r="Z73" s="40"/>
      <c r="AA73" s="45"/>
      <c r="AB73" s="40" t="n">
        <v>52</v>
      </c>
      <c r="AC73" s="43" t="n">
        <f aca="false">_xlfn.BINOM.DIST(AB73,$AA$17,$AA$19,FALSE())</f>
        <v>3.72571999522288E-063</v>
      </c>
      <c r="AD73" s="47" t="n">
        <f aca="false">AC73*100</f>
        <v>3.72571999522289E-061</v>
      </c>
      <c r="AE73" s="40"/>
    </row>
    <row r="74" customFormat="false" ht="21" hidden="false" customHeight="false" outlineLevel="0" collapsed="false">
      <c r="Z74" s="40"/>
      <c r="AA74" s="45"/>
      <c r="AB74" s="40" t="n">
        <v>53</v>
      </c>
      <c r="AC74" s="43" t="n">
        <f aca="false">_xlfn.BINOM.DIST(AB74,$AA$17,$AA$19,FALSE())</f>
        <v>9.13213844540783E-065</v>
      </c>
      <c r="AD74" s="47" t="n">
        <f aca="false">AC74*100</f>
        <v>9.13213844540782E-063</v>
      </c>
      <c r="AE74" s="40"/>
    </row>
    <row r="75" customFormat="false" ht="21" hidden="false" customHeight="false" outlineLevel="0" collapsed="false">
      <c r="Z75" s="40"/>
      <c r="AA75" s="45"/>
      <c r="AB75" s="40" t="n">
        <v>54</v>
      </c>
      <c r="AC75" s="43" t="n">
        <f aca="false">_xlfn.BINOM.DIST(AB75,$AA$17,$AA$19,FALSE())</f>
        <v>2.19641855069663E-066</v>
      </c>
      <c r="AD75" s="47" t="n">
        <f aca="false">AC75*100</f>
        <v>2.19641855069663E-064</v>
      </c>
      <c r="AE75" s="40"/>
    </row>
    <row r="76" customFormat="false" ht="21" hidden="false" customHeight="false" outlineLevel="0" collapsed="false">
      <c r="Z76" s="40"/>
      <c r="AA76" s="45"/>
      <c r="AB76" s="40" t="n">
        <v>55</v>
      </c>
      <c r="AC76" s="43" t="n">
        <f aca="false">_xlfn.BINOM.DIST(AB76,$AA$17,$AA$19,FALSE())</f>
        <v>5.1854565290163E-068</v>
      </c>
      <c r="AD76" s="47" t="n">
        <f aca="false">AC76*100</f>
        <v>5.1854565290163E-066</v>
      </c>
      <c r="AE76" s="40"/>
    </row>
    <row r="77" customFormat="false" ht="21" hidden="false" customHeight="false" outlineLevel="0" collapsed="false">
      <c r="Z77" s="40"/>
      <c r="AA77" s="45"/>
      <c r="AB77" s="40" t="n">
        <v>56</v>
      </c>
      <c r="AC77" s="43" t="n">
        <f aca="false">_xlfn.BINOM.DIST(AB77,$AA$17,$AA$19,FALSE())</f>
        <v>1.20207548268826E-069</v>
      </c>
      <c r="AD77" s="47" t="n">
        <f aca="false">AC77*100</f>
        <v>1.20207548268826E-067</v>
      </c>
      <c r="AE77" s="40"/>
    </row>
    <row r="78" customFormat="false" ht="21" hidden="false" customHeight="false" outlineLevel="0" collapsed="false">
      <c r="Z78" s="40"/>
      <c r="AA78" s="45"/>
      <c r="AB78" s="40" t="n">
        <v>57</v>
      </c>
      <c r="AC78" s="43" t="n">
        <f aca="false">_xlfn.BINOM.DIST(AB78,$AA$17,$AA$19,FALSE())</f>
        <v>2.73708202737309E-071</v>
      </c>
      <c r="AD78" s="47" t="n">
        <f aca="false">AC78*100</f>
        <v>2.73708202737309E-069</v>
      </c>
      <c r="AE78" s="40"/>
    </row>
    <row r="79" customFormat="false" ht="21" hidden="false" customHeight="false" outlineLevel="0" collapsed="false">
      <c r="Z79" s="40"/>
      <c r="AA79" s="45"/>
      <c r="AB79" s="40" t="n">
        <v>58</v>
      </c>
      <c r="AC79" s="43" t="n">
        <f aca="false">_xlfn.BINOM.DIST(AB79,$AA$17,$AA$19,FALSE())</f>
        <v>6.12334720129688E-073</v>
      </c>
      <c r="AD79" s="47" t="n">
        <f aca="false">AC79*100</f>
        <v>6.12334720129688E-071</v>
      </c>
      <c r="AE79" s="40"/>
    </row>
    <row r="80" customFormat="false" ht="21" hidden="false" customHeight="false" outlineLevel="0" collapsed="false">
      <c r="Z80" s="40"/>
      <c r="AA80" s="45"/>
      <c r="AB80" s="40" t="n">
        <v>59</v>
      </c>
      <c r="AC80" s="43" t="n">
        <f aca="false">_xlfn.BINOM.DIST(AB80,$AA$17,$AA$19,FALSE())</f>
        <v>1.3463688404703E-074</v>
      </c>
      <c r="AD80" s="47" t="n">
        <f aca="false">AC80*100</f>
        <v>1.3463688404703E-072</v>
      </c>
      <c r="AE80" s="40"/>
    </row>
    <row r="81" customFormat="false" ht="21" hidden="false" customHeight="false" outlineLevel="0" collapsed="false">
      <c r="Z81" s="40"/>
      <c r="AA81" s="45"/>
      <c r="AB81" s="40" t="n">
        <v>60</v>
      </c>
      <c r="AC81" s="43" t="n">
        <f aca="false">_xlfn.BINOM.DIST(AB81,$AA$17,$AA$19,FALSE())</f>
        <v>2.91030207531949E-076</v>
      </c>
      <c r="AD81" s="47" t="n">
        <f aca="false">AC81*100</f>
        <v>2.91030207531949E-074</v>
      </c>
      <c r="AE81" s="40"/>
    </row>
    <row r="82" customFormat="false" ht="21" hidden="false" customHeight="false" outlineLevel="0" collapsed="false">
      <c r="Z82" s="40"/>
      <c r="AA82" s="45"/>
      <c r="AB82" s="40" t="n">
        <v>61</v>
      </c>
      <c r="AC82" s="43" t="n">
        <f aca="false">_xlfn.BINOM.DIST(AB82,$AA$17,$AA$19,FALSE())</f>
        <v>6.18630839380095E-078</v>
      </c>
      <c r="AD82" s="47" t="n">
        <f aca="false">AC82*100</f>
        <v>6.18630839380095E-076</v>
      </c>
      <c r="AE82" s="40"/>
    </row>
    <row r="83" customFormat="false" ht="21" hidden="false" customHeight="false" outlineLevel="0" collapsed="false">
      <c r="Z83" s="40"/>
      <c r="AA83" s="45"/>
      <c r="AB83" s="40" t="n">
        <v>62</v>
      </c>
      <c r="AC83" s="43" t="n">
        <f aca="false">_xlfn.BINOM.DIST(AB83,$AA$17,$AA$19,FALSE())</f>
        <v>1.29348456276332E-079</v>
      </c>
      <c r="AD83" s="47" t="n">
        <f aca="false">AC83*100</f>
        <v>1.29348456276332E-077</v>
      </c>
      <c r="AE83" s="40"/>
    </row>
    <row r="84" customFormat="false" ht="21" hidden="false" customHeight="false" outlineLevel="0" collapsed="false">
      <c r="Z84" s="40"/>
      <c r="AA84" s="45"/>
      <c r="AB84" s="40" t="n">
        <v>63</v>
      </c>
      <c r="AC84" s="43" t="n">
        <f aca="false">_xlfn.BINOM.DIST(AB84,$AA$17,$AA$19,FALSE())</f>
        <v>2.66097068887343E-081</v>
      </c>
      <c r="AD84" s="47" t="n">
        <f aca="false">AC84*100</f>
        <v>2.66097068887343E-079</v>
      </c>
      <c r="AE84" s="40"/>
    </row>
    <row r="85" customFormat="false" ht="21" hidden="false" customHeight="false" outlineLevel="0" collapsed="false">
      <c r="Z85" s="40"/>
      <c r="AA85" s="45"/>
      <c r="AB85" s="40" t="n">
        <v>64</v>
      </c>
      <c r="AC85" s="43" t="n">
        <f aca="false">_xlfn.BINOM.DIST(AB85,$AA$17,$AA$19,FALSE())</f>
        <v>5.38737864030364E-083</v>
      </c>
      <c r="AD85" s="47" t="n">
        <f aca="false">AC85*100</f>
        <v>5.38737864030364E-081</v>
      </c>
      <c r="AE85" s="40"/>
    </row>
    <row r="86" customFormat="false" ht="21" hidden="false" customHeight="false" outlineLevel="0" collapsed="false">
      <c r="Z86" s="40"/>
      <c r="AA86" s="45"/>
      <c r="AB86" s="40" t="n">
        <v>65</v>
      </c>
      <c r="AC86" s="43" t="n">
        <f aca="false">_xlfn.BINOM.DIST(AB86,$AA$17,$AA$19,FALSE())</f>
        <v>1.07369145271505E-084</v>
      </c>
      <c r="AD86" s="47" t="n">
        <f aca="false">AC86*100</f>
        <v>1.07369145271505E-082</v>
      </c>
      <c r="AE86" s="40"/>
    </row>
    <row r="87" customFormat="false" ht="21" hidden="false" customHeight="false" outlineLevel="0" collapsed="false">
      <c r="Z87" s="40"/>
      <c r="AA87" s="45"/>
      <c r="AB87" s="40" t="n">
        <v>66</v>
      </c>
      <c r="AC87" s="43" t="n">
        <f aca="false">_xlfn.BINOM.DIST(AB87,$AA$17,$AA$19,FALSE())</f>
        <v>2.10692394011892E-086</v>
      </c>
      <c r="AD87" s="47" t="n">
        <f aca="false">AC87*100</f>
        <v>2.10692394011892E-084</v>
      </c>
      <c r="AE87" s="40"/>
    </row>
    <row r="88" customFormat="false" ht="21" hidden="false" customHeight="false" outlineLevel="0" collapsed="false">
      <c r="Z88" s="40"/>
      <c r="AA88" s="45"/>
      <c r="AB88" s="40" t="n">
        <v>67</v>
      </c>
      <c r="AC88" s="43" t="n">
        <f aca="false">_xlfn.BINOM.DIST(AB88,$AA$17,$AA$19,FALSE())</f>
        <v>4.07178908530916E-088</v>
      </c>
      <c r="AD88" s="47" t="n">
        <f aca="false">AC88*100</f>
        <v>4.07178908530916E-086</v>
      </c>
      <c r="AE88" s="40"/>
    </row>
    <row r="89" customFormat="false" ht="21" hidden="false" customHeight="false" outlineLevel="0" collapsed="false">
      <c r="Z89" s="40"/>
      <c r="AA89" s="45"/>
      <c r="AB89" s="40" t="n">
        <v>68</v>
      </c>
      <c r="AC89" s="43" t="n">
        <f aca="false">_xlfn.BINOM.DIST(AB89,$AA$17,$AA$19,FALSE())</f>
        <v>7.75149510347146E-090</v>
      </c>
      <c r="AD89" s="47" t="n">
        <f aca="false">AC89*100</f>
        <v>7.75149510347146E-088</v>
      </c>
      <c r="AE89" s="40"/>
    </row>
    <row r="90" customFormat="false" ht="21" hidden="false" customHeight="false" outlineLevel="0" collapsed="false">
      <c r="Z90" s="40"/>
      <c r="AA90" s="45"/>
      <c r="AB90" s="40" t="n">
        <v>69</v>
      </c>
      <c r="AC90" s="43" t="n">
        <f aca="false">_xlfn.BINOM.DIST(AB90,$AA$17,$AA$19,FALSE())</f>
        <v>1.45392958998965E-091</v>
      </c>
      <c r="AD90" s="47" t="n">
        <f aca="false">AC90*100</f>
        <v>1.45392958998965E-089</v>
      </c>
      <c r="AE90" s="40"/>
    </row>
    <row r="91" customFormat="false" ht="21" hidden="false" customHeight="false" outlineLevel="0" collapsed="false">
      <c r="Z91" s="40"/>
      <c r="AA91" s="45"/>
      <c r="AB91" s="40" t="n">
        <v>70</v>
      </c>
      <c r="AC91" s="43" t="n">
        <f aca="false">_xlfn.BINOM.DIST(AB91,$AA$17,$AA$19,FALSE())</f>
        <v>2.68751052277499E-093</v>
      </c>
      <c r="AD91" s="47" t="n">
        <f aca="false">AC91*100</f>
        <v>2.68751052277499E-091</v>
      </c>
      <c r="AE91" s="40"/>
    </row>
    <row r="92" customFormat="false" ht="21" hidden="false" customHeight="false" outlineLevel="0" collapsed="false">
      <c r="Z92" s="40"/>
      <c r="AA92" s="45"/>
      <c r="AB92" s="40" t="n">
        <v>71</v>
      </c>
      <c r="AC92" s="43" t="n">
        <f aca="false">_xlfn.BINOM.DIST(AB92,$AA$17,$AA$19,FALSE())</f>
        <v>4.89659841714424E-095</v>
      </c>
      <c r="AD92" s="47" t="n">
        <f aca="false">AC92*100</f>
        <v>4.89659841714424E-093</v>
      </c>
      <c r="AE92" s="40"/>
    </row>
    <row r="93" customFormat="false" ht="21" hidden="false" customHeight="false" outlineLevel="0" collapsed="false">
      <c r="Z93" s="40"/>
      <c r="AA93" s="45"/>
      <c r="AB93" s="40" t="n">
        <v>72</v>
      </c>
      <c r="AC93" s="43" t="n">
        <f aca="false">_xlfn.BINOM.DIST(AB93,$AA$17,$AA$19,FALSE())</f>
        <v>8.79553893950146E-097</v>
      </c>
      <c r="AD93" s="47" t="n">
        <f aca="false">AC93*100</f>
        <v>8.79553893950146E-095</v>
      </c>
      <c r="AE93" s="40"/>
    </row>
    <row r="94" customFormat="false" ht="21" hidden="false" customHeight="false" outlineLevel="0" collapsed="false">
      <c r="Z94" s="40"/>
      <c r="AA94" s="45"/>
      <c r="AB94" s="40" t="n">
        <v>73</v>
      </c>
      <c r="AC94" s="43" t="n">
        <f aca="false">_xlfn.BINOM.DIST(AB94,$AA$17,$AA$19,FALSE())</f>
        <v>1.55789375624208E-098</v>
      </c>
      <c r="AD94" s="47" t="n">
        <f aca="false">AC94*100</f>
        <v>1.55789375624208E-096</v>
      </c>
      <c r="AE94" s="40"/>
    </row>
    <row r="95" customFormat="false" ht="21" hidden="false" customHeight="false" outlineLevel="0" collapsed="false">
      <c r="Z95" s="40"/>
      <c r="AA95" s="45"/>
      <c r="AB95" s="40" t="n">
        <v>74</v>
      </c>
      <c r="AC95" s="43" t="n">
        <f aca="false">_xlfn.BINOM.DIST(AB95,$AA$17,$AA$19,FALSE())</f>
        <v>2.72146097568899E-100</v>
      </c>
      <c r="AD95" s="47" t="n">
        <f aca="false">AC95*100</f>
        <v>2.72146097568899E-098</v>
      </c>
      <c r="AE95" s="40"/>
    </row>
    <row r="96" customFormat="false" ht="21" hidden="false" customHeight="false" outlineLevel="0" collapsed="false">
      <c r="Z96" s="40"/>
      <c r="AA96" s="45"/>
      <c r="AB96" s="40" t="n">
        <v>75</v>
      </c>
      <c r="AC96" s="43" t="n">
        <f aca="false">_xlfn.BINOM.DIST(AB96,$AA$17,$AA$19,FALSE())</f>
        <v>4.68958671422622E-102</v>
      </c>
      <c r="AD96" s="47" t="n">
        <f aca="false">AC96*100</f>
        <v>4.68958671422622E-100</v>
      </c>
      <c r="AE96" s="40"/>
    </row>
    <row r="97" customFormat="false" ht="21" hidden="false" customHeight="false" outlineLevel="0" collapsed="false">
      <c r="Z97" s="40"/>
      <c r="AA97" s="45"/>
      <c r="AB97" s="40" t="n">
        <v>76</v>
      </c>
      <c r="AC97" s="43" t="n">
        <f aca="false">_xlfn.BINOM.DIST(AB97,$AA$17,$AA$19,FALSE())</f>
        <v>7.97282820419612E-104</v>
      </c>
      <c r="AD97" s="47" t="n">
        <f aca="false">AC97*100</f>
        <v>7.97282820419612E-102</v>
      </c>
      <c r="AE97" s="40"/>
    </row>
    <row r="98" customFormat="false" ht="21" hidden="false" customHeight="false" outlineLevel="0" collapsed="false">
      <c r="Z98" s="40"/>
      <c r="AA98" s="45"/>
      <c r="AB98" s="40" t="n">
        <v>77</v>
      </c>
      <c r="AC98" s="43" t="n">
        <f aca="false">_xlfn.BINOM.DIST(AB98,$AA$17,$AA$19,FALSE())</f>
        <v>1.33755235195102E-105</v>
      </c>
      <c r="AD98" s="47" t="n">
        <f aca="false">AC98*100</f>
        <v>1.33755235195102E-103</v>
      </c>
      <c r="AE98" s="40"/>
    </row>
    <row r="99" customFormat="false" ht="21" hidden="false" customHeight="false" outlineLevel="0" collapsed="false">
      <c r="Z99" s="40"/>
      <c r="AA99" s="45"/>
      <c r="AB99" s="40" t="n">
        <v>78</v>
      </c>
      <c r="AC99" s="43" t="n">
        <f aca="false">_xlfn.BINOM.DIST(AB99,$AA$17,$AA$19,FALSE())</f>
        <v>2.21463904061742E-107</v>
      </c>
      <c r="AD99" s="47" t="n">
        <f aca="false">AC99*100</f>
        <v>2.21463904061742E-105</v>
      </c>
      <c r="AE99" s="40"/>
    </row>
    <row r="100" customFormat="false" ht="21" hidden="false" customHeight="false" outlineLevel="0" collapsed="false">
      <c r="Z100" s="40"/>
      <c r="AA100" s="45"/>
      <c r="AB100" s="40" t="n">
        <v>79</v>
      </c>
      <c r="AC100" s="43" t="n">
        <f aca="false">_xlfn.BINOM.DIST(AB100,$AA$17,$AA$19,FALSE())</f>
        <v>3.61959731687924E-109</v>
      </c>
      <c r="AD100" s="47" t="n">
        <f aca="false">AC100*100</f>
        <v>3.61959731687924E-107</v>
      </c>
      <c r="AE100" s="40"/>
    </row>
    <row r="101" customFormat="false" ht="21" hidden="false" customHeight="false" outlineLevel="0" collapsed="false">
      <c r="Z101" s="40"/>
      <c r="AA101" s="45"/>
      <c r="AB101" s="40" t="n">
        <v>80</v>
      </c>
      <c r="AC101" s="43" t="n">
        <f aca="false">_xlfn.BINOM.DIST(AB101,$AA$17,$AA$19,FALSE())</f>
        <v>5.84053023107116E-111</v>
      </c>
      <c r="AD101" s="47" t="n">
        <f aca="false">AC101*100</f>
        <v>5.84053023107116E-109</v>
      </c>
      <c r="AE101" s="40"/>
    </row>
    <row r="102" customFormat="false" ht="21" hidden="false" customHeight="false" outlineLevel="0" collapsed="false">
      <c r="Z102" s="40"/>
      <c r="AA102" s="45"/>
      <c r="AB102" s="40" t="n">
        <v>81</v>
      </c>
      <c r="AC102" s="43" t="n">
        <f aca="false">_xlfn.BINOM.DIST(AB102,$AA$17,$AA$19,FALSE())</f>
        <v>9.30565285109591E-113</v>
      </c>
      <c r="AD102" s="47" t="n">
        <f aca="false">AC102*100</f>
        <v>9.30565285109591E-111</v>
      </c>
      <c r="AE102" s="40"/>
    </row>
    <row r="103" customFormat="false" ht="21" hidden="false" customHeight="false" outlineLevel="0" collapsed="false">
      <c r="Z103" s="40"/>
      <c r="AA103" s="45"/>
      <c r="AB103" s="40" t="n">
        <v>82</v>
      </c>
      <c r="AC103" s="43" t="n">
        <f aca="false">_xlfn.BINOM.DIST(AB103,$AA$17,$AA$19,FALSE())</f>
        <v>1.46423284458376E-114</v>
      </c>
      <c r="AD103" s="47" t="n">
        <f aca="false">AC103*100</f>
        <v>1.46423284458376E-112</v>
      </c>
      <c r="AE103" s="40"/>
    </row>
    <row r="104" customFormat="false" ht="21" hidden="false" customHeight="false" outlineLevel="0" collapsed="false">
      <c r="Z104" s="40"/>
      <c r="AA104" s="45"/>
      <c r="AB104" s="40" t="n">
        <v>83</v>
      </c>
      <c r="AC104" s="43" t="n">
        <f aca="false">_xlfn.BINOM.DIST(AB104,$AA$17,$AA$19,FALSE())</f>
        <v>2.27565665533355E-116</v>
      </c>
      <c r="AD104" s="47" t="n">
        <f aca="false">AC104*100</f>
        <v>2.27565665533355E-114</v>
      </c>
      <c r="AE104" s="40"/>
    </row>
    <row r="105" customFormat="false" ht="21" hidden="false" customHeight="false" outlineLevel="0" collapsed="false">
      <c r="Z105" s="40"/>
      <c r="AA105" s="45"/>
      <c r="AB105" s="40" t="n">
        <v>84</v>
      </c>
      <c r="AC105" s="43" t="n">
        <f aca="false">_xlfn.BINOM.DIST(AB105,$AA$17,$AA$19,FALSE())</f>
        <v>3.49381293702852E-118</v>
      </c>
      <c r="AD105" s="47" t="n">
        <f aca="false">AC105*100</f>
        <v>3.49381293702852E-116</v>
      </c>
      <c r="AE105" s="40"/>
    </row>
    <row r="106" customFormat="false" ht="21" hidden="false" customHeight="false" outlineLevel="0" collapsed="false">
      <c r="Z106" s="40"/>
      <c r="AA106" s="45"/>
      <c r="AB106" s="40" t="n">
        <v>85</v>
      </c>
      <c r="AC106" s="43" t="n">
        <f aca="false">_xlfn.BINOM.DIST(AB106,$AA$17,$AA$19,FALSE())</f>
        <v>5.29968927699235E-120</v>
      </c>
      <c r="AD106" s="47" t="n">
        <f aca="false">AC106*100</f>
        <v>5.29968927699235E-118</v>
      </c>
      <c r="AE106" s="40"/>
    </row>
    <row r="107" customFormat="false" ht="21" hidden="false" customHeight="false" outlineLevel="0" collapsed="false">
      <c r="Z107" s="40"/>
      <c r="AA107" s="45"/>
      <c r="AB107" s="40" t="n">
        <v>86</v>
      </c>
      <c r="AC107" s="43" t="n">
        <f aca="false">_xlfn.BINOM.DIST(AB107,$AA$17,$AA$19,FALSE())</f>
        <v>7.94363176947653E-122</v>
      </c>
      <c r="AD107" s="47" t="n">
        <f aca="false">AC107*100</f>
        <v>7.94363176947653E-120</v>
      </c>
      <c r="AE107" s="40"/>
    </row>
    <row r="108" customFormat="false" ht="21" hidden="false" customHeight="false" outlineLevel="0" collapsed="false">
      <c r="Z108" s="40"/>
      <c r="AA108" s="45"/>
      <c r="AB108" s="40" t="n">
        <v>87</v>
      </c>
      <c r="AC108" s="43" t="n">
        <f aca="false">_xlfn.BINOM.DIST(AB108,$AA$17,$AA$19,FALSE())</f>
        <v>1.17669643652131E-123</v>
      </c>
      <c r="AD108" s="47" t="n">
        <f aca="false">AC108*100</f>
        <v>1.17669643652131E-121</v>
      </c>
      <c r="AE108" s="40"/>
    </row>
    <row r="109" customFormat="false" ht="21" hidden="false" customHeight="false" outlineLevel="0" collapsed="false">
      <c r="Z109" s="40"/>
      <c r="AA109" s="45"/>
      <c r="AB109" s="40" t="n">
        <v>88</v>
      </c>
      <c r="AC109" s="43" t="n">
        <f aca="false">_xlfn.BINOM.DIST(AB109,$AA$17,$AA$19,FALSE())</f>
        <v>1.72283532405424E-125</v>
      </c>
      <c r="AD109" s="47" t="n">
        <f aca="false">AC109*100</f>
        <v>1.72283532405424E-123</v>
      </c>
      <c r="AE109" s="40"/>
    </row>
    <row r="110" customFormat="false" ht="21" hidden="false" customHeight="false" outlineLevel="0" collapsed="false">
      <c r="Z110" s="40"/>
      <c r="AA110" s="45"/>
      <c r="AB110" s="40" t="n">
        <v>89</v>
      </c>
      <c r="AC110" s="43" t="n">
        <f aca="false">_xlfn.BINOM.DIST(AB110,$AA$17,$AA$19,FALSE())</f>
        <v>2.49352170686621E-127</v>
      </c>
      <c r="AD110" s="47" t="n">
        <f aca="false">AC110*100</f>
        <v>2.49352170686621E-125</v>
      </c>
      <c r="AE110" s="40"/>
    </row>
    <row r="111" customFormat="false" ht="21" hidden="false" customHeight="false" outlineLevel="0" collapsed="false">
      <c r="Z111" s="40"/>
      <c r="AA111" s="45"/>
      <c r="AB111" s="40" t="n">
        <v>90</v>
      </c>
      <c r="AC111" s="43" t="n">
        <f aca="false">_xlfn.BINOM.DIST(AB111,$AA$17,$AA$19,FALSE())</f>
        <v>3.56802100384029E-129</v>
      </c>
      <c r="AD111" s="47" t="n">
        <f aca="false">AC111*100</f>
        <v>3.56802100384029E-127</v>
      </c>
      <c r="AE111" s="40"/>
    </row>
    <row r="112" customFormat="false" ht="21" hidden="false" customHeight="false" outlineLevel="0" collapsed="false">
      <c r="Z112" s="40"/>
      <c r="AA112" s="45"/>
      <c r="AB112" s="40" t="n">
        <v>91</v>
      </c>
      <c r="AC112" s="43" t="n">
        <f aca="false">_xlfn.BINOM.DIST(AB112,$AA$17,$AA$19,FALSE())</f>
        <v>5.04824135772752E-131</v>
      </c>
      <c r="AD112" s="47" t="n">
        <f aca="false">AC112*100</f>
        <v>5.04824135772752E-129</v>
      </c>
      <c r="AE112" s="40"/>
    </row>
    <row r="113" customFormat="false" ht="21" hidden="false" customHeight="false" outlineLevel="0" collapsed="false">
      <c r="Z113" s="40"/>
      <c r="AA113" s="45"/>
      <c r="AB113" s="40" t="n">
        <v>92</v>
      </c>
      <c r="AC113" s="43" t="n">
        <f aca="false">_xlfn.BINOM.DIST(AB113,$AA$17,$AA$19,FALSE())</f>
        <v>7.06323574094024E-133</v>
      </c>
      <c r="AD113" s="47" t="n">
        <f aca="false">AC113*100</f>
        <v>7.06323574094024E-131</v>
      </c>
      <c r="AE113" s="40"/>
    </row>
    <row r="114" customFormat="false" ht="21" hidden="false" customHeight="false" outlineLevel="0" collapsed="false">
      <c r="Z114" s="40"/>
      <c r="AA114" s="45"/>
      <c r="AB114" s="40" t="n">
        <v>93</v>
      </c>
      <c r="AC114" s="43" t="e">
        <f aca="false">_xlfn.BINOM.DIST(AB114,$B$5,$B$7,FALSE())</f>
        <v>#VALUE!</v>
      </c>
      <c r="AD114" s="47" t="e">
        <f aca="false">AC114*100</f>
        <v>#VALUE!</v>
      </c>
      <c r="AE114" s="40"/>
    </row>
    <row r="115" customFormat="false" ht="21" hidden="false" customHeight="false" outlineLevel="0" collapsed="false">
      <c r="Z115" s="40"/>
      <c r="AA115" s="45"/>
      <c r="AB115" s="40" t="n">
        <v>94</v>
      </c>
      <c r="AC115" s="43" t="e">
        <f aca="false">_xlfn.BINOM.DIST(AB115,$B$5,$B$7,FALSE())</f>
        <v>#VALUE!</v>
      </c>
      <c r="AD115" s="47" t="e">
        <f aca="false">AC115*100</f>
        <v>#VALUE!</v>
      </c>
      <c r="AE115" s="40"/>
    </row>
    <row r="116" customFormat="false" ht="21" hidden="false" customHeight="false" outlineLevel="0" collapsed="false">
      <c r="Z116" s="40"/>
      <c r="AA116" s="45"/>
      <c r="AB116" s="40" t="n">
        <v>95</v>
      </c>
      <c r="AC116" s="43" t="e">
        <f aca="false">_xlfn.BINOM.DIST(AB116,$B$5,$B$7,FALSE())</f>
        <v>#VALUE!</v>
      </c>
      <c r="AD116" s="47" t="e">
        <f aca="false">AC116*100</f>
        <v>#VALUE!</v>
      </c>
      <c r="AE116" s="40"/>
    </row>
    <row r="117" customFormat="false" ht="21" hidden="false" customHeight="false" outlineLevel="0" collapsed="false">
      <c r="Z117" s="40"/>
      <c r="AA117" s="45"/>
      <c r="AB117" s="40" t="n">
        <v>96</v>
      </c>
      <c r="AC117" s="43" t="e">
        <f aca="false">_xlfn.BINOM.DIST(AB117,$B$5,$B$7,FALSE())</f>
        <v>#VALUE!</v>
      </c>
      <c r="AD117" s="47" t="e">
        <f aca="false">AC117*100</f>
        <v>#VALUE!</v>
      </c>
      <c r="AE117" s="40"/>
    </row>
    <row r="118" customFormat="false" ht="21" hidden="false" customHeight="false" outlineLevel="0" collapsed="false">
      <c r="Z118" s="40"/>
      <c r="AA118" s="45"/>
      <c r="AB118" s="40" t="n">
        <v>97</v>
      </c>
      <c r="AC118" s="43" t="e">
        <f aca="false">_xlfn.BINOM.DIST(AB118,$B$5,$B$7,FALSE())</f>
        <v>#VALUE!</v>
      </c>
      <c r="AD118" s="47" t="e">
        <f aca="false">AC118*100</f>
        <v>#VALUE!</v>
      </c>
      <c r="AE118" s="40"/>
    </row>
    <row r="119" customFormat="false" ht="21" hidden="false" customHeight="false" outlineLevel="0" collapsed="false">
      <c r="Z119" s="40"/>
      <c r="AA119" s="45"/>
      <c r="AB119" s="40" t="n">
        <v>98</v>
      </c>
      <c r="AC119" s="43" t="e">
        <f aca="false">_xlfn.BINOM.DIST(AB119,$B$5,$B$7,FALSE())</f>
        <v>#VALUE!</v>
      </c>
      <c r="AD119" s="47" t="e">
        <f aca="false">AC119*100</f>
        <v>#VALUE!</v>
      </c>
      <c r="AE119" s="40"/>
    </row>
    <row r="120" customFormat="false" ht="21" hidden="false" customHeight="false" outlineLevel="0" collapsed="false">
      <c r="Z120" s="40"/>
      <c r="AA120" s="45"/>
      <c r="AB120" s="40" t="n">
        <v>99</v>
      </c>
      <c r="AC120" s="43" t="e">
        <f aca="false">_xlfn.BINOM.DIST(AB120,$B$5,$B$7,FALSE())</f>
        <v>#VALUE!</v>
      </c>
      <c r="AD120" s="47" t="e">
        <f aca="false">AC120*100</f>
        <v>#VALUE!</v>
      </c>
      <c r="AE120" s="40"/>
    </row>
    <row r="121" customFormat="false" ht="21" hidden="false" customHeight="false" outlineLevel="0" collapsed="false">
      <c r="Z121" s="40"/>
      <c r="AA121" s="45"/>
      <c r="AB121" s="40" t="n">
        <v>100</v>
      </c>
      <c r="AC121" s="43" t="e">
        <f aca="false">_xlfn.BINOM.DIST(AB121,$B$5,$B$7,FALSE())</f>
        <v>#VALUE!</v>
      </c>
      <c r="AD121" s="47" t="e">
        <f aca="false">AC121*100</f>
        <v>#VALUE!</v>
      </c>
      <c r="AE121" s="40"/>
    </row>
    <row r="122" customFormat="false" ht="21" hidden="false" customHeight="false" outlineLevel="0" collapsed="false">
      <c r="Z122" s="40"/>
      <c r="AA122" s="45"/>
      <c r="AB122" s="40"/>
      <c r="AC122" s="43"/>
      <c r="AD122" s="47"/>
      <c r="AE122" s="40"/>
    </row>
    <row r="123" customFormat="false" ht="21" hidden="false" customHeight="false" outlineLevel="0" collapsed="false">
      <c r="Z123" s="40"/>
      <c r="AA123" s="45"/>
      <c r="AB123" s="40"/>
      <c r="AC123" s="43"/>
      <c r="AD123" s="47"/>
      <c r="AE123" s="40"/>
    </row>
    <row r="124" customFormat="false" ht="21" hidden="false" customHeight="false" outlineLevel="0" collapsed="false">
      <c r="Z124" s="40"/>
      <c r="AA124" s="45"/>
      <c r="AB124" s="40"/>
      <c r="AC124" s="43"/>
      <c r="AD124" s="47"/>
      <c r="AE124" s="40"/>
    </row>
    <row r="125" customFormat="false" ht="21" hidden="false" customHeight="false" outlineLevel="0" collapsed="false">
      <c r="Z125" s="40"/>
      <c r="AA125" s="45"/>
      <c r="AB125" s="40"/>
      <c r="AC125" s="43"/>
      <c r="AD125" s="47"/>
      <c r="AE125" s="40"/>
    </row>
    <row r="126" customFormat="false" ht="21" hidden="false" customHeight="false" outlineLevel="0" collapsed="false">
      <c r="Z126" s="40"/>
      <c r="AA126" s="45"/>
      <c r="AB126" s="40"/>
      <c r="AC126" s="43"/>
      <c r="AD126" s="47"/>
      <c r="AE126" s="40"/>
    </row>
    <row r="127" customFormat="false" ht="21" hidden="false" customHeight="false" outlineLevel="0" collapsed="false">
      <c r="Z127" s="40"/>
      <c r="AA127" s="45"/>
      <c r="AB127" s="40"/>
      <c r="AC127" s="43"/>
      <c r="AD127" s="47"/>
      <c r="AE127" s="40"/>
    </row>
    <row r="128" customFormat="false" ht="21" hidden="false" customHeight="false" outlineLevel="0" collapsed="false">
      <c r="Z128" s="40"/>
      <c r="AA128" s="45"/>
      <c r="AB128" s="40"/>
      <c r="AC128" s="43"/>
      <c r="AD128" s="47"/>
      <c r="AE128" s="40"/>
    </row>
    <row r="129" customFormat="false" ht="21" hidden="false" customHeight="false" outlineLevel="0" collapsed="false">
      <c r="Z129" s="40"/>
      <c r="AA129" s="45"/>
      <c r="AB129" s="40"/>
      <c r="AC129" s="43"/>
      <c r="AD129" s="47"/>
      <c r="AE129" s="40"/>
    </row>
    <row r="130" customFormat="false" ht="21" hidden="false" customHeight="false" outlineLevel="0" collapsed="false">
      <c r="Z130" s="40"/>
      <c r="AA130" s="45"/>
      <c r="AB130" s="40"/>
      <c r="AC130" s="43"/>
      <c r="AD130" s="47"/>
      <c r="AE130" s="40"/>
    </row>
    <row r="131" customFormat="false" ht="21" hidden="false" customHeight="false" outlineLevel="0" collapsed="false">
      <c r="Z131" s="40"/>
      <c r="AA131" s="45"/>
      <c r="AB131" s="40"/>
      <c r="AC131" s="43"/>
      <c r="AD131" s="47"/>
      <c r="AE131" s="40"/>
    </row>
    <row r="132" customFormat="false" ht="21" hidden="false" customHeight="false" outlineLevel="0" collapsed="false">
      <c r="Z132" s="40"/>
      <c r="AA132" s="45"/>
      <c r="AB132" s="40"/>
      <c r="AC132" s="43"/>
      <c r="AD132" s="47"/>
      <c r="AE132" s="40"/>
    </row>
    <row r="133" customFormat="false" ht="21" hidden="false" customHeight="false" outlineLevel="0" collapsed="false">
      <c r="Z133" s="40"/>
      <c r="AA133" s="45"/>
      <c r="AB133" s="40"/>
      <c r="AC133" s="43"/>
      <c r="AD133" s="47"/>
      <c r="AE133" s="40"/>
    </row>
    <row r="134" customFormat="false" ht="21" hidden="false" customHeight="false" outlineLevel="0" collapsed="false">
      <c r="Z134" s="40"/>
      <c r="AA134" s="45"/>
      <c r="AB134" s="40"/>
      <c r="AC134" s="43"/>
      <c r="AD134" s="47"/>
      <c r="AE134" s="40"/>
    </row>
    <row r="135" customFormat="false" ht="21" hidden="false" customHeight="false" outlineLevel="0" collapsed="false">
      <c r="Z135" s="40"/>
      <c r="AA135" s="45"/>
      <c r="AB135" s="40"/>
      <c r="AC135" s="43"/>
      <c r="AD135" s="47"/>
      <c r="AE135" s="40"/>
    </row>
    <row r="136" customFormat="false" ht="21" hidden="false" customHeight="false" outlineLevel="0" collapsed="false">
      <c r="Z136" s="40"/>
      <c r="AA136" s="45"/>
      <c r="AB136" s="40"/>
      <c r="AC136" s="43"/>
      <c r="AD136" s="47"/>
      <c r="AE136" s="40"/>
    </row>
    <row r="137" customFormat="false" ht="21" hidden="false" customHeight="false" outlineLevel="0" collapsed="false">
      <c r="Z137" s="40"/>
      <c r="AA137" s="45"/>
      <c r="AB137" s="40"/>
      <c r="AC137" s="43"/>
      <c r="AD137" s="47"/>
      <c r="AE137" s="40"/>
    </row>
    <row r="138" customFormat="false" ht="21" hidden="false" customHeight="false" outlineLevel="0" collapsed="false">
      <c r="Z138" s="40"/>
      <c r="AA138" s="45"/>
      <c r="AB138" s="40"/>
      <c r="AC138" s="43"/>
      <c r="AD138" s="47"/>
      <c r="AE138" s="40"/>
    </row>
    <row r="139" customFormat="false" ht="21" hidden="false" customHeight="false" outlineLevel="0" collapsed="false">
      <c r="Z139" s="40"/>
      <c r="AA139" s="45"/>
      <c r="AB139" s="40"/>
      <c r="AC139" s="43"/>
      <c r="AD139" s="47"/>
      <c r="AE139" s="40"/>
    </row>
    <row r="140" customFormat="false" ht="21" hidden="false" customHeight="false" outlineLevel="0" collapsed="false">
      <c r="Z140" s="40"/>
      <c r="AA140" s="45"/>
      <c r="AB140" s="40"/>
      <c r="AC140" s="43"/>
      <c r="AD140" s="47"/>
      <c r="AE140" s="40"/>
    </row>
    <row r="141" customFormat="false" ht="21" hidden="false" customHeight="false" outlineLevel="0" collapsed="false">
      <c r="Z141" s="40"/>
      <c r="AA141" s="45"/>
      <c r="AB141" s="40"/>
      <c r="AC141" s="43"/>
      <c r="AD141" s="47"/>
      <c r="AE141" s="40"/>
    </row>
    <row r="142" customFormat="false" ht="21" hidden="false" customHeight="false" outlineLevel="0" collapsed="false">
      <c r="Z142" s="40"/>
      <c r="AA142" s="45"/>
      <c r="AB142" s="40"/>
      <c r="AC142" s="43"/>
      <c r="AD142" s="47"/>
      <c r="AE142" s="40"/>
    </row>
    <row r="143" customFormat="false" ht="21" hidden="false" customHeight="false" outlineLevel="0" collapsed="false">
      <c r="Z143" s="40"/>
      <c r="AA143" s="45"/>
      <c r="AB143" s="40"/>
      <c r="AC143" s="43"/>
      <c r="AD143" s="47"/>
      <c r="AE143" s="40"/>
    </row>
    <row r="144" customFormat="false" ht="21" hidden="false" customHeight="false" outlineLevel="0" collapsed="false">
      <c r="Z144" s="40"/>
      <c r="AA144" s="45"/>
      <c r="AB144" s="40"/>
      <c r="AC144" s="43"/>
      <c r="AD144" s="47"/>
      <c r="AE144" s="40"/>
    </row>
    <row r="145" customFormat="false" ht="21" hidden="false" customHeight="false" outlineLevel="0" collapsed="false">
      <c r="Z145" s="40"/>
      <c r="AA145" s="45"/>
      <c r="AB145" s="40"/>
      <c r="AC145" s="43"/>
      <c r="AD145" s="47"/>
      <c r="AE145" s="40"/>
    </row>
    <row r="146" customFormat="false" ht="21" hidden="false" customHeight="false" outlineLevel="0" collapsed="false">
      <c r="Z146" s="40"/>
      <c r="AA146" s="45"/>
      <c r="AB146" s="40"/>
      <c r="AC146" s="43"/>
      <c r="AD146" s="47"/>
      <c r="AE146" s="40"/>
    </row>
    <row r="147" customFormat="false" ht="21" hidden="false" customHeight="false" outlineLevel="0" collapsed="false">
      <c r="Z147" s="40"/>
      <c r="AA147" s="45"/>
      <c r="AB147" s="40"/>
      <c r="AC147" s="43"/>
      <c r="AD147" s="47"/>
      <c r="AE147" s="40"/>
    </row>
    <row r="148" customFormat="false" ht="21" hidden="false" customHeight="false" outlineLevel="0" collapsed="false">
      <c r="Z148" s="40"/>
      <c r="AA148" s="45"/>
      <c r="AB148" s="40"/>
      <c r="AC148" s="43"/>
      <c r="AD148" s="47"/>
      <c r="AE148" s="40"/>
    </row>
    <row r="149" customFormat="false" ht="21" hidden="false" customHeight="false" outlineLevel="0" collapsed="false">
      <c r="Z149" s="40"/>
      <c r="AA149" s="45"/>
      <c r="AB149" s="40"/>
      <c r="AC149" s="43"/>
      <c r="AD149" s="47"/>
      <c r="AE149" s="40"/>
    </row>
  </sheetData>
  <mergeCells count="2">
    <mergeCell ref="B7:I7"/>
    <mergeCell ref="Z13:A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31.01"/>
    <col collapsed="false" customWidth="true" hidden="false" outlineLevel="0" max="3" min="3" style="1" width="26.85"/>
    <col collapsed="false" customWidth="true" hidden="false" outlineLevel="0" max="4" min="4" style="1" width="3.86"/>
    <col collapsed="false" customWidth="true" hidden="false" outlineLevel="0" max="5" min="5" style="1" width="42"/>
    <col collapsed="false" customWidth="true" hidden="false" outlineLevel="0" max="6" min="6" style="1" width="3.86"/>
    <col collapsed="false" customWidth="true" hidden="false" outlineLevel="0" max="7" min="7" style="1" width="36.3"/>
    <col collapsed="false" customWidth="true" hidden="false" outlineLevel="0" max="8" min="8" style="1" width="30.86"/>
    <col collapsed="false" customWidth="true" hidden="false" outlineLevel="0" max="9" min="9" style="1" width="48.69"/>
    <col collapsed="false" customWidth="true" hidden="false" outlineLevel="0" max="10" min="10" style="1" width="91.42"/>
    <col collapsed="false" customWidth="true" hidden="false" outlineLevel="0" max="11" min="11" style="1" width="52.85"/>
    <col collapsed="false" customWidth="true" hidden="false" outlineLevel="0" max="12" min="12" style="1" width="23.71"/>
    <col collapsed="false" customWidth="false" hidden="false" outlineLevel="0" max="13" min="13" style="1" width="9.13"/>
    <col collapsed="false" customWidth="true" hidden="false" outlineLevel="0" max="14" min="14" style="1" width="15.42"/>
    <col collapsed="false" customWidth="false" hidden="false" outlineLevel="0" max="17" min="15" style="1" width="9.13"/>
    <col collapsed="false" customWidth="true" hidden="false" outlineLevel="0" max="18" min="18" style="1" width="12.57"/>
    <col collapsed="false" customWidth="false" hidden="false" outlineLevel="0" max="1024" min="19" style="1" width="9.13"/>
  </cols>
  <sheetData>
    <row r="1" customFormat="false" ht="21" hidden="false" customHeight="false" outlineLevel="0" collapsed="false">
      <c r="A1" s="2"/>
      <c r="B1" s="3" t="s">
        <v>63</v>
      </c>
      <c r="C1" s="3"/>
      <c r="D1" s="3"/>
      <c r="E1" s="3"/>
      <c r="F1" s="3"/>
      <c r="G1" s="3"/>
      <c r="H1" s="3"/>
      <c r="I1" s="3"/>
      <c r="J1" s="2"/>
      <c r="K1" s="2"/>
      <c r="N1" s="2"/>
      <c r="O1" s="2"/>
      <c r="P1" s="2"/>
      <c r="Q1" s="2"/>
    </row>
    <row r="2" customFormat="false" ht="21" hidden="false" customHeight="false" outlineLevel="0" collapsed="false">
      <c r="A2" s="2"/>
      <c r="B2" s="4" t="s">
        <v>1</v>
      </c>
      <c r="C2" s="5"/>
      <c r="D2" s="5"/>
      <c r="E2" s="6" t="s">
        <v>2</v>
      </c>
      <c r="F2" s="5"/>
      <c r="G2" s="5"/>
      <c r="H2" s="5"/>
      <c r="I2" s="7"/>
      <c r="J2" s="2"/>
      <c r="K2" s="2"/>
      <c r="N2" s="2"/>
      <c r="O2" s="2"/>
      <c r="P2" s="2"/>
      <c r="Q2" s="2"/>
    </row>
    <row r="3" customFormat="false" ht="21" hidden="false" customHeight="false" outlineLevel="0" collapsed="false">
      <c r="A3" s="2"/>
      <c r="B3" s="8" t="s">
        <v>3</v>
      </c>
      <c r="C3" s="6" t="n">
        <f aca="false">21600 * (1-C7)</f>
        <v>14688</v>
      </c>
      <c r="D3" s="9"/>
      <c r="E3" s="9" t="s">
        <v>4</v>
      </c>
      <c r="F3" s="5"/>
      <c r="G3" s="5"/>
      <c r="H3" s="5"/>
      <c r="I3" s="7"/>
      <c r="J3" s="2"/>
      <c r="K3" s="2"/>
      <c r="N3" s="2"/>
      <c r="O3" s="2"/>
      <c r="P3" s="2"/>
      <c r="Q3" s="2"/>
    </row>
    <row r="4" customFormat="false" ht="21" hidden="false" customHeight="false" outlineLevel="0" collapsed="false">
      <c r="A4" s="2"/>
      <c r="B4" s="8" t="s">
        <v>5</v>
      </c>
      <c r="C4" s="10" t="n">
        <v>0.003</v>
      </c>
      <c r="D4" s="9"/>
      <c r="E4" s="9"/>
      <c r="F4" s="5"/>
      <c r="G4" s="11" t="s">
        <v>6</v>
      </c>
      <c r="H4" s="11" t="s">
        <v>7</v>
      </c>
      <c r="I4" s="12" t="s">
        <v>8</v>
      </c>
      <c r="J4" s="2"/>
      <c r="K4" s="2"/>
      <c r="N4" s="2"/>
      <c r="O4" s="2"/>
      <c r="P4" s="2"/>
      <c r="Q4" s="2"/>
    </row>
    <row r="5" customFormat="false" ht="21" hidden="false" customHeight="false" outlineLevel="0" collapsed="false">
      <c r="A5" s="2"/>
      <c r="B5" s="8" t="s">
        <v>9</v>
      </c>
      <c r="C5" s="6" t="n">
        <v>0.2</v>
      </c>
      <c r="D5" s="9"/>
      <c r="E5" s="9"/>
      <c r="F5" s="5"/>
      <c r="G5" s="13" t="n">
        <f aca="false">C8-C9</f>
        <v>13182325561.48</v>
      </c>
      <c r="H5" s="13" t="n">
        <f aca="false">G5*C4</f>
        <v>39546976.68444</v>
      </c>
      <c r="I5" s="14" t="n">
        <f aca="false">H5*(1-C5)</f>
        <v>31637581.347552</v>
      </c>
      <c r="J5" s="2"/>
      <c r="K5" s="2"/>
      <c r="N5" s="2"/>
      <c r="O5" s="2"/>
      <c r="P5" s="2"/>
      <c r="Q5" s="2"/>
    </row>
    <row r="6" customFormat="false" ht="21" hidden="false" customHeight="false" outlineLevel="0" collapsed="false">
      <c r="A6" s="2"/>
      <c r="B6" s="8" t="s">
        <v>10</v>
      </c>
      <c r="C6" s="6" t="n">
        <v>500</v>
      </c>
      <c r="D6" s="9"/>
      <c r="E6" s="9"/>
      <c r="F6" s="5"/>
      <c r="G6" s="13"/>
      <c r="H6" s="13"/>
      <c r="I6" s="15"/>
      <c r="J6" s="2"/>
      <c r="K6" s="2"/>
      <c r="N6" s="2"/>
      <c r="O6" s="2"/>
      <c r="P6" s="2"/>
      <c r="Q6" s="2"/>
    </row>
    <row r="7" customFormat="false" ht="21" hidden="false" customHeight="false" outlineLevel="0" collapsed="false">
      <c r="A7" s="2"/>
      <c r="B7" s="8" t="s">
        <v>11</v>
      </c>
      <c r="C7" s="6" t="n">
        <v>0.32</v>
      </c>
      <c r="D7" s="9"/>
      <c r="E7" s="9" t="s">
        <v>12</v>
      </c>
      <c r="F7" s="5"/>
      <c r="G7" s="13" t="s">
        <v>13</v>
      </c>
      <c r="H7" s="13"/>
      <c r="I7" s="15"/>
      <c r="J7" s="2"/>
      <c r="K7" s="2"/>
      <c r="N7" s="2"/>
      <c r="O7" s="2"/>
      <c r="P7" s="2"/>
      <c r="Q7" s="2"/>
    </row>
    <row r="8" customFormat="false" ht="19.7" hidden="false" customHeight="false" outlineLevel="0" collapsed="false">
      <c r="A8" s="2"/>
      <c r="B8" s="8" t="s">
        <v>14</v>
      </c>
      <c r="C8" s="16" t="n">
        <v>45000000000</v>
      </c>
      <c r="D8" s="9"/>
      <c r="E8" s="9" t="s">
        <v>15</v>
      </c>
      <c r="F8" s="5"/>
      <c r="G8" s="17" t="n">
        <f aca="false">IF(C16 &gt; 0, (I5/(1+C25)) * (C26 + (C28 * C25) * (C26 - (C28 * ((C27 - C26)/C27)))/C27), 0)</f>
        <v>45615.7443684334</v>
      </c>
      <c r="H8" s="13"/>
      <c r="I8" s="15"/>
      <c r="J8" s="2"/>
      <c r="K8" s="2"/>
      <c r="N8" s="2"/>
      <c r="O8" s="2"/>
      <c r="P8" s="2"/>
      <c r="Q8" s="2"/>
    </row>
    <row r="9" customFormat="false" ht="19.7" hidden="false" customHeight="false" outlineLevel="0" collapsed="false">
      <c r="A9" s="2"/>
      <c r="B9" s="8" t="s">
        <v>16</v>
      </c>
      <c r="C9" s="16" t="n">
        <v>31817674438.52</v>
      </c>
      <c r="D9" s="9"/>
      <c r="E9" s="9" t="s">
        <v>17</v>
      </c>
      <c r="F9" s="5"/>
      <c r="G9" s="13"/>
      <c r="H9" s="13"/>
      <c r="I9" s="15"/>
      <c r="J9" s="2"/>
      <c r="K9" s="2"/>
      <c r="N9" s="2"/>
      <c r="O9" s="2"/>
      <c r="P9" s="2"/>
      <c r="Q9" s="2"/>
    </row>
    <row r="10" customFormat="false" ht="21" hidden="false" customHeight="false" outlineLevel="0" collapsed="false">
      <c r="A10" s="2"/>
      <c r="B10" s="8"/>
      <c r="C10" s="6"/>
      <c r="D10" s="9"/>
      <c r="E10" s="9"/>
      <c r="F10" s="5"/>
      <c r="G10" s="5"/>
      <c r="H10" s="13"/>
      <c r="I10" s="15"/>
      <c r="J10" s="2"/>
      <c r="K10" s="2"/>
      <c r="N10" s="2"/>
      <c r="O10" s="2"/>
      <c r="P10" s="2"/>
      <c r="Q10" s="2"/>
    </row>
    <row r="11" customFormat="false" ht="21" hidden="false" customHeight="false" outlineLevel="0" collapsed="false">
      <c r="A11" s="2"/>
      <c r="B11" s="8" t="s">
        <v>18</v>
      </c>
      <c r="C11" s="16" t="n">
        <v>21356205100.36</v>
      </c>
      <c r="D11" s="9"/>
      <c r="E11" s="9" t="s">
        <v>19</v>
      </c>
      <c r="F11" s="5"/>
      <c r="G11" s="13"/>
      <c r="H11" s="13"/>
      <c r="I11" s="15"/>
      <c r="J11" s="2"/>
      <c r="K11" s="2"/>
      <c r="N11" s="2"/>
      <c r="O11" s="2"/>
      <c r="P11" s="2"/>
      <c r="Q11" s="2"/>
    </row>
    <row r="12" customFormat="false" ht="21" hidden="false" customHeight="false" outlineLevel="0" collapsed="false">
      <c r="A12" s="2"/>
      <c r="B12" s="8" t="s">
        <v>20</v>
      </c>
      <c r="C12" s="16" t="n">
        <v>57000000</v>
      </c>
      <c r="D12" s="9"/>
      <c r="E12" s="9" t="s">
        <v>21</v>
      </c>
      <c r="F12" s="5"/>
      <c r="G12" s="13"/>
      <c r="H12" s="13"/>
      <c r="I12" s="15"/>
      <c r="J12" s="2"/>
      <c r="K12" s="2"/>
      <c r="N12" s="2"/>
      <c r="O12" s="2"/>
      <c r="P12" s="2"/>
      <c r="Q12" s="2"/>
    </row>
    <row r="13" customFormat="false" ht="21" hidden="false" customHeight="false" outlineLevel="0" collapsed="false">
      <c r="A13" s="2"/>
      <c r="B13" s="8" t="s">
        <v>22</v>
      </c>
      <c r="C13" s="6" t="n">
        <v>10000000</v>
      </c>
      <c r="D13" s="9"/>
      <c r="E13" s="9" t="s">
        <v>23</v>
      </c>
      <c r="F13" s="5"/>
      <c r="G13" s="13"/>
      <c r="H13" s="13"/>
      <c r="I13" s="15"/>
      <c r="J13" s="2"/>
      <c r="K13" s="2"/>
      <c r="N13" s="2"/>
      <c r="O13" s="2"/>
      <c r="P13" s="2"/>
      <c r="Q13" s="2"/>
    </row>
    <row r="14" customFormat="false" ht="21" hidden="false" customHeight="false" outlineLevel="0" collapsed="false">
      <c r="A14" s="2"/>
      <c r="B14" s="8"/>
      <c r="C14" s="9"/>
      <c r="D14" s="9"/>
      <c r="E14" s="9"/>
      <c r="F14" s="5"/>
      <c r="G14" s="13"/>
      <c r="H14" s="13"/>
      <c r="I14" s="15"/>
      <c r="J14" s="2"/>
      <c r="K14" s="2"/>
      <c r="N14" s="2"/>
      <c r="O14" s="2"/>
      <c r="P14" s="2"/>
      <c r="Q14" s="2"/>
    </row>
    <row r="15" customFormat="false" ht="21" hidden="false" customHeight="false" outlineLevel="0" collapsed="false">
      <c r="A15" s="2"/>
      <c r="B15" s="8" t="s">
        <v>24</v>
      </c>
      <c r="C15" s="18" t="n">
        <f aca="false">C3*C18</f>
        <v>39.2024704794527</v>
      </c>
      <c r="D15" s="9"/>
      <c r="E15" s="9" t="s">
        <v>25</v>
      </c>
      <c r="F15" s="5"/>
      <c r="G15" s="13"/>
      <c r="H15" s="13"/>
      <c r="I15" s="15"/>
      <c r="J15" s="2"/>
      <c r="K15" s="2"/>
      <c r="N15" s="2"/>
      <c r="O15" s="2"/>
      <c r="P15" s="2"/>
      <c r="Q15" s="2"/>
    </row>
    <row r="16" customFormat="false" ht="21" hidden="false" customHeight="false" outlineLevel="0" collapsed="false">
      <c r="A16" s="2"/>
      <c r="B16" s="8" t="s">
        <v>26</v>
      </c>
      <c r="C16" s="6" t="n">
        <v>40</v>
      </c>
      <c r="D16" s="9"/>
      <c r="E16" s="9" t="s">
        <v>27</v>
      </c>
      <c r="F16" s="5"/>
      <c r="G16" s="13"/>
      <c r="H16" s="13"/>
      <c r="I16" s="19"/>
      <c r="K16" s="2"/>
      <c r="N16" s="2"/>
      <c r="O16" s="2"/>
      <c r="P16" s="2"/>
      <c r="Q16" s="2"/>
    </row>
    <row r="17" customFormat="false" ht="21" hidden="false" customHeight="false" outlineLevel="0" collapsed="false">
      <c r="A17" s="2"/>
      <c r="B17" s="20" t="s">
        <v>28</v>
      </c>
      <c r="C17" s="21" t="n">
        <f aca="false">C16/C3</f>
        <v>0.00272331154684096</v>
      </c>
      <c r="D17" s="9"/>
      <c r="E17" s="9" t="s">
        <v>29</v>
      </c>
      <c r="F17" s="5"/>
      <c r="G17" s="5"/>
      <c r="H17" s="13"/>
      <c r="I17" s="19"/>
      <c r="K17" s="2"/>
      <c r="N17" s="2"/>
      <c r="O17" s="2"/>
      <c r="P17" s="2"/>
      <c r="Q17" s="2"/>
    </row>
    <row r="18" customFormat="false" ht="21" hidden="false" customHeight="false" outlineLevel="0" collapsed="false">
      <c r="A18" s="2"/>
      <c r="B18" s="22" t="s">
        <v>30</v>
      </c>
      <c r="C18" s="21" t="n">
        <f aca="false">C12/C11</f>
        <v>0.00266901351303463</v>
      </c>
      <c r="D18" s="9"/>
      <c r="E18" s="9" t="s">
        <v>31</v>
      </c>
      <c r="F18" s="5"/>
      <c r="G18" s="13"/>
      <c r="H18" s="13"/>
      <c r="I18" s="19"/>
      <c r="K18" s="2"/>
      <c r="N18" s="2"/>
      <c r="O18" s="2"/>
      <c r="P18" s="2"/>
      <c r="Q18" s="2"/>
    </row>
    <row r="19" customFormat="false" ht="21" hidden="false" customHeight="false" outlineLevel="0" collapsed="false">
      <c r="A19" s="2"/>
      <c r="B19" s="22" t="s">
        <v>32</v>
      </c>
      <c r="C19" s="6" t="n">
        <f aca="false">IF(C7 &lt; 0.8, C17/C18, 1)</f>
        <v>1.02034385871077</v>
      </c>
      <c r="D19" s="9"/>
      <c r="E19" s="9" t="s">
        <v>33</v>
      </c>
      <c r="F19" s="5"/>
      <c r="G19" s="13"/>
      <c r="H19" s="13"/>
      <c r="I19" s="15"/>
      <c r="J19" s="2"/>
      <c r="K19" s="2"/>
      <c r="N19" s="2"/>
      <c r="O19" s="2"/>
      <c r="P19" s="2"/>
      <c r="Q19" s="2"/>
    </row>
    <row r="20" customFormat="false" ht="21" hidden="false" customHeight="false" outlineLevel="0" collapsed="false">
      <c r="A20" s="2"/>
      <c r="B20" s="8"/>
      <c r="C20" s="6"/>
      <c r="D20" s="9"/>
      <c r="E20" s="9"/>
      <c r="F20" s="5"/>
      <c r="G20" s="13" t="s">
        <v>34</v>
      </c>
      <c r="H20" s="13"/>
      <c r="I20" s="15"/>
      <c r="J20" s="2"/>
      <c r="K20" s="2"/>
      <c r="N20" s="2"/>
      <c r="O20" s="2"/>
      <c r="P20" s="2"/>
      <c r="Q20" s="2"/>
    </row>
    <row r="21" customFormat="false" ht="21" hidden="false" customHeight="false" outlineLevel="0" collapsed="false">
      <c r="A21" s="2"/>
      <c r="B21" s="8"/>
      <c r="C21" s="6"/>
      <c r="D21" s="9"/>
      <c r="E21" s="9"/>
      <c r="F21" s="5"/>
      <c r="G21" s="17" t="n">
        <f aca="false">C19*G8</f>
        <v>46543.7446268516</v>
      </c>
      <c r="H21" s="13"/>
      <c r="I21" s="15"/>
      <c r="J21" s="2"/>
      <c r="K21" s="2"/>
      <c r="N21" s="2"/>
      <c r="O21" s="2"/>
      <c r="P21" s="2"/>
      <c r="Q21" s="2"/>
    </row>
    <row r="22" customFormat="false" ht="19.7" hidden="false" customHeight="false" outlineLevel="0" collapsed="false">
      <c r="A22" s="2"/>
      <c r="B22" s="8"/>
      <c r="C22" s="10"/>
      <c r="D22" s="9"/>
      <c r="E22" s="9"/>
      <c r="F22" s="5"/>
      <c r="G22" s="13"/>
      <c r="H22" s="13"/>
      <c r="I22" s="15"/>
      <c r="J22" s="2"/>
      <c r="K22" s="2"/>
      <c r="N22" s="2"/>
      <c r="O22" s="2"/>
      <c r="P22" s="2"/>
      <c r="Q22" s="2"/>
    </row>
    <row r="23" customFormat="false" ht="21" hidden="false" customHeight="false" outlineLevel="0" collapsed="false">
      <c r="A23" s="2"/>
      <c r="B23" s="22" t="s">
        <v>37</v>
      </c>
      <c r="C23" s="6" t="n">
        <f aca="false">C4*(C8-C9) / 1000000</f>
        <v>39.54697668444</v>
      </c>
      <c r="D23" s="9" t="s">
        <v>38</v>
      </c>
      <c r="E23" s="9" t="s">
        <v>39</v>
      </c>
      <c r="F23" s="5"/>
      <c r="G23" s="13"/>
      <c r="H23" s="13"/>
      <c r="I23" s="15"/>
      <c r="J23" s="2"/>
      <c r="K23" s="2"/>
      <c r="N23" s="2"/>
      <c r="O23" s="2"/>
      <c r="P23" s="2"/>
      <c r="Q23" s="2"/>
    </row>
    <row r="24" customFormat="false" ht="21" hidden="false" customHeight="false" outlineLevel="0" collapsed="false">
      <c r="A24" s="2"/>
      <c r="B24" s="8"/>
      <c r="C24" s="6"/>
      <c r="D24" s="9"/>
      <c r="E24" s="9"/>
      <c r="F24" s="5"/>
      <c r="G24" s="13"/>
      <c r="H24" s="13"/>
      <c r="I24" s="15"/>
      <c r="J24" s="2"/>
      <c r="K24" s="2"/>
      <c r="N24" s="2"/>
      <c r="O24" s="2"/>
      <c r="P24" s="2"/>
      <c r="Q24" s="2"/>
    </row>
    <row r="25" customFormat="false" ht="21" hidden="false" customHeight="false" outlineLevel="0" collapsed="false">
      <c r="A25" s="2"/>
      <c r="B25" s="22" t="s">
        <v>40</v>
      </c>
      <c r="C25" s="6" t="n">
        <v>0.3</v>
      </c>
      <c r="D25" s="9"/>
      <c r="E25" s="9"/>
      <c r="F25" s="5"/>
      <c r="G25" s="13"/>
      <c r="H25" s="13"/>
      <c r="I25" s="15"/>
      <c r="J25" s="2"/>
      <c r="K25" s="2"/>
      <c r="N25" s="2"/>
      <c r="O25" s="2"/>
      <c r="P25" s="2"/>
      <c r="Q25" s="2"/>
    </row>
    <row r="26" customFormat="false" ht="21" hidden="false" customHeight="false" outlineLevel="0" collapsed="false">
      <c r="A26" s="2"/>
      <c r="B26" s="22" t="s">
        <v>41</v>
      </c>
      <c r="C26" s="23" t="n">
        <f aca="false">C12/C9</f>
        <v>0.00179145713839454</v>
      </c>
      <c r="D26" s="9"/>
      <c r="E26" s="9" t="s">
        <v>42</v>
      </c>
      <c r="F26" s="5"/>
      <c r="G26" s="24" t="s">
        <v>43</v>
      </c>
      <c r="H26" s="11"/>
      <c r="I26" s="25"/>
      <c r="J26" s="2"/>
      <c r="K26" s="2"/>
      <c r="N26" s="2"/>
      <c r="O26" s="2"/>
      <c r="P26" s="2"/>
      <c r="Q26" s="2"/>
    </row>
    <row r="27" customFormat="false" ht="21" hidden="false" customHeight="false" outlineLevel="0" collapsed="false">
      <c r="A27" s="2"/>
      <c r="B27" s="22" t="s">
        <v>44</v>
      </c>
      <c r="C27" s="26" t="n">
        <f aca="false">1/C6</f>
        <v>0.002</v>
      </c>
      <c r="D27" s="9"/>
      <c r="E27" s="9" t="s">
        <v>45</v>
      </c>
      <c r="F27" s="5"/>
      <c r="G27" s="5" t="s">
        <v>46</v>
      </c>
      <c r="H27" s="11" t="n">
        <f aca="false">IF(G21-340 &gt; 0, G21-340, 0)</f>
        <v>46203.7446268517</v>
      </c>
      <c r="I27" s="7"/>
      <c r="J27" s="2"/>
      <c r="K27" s="2"/>
      <c r="N27" s="2"/>
      <c r="O27" s="2"/>
      <c r="P27" s="2"/>
      <c r="Q27" s="2"/>
    </row>
    <row r="28" customFormat="false" ht="21.75" hidden="false" customHeight="false" outlineLevel="0" collapsed="false">
      <c r="A28" s="2"/>
      <c r="B28" s="27" t="s">
        <v>47</v>
      </c>
      <c r="C28" s="28" t="n">
        <f aca="false">C13/C9</f>
        <v>0.000314290726034129</v>
      </c>
      <c r="D28" s="29"/>
      <c r="E28" s="29" t="s">
        <v>48</v>
      </c>
      <c r="F28" s="30"/>
      <c r="G28" s="30" t="s">
        <v>49</v>
      </c>
      <c r="H28" s="31" t="n">
        <f aca="false">H27*0.98</f>
        <v>45279.6697343146</v>
      </c>
      <c r="I28" s="32" t="s">
        <v>50</v>
      </c>
      <c r="J28" s="2"/>
      <c r="K28" s="2"/>
      <c r="N28" s="2"/>
      <c r="O28" s="2"/>
      <c r="P28" s="2"/>
      <c r="Q28" s="2"/>
    </row>
    <row r="29" customFormat="false" ht="21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N29" s="2"/>
      <c r="O29" s="2"/>
      <c r="P29" s="2"/>
      <c r="Q29" s="2"/>
    </row>
    <row r="30" customFormat="false" ht="21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N30" s="2"/>
      <c r="O30" s="2"/>
      <c r="P30" s="2"/>
      <c r="Q30" s="2"/>
    </row>
    <row r="31" customFormat="false" ht="19.7" hidden="false" customHeight="false" outlineLevel="0" collapsed="false">
      <c r="A31" s="2"/>
      <c r="E31" s="16" t="s">
        <v>64</v>
      </c>
      <c r="F31" s="16"/>
      <c r="G31" s="16" t="s">
        <v>65</v>
      </c>
      <c r="H31" s="16" t="s">
        <v>66</v>
      </c>
      <c r="I31" s="33" t="s">
        <v>51</v>
      </c>
      <c r="J31" s="33"/>
      <c r="K31" s="2"/>
      <c r="L31" s="2"/>
      <c r="N31" s="2"/>
      <c r="O31" s="2"/>
      <c r="P31" s="2"/>
      <c r="Q31" s="2"/>
    </row>
    <row r="32" customFormat="false" ht="19.7" hidden="false" customHeight="false" outlineLevel="0" collapsed="false">
      <c r="A32" s="2"/>
      <c r="E32" s="16" t="n">
        <v>1000000</v>
      </c>
      <c r="F32" s="16"/>
      <c r="G32" s="16" t="n">
        <f aca="false">E32/C12</f>
        <v>0.0175438596491228</v>
      </c>
      <c r="H32" s="16" t="n">
        <f aca="false">H28*G32</f>
        <v>794.380170777449</v>
      </c>
      <c r="I32" s="34" t="s">
        <v>52</v>
      </c>
      <c r="J32" s="34" t="s">
        <v>53</v>
      </c>
      <c r="K32" s="2"/>
      <c r="L32" s="2"/>
      <c r="M32" s="2"/>
      <c r="N32" s="2"/>
      <c r="O32" s="2"/>
      <c r="P32" s="2"/>
      <c r="Q32" s="2"/>
    </row>
    <row r="33" customFormat="false" ht="21" hidden="false" customHeight="false" outlineLevel="0" collapsed="false">
      <c r="A33" s="2"/>
      <c r="F33" s="2"/>
      <c r="G33" s="2"/>
      <c r="H33" s="2"/>
      <c r="I33" s="34" t="s">
        <v>54</v>
      </c>
      <c r="J33" s="34" t="s">
        <v>55</v>
      </c>
      <c r="K33" s="2"/>
      <c r="L33" s="2"/>
      <c r="M33" s="2"/>
      <c r="N33" s="2"/>
      <c r="O33" s="2"/>
      <c r="P33" s="2"/>
      <c r="Q33" s="2"/>
    </row>
    <row r="34" customFormat="false" ht="19.7" hidden="false" customHeight="false" outlineLevel="0" collapsed="false">
      <c r="A34" s="2"/>
      <c r="B34" s="0"/>
      <c r="C34" s="0"/>
      <c r="D34" s="0"/>
      <c r="E34" s="0"/>
      <c r="F34" s="0"/>
      <c r="G34" s="0"/>
      <c r="H34" s="0"/>
      <c r="I34" s="0"/>
      <c r="J34" s="2"/>
      <c r="K34" s="2"/>
      <c r="L34" s="2"/>
      <c r="M34" s="2"/>
      <c r="N34" s="2"/>
      <c r="O34" s="2"/>
      <c r="P34" s="2"/>
      <c r="Q34" s="2"/>
    </row>
    <row r="35" customFormat="false" ht="19.7" hidden="false" customHeight="false" outlineLevel="0" collapsed="false">
      <c r="A35" s="2"/>
      <c r="B35" s="0"/>
      <c r="C35" s="0"/>
      <c r="D35" s="0"/>
      <c r="E35" s="0"/>
      <c r="F35" s="0"/>
      <c r="G35" s="0"/>
      <c r="H35" s="0"/>
      <c r="I35" s="0"/>
      <c r="J35" s="2"/>
      <c r="K35" s="2"/>
      <c r="L35" s="2"/>
      <c r="M35" s="2"/>
      <c r="N35" s="2"/>
      <c r="O35" s="2"/>
      <c r="P35" s="2"/>
      <c r="Q35" s="2"/>
    </row>
    <row r="36" customFormat="false" ht="19.7" hidden="false" customHeight="false" outlineLevel="0" collapsed="false">
      <c r="A36" s="2"/>
      <c r="B36" s="0"/>
      <c r="C36" s="0"/>
      <c r="D36" s="0"/>
      <c r="E36" s="0"/>
      <c r="F36" s="0"/>
      <c r="G36" s="0"/>
      <c r="H36" s="0"/>
      <c r="I36" s="0"/>
      <c r="J36" s="2"/>
      <c r="K36" s="2"/>
      <c r="L36" s="2"/>
      <c r="M36" s="2"/>
      <c r="N36" s="2"/>
      <c r="O36" s="2"/>
      <c r="P36" s="2"/>
      <c r="Q36" s="2"/>
    </row>
    <row r="37" customFormat="false" ht="19.7" hidden="false" customHeight="false" outlineLevel="0" collapsed="false">
      <c r="A37" s="2"/>
      <c r="B37" s="0"/>
      <c r="C37" s="0"/>
      <c r="D37" s="0"/>
      <c r="E37" s="0"/>
      <c r="F37" s="0"/>
      <c r="G37" s="0"/>
      <c r="H37" s="0"/>
      <c r="I37" s="0"/>
      <c r="J37" s="2"/>
      <c r="K37" s="2"/>
      <c r="L37" s="2"/>
      <c r="M37" s="2"/>
      <c r="N37" s="2"/>
      <c r="O37" s="2"/>
      <c r="P37" s="2"/>
      <c r="Q37" s="2"/>
    </row>
    <row r="38" customFormat="false" ht="19.7" hidden="false" customHeight="false" outlineLevel="0" collapsed="false">
      <c r="A38" s="2"/>
      <c r="B38" s="0"/>
      <c r="C38" s="0"/>
      <c r="D38" s="0"/>
      <c r="E38" s="0"/>
      <c r="F38" s="0"/>
      <c r="G38" s="0"/>
      <c r="H38" s="0"/>
      <c r="I38" s="0"/>
      <c r="J38" s="2"/>
      <c r="K38" s="2"/>
      <c r="L38" s="2"/>
      <c r="M38" s="2"/>
      <c r="N38" s="2"/>
      <c r="O38" s="2"/>
      <c r="P38" s="2"/>
      <c r="Q38" s="2"/>
    </row>
    <row r="39" customFormat="false" ht="19.7" hidden="false" customHeight="false" outlineLevel="0" collapsed="false">
      <c r="A39" s="2"/>
      <c r="B39" s="0"/>
      <c r="C39" s="0"/>
      <c r="D39" s="0"/>
      <c r="E39" s="0"/>
      <c r="F39" s="0"/>
      <c r="G39" s="0"/>
      <c r="H39" s="0"/>
      <c r="I39" s="0"/>
      <c r="J39" s="2"/>
      <c r="K39" s="2"/>
      <c r="L39" s="2"/>
      <c r="M39" s="2"/>
      <c r="N39" s="2"/>
      <c r="O39" s="2"/>
      <c r="P39" s="2"/>
      <c r="Q39" s="2"/>
    </row>
    <row r="40" customFormat="false" ht="19.7" hidden="false" customHeight="false" outlineLevel="0" collapsed="false">
      <c r="A40" s="2"/>
      <c r="B40" s="0"/>
      <c r="C40" s="0"/>
      <c r="D40" s="0"/>
      <c r="E40" s="0"/>
      <c r="F40" s="0"/>
      <c r="G40" s="0"/>
      <c r="H40" s="0"/>
      <c r="I40" s="0"/>
      <c r="J40" s="2"/>
      <c r="K40" s="2"/>
      <c r="L40" s="2"/>
      <c r="M40" s="2"/>
      <c r="N40" s="2"/>
      <c r="O40" s="2"/>
      <c r="P40" s="2"/>
      <c r="Q40" s="2"/>
    </row>
    <row r="41" customFormat="false" ht="19.7" hidden="false" customHeight="false" outlineLevel="0" collapsed="false">
      <c r="A41" s="2"/>
      <c r="B41" s="0"/>
      <c r="C41" s="0"/>
      <c r="D41" s="0"/>
      <c r="E41" s="0"/>
      <c r="F41" s="0"/>
      <c r="G41" s="0"/>
      <c r="H41" s="0"/>
      <c r="I41" s="0"/>
      <c r="J41" s="2"/>
      <c r="K41" s="2"/>
      <c r="L41" s="2"/>
      <c r="M41" s="2"/>
      <c r="N41" s="2"/>
      <c r="O41" s="2"/>
      <c r="P41" s="2"/>
      <c r="Q41" s="2"/>
    </row>
    <row r="42" customFormat="false" ht="19.7" hidden="false" customHeight="false" outlineLevel="0" collapsed="false">
      <c r="A42" s="2"/>
      <c r="B42" s="0"/>
      <c r="C42" s="0"/>
      <c r="D42" s="0"/>
      <c r="E42" s="0"/>
      <c r="F42" s="0"/>
      <c r="G42" s="0"/>
      <c r="H42" s="0"/>
      <c r="I42" s="0"/>
      <c r="J42" s="2"/>
      <c r="K42" s="2"/>
      <c r="L42" s="2"/>
      <c r="M42" s="2"/>
      <c r="N42" s="2"/>
      <c r="O42" s="2"/>
      <c r="P42" s="2"/>
      <c r="Q42" s="2"/>
    </row>
    <row r="43" customFormat="false" ht="19.7" hidden="false" customHeight="false" outlineLevel="0" collapsed="false">
      <c r="A43" s="2"/>
      <c r="B43" s="0"/>
      <c r="C43" s="0"/>
      <c r="D43" s="0"/>
      <c r="E43" s="0"/>
      <c r="F43" s="0"/>
      <c r="G43" s="0"/>
      <c r="H43" s="0"/>
      <c r="I43" s="0"/>
      <c r="J43" s="2"/>
      <c r="K43" s="2"/>
      <c r="L43" s="2"/>
      <c r="M43" s="2"/>
      <c r="N43" s="2"/>
      <c r="O43" s="2"/>
      <c r="P43" s="2"/>
      <c r="Q43" s="2"/>
    </row>
    <row r="44" customFormat="false" ht="13.8" hidden="false" customHeight="false" outlineLevel="0" collapsed="false">
      <c r="B44" s="0"/>
      <c r="C44" s="0"/>
      <c r="D44" s="0"/>
      <c r="E44" s="0"/>
      <c r="F44" s="0"/>
      <c r="G44" s="0"/>
      <c r="H44" s="0"/>
      <c r="I44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92" activeCellId="0" sqref="O9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8"/>
    <col collapsed="false" customWidth="true" hidden="false" outlineLevel="0" max="3" min="3" style="0" width="20.57"/>
    <col collapsed="false" customWidth="true" hidden="false" outlineLevel="0" max="4" min="4" style="0" width="18.85"/>
  </cols>
  <sheetData>
    <row r="1" customFormat="false" ht="1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</row>
    <row r="2" customFormat="false" ht="15" hidden="false" customHeight="false" outlineLevel="0" collapsed="false">
      <c r="A2" s="1" t="s">
        <v>0</v>
      </c>
      <c r="B2" s="52" t="n">
        <f aca="false">'Epoch 211'!$C$8-'Epoch 211'!$C$9</f>
        <v>13300000000</v>
      </c>
      <c r="C2" s="52" t="n">
        <f aca="false">B2*'Epoch 211'!$C$4</f>
        <v>39900000</v>
      </c>
      <c r="D2" s="52" t="n">
        <f aca="false">C2 * (1 - 'Epoch 211'!$C$5)</f>
        <v>31920000</v>
      </c>
    </row>
    <row r="3" customFormat="false" ht="15" hidden="false" customHeight="false" outlineLevel="0" collapsed="false">
      <c r="A3" s="1" t="s">
        <v>56</v>
      </c>
      <c r="B3" s="52" t="n">
        <f aca="false">B2 - C2</f>
        <v>13260100000</v>
      </c>
      <c r="C3" s="52" t="n">
        <f aca="false">B3*'Epoch 211'!$C$4</f>
        <v>39780300</v>
      </c>
      <c r="D3" s="52" t="n">
        <f aca="false">C3 * (1 - 'Epoch 211'!$C$5)</f>
        <v>31824240</v>
      </c>
    </row>
    <row r="4" customFormat="false" ht="15" hidden="false" customHeight="false" outlineLevel="0" collapsed="false">
      <c r="A4" s="1" t="s">
        <v>71</v>
      </c>
      <c r="B4" s="52" t="n">
        <f aca="false">B3 - C3</f>
        <v>13220319700</v>
      </c>
      <c r="C4" s="52" t="n">
        <f aca="false">B4*'Epoch 211'!$C$4</f>
        <v>39660959.1</v>
      </c>
      <c r="D4" s="52" t="n">
        <f aca="false">C4 * (1 - 'Epoch 211'!$C$5)</f>
        <v>31728767.28</v>
      </c>
    </row>
    <row r="5" customFormat="false" ht="15" hidden="false" customHeight="false" outlineLevel="0" collapsed="false">
      <c r="A5" s="1" t="s">
        <v>72</v>
      </c>
      <c r="B5" s="52" t="n">
        <f aca="false">B4 - C4</f>
        <v>13180658740.9</v>
      </c>
      <c r="C5" s="52" t="n">
        <f aca="false">B5*'Epoch 211'!$C$4</f>
        <v>39541976.2227</v>
      </c>
      <c r="D5" s="52" t="n">
        <f aca="false">C5 * (1 - 'Epoch 211'!$C$5)</f>
        <v>31633580.97816</v>
      </c>
    </row>
    <row r="6" customFormat="false" ht="15" hidden="false" customHeight="false" outlineLevel="0" collapsed="false">
      <c r="A6" s="1" t="s">
        <v>73</v>
      </c>
      <c r="B6" s="52" t="n">
        <f aca="false">B5 - C5</f>
        <v>13141116764.6773</v>
      </c>
      <c r="C6" s="52" t="n">
        <f aca="false">B6*'Epoch 211'!$C$4</f>
        <v>39423350.2940319</v>
      </c>
      <c r="D6" s="52" t="n">
        <f aca="false">C6 * (1 - 'Epoch 211'!$C$5)</f>
        <v>31538680.2352255</v>
      </c>
    </row>
    <row r="7" customFormat="false" ht="15" hidden="false" customHeight="false" outlineLevel="0" collapsed="false">
      <c r="A7" s="1" t="s">
        <v>74</v>
      </c>
      <c r="B7" s="52" t="n">
        <f aca="false">B6 - C6</f>
        <v>13101693414.3833</v>
      </c>
      <c r="C7" s="52" t="n">
        <f aca="false">B7*'Epoch 211'!$C$4</f>
        <v>39305080.2431498</v>
      </c>
      <c r="D7" s="52" t="n">
        <f aca="false">C7 * (1 - 'Epoch 211'!$C$5)</f>
        <v>31444064.1945198</v>
      </c>
    </row>
    <row r="8" customFormat="false" ht="15" hidden="false" customHeight="false" outlineLevel="0" collapsed="false">
      <c r="A8" s="1" t="s">
        <v>75</v>
      </c>
      <c r="B8" s="52" t="n">
        <f aca="false">B7 - C7</f>
        <v>13062388334.1401</v>
      </c>
      <c r="C8" s="52" t="n">
        <f aca="false">B8*'Epoch 211'!$C$4</f>
        <v>39187165.0024204</v>
      </c>
      <c r="D8" s="52" t="n">
        <f aca="false">C8 * (1 - 'Epoch 211'!$C$5)</f>
        <v>31349732.0019363</v>
      </c>
    </row>
    <row r="9" customFormat="false" ht="15" hidden="false" customHeight="false" outlineLevel="0" collapsed="false">
      <c r="A9" s="1" t="s">
        <v>76</v>
      </c>
      <c r="B9" s="52" t="n">
        <f aca="false">B8 - C8</f>
        <v>13023201169.1377</v>
      </c>
      <c r="C9" s="52" t="n">
        <f aca="false">B9*'Epoch 211'!$C$4</f>
        <v>39069603.5074131</v>
      </c>
      <c r="D9" s="52" t="n">
        <f aca="false">C9 * (1 - 'Epoch 211'!$C$5)</f>
        <v>31255682.8059305</v>
      </c>
    </row>
    <row r="10" customFormat="false" ht="15" hidden="false" customHeight="false" outlineLevel="0" collapsed="false">
      <c r="A10" s="1" t="s">
        <v>77</v>
      </c>
      <c r="B10" s="52" t="n">
        <f aca="false">B9 - C9</f>
        <v>12984131565.6303</v>
      </c>
      <c r="C10" s="52" t="n">
        <f aca="false">B10*'Epoch 211'!$C$4</f>
        <v>38952394.6968909</v>
      </c>
      <c r="D10" s="52" t="n">
        <f aca="false">C10 * (1 - 'Epoch 211'!$C$5)</f>
        <v>31161915.7575127</v>
      </c>
    </row>
    <row r="11" customFormat="false" ht="15" hidden="false" customHeight="false" outlineLevel="0" collapsed="false">
      <c r="A11" s="1" t="s">
        <v>78</v>
      </c>
      <c r="B11" s="52" t="n">
        <f aca="false">B10 - C10</f>
        <v>12945179170.9334</v>
      </c>
      <c r="C11" s="52" t="n">
        <f aca="false">B11*'Epoch 211'!$C$4</f>
        <v>38835537.5128002</v>
      </c>
      <c r="D11" s="52" t="n">
        <f aca="false">C11 * (1 - 'Epoch 211'!$C$5)</f>
        <v>31068430.0102401</v>
      </c>
    </row>
    <row r="12" customFormat="false" ht="15" hidden="false" customHeight="false" outlineLevel="0" collapsed="false">
      <c r="A12" s="1" t="s">
        <v>79</v>
      </c>
      <c r="B12" s="52" t="n">
        <f aca="false">B11 - C11</f>
        <v>12906343633.4206</v>
      </c>
      <c r="C12" s="52" t="n">
        <f aca="false">B12*'Epoch 211'!$C$4</f>
        <v>38719030.9002618</v>
      </c>
      <c r="D12" s="52" t="n">
        <f aca="false">C12 * (1 - 'Epoch 211'!$C$5)</f>
        <v>30975224.7202094</v>
      </c>
    </row>
    <row r="13" customFormat="false" ht="15" hidden="false" customHeight="false" outlineLevel="0" collapsed="false">
      <c r="A13" s="1" t="s">
        <v>80</v>
      </c>
      <c r="B13" s="52" t="n">
        <f aca="false">B12 - C12</f>
        <v>12867624602.5203</v>
      </c>
      <c r="C13" s="52" t="n">
        <f aca="false">B13*'Epoch 211'!$C$4</f>
        <v>38602873.807561</v>
      </c>
      <c r="D13" s="52" t="n">
        <f aca="false">C13 * (1 - 'Epoch 211'!$C$5)</f>
        <v>30882299.0460488</v>
      </c>
    </row>
    <row r="14" customFormat="false" ht="15" hidden="false" customHeight="false" outlineLevel="0" collapsed="false">
      <c r="A14" s="1" t="s">
        <v>81</v>
      </c>
      <c r="B14" s="52" t="n">
        <f aca="false">B13 - C13</f>
        <v>12829021728.7128</v>
      </c>
      <c r="C14" s="52" t="n">
        <f aca="false">B14*'Epoch 211'!$C$4</f>
        <v>38487065.1861383</v>
      </c>
      <c r="D14" s="52" t="n">
        <f aca="false">C14 * (1 - 'Epoch 211'!$C$5)</f>
        <v>30789652.1489107</v>
      </c>
    </row>
    <row r="15" customFormat="false" ht="15" hidden="false" customHeight="false" outlineLevel="0" collapsed="false">
      <c r="A15" s="1" t="s">
        <v>82</v>
      </c>
      <c r="B15" s="52" t="n">
        <f aca="false">B14 - C14</f>
        <v>12790534663.5266</v>
      </c>
      <c r="C15" s="52" t="n">
        <f aca="false">B15*'Epoch 211'!$C$4</f>
        <v>38371603.9905799</v>
      </c>
      <c r="D15" s="52" t="n">
        <f aca="false">C15 * (1 - 'Epoch 211'!$C$5)</f>
        <v>30697283.1924639</v>
      </c>
    </row>
    <row r="16" customFormat="false" ht="15" hidden="false" customHeight="false" outlineLevel="0" collapsed="false">
      <c r="A16" s="1" t="s">
        <v>83</v>
      </c>
      <c r="B16" s="52" t="n">
        <f aca="false">B15 - C15</f>
        <v>12752163059.5361</v>
      </c>
      <c r="C16" s="52" t="n">
        <f aca="false">B16*'Epoch 211'!$C$4</f>
        <v>38256489.1786082</v>
      </c>
      <c r="D16" s="52" t="n">
        <f aca="false">C16 * (1 - 'Epoch 211'!$C$5)</f>
        <v>30605191.3428865</v>
      </c>
    </row>
    <row r="17" customFormat="false" ht="15" hidden="false" customHeight="false" outlineLevel="0" collapsed="false">
      <c r="A17" s="1" t="s">
        <v>84</v>
      </c>
      <c r="B17" s="52" t="n">
        <f aca="false">B16 - C16</f>
        <v>12713906570.3574</v>
      </c>
      <c r="C17" s="52" t="n">
        <f aca="false">B17*'Epoch 211'!$C$4</f>
        <v>38141719.7110723</v>
      </c>
      <c r="D17" s="52" t="n">
        <f aca="false">C17 * (1 - 'Epoch 211'!$C$5)</f>
        <v>30513375.7688579</v>
      </c>
    </row>
    <row r="18" customFormat="false" ht="15" hidden="false" customHeight="false" outlineLevel="0" collapsed="false">
      <c r="A18" s="1" t="s">
        <v>85</v>
      </c>
      <c r="B18" s="52" t="n">
        <f aca="false">B17 - C17</f>
        <v>12675764850.6464</v>
      </c>
      <c r="C18" s="52" t="n">
        <f aca="false">B18*'Epoch 211'!$C$4</f>
        <v>38027294.5519391</v>
      </c>
      <c r="D18" s="52" t="n">
        <f aca="false">C18 * (1 - 'Epoch 211'!$C$5)</f>
        <v>30421835.6415513</v>
      </c>
    </row>
    <row r="19" customFormat="false" ht="15" hidden="false" customHeight="false" outlineLevel="0" collapsed="false">
      <c r="A19" s="1" t="s">
        <v>86</v>
      </c>
      <c r="B19" s="52" t="n">
        <f aca="false">B18 - C18</f>
        <v>12637737556.0944</v>
      </c>
      <c r="C19" s="52" t="n">
        <f aca="false">B19*'Epoch 211'!$C$4</f>
        <v>37913212.6682833</v>
      </c>
      <c r="D19" s="52" t="n">
        <f aca="false">C19 * (1 - 'Epoch 211'!$C$5)</f>
        <v>30330570.1346266</v>
      </c>
    </row>
    <row r="20" customFormat="false" ht="15" hidden="false" customHeight="false" outlineLevel="0" collapsed="false">
      <c r="A20" s="1" t="s">
        <v>87</v>
      </c>
      <c r="B20" s="52" t="n">
        <f aca="false">B19 - C19</f>
        <v>12599824343.4261</v>
      </c>
      <c r="C20" s="52" t="n">
        <f aca="false">B20*'Epoch 211'!$C$4</f>
        <v>37799473.0302784</v>
      </c>
      <c r="D20" s="52" t="n">
        <f aca="false">C20 * (1 - 'Epoch 211'!$C$5)</f>
        <v>30239578.4242228</v>
      </c>
    </row>
    <row r="21" customFormat="false" ht="15" hidden="false" customHeight="false" outlineLevel="0" collapsed="false">
      <c r="A21" s="1" t="s">
        <v>88</v>
      </c>
      <c r="B21" s="52" t="n">
        <f aca="false">B20 - C20</f>
        <v>12562024870.3959</v>
      </c>
      <c r="C21" s="52" t="n">
        <f aca="false">B21*'Epoch 211'!$C$4</f>
        <v>37686074.6111876</v>
      </c>
      <c r="D21" s="52" t="n">
        <f aca="false">C21 * (1 - 'Epoch 211'!$C$5)</f>
        <v>30148859.6889501</v>
      </c>
    </row>
    <row r="22" customFormat="false" ht="15" hidden="false" customHeight="false" outlineLevel="0" collapsed="false">
      <c r="A22" s="1" t="s">
        <v>89</v>
      </c>
      <c r="B22" s="52" t="n">
        <f aca="false">B21 - C21</f>
        <v>12524338795.7847</v>
      </c>
      <c r="C22" s="52" t="n">
        <f aca="false">B22*'Epoch 211'!$C$4</f>
        <v>37573016.387354</v>
      </c>
      <c r="D22" s="52" t="n">
        <f aca="false">C22 * (1 - 'Epoch 211'!$C$5)</f>
        <v>30058413.1098832</v>
      </c>
    </row>
    <row r="23" customFormat="false" ht="15" hidden="false" customHeight="false" outlineLevel="0" collapsed="false">
      <c r="A23" s="1" t="s">
        <v>90</v>
      </c>
      <c r="B23" s="52" t="n">
        <f aca="false">B22 - C22</f>
        <v>12486765779.3973</v>
      </c>
      <c r="C23" s="52" t="n">
        <f aca="false">B23*'Epoch 211'!$C$4</f>
        <v>37460297.338192</v>
      </c>
      <c r="D23" s="52" t="n">
        <f aca="false">C23 * (1 - 'Epoch 211'!$C$5)</f>
        <v>29968237.8705536</v>
      </c>
    </row>
    <row r="24" customFormat="false" ht="15" hidden="false" customHeight="false" outlineLevel="0" collapsed="false">
      <c r="A24" s="1" t="s">
        <v>91</v>
      </c>
      <c r="B24" s="52" t="n">
        <f aca="false">B23 - C23</f>
        <v>12449305482.0591</v>
      </c>
      <c r="C24" s="52" t="n">
        <f aca="false">B24*'Epoch 211'!$C$4</f>
        <v>37347916.4461774</v>
      </c>
      <c r="D24" s="52" t="n">
        <f aca="false">C24 * (1 - 'Epoch 211'!$C$5)</f>
        <v>29878333.1569419</v>
      </c>
    </row>
    <row r="25" customFormat="false" ht="15" hidden="false" customHeight="false" outlineLevel="0" collapsed="false">
      <c r="A25" s="1" t="s">
        <v>92</v>
      </c>
      <c r="B25" s="52" t="n">
        <f aca="false">B24 - C24</f>
        <v>12411957565.613</v>
      </c>
      <c r="C25" s="52" t="n">
        <f aca="false">B25*'Epoch 211'!$C$4</f>
        <v>37235872.6968389</v>
      </c>
      <c r="D25" s="52" t="n">
        <f aca="false">C25 * (1 - 'Epoch 211'!$C$5)</f>
        <v>29788698.1574711</v>
      </c>
    </row>
    <row r="26" customFormat="false" ht="15" hidden="false" customHeight="false" outlineLevel="0" collapsed="false">
      <c r="A26" s="1" t="s">
        <v>93</v>
      </c>
      <c r="B26" s="52" t="n">
        <f aca="false">B25 - C25</f>
        <v>12374721692.9161</v>
      </c>
      <c r="C26" s="52" t="n">
        <f aca="false">B26*'Epoch 211'!$C$4</f>
        <v>37124165.0787484</v>
      </c>
      <c r="D26" s="52" t="n">
        <f aca="false">C26 * (1 - 'Epoch 211'!$C$5)</f>
        <v>29699332.0629987</v>
      </c>
    </row>
    <row r="27" customFormat="false" ht="15" hidden="false" customHeight="false" outlineLevel="0" collapsed="false">
      <c r="A27" s="1" t="s">
        <v>94</v>
      </c>
      <c r="B27" s="52" t="n">
        <f aca="false">B26 - C26</f>
        <v>12337597527.8374</v>
      </c>
      <c r="C27" s="52" t="n">
        <f aca="false">B27*'Epoch 211'!$C$4</f>
        <v>37012792.5835121</v>
      </c>
      <c r="D27" s="52" t="n">
        <f aca="false">C27 * (1 - 'Epoch 211'!$C$5)</f>
        <v>29610234.0668097</v>
      </c>
    </row>
    <row r="28" customFormat="false" ht="15" hidden="false" customHeight="false" outlineLevel="0" collapsed="false">
      <c r="A28" s="1" t="s">
        <v>95</v>
      </c>
      <c r="B28" s="52" t="n">
        <f aca="false">B27 - C27</f>
        <v>12300584735.2539</v>
      </c>
      <c r="C28" s="52" t="n">
        <f aca="false">B28*'Epoch 211'!$C$4</f>
        <v>36901754.2057616</v>
      </c>
      <c r="D28" s="52" t="n">
        <f aca="false">C28 * (1 - 'Epoch 211'!$C$5)</f>
        <v>29521403.3646093</v>
      </c>
    </row>
    <row r="29" customFormat="false" ht="15" hidden="false" customHeight="false" outlineLevel="0" collapsed="false">
      <c r="A29" s="1" t="s">
        <v>96</v>
      </c>
      <c r="B29" s="52" t="n">
        <f aca="false">B28 - C28</f>
        <v>12263682981.0481</v>
      </c>
      <c r="C29" s="52" t="n">
        <f aca="false">B29*'Epoch 211'!$C$4</f>
        <v>36791048.9431443</v>
      </c>
      <c r="D29" s="52" t="n">
        <f aca="false">C29 * (1 - 'Epoch 211'!$C$5)</f>
        <v>29432839.1545154</v>
      </c>
    </row>
    <row r="30" customFormat="false" ht="15" hidden="false" customHeight="false" outlineLevel="0" collapsed="false">
      <c r="A30" s="1" t="s">
        <v>63</v>
      </c>
      <c r="B30" s="52" t="n">
        <f aca="false">B29 - C29</f>
        <v>12226891932.105</v>
      </c>
      <c r="C30" s="52" t="n">
        <f aca="false">B30*'Epoch 211'!$C$4</f>
        <v>36680675.7963149</v>
      </c>
      <c r="D30" s="52" t="n">
        <f aca="false">C30 * (1 - 'Epoch 211'!$C$5)</f>
        <v>29344540.6370519</v>
      </c>
    </row>
    <row r="31" customFormat="false" ht="15" hidden="false" customHeight="false" outlineLevel="0" collapsed="false">
      <c r="A31" s="1" t="s">
        <v>97</v>
      </c>
      <c r="B31" s="52" t="n">
        <f aca="false">B30 - C30</f>
        <v>12190211256.3086</v>
      </c>
      <c r="C31" s="52" t="n">
        <f aca="false">B31*'Epoch 211'!$C$4</f>
        <v>36570633.7689259</v>
      </c>
      <c r="D31" s="52" t="n">
        <f aca="false">C31 * (1 - 'Epoch 211'!$C$5)</f>
        <v>29256507.0151407</v>
      </c>
    </row>
    <row r="32" customFormat="false" ht="15" hidden="false" customHeight="false" outlineLevel="0" collapsed="false">
      <c r="A32" s="1" t="s">
        <v>98</v>
      </c>
      <c r="B32" s="52" t="n">
        <f aca="false">B31 - C31</f>
        <v>12153640622.5397</v>
      </c>
      <c r="C32" s="52" t="n">
        <f aca="false">B32*'Epoch 211'!$C$4</f>
        <v>36460921.8676191</v>
      </c>
      <c r="D32" s="52" t="n">
        <f aca="false">C32 * (1 - 'Epoch 211'!$C$5)</f>
        <v>29168737.4940953</v>
      </c>
    </row>
    <row r="33" customFormat="false" ht="15" hidden="false" customHeight="false" outlineLevel="0" collapsed="false">
      <c r="A33" s="1" t="s">
        <v>99</v>
      </c>
      <c r="B33" s="52" t="n">
        <f aca="false">B32 - C32</f>
        <v>12117179700.6721</v>
      </c>
      <c r="C33" s="52" t="n">
        <f aca="false">B33*'Epoch 211'!$C$4</f>
        <v>36351539.1020163</v>
      </c>
      <c r="D33" s="52" t="n">
        <f aca="false">C33 * (1 - 'Epoch 211'!$C$5)</f>
        <v>29081231.281613</v>
      </c>
    </row>
    <row r="34" customFormat="false" ht="15" hidden="false" customHeight="false" outlineLevel="0" collapsed="false">
      <c r="A34" s="1" t="s">
        <v>100</v>
      </c>
      <c r="B34" s="52" t="n">
        <f aca="false">B33 - C33</f>
        <v>12080828161.5701</v>
      </c>
      <c r="C34" s="52" t="n">
        <f aca="false">B34*'Epoch 211'!$C$4</f>
        <v>36242484.4847102</v>
      </c>
      <c r="D34" s="52" t="n">
        <f aca="false">C34 * (1 - 'Epoch 211'!$C$5)</f>
        <v>28993987.5877682</v>
      </c>
    </row>
    <row r="35" customFormat="false" ht="15" hidden="false" customHeight="false" outlineLevel="0" collapsed="false">
      <c r="A35" s="1" t="s">
        <v>101</v>
      </c>
      <c r="B35" s="52" t="n">
        <f aca="false">B34 - C34</f>
        <v>12044585677.0854</v>
      </c>
      <c r="C35" s="52" t="n">
        <f aca="false">B35*'Epoch 211'!$C$4</f>
        <v>36133757.0312561</v>
      </c>
      <c r="D35" s="52" t="n">
        <f aca="false">C35 * (1 - 'Epoch 211'!$C$5)</f>
        <v>28907005.6250049</v>
      </c>
    </row>
    <row r="36" customFormat="false" ht="15" hidden="false" customHeight="false" outlineLevel="0" collapsed="false">
      <c r="A36" s="1" t="s">
        <v>102</v>
      </c>
      <c r="B36" s="52" t="n">
        <f aca="false">B35 - C35</f>
        <v>12008451920.0541</v>
      </c>
      <c r="C36" s="52" t="n">
        <f aca="false">B36*'Epoch 211'!$C$4</f>
        <v>36025355.7601623</v>
      </c>
      <c r="D36" s="52" t="n">
        <f aca="false">C36 * (1 - 'Epoch 211'!$C$5)</f>
        <v>28820284.6081299</v>
      </c>
    </row>
    <row r="37" customFormat="false" ht="15" hidden="false" customHeight="false" outlineLevel="0" collapsed="false">
      <c r="A37" s="1" t="s">
        <v>103</v>
      </c>
      <c r="B37" s="52" t="n">
        <f aca="false">B36 - C36</f>
        <v>11972426564.294</v>
      </c>
      <c r="C37" s="52" t="n">
        <f aca="false">B37*'Epoch 211'!$C$4</f>
        <v>35917279.6928819</v>
      </c>
      <c r="D37" s="52" t="n">
        <f aca="false">C37 * (1 - 'Epoch 211'!$C$5)</f>
        <v>28733823.7543055</v>
      </c>
    </row>
    <row r="38" customFormat="false" ht="15" hidden="false" customHeight="false" outlineLevel="0" collapsed="false">
      <c r="A38" s="1" t="s">
        <v>104</v>
      </c>
      <c r="B38" s="52" t="n">
        <f aca="false">B37 - C37</f>
        <v>11936509284.6011</v>
      </c>
      <c r="C38" s="52" t="n">
        <f aca="false">B38*'Epoch 211'!$C$4</f>
        <v>35809527.8538032</v>
      </c>
      <c r="D38" s="52" t="n">
        <f aca="false">C38 * (1 - 'Epoch 211'!$C$5)</f>
        <v>28647622.2830426</v>
      </c>
    </row>
    <row r="39" customFormat="false" ht="15" hidden="false" customHeight="false" outlineLevel="0" collapsed="false">
      <c r="A39" s="1" t="s">
        <v>105</v>
      </c>
      <c r="B39" s="52" t="n">
        <f aca="false">B38 - C38</f>
        <v>11900699756.7473</v>
      </c>
      <c r="C39" s="52" t="n">
        <f aca="false">B39*'Epoch 211'!$C$4</f>
        <v>35702099.2702418</v>
      </c>
      <c r="D39" s="52" t="n">
        <f aca="false">C39 * (1 - 'Epoch 211'!$C$5)</f>
        <v>28561679.4161934</v>
      </c>
    </row>
    <row r="40" customFormat="false" ht="15" hidden="false" customHeight="false" outlineLevel="0" collapsed="false">
      <c r="A40" s="1" t="s">
        <v>106</v>
      </c>
      <c r="B40" s="52" t="n">
        <f aca="false">B39 - C39</f>
        <v>11864997657.477</v>
      </c>
      <c r="C40" s="52" t="n">
        <f aca="false">B40*'Epoch 211'!$C$4</f>
        <v>35594992.9724311</v>
      </c>
      <c r="D40" s="52" t="n">
        <f aca="false">C40 * (1 - 'Epoch 211'!$C$5)</f>
        <v>28475994.3779449</v>
      </c>
    </row>
    <row r="41" customFormat="false" ht="15" hidden="false" customHeight="false" outlineLevel="0" collapsed="false">
      <c r="A41" s="1" t="s">
        <v>107</v>
      </c>
      <c r="B41" s="52" t="n">
        <f aca="false">B40 - C40</f>
        <v>11829402664.5046</v>
      </c>
      <c r="C41" s="52" t="n">
        <f aca="false">B41*'Epoch 211'!$C$4</f>
        <v>35488207.9935138</v>
      </c>
      <c r="D41" s="52" t="n">
        <f aca="false">C41 * (1 - 'Epoch 211'!$C$5)</f>
        <v>28390566.394811</v>
      </c>
    </row>
    <row r="42" customFormat="false" ht="15" hidden="false" customHeight="false" outlineLevel="0" collapsed="false">
      <c r="A42" s="1" t="s">
        <v>108</v>
      </c>
      <c r="B42" s="52" t="n">
        <f aca="false">B41 - C41</f>
        <v>11793914456.5111</v>
      </c>
      <c r="C42" s="52" t="n">
        <f aca="false">B42*'Epoch 211'!$C$4</f>
        <v>35381743.3695332</v>
      </c>
      <c r="D42" s="52" t="n">
        <f aca="false">C42 * (1 - 'Epoch 211'!$C$5)</f>
        <v>28305394.6956266</v>
      </c>
    </row>
    <row r="43" customFormat="false" ht="15" hidden="false" customHeight="false" outlineLevel="0" collapsed="false">
      <c r="A43" s="1" t="s">
        <v>109</v>
      </c>
      <c r="B43" s="52" t="n">
        <f aca="false">B42 - C42</f>
        <v>11758532713.1415</v>
      </c>
      <c r="C43" s="52" t="n">
        <f aca="false">B43*'Epoch 211'!$C$4</f>
        <v>35275598.1394246</v>
      </c>
      <c r="D43" s="52" t="n">
        <f aca="false">C43 * (1 - 'Epoch 211'!$C$5)</f>
        <v>28220478.5115397</v>
      </c>
    </row>
    <row r="44" customFormat="false" ht="15" hidden="false" customHeight="false" outlineLevel="0" collapsed="false">
      <c r="A44" s="1" t="s">
        <v>110</v>
      </c>
      <c r="B44" s="52" t="n">
        <f aca="false">B43 - C43</f>
        <v>11723257115.0021</v>
      </c>
      <c r="C44" s="52" t="n">
        <f aca="false">B44*'Epoch 211'!$C$4</f>
        <v>35169771.3450064</v>
      </c>
      <c r="D44" s="52" t="n">
        <f aca="false">C44 * (1 - 'Epoch 211'!$C$5)</f>
        <v>28135817.0760051</v>
      </c>
    </row>
    <row r="45" customFormat="false" ht="15" hidden="false" customHeight="false" outlineLevel="0" collapsed="false">
      <c r="A45" s="1" t="s">
        <v>111</v>
      </c>
      <c r="B45" s="52" t="n">
        <f aca="false">B44 - C44</f>
        <v>11688087343.6571</v>
      </c>
      <c r="C45" s="52" t="n">
        <f aca="false">B45*'Epoch 211'!$C$4</f>
        <v>35064262.0309713</v>
      </c>
      <c r="D45" s="52" t="n">
        <f aca="false">C45 * (1 - 'Epoch 211'!$C$5)</f>
        <v>28051409.6247771</v>
      </c>
    </row>
    <row r="46" customFormat="false" ht="15" hidden="false" customHeight="false" outlineLevel="0" collapsed="false">
      <c r="A46" s="1" t="s">
        <v>112</v>
      </c>
      <c r="B46" s="52" t="n">
        <f aca="false">B45 - C45</f>
        <v>11653023081.6261</v>
      </c>
      <c r="C46" s="52" t="n">
        <f aca="false">B46*'Epoch 211'!$C$4</f>
        <v>34959069.2448784</v>
      </c>
      <c r="D46" s="52" t="n">
        <f aca="false">C46 * (1 - 'Epoch 211'!$C$5)</f>
        <v>27967255.3959027</v>
      </c>
    </row>
    <row r="47" customFormat="false" ht="15" hidden="false" customHeight="false" outlineLevel="0" collapsed="false">
      <c r="A47" s="1" t="s">
        <v>113</v>
      </c>
      <c r="B47" s="52" t="n">
        <f aca="false">B46 - C46</f>
        <v>11618064012.3813</v>
      </c>
      <c r="C47" s="52" t="n">
        <f aca="false">B47*'Epoch 211'!$C$4</f>
        <v>34854192.0371438</v>
      </c>
      <c r="D47" s="52" t="n">
        <f aca="false">C47 * (1 - 'Epoch 211'!$C$5)</f>
        <v>27883353.629715</v>
      </c>
    </row>
    <row r="48" customFormat="false" ht="15" hidden="false" customHeight="false" outlineLevel="0" collapsed="false">
      <c r="A48" s="1" t="s">
        <v>114</v>
      </c>
      <c r="B48" s="52" t="n">
        <f aca="false">B47 - C47</f>
        <v>11583209820.3441</v>
      </c>
      <c r="C48" s="52" t="n">
        <f aca="false">B48*'Epoch 211'!$C$4</f>
        <v>34749629.4610324</v>
      </c>
      <c r="D48" s="52" t="n">
        <f aca="false">C48 * (1 - 'Epoch 211'!$C$5)</f>
        <v>27799703.5688259</v>
      </c>
    </row>
    <row r="49" customFormat="false" ht="15" hidden="false" customHeight="false" outlineLevel="0" collapsed="false">
      <c r="A49" s="1" t="s">
        <v>115</v>
      </c>
      <c r="B49" s="52" t="n">
        <f aca="false">B48 - C48</f>
        <v>11548460190.8831</v>
      </c>
      <c r="C49" s="52" t="n">
        <f aca="false">B49*'Epoch 211'!$C$4</f>
        <v>34645380.5726493</v>
      </c>
      <c r="D49" s="52" t="n">
        <f aca="false">C49 * (1 - 'Epoch 211'!$C$5)</f>
        <v>27716304.4581194</v>
      </c>
    </row>
    <row r="50" customFormat="false" ht="15" hidden="false" customHeight="false" outlineLevel="0" collapsed="false">
      <c r="A50" s="1" t="s">
        <v>116</v>
      </c>
      <c r="B50" s="52" t="n">
        <f aca="false">B49 - C49</f>
        <v>11513814810.3104</v>
      </c>
      <c r="C50" s="52" t="n">
        <f aca="false">B50*'Epoch 211'!$C$4</f>
        <v>34541444.4309313</v>
      </c>
      <c r="D50" s="52" t="n">
        <f aca="false">C50 * (1 - 'Epoch 211'!$C$5)</f>
        <v>27633155.544745</v>
      </c>
    </row>
    <row r="51" customFormat="false" ht="15" hidden="false" customHeight="false" outlineLevel="0" collapsed="false">
      <c r="A51" s="1" t="s">
        <v>117</v>
      </c>
      <c r="B51" s="52" t="n">
        <f aca="false">B50 - C50</f>
        <v>11479273365.8795</v>
      </c>
      <c r="C51" s="52" t="n">
        <f aca="false">B51*'Epoch 211'!$C$4</f>
        <v>34437820.0976385</v>
      </c>
      <c r="D51" s="52" t="n">
        <f aca="false">C51 * (1 - 'Epoch 211'!$C$5)</f>
        <v>27550256.0781108</v>
      </c>
    </row>
    <row r="52" customFormat="false" ht="15" hidden="false" customHeight="false" outlineLevel="0" collapsed="false">
      <c r="A52" s="1" t="s">
        <v>118</v>
      </c>
      <c r="B52" s="52" t="n">
        <f aca="false">B51 - C51</f>
        <v>11444835545.7819</v>
      </c>
      <c r="C52" s="52" t="n">
        <f aca="false">B52*'Epoch 211'!$C$4</f>
        <v>34334506.6373456</v>
      </c>
      <c r="D52" s="52" t="n">
        <f aca="false">C52 * (1 - 'Epoch 211'!$C$5)</f>
        <v>27467605.3098765</v>
      </c>
    </row>
    <row r="53" customFormat="false" ht="15" hidden="false" customHeight="false" outlineLevel="0" collapsed="false">
      <c r="A53" s="1" t="s">
        <v>119</v>
      </c>
      <c r="B53" s="52" t="n">
        <f aca="false">B52 - C52</f>
        <v>11410501039.1445</v>
      </c>
      <c r="C53" s="52" t="n">
        <f aca="false">B53*'Epoch 211'!$C$4</f>
        <v>34231503.1174336</v>
      </c>
      <c r="D53" s="52" t="n">
        <f aca="false">C53 * (1 - 'Epoch 211'!$C$5)</f>
        <v>27385202.4939469</v>
      </c>
    </row>
    <row r="54" customFormat="false" ht="15" hidden="false" customHeight="false" outlineLevel="0" collapsed="false">
      <c r="A54" s="1" t="s">
        <v>120</v>
      </c>
      <c r="B54" s="52" t="n">
        <f aca="false">B53 - C53</f>
        <v>11376269536.0271</v>
      </c>
      <c r="C54" s="52" t="n">
        <f aca="false">B54*'Epoch 211'!$C$4</f>
        <v>34128808.6080813</v>
      </c>
      <c r="D54" s="52" t="n">
        <f aca="false">C54 * (1 - 'Epoch 211'!$C$5)</f>
        <v>27303046.886465</v>
      </c>
    </row>
    <row r="55" customFormat="false" ht="15" hidden="false" customHeight="false" outlineLevel="0" collapsed="false">
      <c r="A55" s="1" t="s">
        <v>121</v>
      </c>
      <c r="B55" s="52" t="n">
        <f aca="false">B54 - C54</f>
        <v>11342140727.419</v>
      </c>
      <c r="C55" s="52" t="n">
        <f aca="false">B55*'Epoch 211'!$C$4</f>
        <v>34026422.182257</v>
      </c>
      <c r="D55" s="52" t="n">
        <f aca="false">C55 * (1 - 'Epoch 211'!$C$5)</f>
        <v>27221137.7458056</v>
      </c>
    </row>
    <row r="56" customFormat="false" ht="15" hidden="false" customHeight="false" outlineLevel="0" collapsed="false">
      <c r="A56" s="1" t="s">
        <v>122</v>
      </c>
      <c r="B56" s="52" t="n">
        <f aca="false">B55 - C55</f>
        <v>11308114305.2367</v>
      </c>
      <c r="C56" s="52" t="n">
        <f aca="false">B56*'Epoch 211'!$C$4</f>
        <v>33924342.9157102</v>
      </c>
      <c r="D56" s="52" t="n">
        <f aca="false">C56 * (1 - 'Epoch 211'!$C$5)</f>
        <v>27139474.3325682</v>
      </c>
    </row>
    <row r="57" customFormat="false" ht="15" hidden="false" customHeight="false" outlineLevel="0" collapsed="false">
      <c r="A57" s="1" t="s">
        <v>123</v>
      </c>
      <c r="B57" s="52" t="n">
        <f aca="false">B56 - C56</f>
        <v>11274189962.321</v>
      </c>
      <c r="C57" s="52" t="n">
        <f aca="false">B57*'Epoch 211'!$C$4</f>
        <v>33822569.8869631</v>
      </c>
      <c r="D57" s="52" t="n">
        <f aca="false">C57 * (1 - 'Epoch 211'!$C$5)</f>
        <v>27058055.9095705</v>
      </c>
    </row>
    <row r="58" customFormat="false" ht="15" hidden="false" customHeight="false" outlineLevel="0" collapsed="false">
      <c r="A58" s="1" t="s">
        <v>124</v>
      </c>
      <c r="B58" s="52" t="n">
        <f aca="false">B57 - C57</f>
        <v>11240367392.4341</v>
      </c>
      <c r="C58" s="52" t="n">
        <f aca="false">B58*'Epoch 211'!$C$4</f>
        <v>33721102.1773022</v>
      </c>
      <c r="D58" s="52" t="n">
        <f aca="false">C58 * (1 - 'Epoch 211'!$C$5)</f>
        <v>26976881.7418418</v>
      </c>
    </row>
    <row r="59" customFormat="false" ht="15" hidden="false" customHeight="false" outlineLevel="0" collapsed="false">
      <c r="A59" s="1" t="s">
        <v>125</v>
      </c>
      <c r="B59" s="52" t="n">
        <f aca="false">B58 - C58</f>
        <v>11206646290.2568</v>
      </c>
      <c r="C59" s="52" t="n">
        <f aca="false">B59*'Epoch 211'!$C$4</f>
        <v>33619938.8707703</v>
      </c>
      <c r="D59" s="52" t="n">
        <f aca="false">C59 * (1 - 'Epoch 211'!$C$5)</f>
        <v>26895951.0966163</v>
      </c>
    </row>
    <row r="60" customFormat="false" ht="15" hidden="false" customHeight="false" outlineLevel="0" collapsed="false">
      <c r="A60" s="1" t="s">
        <v>126</v>
      </c>
      <c r="B60" s="52" t="n">
        <f aca="false">B59 - C59</f>
        <v>11173026351.386</v>
      </c>
      <c r="C60" s="52" t="n">
        <f aca="false">B60*'Epoch 211'!$C$4</f>
        <v>33519079.054158</v>
      </c>
      <c r="D60" s="52" t="n">
        <f aca="false">C60 * (1 - 'Epoch 211'!$C$5)</f>
        <v>26815263.2433264</v>
      </c>
    </row>
    <row r="61" customFormat="false" ht="15" hidden="false" customHeight="false" outlineLevel="0" collapsed="false">
      <c r="A61" s="1" t="s">
        <v>127</v>
      </c>
      <c r="B61" s="52" t="n">
        <f aca="false">B60 - C60</f>
        <v>11139507272.3318</v>
      </c>
      <c r="C61" s="52" t="n">
        <f aca="false">B61*'Epoch 211'!$C$4</f>
        <v>33418521.8169955</v>
      </c>
      <c r="D61" s="52" t="n">
        <f aca="false">C61 * (1 - 'Epoch 211'!$C$5)</f>
        <v>26734817.4535964</v>
      </c>
    </row>
    <row r="62" customFormat="false" ht="15" hidden="false" customHeight="false" outlineLevel="0" collapsed="false">
      <c r="A62" s="1" t="s">
        <v>128</v>
      </c>
      <c r="B62" s="52" t="n">
        <f aca="false">B61 - C61</f>
        <v>11106088750.5149</v>
      </c>
      <c r="C62" s="52" t="n">
        <f aca="false">B62*'Epoch 211'!$C$4</f>
        <v>33318266.2515446</v>
      </c>
      <c r="D62" s="52" t="n">
        <f aca="false">C62 * (1 - 'Epoch 211'!$C$5)</f>
        <v>26654613.0012356</v>
      </c>
    </row>
    <row r="63" customFormat="false" ht="15" hidden="false" customHeight="false" outlineLevel="0" collapsed="false">
      <c r="A63" s="1" t="s">
        <v>129</v>
      </c>
      <c r="B63" s="52" t="n">
        <f aca="false">B62 - C62</f>
        <v>11072770484.2633</v>
      </c>
      <c r="C63" s="52" t="n">
        <f aca="false">B63*'Epoch 211'!$C$4</f>
        <v>33218311.4527899</v>
      </c>
      <c r="D63" s="52" t="n">
        <f aca="false">C63 * (1 - 'Epoch 211'!$C$5)</f>
        <v>26574649.1622319</v>
      </c>
    </row>
    <row r="64" customFormat="false" ht="15" hidden="false" customHeight="false" outlineLevel="0" collapsed="false">
      <c r="A64" s="1" t="s">
        <v>130</v>
      </c>
      <c r="B64" s="52" t="n">
        <f aca="false">B63 - C63</f>
        <v>11039552172.8105</v>
      </c>
      <c r="C64" s="52" t="n">
        <f aca="false">B64*'Epoch 211'!$C$4</f>
        <v>33118656.5184315</v>
      </c>
      <c r="D64" s="52" t="n">
        <f aca="false">C64 * (1 - 'Epoch 211'!$C$5)</f>
        <v>26494925.2147452</v>
      </c>
    </row>
    <row r="65" customFormat="false" ht="15" hidden="false" customHeight="false" outlineLevel="0" collapsed="false">
      <c r="A65" s="1" t="s">
        <v>131</v>
      </c>
      <c r="B65" s="52" t="n">
        <f aca="false">B64 - C64</f>
        <v>11006433516.2921</v>
      </c>
      <c r="C65" s="52" t="n">
        <f aca="false">B65*'Epoch 211'!$C$4</f>
        <v>33019300.5488763</v>
      </c>
      <c r="D65" s="52" t="n">
        <f aca="false">C65 * (1 - 'Epoch 211'!$C$5)</f>
        <v>26415440.439101</v>
      </c>
    </row>
    <row r="66" customFormat="false" ht="15" hidden="false" customHeight="false" outlineLevel="0" collapsed="false">
      <c r="A66" s="1" t="s">
        <v>132</v>
      </c>
      <c r="B66" s="52" t="n">
        <f aca="false">B65 - C65</f>
        <v>10973414215.7432</v>
      </c>
      <c r="C66" s="52" t="n">
        <f aca="false">B66*'Epoch 211'!$C$4</f>
        <v>32920242.6472296</v>
      </c>
      <c r="D66" s="52" t="n">
        <f aca="false">C66 * (1 - 'Epoch 211'!$C$5)</f>
        <v>26336194.1177837</v>
      </c>
    </row>
    <row r="67" customFormat="false" ht="15" hidden="false" customHeight="false" outlineLevel="0" collapsed="false">
      <c r="A67" s="1" t="s">
        <v>133</v>
      </c>
      <c r="B67" s="52" t="n">
        <f aca="false">B66 - C66</f>
        <v>10940493973.096</v>
      </c>
      <c r="C67" s="52" t="n">
        <f aca="false">B67*'Epoch 211'!$C$4</f>
        <v>32821481.9192879</v>
      </c>
      <c r="D67" s="52" t="n">
        <f aca="false">C67 * (1 - 'Epoch 211'!$C$5)</f>
        <v>26257185.5354304</v>
      </c>
    </row>
    <row r="68" customFormat="false" ht="15" hidden="false" customHeight="false" outlineLevel="0" collapsed="false">
      <c r="A68" s="1" t="s">
        <v>134</v>
      </c>
      <c r="B68" s="52" t="n">
        <f aca="false">B67 - C67</f>
        <v>10907672491.1767</v>
      </c>
      <c r="C68" s="52" t="n">
        <f aca="false">B68*'Epoch 211'!$C$4</f>
        <v>32723017.4735301</v>
      </c>
      <c r="D68" s="52" t="n">
        <f aca="false">C68 * (1 - 'Epoch 211'!$C$5)</f>
        <v>26178413.9788241</v>
      </c>
    </row>
    <row r="69" customFormat="false" ht="15" hidden="false" customHeight="false" outlineLevel="0" collapsed="false">
      <c r="A69" s="1" t="s">
        <v>135</v>
      </c>
      <c r="B69" s="52" t="n">
        <f aca="false">B68 - C68</f>
        <v>10874949473.7032</v>
      </c>
      <c r="C69" s="52" t="n">
        <f aca="false">B69*'Epoch 211'!$C$4</f>
        <v>32624848.4211095</v>
      </c>
      <c r="D69" s="52" t="n">
        <f aca="false">C69 * (1 - 'Epoch 211'!$C$5)</f>
        <v>26099878.7368876</v>
      </c>
    </row>
    <row r="70" customFormat="false" ht="15" hidden="false" customHeight="false" outlineLevel="0" collapsed="false">
      <c r="A70" s="1" t="s">
        <v>136</v>
      </c>
      <c r="B70" s="52" t="n">
        <f aca="false">B69 - C69</f>
        <v>10842324625.2821</v>
      </c>
      <c r="C70" s="52" t="n">
        <f aca="false">B70*'Epoch 211'!$C$4</f>
        <v>32526973.8758462</v>
      </c>
      <c r="D70" s="52" t="n">
        <f aca="false">C70 * (1 - 'Epoch 211'!$C$5)</f>
        <v>26021579.1006769</v>
      </c>
    </row>
    <row r="71" customFormat="false" ht="15" hidden="false" customHeight="false" outlineLevel="0" collapsed="false">
      <c r="A71" s="1" t="s">
        <v>137</v>
      </c>
      <c r="B71" s="52" t="n">
        <f aca="false">B70 - C70</f>
        <v>10809797651.4062</v>
      </c>
      <c r="C71" s="52" t="n">
        <f aca="false">B71*'Epoch 211'!$C$4</f>
        <v>32429392.9542186</v>
      </c>
      <c r="D71" s="52" t="n">
        <f aca="false">C71 * (1 - 'Epoch 211'!$C$5)</f>
        <v>25943514.3633749</v>
      </c>
    </row>
    <row r="72" customFormat="false" ht="15" hidden="false" customHeight="false" outlineLevel="0" collapsed="false">
      <c r="A72" s="1" t="s">
        <v>138</v>
      </c>
      <c r="B72" s="52" t="n">
        <f aca="false">B71 - C71</f>
        <v>10777368258.452</v>
      </c>
      <c r="C72" s="52" t="n">
        <f aca="false">B72*'Epoch 211'!$C$4</f>
        <v>32332104.775356</v>
      </c>
      <c r="D72" s="52" t="n">
        <f aca="false">C72 * (1 - 'Epoch 211'!$C$5)</f>
        <v>25865683.8202848</v>
      </c>
    </row>
    <row r="73" customFormat="false" ht="15" hidden="false" customHeight="false" outlineLevel="0" collapsed="false">
      <c r="A73" s="1" t="s">
        <v>139</v>
      </c>
      <c r="B73" s="52" t="n">
        <f aca="false">B72 - C72</f>
        <v>10745036153.6766</v>
      </c>
      <c r="C73" s="52" t="n">
        <f aca="false">B73*'Epoch 211'!$C$4</f>
        <v>32235108.4610299</v>
      </c>
      <c r="D73" s="52" t="n">
        <f aca="false">C73 * (1 - 'Epoch 211'!$C$5)</f>
        <v>25788086.7688239</v>
      </c>
    </row>
    <row r="74" customFormat="false" ht="15" hidden="false" customHeight="false" outlineLevel="0" collapsed="false">
      <c r="A74" s="1" t="s">
        <v>140</v>
      </c>
      <c r="B74" s="52" t="n">
        <f aca="false">B73 - C73</f>
        <v>10712801045.2156</v>
      </c>
      <c r="C74" s="52" t="n">
        <f aca="false">B74*'Epoch 211'!$C$4</f>
        <v>32138403.1356468</v>
      </c>
      <c r="D74" s="52" t="n">
        <f aca="false">C74 * (1 - 'Epoch 211'!$C$5)</f>
        <v>25710722.5085174</v>
      </c>
    </row>
    <row r="75" customFormat="false" ht="15" hidden="false" customHeight="false" outlineLevel="0" collapsed="false">
      <c r="A75" s="1" t="s">
        <v>141</v>
      </c>
      <c r="B75" s="52" t="n">
        <f aca="false">B74 - C74</f>
        <v>10680662642.08</v>
      </c>
      <c r="C75" s="52" t="n">
        <f aca="false">B75*'Epoch 211'!$C$4</f>
        <v>32041987.9262399</v>
      </c>
      <c r="D75" s="52" t="n">
        <f aca="false">C75 * (1 - 'Epoch 211'!$C$5)</f>
        <v>25633590.3409919</v>
      </c>
    </row>
    <row r="76" customFormat="false" ht="15" hidden="false" customHeight="false" outlineLevel="0" collapsed="false">
      <c r="A76" s="1" t="s">
        <v>142</v>
      </c>
      <c r="B76" s="52" t="n">
        <f aca="false">B75 - C75</f>
        <v>10648620654.1537</v>
      </c>
      <c r="C76" s="52" t="n">
        <f aca="false">B76*'Epoch 211'!$C$4</f>
        <v>31945861.9624611</v>
      </c>
      <c r="D76" s="52" t="n">
        <f aca="false">C76 * (1 - 'Epoch 211'!$C$5)</f>
        <v>25556689.5699689</v>
      </c>
    </row>
    <row r="77" customFormat="false" ht="15" hidden="false" customHeight="false" outlineLevel="0" collapsed="false">
      <c r="A77" s="1" t="s">
        <v>143</v>
      </c>
      <c r="B77" s="52" t="n">
        <f aca="false">B76 - C76</f>
        <v>10616674792.1913</v>
      </c>
      <c r="C77" s="52" t="n">
        <f aca="false">B77*'Epoch 211'!$C$4</f>
        <v>31850024.3765738</v>
      </c>
      <c r="D77" s="52" t="n">
        <f aca="false">C77 * (1 - 'Epoch 211'!$C$5)</f>
        <v>25480019.501259</v>
      </c>
    </row>
    <row r="78" customFormat="false" ht="15" hidden="false" customHeight="false" outlineLevel="0" collapsed="false">
      <c r="A78" s="1" t="s">
        <v>144</v>
      </c>
      <c r="B78" s="52" t="n">
        <f aca="false">B77 - C77</f>
        <v>10584824767.8147</v>
      </c>
      <c r="C78" s="52" t="n">
        <f aca="false">B78*'Epoch 211'!$C$4</f>
        <v>31754474.303444</v>
      </c>
      <c r="D78" s="52" t="n">
        <f aca="false">C78 * (1 - 'Epoch 211'!$C$5)</f>
        <v>25403579.4427552</v>
      </c>
    </row>
    <row r="79" customFormat="false" ht="15" hidden="false" customHeight="false" outlineLevel="0" collapsed="false">
      <c r="A79" s="1" t="s">
        <v>145</v>
      </c>
      <c r="B79" s="52" t="n">
        <f aca="false">B78 - C78</f>
        <v>10553070293.5112</v>
      </c>
      <c r="C79" s="52" t="n">
        <f aca="false">B79*'Epoch 211'!$C$4</f>
        <v>31659210.8805337</v>
      </c>
      <c r="D79" s="52" t="n">
        <f aca="false">C79 * (1 - 'Epoch 211'!$C$5)</f>
        <v>25327368.704427</v>
      </c>
    </row>
    <row r="80" customFormat="false" ht="15" hidden="false" customHeight="false" outlineLevel="0" collapsed="false">
      <c r="A80" s="1" t="s">
        <v>146</v>
      </c>
      <c r="B80" s="52" t="n">
        <f aca="false">B79 - C79</f>
        <v>10521411082.6307</v>
      </c>
      <c r="C80" s="52" t="n">
        <f aca="false">B80*'Epoch 211'!$C$4</f>
        <v>31564233.2478921</v>
      </c>
      <c r="D80" s="52" t="n">
        <f aca="false">C80 * (1 - 'Epoch 211'!$C$5)</f>
        <v>25251386.5983137</v>
      </c>
    </row>
    <row r="81" customFormat="false" ht="15" hidden="false" customHeight="false" outlineLevel="0" collapsed="false">
      <c r="A81" s="1" t="s">
        <v>147</v>
      </c>
      <c r="B81" s="52" t="n">
        <f aca="false">B80 - C80</f>
        <v>10489846849.3828</v>
      </c>
      <c r="C81" s="52" t="n">
        <f aca="false">B81*'Epoch 211'!$C$4</f>
        <v>31469540.5481484</v>
      </c>
      <c r="D81" s="52" t="n">
        <f aca="false">C81 * (1 - 'Epoch 211'!$C$5)</f>
        <v>25175632.4385187</v>
      </c>
    </row>
    <row r="82" customFormat="false" ht="15" hidden="false" customHeight="false" outlineLevel="0" collapsed="false">
      <c r="A82" s="1" t="s">
        <v>148</v>
      </c>
      <c r="B82" s="52" t="n">
        <f aca="false">B81 - C81</f>
        <v>10458377308.8347</v>
      </c>
      <c r="C82" s="52" t="n">
        <f aca="false">B82*'Epoch 211'!$C$4</f>
        <v>31375131.926504</v>
      </c>
      <c r="D82" s="52" t="n">
        <f aca="false">C82 * (1 - 'Epoch 211'!$C$5)</f>
        <v>25100105.5412032</v>
      </c>
    </row>
    <row r="83" customFormat="false" ht="15" hidden="false" customHeight="false" outlineLevel="0" collapsed="false">
      <c r="A83" s="1" t="s">
        <v>149</v>
      </c>
      <c r="B83" s="52" t="n">
        <f aca="false">B82 - C82</f>
        <v>10427002176.9082</v>
      </c>
      <c r="C83" s="52" t="n">
        <f aca="false">B83*'Epoch 211'!$C$4</f>
        <v>31281006.5307245</v>
      </c>
      <c r="D83" s="52" t="n">
        <f aca="false">C83 * (1 - 'Epoch 211'!$C$5)</f>
        <v>25024805.2245796</v>
      </c>
    </row>
    <row r="84" customFormat="false" ht="15" hidden="false" customHeight="false" outlineLevel="0" collapsed="false">
      <c r="A84" s="1" t="s">
        <v>150</v>
      </c>
      <c r="B84" s="52" t="n">
        <f aca="false">B83 - C83</f>
        <v>10395721170.3774</v>
      </c>
      <c r="C84" s="52" t="n">
        <f aca="false">B84*'Epoch 211'!$C$4</f>
        <v>31187163.5111323</v>
      </c>
      <c r="D84" s="52" t="n">
        <f aca="false">C84 * (1 - 'Epoch 211'!$C$5)</f>
        <v>24949730.8089058</v>
      </c>
    </row>
    <row r="85" customFormat="false" ht="15" hidden="false" customHeight="false" outlineLevel="0" collapsed="false">
      <c r="A85" s="1" t="s">
        <v>151</v>
      </c>
      <c r="B85" s="52" t="n">
        <f aca="false">B84 - C84</f>
        <v>10364534006.8663</v>
      </c>
      <c r="C85" s="52" t="n">
        <f aca="false">B85*'Epoch 211'!$C$4</f>
        <v>31093602.0205989</v>
      </c>
      <c r="D85" s="52" t="n">
        <f aca="false">C85 * (1 - 'Epoch 211'!$C$5)</f>
        <v>24874881.6164791</v>
      </c>
    </row>
    <row r="86" customFormat="false" ht="15" hidden="false" customHeight="false" outlineLevel="0" collapsed="false">
      <c r="A86" s="1" t="s">
        <v>152</v>
      </c>
      <c r="B86" s="52" t="n">
        <f aca="false">B85 - C85</f>
        <v>10333440404.8457</v>
      </c>
      <c r="C86" s="52" t="n">
        <f aca="false">B86*'Epoch 211'!$C$4</f>
        <v>31000321.2145371</v>
      </c>
      <c r="D86" s="52" t="n">
        <f aca="false">C86 * (1 - 'Epoch 211'!$C$5)</f>
        <v>24800256.9716297</v>
      </c>
    </row>
    <row r="87" customFormat="false" ht="15" hidden="false" customHeight="false" outlineLevel="0" collapsed="false">
      <c r="A87" s="1" t="s">
        <v>153</v>
      </c>
      <c r="B87" s="52" t="n">
        <f aca="false">B86 - C86</f>
        <v>10302440083.6312</v>
      </c>
      <c r="C87" s="52" t="n">
        <f aca="false">B87*'Epoch 211'!$C$4</f>
        <v>30907320.2508935</v>
      </c>
      <c r="D87" s="52" t="n">
        <f aca="false">C87 * (1 - 'Epoch 211'!$C$5)</f>
        <v>24725856.2007148</v>
      </c>
    </row>
    <row r="88" customFormat="false" ht="15" hidden="false" customHeight="false" outlineLevel="0" collapsed="false">
      <c r="A88" s="1" t="s">
        <v>154</v>
      </c>
      <c r="B88" s="52" t="n">
        <f aca="false">B87 - C87</f>
        <v>10271532763.3803</v>
      </c>
      <c r="C88" s="52" t="n">
        <f aca="false">B88*'Epoch 211'!$C$4</f>
        <v>30814598.2901408</v>
      </c>
      <c r="D88" s="52" t="n">
        <f aca="false">C88 * (1 - 'Epoch 211'!$C$5)</f>
        <v>24651678.6321127</v>
      </c>
    </row>
    <row r="89" customFormat="false" ht="15" hidden="false" customHeight="false" outlineLevel="0" collapsed="false">
      <c r="A89" s="1" t="s">
        <v>155</v>
      </c>
      <c r="B89" s="52" t="n">
        <f aca="false">B88 - C88</f>
        <v>10240718165.0901</v>
      </c>
      <c r="C89" s="52" t="n">
        <f aca="false">B89*'Epoch 211'!$C$4</f>
        <v>30722154.4952704</v>
      </c>
      <c r="D89" s="52" t="n">
        <f aca="false">C89 * (1 - 'Epoch 211'!$C$5)</f>
        <v>24577723.5962163</v>
      </c>
    </row>
    <row r="90" customFormat="false" ht="15" hidden="false" customHeight="false" outlineLevel="0" collapsed="false">
      <c r="A90" s="1" t="s">
        <v>156</v>
      </c>
      <c r="B90" s="52" t="n">
        <f aca="false">B89 - C89</f>
        <v>10209996010.5949</v>
      </c>
      <c r="C90" s="52" t="n">
        <f aca="false">B90*'Epoch 211'!$C$4</f>
        <v>30629988.0317846</v>
      </c>
      <c r="D90" s="52" t="n">
        <f aca="false">C90 * (1 - 'Epoch 211'!$C$5)</f>
        <v>24503990.4254277</v>
      </c>
    </row>
    <row r="91" customFormat="false" ht="15" hidden="false" customHeight="false" outlineLevel="0" collapsed="false">
      <c r="A91" s="1" t="s">
        <v>157</v>
      </c>
      <c r="B91" s="52" t="n">
        <f aca="false">B90 - C90</f>
        <v>10179366022.5631</v>
      </c>
      <c r="C91" s="52" t="n">
        <f aca="false">B91*'Epoch 211'!$C$4</f>
        <v>30538098.0676892</v>
      </c>
      <c r="D91" s="52" t="n">
        <f aca="false">C91 * (1 - 'Epoch 211'!$C$5)</f>
        <v>24430478.4541514</v>
      </c>
    </row>
    <row r="92" customFormat="false" ht="15" hidden="false" customHeight="false" outlineLevel="0" collapsed="false">
      <c r="A92" s="1" t="s">
        <v>158</v>
      </c>
      <c r="B92" s="52" t="n">
        <f aca="false">B91 - C91</f>
        <v>10148827924.4954</v>
      </c>
      <c r="C92" s="52" t="n">
        <f aca="false">B92*'Epoch 211'!$C$4</f>
        <v>30446483.7734862</v>
      </c>
      <c r="D92" s="52" t="n">
        <f aca="false">C92 * (1 - 'Epoch 211'!$C$5)</f>
        <v>24357187.0187889</v>
      </c>
    </row>
    <row r="93" customFormat="false" ht="15" hidden="false" customHeight="false" outlineLevel="0" collapsed="false">
      <c r="A93" s="1" t="s">
        <v>159</v>
      </c>
      <c r="B93" s="52" t="n">
        <f aca="false">B92 - C92</f>
        <v>10118381440.7219</v>
      </c>
      <c r="C93" s="52" t="n">
        <f aca="false">B93*'Epoch 211'!$C$4</f>
        <v>30355144.3221657</v>
      </c>
      <c r="D93" s="52" t="n">
        <f aca="false">C93 * (1 - 'Epoch 211'!$C$5)</f>
        <v>24284115.4577326</v>
      </c>
    </row>
    <row r="94" customFormat="false" ht="15" hidden="false" customHeight="false" outlineLevel="0" collapsed="false">
      <c r="A94" s="1" t="s">
        <v>160</v>
      </c>
      <c r="B94" s="52" t="n">
        <f aca="false">B93 - C93</f>
        <v>10088026296.3997</v>
      </c>
      <c r="C94" s="52" t="n">
        <f aca="false">B94*'Epoch 211'!$C$4</f>
        <v>30264078.8891992</v>
      </c>
      <c r="D94" s="52" t="n">
        <f aca="false">C94 * (1 - 'Epoch 211'!$C$5)</f>
        <v>24211263.1113594</v>
      </c>
    </row>
    <row r="95" customFormat="false" ht="15" hidden="false" customHeight="false" outlineLevel="0" collapsed="false">
      <c r="A95" s="1" t="s">
        <v>161</v>
      </c>
      <c r="B95" s="52" t="n">
        <f aca="false">B94 - C94</f>
        <v>10057762217.5105</v>
      </c>
      <c r="C95" s="52" t="n">
        <f aca="false">B95*'Epoch 211'!$C$4</f>
        <v>30173286.6525316</v>
      </c>
      <c r="D95" s="52" t="n">
        <f aca="false">C95 * (1 - 'Epoch 211'!$C$5)</f>
        <v>24138629.3220253</v>
      </c>
    </row>
    <row r="96" customFormat="false" ht="15" hidden="false" customHeight="false" outlineLevel="0" collapsed="false">
      <c r="A96" s="1" t="s">
        <v>162</v>
      </c>
      <c r="B96" s="52" t="n">
        <f aca="false">B95 - C95</f>
        <v>10027588930.858</v>
      </c>
      <c r="C96" s="52" t="n">
        <f aca="false">B96*'Epoch 211'!$C$4</f>
        <v>30082766.792574</v>
      </c>
      <c r="D96" s="52" t="n">
        <f aca="false">C96 * (1 - 'Epoch 211'!$C$5)</f>
        <v>24066213.4340592</v>
      </c>
    </row>
    <row r="97" customFormat="false" ht="15" hidden="false" customHeight="false" outlineLevel="0" collapsed="false">
      <c r="A97" s="1" t="s">
        <v>163</v>
      </c>
      <c r="B97" s="52" t="n">
        <f aca="false">B96 - C96</f>
        <v>9997506164.06543</v>
      </c>
      <c r="C97" s="52" t="n">
        <f aca="false">B97*'Epoch 211'!$C$4</f>
        <v>29992518.4921963</v>
      </c>
      <c r="D97" s="52" t="n">
        <f aca="false">C97 * (1 - 'Epoch 211'!$C$5)</f>
        <v>23994014.793757</v>
      </c>
    </row>
    <row r="98" customFormat="false" ht="15" hidden="false" customHeight="false" outlineLevel="0" collapsed="false">
      <c r="A98" s="1" t="s">
        <v>164</v>
      </c>
      <c r="B98" s="52" t="n">
        <f aca="false">B97 - C97</f>
        <v>9967513645.57323</v>
      </c>
      <c r="C98" s="52" t="n">
        <f aca="false">B98*'Epoch 211'!$C$4</f>
        <v>29902540.9367197</v>
      </c>
      <c r="D98" s="52" t="n">
        <f aca="false">C98 * (1 - 'Epoch 211'!$C$5)</f>
        <v>23922032.7493758</v>
      </c>
    </row>
    <row r="99" customFormat="false" ht="15" hidden="false" customHeight="false" outlineLevel="0" collapsed="false">
      <c r="A99" s="1" t="s">
        <v>165</v>
      </c>
      <c r="B99" s="52" t="n">
        <f aca="false">B98 - C98</f>
        <v>9937611104.63652</v>
      </c>
      <c r="C99" s="52" t="n">
        <f aca="false">B99*'Epoch 211'!$C$4</f>
        <v>29812833.3139095</v>
      </c>
      <c r="D99" s="52" t="n">
        <f aca="false">C99 * (1 - 'Epoch 211'!$C$5)</f>
        <v>23850266.6511276</v>
      </c>
    </row>
    <row r="100" customFormat="false" ht="15" hidden="false" customHeight="false" outlineLevel="0" collapsed="false">
      <c r="A100" s="1" t="s">
        <v>166</v>
      </c>
      <c r="B100" s="52" t="n">
        <f aca="false">B99 - C99</f>
        <v>9907798271.32261</v>
      </c>
      <c r="C100" s="52" t="n">
        <f aca="false">B100*'Epoch 211'!$C$4</f>
        <v>29723394.8139678</v>
      </c>
      <c r="D100" s="52" t="n">
        <f aca="false">C100 * (1 - 'Epoch 211'!$C$5)</f>
        <v>23778715.8511743</v>
      </c>
    </row>
    <row r="101" customFormat="false" ht="15" hidden="false" customHeight="false" outlineLevel="0" collapsed="false">
      <c r="A101" s="1" t="s">
        <v>167</v>
      </c>
      <c r="B101" s="52" t="n">
        <f aca="false">B100 - C100</f>
        <v>9878074876.50864</v>
      </c>
      <c r="C101" s="52" t="n">
        <f aca="false">B101*'Epoch 211'!$C$4</f>
        <v>29634224.6295259</v>
      </c>
      <c r="D101" s="52" t="n">
        <f aca="false">C101 * (1 - 'Epoch 211'!$C$5)</f>
        <v>23707379.7036207</v>
      </c>
    </row>
    <row r="102" customFormat="false" ht="15" hidden="false" customHeight="false" outlineLevel="0" collapsed="false">
      <c r="A102" s="1" t="s">
        <v>168</v>
      </c>
      <c r="B102" s="52" t="n">
        <f aca="false">B101 - C101</f>
        <v>9848440651.87911</v>
      </c>
      <c r="C102" s="52" t="n">
        <f aca="false">B102*'Epoch 211'!$C$4</f>
        <v>29545321.9556373</v>
      </c>
      <c r="D102" s="52" t="n">
        <f aca="false">C102 * (1 - 'Epoch 211'!$C$5)</f>
        <v>23636257.5645099</v>
      </c>
    </row>
    <row r="103" customFormat="false" ht="15" hidden="false" customHeight="false" outlineLevel="0" collapsed="false">
      <c r="A103" s="1" t="s">
        <v>169</v>
      </c>
      <c r="B103" s="52" t="n">
        <f aca="false">B102 - C102</f>
        <v>9818895329.92347</v>
      </c>
      <c r="C103" s="52" t="n">
        <f aca="false">B103*'Epoch 211'!$C$4</f>
        <v>29456685.9897704</v>
      </c>
      <c r="D103" s="52" t="n">
        <f aca="false">C103 * (1 - 'Epoch 211'!$C$5)</f>
        <v>23565348.7918163</v>
      </c>
    </row>
    <row r="104" customFormat="false" ht="15" hidden="false" customHeight="false" outlineLevel="0" collapsed="false">
      <c r="A104" s="1" t="s">
        <v>170</v>
      </c>
      <c r="B104" s="52" t="n">
        <f aca="false">B103 - C103</f>
        <v>9789438643.9337</v>
      </c>
      <c r="C104" s="52" t="n">
        <f aca="false">B104*'Epoch 211'!$C$4</f>
        <v>29368315.9318011</v>
      </c>
      <c r="D104" s="52" t="n">
        <f aca="false">C104 * (1 - 'Epoch 211'!$C$5)</f>
        <v>23494652.7454409</v>
      </c>
    </row>
    <row r="105" customFormat="false" ht="15" hidden="false" customHeight="false" outlineLevel="0" collapsed="false">
      <c r="A105" s="1" t="s">
        <v>171</v>
      </c>
      <c r="B105" s="52" t="n">
        <f aca="false">B104 - C104</f>
        <v>9760070328.0019</v>
      </c>
      <c r="C105" s="52" t="n">
        <f aca="false">B105*'Epoch 211'!$C$4</f>
        <v>29280210.9840057</v>
      </c>
      <c r="D105" s="52" t="n">
        <f aca="false">C105 * (1 - 'Epoch 211'!$C$5)</f>
        <v>23424168.7872046</v>
      </c>
    </row>
    <row r="106" customFormat="false" ht="15" hidden="false" customHeight="false" outlineLevel="0" collapsed="false">
      <c r="A106" s="1" t="s">
        <v>172</v>
      </c>
      <c r="B106" s="52" t="n">
        <f aca="false">B105 - C105</f>
        <v>9730790117.0179</v>
      </c>
      <c r="C106" s="52" t="n">
        <f aca="false">B106*'Epoch 211'!$C$4</f>
        <v>29192370.3510537</v>
      </c>
      <c r="D106" s="52" t="n">
        <f aca="false">C106 * (1 - 'Epoch 211'!$C$5)</f>
        <v>23353896.280843</v>
      </c>
    </row>
    <row r="107" customFormat="false" ht="15" hidden="false" customHeight="false" outlineLevel="0" collapsed="false">
      <c r="A107" s="1" t="s">
        <v>173</v>
      </c>
      <c r="B107" s="52" t="n">
        <f aca="false">B106 - C106</f>
        <v>9701597746.66684</v>
      </c>
      <c r="C107" s="52" t="n">
        <f aca="false">B107*'Epoch 211'!$C$4</f>
        <v>29104793.2400005</v>
      </c>
      <c r="D107" s="52" t="n">
        <f aca="false">C107 * (1 - 'Epoch 211'!$C$5)</f>
        <v>23283834.5920004</v>
      </c>
    </row>
    <row r="108" customFormat="false" ht="15" hidden="false" customHeight="false" outlineLevel="0" collapsed="false">
      <c r="A108" s="1" t="s">
        <v>174</v>
      </c>
      <c r="B108" s="52" t="n">
        <f aca="false">B107 - C107</f>
        <v>9672492953.42684</v>
      </c>
      <c r="C108" s="52" t="n">
        <f aca="false">B108*'Epoch 211'!$C$4</f>
        <v>29017478.8602805</v>
      </c>
      <c r="D108" s="52" t="n">
        <f aca="false">C108 * (1 - 'Epoch 211'!$C$5)</f>
        <v>23213983.0882244</v>
      </c>
    </row>
    <row r="109" customFormat="false" ht="15" hidden="false" customHeight="false" outlineLevel="0" collapsed="false">
      <c r="A109" s="1" t="s">
        <v>175</v>
      </c>
      <c r="B109" s="52" t="n">
        <f aca="false">B108 - C108</f>
        <v>9643475474.56656</v>
      </c>
      <c r="C109" s="52" t="n">
        <f aca="false">B109*'Epoch 211'!$C$4</f>
        <v>28930426.4236997</v>
      </c>
      <c r="D109" s="52" t="n">
        <f aca="false">C109 * (1 - 'Epoch 211'!$C$5)</f>
        <v>23144341.1389598</v>
      </c>
    </row>
    <row r="110" customFormat="false" ht="15" hidden="false" customHeight="false" outlineLevel="0" collapsed="false">
      <c r="A110" s="1" t="s">
        <v>176</v>
      </c>
      <c r="B110" s="52" t="n">
        <f aca="false">B109 - C109</f>
        <v>9614545048.14286</v>
      </c>
      <c r="C110" s="52" t="n">
        <f aca="false">B110*'Epoch 211'!$C$4</f>
        <v>28843635.1444286</v>
      </c>
      <c r="D110" s="52" t="n">
        <f aca="false">C110 * (1 - 'Epoch 211'!$C$5)</f>
        <v>23074908.1155429</v>
      </c>
    </row>
    <row r="111" customFormat="false" ht="15" hidden="false" customHeight="false" outlineLevel="0" collapsed="false">
      <c r="A111" s="1" t="s">
        <v>177</v>
      </c>
      <c r="B111" s="52" t="n">
        <f aca="false">B110 - C110</f>
        <v>9585701412.99843</v>
      </c>
      <c r="C111" s="52" t="n">
        <f aca="false">B111*'Epoch 211'!$C$4</f>
        <v>28757104.2389953</v>
      </c>
      <c r="D111" s="52" t="n">
        <f aca="false">C111 * (1 - 'Epoch 211'!$C$5)</f>
        <v>23005683.3911962</v>
      </c>
    </row>
    <row r="112" customFormat="false" ht="15" hidden="false" customHeight="false" outlineLevel="0" collapsed="false">
      <c r="A112" s="1" t="s">
        <v>178</v>
      </c>
      <c r="B112" s="52" t="n">
        <f aca="false">B111 - C111</f>
        <v>9556944308.75944</v>
      </c>
      <c r="C112" s="52" t="n">
        <f aca="false">B112*'Epoch 211'!$C$4</f>
        <v>28670832.9262783</v>
      </c>
      <c r="D112" s="52" t="n">
        <f aca="false">C112 * (1 - 'Epoch 211'!$C$5)</f>
        <v>22936666.3410227</v>
      </c>
    </row>
    <row r="113" customFormat="false" ht="15" hidden="false" customHeight="false" outlineLevel="0" collapsed="false">
      <c r="A113" s="1" t="s">
        <v>179</v>
      </c>
      <c r="B113" s="52" t="n">
        <f aca="false">B112 - C112</f>
        <v>9528273475.83316</v>
      </c>
      <c r="C113" s="52" t="n">
        <f aca="false">B113*'Epoch 211'!$C$4</f>
        <v>28584820.4274995</v>
      </c>
      <c r="D113" s="52" t="n">
        <f aca="false">C113 * (1 - 'Epoch 211'!$C$5)</f>
        <v>22867856.3419996</v>
      </c>
    </row>
    <row r="114" customFormat="false" ht="15" hidden="false" customHeight="false" outlineLevel="0" collapsed="false">
      <c r="A114" s="1" t="s">
        <v>180</v>
      </c>
      <c r="B114" s="52" t="n">
        <f aca="false">B113 - C113</f>
        <v>9499688655.40566</v>
      </c>
      <c r="C114" s="52" t="n">
        <f aca="false">B114*'Epoch 211'!$C$4</f>
        <v>28499065.966217</v>
      </c>
      <c r="D114" s="52" t="n">
        <f aca="false">C114 * (1 - 'Epoch 211'!$C$5)</f>
        <v>22799252.7729736</v>
      </c>
    </row>
    <row r="115" customFormat="false" ht="15" hidden="false" customHeight="false" outlineLevel="0" collapsed="false">
      <c r="A115" s="1" t="s">
        <v>181</v>
      </c>
      <c r="B115" s="52" t="n">
        <f aca="false">B114 - C114</f>
        <v>9471189589.43944</v>
      </c>
      <c r="C115" s="52" t="n">
        <f aca="false">B115*'Epoch 211'!$C$4</f>
        <v>28413568.7683183</v>
      </c>
      <c r="D115" s="52" t="n">
        <f aca="false">C115 * (1 - 'Epoch 211'!$C$5)</f>
        <v>22730855.0146547</v>
      </c>
    </row>
    <row r="116" customFormat="false" ht="15" hidden="false" customHeight="false" outlineLevel="0" collapsed="false">
      <c r="A116" s="1" t="s">
        <v>182</v>
      </c>
      <c r="B116" s="52" t="n">
        <f aca="false">B115 - C115</f>
        <v>9442776020.67113</v>
      </c>
      <c r="C116" s="52" t="n">
        <f aca="false">B116*'Epoch 211'!$C$4</f>
        <v>28328328.0620134</v>
      </c>
      <c r="D116" s="52" t="n">
        <f aca="false">C116 * (1 - 'Epoch 211'!$C$5)</f>
        <v>22662662.4496107</v>
      </c>
    </row>
    <row r="117" customFormat="false" ht="15" hidden="false" customHeight="false" outlineLevel="0" collapsed="false">
      <c r="A117" s="1" t="s">
        <v>183</v>
      </c>
      <c r="B117" s="52" t="n">
        <f aca="false">B116 - C116</f>
        <v>9414447692.60911</v>
      </c>
      <c r="C117" s="52" t="n">
        <f aca="false">B117*'Epoch 211'!$C$4</f>
        <v>28243343.0778273</v>
      </c>
      <c r="D117" s="52" t="n">
        <f aca="false">C117 * (1 - 'Epoch 211'!$C$5)</f>
        <v>22594674.4622619</v>
      </c>
    </row>
    <row r="118" customFormat="false" ht="15" hidden="false" customHeight="false" outlineLevel="0" collapsed="false">
      <c r="A118" s="1" t="s">
        <v>184</v>
      </c>
      <c r="B118" s="52" t="n">
        <f aca="false">B117 - C117</f>
        <v>9386204349.53129</v>
      </c>
      <c r="C118" s="52" t="n">
        <f aca="false">B118*'Epoch 211'!$C$4</f>
        <v>28158613.0485939</v>
      </c>
      <c r="D118" s="52" t="n">
        <f aca="false">C118 * (1 - 'Epoch 211'!$C$5)</f>
        <v>22526890.4388751</v>
      </c>
    </row>
    <row r="119" customFormat="false" ht="15" hidden="false" customHeight="false" outlineLevel="0" collapsed="false">
      <c r="A119" s="1" t="s">
        <v>185</v>
      </c>
      <c r="B119" s="52" t="n">
        <f aca="false">B118 - C118</f>
        <v>9358045736.48269</v>
      </c>
      <c r="C119" s="52" t="n">
        <f aca="false">B119*'Epoch 211'!$C$4</f>
        <v>28074137.2094481</v>
      </c>
      <c r="D119" s="52" t="n">
        <f aca="false">C119 * (1 - 'Epoch 211'!$C$5)</f>
        <v>22459309.7675585</v>
      </c>
    </row>
    <row r="120" customFormat="false" ht="15" hidden="false" customHeight="false" outlineLevel="0" collapsed="false">
      <c r="A120" s="1" t="s">
        <v>186</v>
      </c>
      <c r="B120" s="52" t="n">
        <f aca="false">B119 - C119</f>
        <v>9329971599.27324</v>
      </c>
      <c r="C120" s="52" t="n">
        <f aca="false">B120*'Epoch 211'!$C$4</f>
        <v>27989914.7978197</v>
      </c>
      <c r="D120" s="52" t="n">
        <f aca="false">C120 * (1 - 'Epoch 211'!$C$5)</f>
        <v>22391931.8382558</v>
      </c>
    </row>
    <row r="121" customFormat="false" ht="15" hidden="false" customHeight="false" outlineLevel="0" collapsed="false">
      <c r="A121" s="1" t="s">
        <v>187</v>
      </c>
      <c r="B121" s="52" t="n">
        <f aca="false">B120 - C120</f>
        <v>9301981684.47542</v>
      </c>
      <c r="C121" s="52" t="n">
        <f aca="false">B121*'Epoch 211'!$C$4</f>
        <v>27905945.0534263</v>
      </c>
      <c r="D121" s="52" t="n">
        <f aca="false">C121 * (1 - 'Epoch 211'!$C$5)</f>
        <v>22324756.042741</v>
      </c>
    </row>
    <row r="122" customFormat="false" ht="15" hidden="false" customHeight="false" outlineLevel="0" collapsed="false">
      <c r="A122" s="1" t="s">
        <v>188</v>
      </c>
      <c r="B122" s="52" t="n">
        <f aca="false">B121 - C121</f>
        <v>9274075739.422</v>
      </c>
      <c r="C122" s="52" t="n">
        <f aca="false">B122*'Epoch 211'!$C$4</f>
        <v>27822227.218266</v>
      </c>
      <c r="D122" s="52" t="n">
        <f aca="false">C122 * (1 - 'Epoch 211'!$C$5)</f>
        <v>22257781.7746128</v>
      </c>
    </row>
    <row r="123" customFormat="false" ht="15" hidden="false" customHeight="false" outlineLevel="0" collapsed="false">
      <c r="A123" s="1" t="s">
        <v>189</v>
      </c>
      <c r="B123" s="52" t="n">
        <f aca="false">B122 - C122</f>
        <v>9246253512.20373</v>
      </c>
      <c r="C123" s="52" t="n">
        <f aca="false">B123*'Epoch 211'!$C$4</f>
        <v>27738760.5366112</v>
      </c>
      <c r="D123" s="52" t="n">
        <f aca="false">C123 * (1 - 'Epoch 211'!$C$5)</f>
        <v>22191008.429289</v>
      </c>
    </row>
    <row r="124" customFormat="false" ht="15" hidden="false" customHeight="false" outlineLevel="0" collapsed="false">
      <c r="A124" s="1" t="s">
        <v>190</v>
      </c>
      <c r="B124" s="52" t="n">
        <f aca="false">B123 - C123</f>
        <v>9218514751.66712</v>
      </c>
      <c r="C124" s="52" t="n">
        <f aca="false">B124*'Epoch 211'!$C$4</f>
        <v>27655544.2550014</v>
      </c>
      <c r="D124" s="52" t="n">
        <f aca="false">C124 * (1 - 'Epoch 211'!$C$5)</f>
        <v>22124435.4040011</v>
      </c>
    </row>
    <row r="125" customFormat="false" ht="15" hidden="false" customHeight="false" outlineLevel="0" collapsed="false">
      <c r="A125" s="1" t="s">
        <v>191</v>
      </c>
      <c r="B125" s="52" t="n">
        <f aca="false">B124 - C124</f>
        <v>9190859207.41212</v>
      </c>
      <c r="C125" s="52" t="n">
        <f aca="false">B125*'Epoch 211'!$C$4</f>
        <v>27572577.6222364</v>
      </c>
      <c r="D125" s="52" t="n">
        <f aca="false">C125 * (1 - 'Epoch 211'!$C$5)</f>
        <v>22058062.0977891</v>
      </c>
    </row>
    <row r="126" customFormat="false" ht="15" hidden="false" customHeight="false" outlineLevel="0" collapsed="false">
      <c r="A126" s="1" t="s">
        <v>192</v>
      </c>
      <c r="B126" s="52" t="n">
        <f aca="false">B125 - C125</f>
        <v>9163286629.78988</v>
      </c>
      <c r="C126" s="52" t="n">
        <f aca="false">B126*'Epoch 211'!$C$4</f>
        <v>27489859.8893696</v>
      </c>
      <c r="D126" s="52" t="n">
        <f aca="false">C126 * (1 - 'Epoch 211'!$C$5)</f>
        <v>21991887.9114957</v>
      </c>
    </row>
    <row r="127" customFormat="false" ht="15" hidden="false" customHeight="false" outlineLevel="0" collapsed="false">
      <c r="A127" s="1" t="s">
        <v>193</v>
      </c>
      <c r="B127" s="52" t="n">
        <f aca="false">B126 - C126</f>
        <v>9135796769.90051</v>
      </c>
      <c r="C127" s="52" t="n">
        <f aca="false">B127*'Epoch 211'!$C$4</f>
        <v>27407390.3097015</v>
      </c>
      <c r="D127" s="52" t="n">
        <f aca="false">C127 * (1 - 'Epoch 211'!$C$5)</f>
        <v>21925912.2477612</v>
      </c>
    </row>
    <row r="128" customFormat="false" ht="15" hidden="false" customHeight="false" outlineLevel="0" collapsed="false">
      <c r="A128" s="1" t="s">
        <v>194</v>
      </c>
      <c r="B128" s="52" t="n">
        <f aca="false">B127 - C127</f>
        <v>9108389379.59081</v>
      </c>
      <c r="C128" s="52" t="n">
        <f aca="false">B128*'Epoch 211'!$C$4</f>
        <v>27325168.1387724</v>
      </c>
      <c r="D128" s="52" t="n">
        <f aca="false">C128 * (1 - 'Epoch 211'!$C$5)</f>
        <v>21860134.5110179</v>
      </c>
    </row>
    <row r="129" customFormat="false" ht="15" hidden="false" customHeight="false" outlineLevel="0" collapsed="false">
      <c r="A129" s="1" t="s">
        <v>195</v>
      </c>
      <c r="B129" s="52" t="n">
        <f aca="false">B128 - C128</f>
        <v>9081064211.45204</v>
      </c>
      <c r="C129" s="52" t="n">
        <f aca="false">B129*'Epoch 211'!$C$4</f>
        <v>27243192.6343561</v>
      </c>
      <c r="D129" s="52" t="n">
        <f aca="false">C129 * (1 - 'Epoch 211'!$C$5)</f>
        <v>21794554.1074849</v>
      </c>
    </row>
    <row r="130" customFormat="false" ht="15" hidden="false" customHeight="false" outlineLevel="0" collapsed="false">
      <c r="A130" s="1" t="s">
        <v>196</v>
      </c>
      <c r="B130" s="52" t="n">
        <f aca="false">B129 - C129</f>
        <v>9053821018.81768</v>
      </c>
      <c r="C130" s="52" t="n">
        <f aca="false">B130*'Epoch 211'!$C$4</f>
        <v>27161463.056453</v>
      </c>
      <c r="D130" s="52" t="n">
        <f aca="false">C130 * (1 - 'Epoch 211'!$C$5)</f>
        <v>21729170.4451624</v>
      </c>
    </row>
    <row r="131" customFormat="false" ht="15" hidden="false" customHeight="false" outlineLevel="0" collapsed="false">
      <c r="A131" s="1" t="s">
        <v>197</v>
      </c>
      <c r="B131" s="52" t="n">
        <f aca="false">B130 - C130</f>
        <v>9026659555.76123</v>
      </c>
      <c r="C131" s="52" t="n">
        <f aca="false">B131*'Epoch 211'!$C$4</f>
        <v>27079978.6672837</v>
      </c>
      <c r="D131" s="52" t="n">
        <f aca="false">C131 * (1 - 'Epoch 211'!$C$5)</f>
        <v>21663982.933827</v>
      </c>
    </row>
    <row r="132" customFormat="false" ht="15" hidden="false" customHeight="false" outlineLevel="0" collapsed="false">
      <c r="A132" s="1" t="s">
        <v>198</v>
      </c>
      <c r="B132" s="52" t="n">
        <f aca="false">B131 - C131</f>
        <v>8999579577.09395</v>
      </c>
      <c r="C132" s="52" t="n">
        <f aca="false">B132*'Epoch 211'!$C$4</f>
        <v>26998738.7312818</v>
      </c>
      <c r="D132" s="52" t="n">
        <f aca="false">C132 * (1 - 'Epoch 211'!$C$5)</f>
        <v>21598990.9850255</v>
      </c>
    </row>
    <row r="133" customFormat="false" ht="15" hidden="false" customHeight="false" outlineLevel="0" collapsed="false">
      <c r="A133" s="1" t="s">
        <v>199</v>
      </c>
      <c r="B133" s="52" t="n">
        <f aca="false">B132 - C132</f>
        <v>8972580838.36266</v>
      </c>
      <c r="C133" s="52" t="n">
        <f aca="false">B133*'Epoch 211'!$C$4</f>
        <v>26917742.515088</v>
      </c>
      <c r="D133" s="52" t="n">
        <f aca="false">C133 * (1 - 'Epoch 211'!$C$5)</f>
        <v>21534194.0120704</v>
      </c>
    </row>
    <row r="134" customFormat="false" ht="15" hidden="false" customHeight="false" outlineLevel="0" collapsed="false">
      <c r="A134" s="1" t="s">
        <v>200</v>
      </c>
      <c r="B134" s="52" t="n">
        <f aca="false">B133 - C133</f>
        <v>8945663095.84758</v>
      </c>
      <c r="C134" s="52" t="n">
        <f aca="false">B134*'Epoch 211'!$C$4</f>
        <v>26836989.2875427</v>
      </c>
      <c r="D134" s="52" t="n">
        <f aca="false">C134 * (1 - 'Epoch 211'!$C$5)</f>
        <v>21469591.4300342</v>
      </c>
    </row>
    <row r="135" customFormat="false" ht="15" hidden="false" customHeight="false" outlineLevel="0" collapsed="false">
      <c r="A135" s="1" t="s">
        <v>201</v>
      </c>
      <c r="B135" s="52" t="n">
        <f aca="false">B134 - C134</f>
        <v>8918826106.56003</v>
      </c>
      <c r="C135" s="52" t="n">
        <f aca="false">B135*'Epoch 211'!$C$4</f>
        <v>26756478.3196801</v>
      </c>
      <c r="D135" s="52" t="n">
        <f aca="false">C135 * (1 - 'Epoch 211'!$C$5)</f>
        <v>21405182.6557441</v>
      </c>
    </row>
    <row r="136" customFormat="false" ht="15" hidden="false" customHeight="false" outlineLevel="0" collapsed="false">
      <c r="A136" s="1" t="s">
        <v>202</v>
      </c>
      <c r="B136" s="52" t="n">
        <f aca="false">B135 - C135</f>
        <v>8892069628.24036</v>
      </c>
      <c r="C136" s="52" t="n">
        <f aca="false">B136*'Epoch 211'!$C$4</f>
        <v>26676208.8847211</v>
      </c>
      <c r="D136" s="52" t="n">
        <f aca="false">C136 * (1 - 'Epoch 211'!$C$5)</f>
        <v>21340967.1077769</v>
      </c>
    </row>
    <row r="137" customFormat="false" ht="15" hidden="false" customHeight="false" outlineLevel="0" collapsed="false">
      <c r="A137" s="1" t="s">
        <v>203</v>
      </c>
      <c r="B137" s="52" t="n">
        <f aca="false">B136 - C136</f>
        <v>8865393419.35563</v>
      </c>
      <c r="C137" s="52" t="n">
        <f aca="false">B137*'Epoch 211'!$C$4</f>
        <v>26596180.2580669</v>
      </c>
      <c r="D137" s="52" t="n">
        <f aca="false">C137 * (1 - 'Epoch 211'!$C$5)</f>
        <v>21276944.2064535</v>
      </c>
    </row>
    <row r="138" customFormat="false" ht="15" hidden="false" customHeight="false" outlineLevel="0" collapsed="false">
      <c r="A138" s="1" t="s">
        <v>204</v>
      </c>
      <c r="B138" s="52" t="n">
        <f aca="false">B137 - C137</f>
        <v>8838797239.09757</v>
      </c>
      <c r="C138" s="52" t="n">
        <f aca="false">B138*'Epoch 211'!$C$4</f>
        <v>26516391.7172927</v>
      </c>
      <c r="D138" s="52" t="n">
        <f aca="false">C138 * (1 - 'Epoch 211'!$C$5)</f>
        <v>21213113.3738342</v>
      </c>
    </row>
    <row r="139" customFormat="false" ht="15" hidden="false" customHeight="false" outlineLevel="0" collapsed="false">
      <c r="A139" s="1" t="s">
        <v>205</v>
      </c>
      <c r="B139" s="52" t="n">
        <f aca="false">B138 - C138</f>
        <v>8812280847.38027</v>
      </c>
      <c r="C139" s="52" t="n">
        <f aca="false">B139*'Epoch 211'!$C$4</f>
        <v>26436842.5421408</v>
      </c>
      <c r="D139" s="52" t="n">
        <f aca="false">C139 * (1 - 'Epoch 211'!$C$5)</f>
        <v>21149474.0337127</v>
      </c>
    </row>
    <row r="140" customFormat="false" ht="15" hidden="false" customHeight="false" outlineLevel="0" collapsed="false">
      <c r="A140" s="1" t="s">
        <v>206</v>
      </c>
      <c r="B140" s="52" t="n">
        <f aca="false">B139 - C139</f>
        <v>8785844004.83813</v>
      </c>
      <c r="C140" s="52" t="n">
        <f aca="false">B140*'Epoch 211'!$C$4</f>
        <v>26357532.0145144</v>
      </c>
      <c r="D140" s="52" t="n">
        <f aca="false">C140 * (1 - 'Epoch 211'!$C$5)</f>
        <v>21086025.6116115</v>
      </c>
    </row>
    <row r="141" customFormat="false" ht="15" hidden="false" customHeight="false" outlineLevel="0" collapsed="false">
      <c r="A141" s="1" t="s">
        <v>207</v>
      </c>
      <c r="B141" s="52" t="n">
        <f aca="false">B140 - C140</f>
        <v>8759486472.82362</v>
      </c>
      <c r="C141" s="52" t="n">
        <f aca="false">B141*'Epoch 211'!$C$4</f>
        <v>26278459.4184709</v>
      </c>
      <c r="D141" s="52" t="n">
        <f aca="false">C141 * (1 - 'Epoch 211'!$C$5)</f>
        <v>21022767.5347767</v>
      </c>
    </row>
    <row r="142" customFormat="false" ht="15" hidden="false" customHeight="false" outlineLevel="0" collapsed="false">
      <c r="A142" s="1" t="s">
        <v>208</v>
      </c>
      <c r="B142" s="52" t="n">
        <f aca="false">B141 - C141</f>
        <v>8733208013.40515</v>
      </c>
      <c r="C142" s="52" t="n">
        <f aca="false">B142*'Epoch 211'!$C$4</f>
        <v>26199624.0402154</v>
      </c>
      <c r="D142" s="52" t="n">
        <f aca="false">C142 * (1 - 'Epoch 211'!$C$5)</f>
        <v>20959699.2321724</v>
      </c>
    </row>
    <row r="143" customFormat="false" ht="15" hidden="false" customHeight="false" outlineLevel="0" collapsed="false">
      <c r="A143" s="1" t="s">
        <v>209</v>
      </c>
      <c r="B143" s="52" t="n">
        <f aca="false">B142 - C142</f>
        <v>8707008389.36493</v>
      </c>
      <c r="C143" s="52" t="n">
        <f aca="false">B143*'Epoch 211'!$C$4</f>
        <v>26121025.1680948</v>
      </c>
      <c r="D143" s="52" t="n">
        <f aca="false">C143 * (1 - 'Epoch 211'!$C$5)</f>
        <v>20896820.1344758</v>
      </c>
    </row>
    <row r="144" customFormat="false" ht="15" hidden="false" customHeight="false" outlineLevel="0" collapsed="false">
      <c r="A144" s="1" t="s">
        <v>210</v>
      </c>
      <c r="B144" s="52" t="n">
        <f aca="false">B143 - C143</f>
        <v>8680887364.19684</v>
      </c>
      <c r="C144" s="52" t="n">
        <f aca="false">B144*'Epoch 211'!$C$4</f>
        <v>26042662.0925905</v>
      </c>
      <c r="D144" s="52" t="n">
        <f aca="false">C144 * (1 - 'Epoch 211'!$C$5)</f>
        <v>20834129.6740724</v>
      </c>
    </row>
    <row r="145" customFormat="false" ht="15" hidden="false" customHeight="false" outlineLevel="0" collapsed="false">
      <c r="A145" s="1" t="s">
        <v>211</v>
      </c>
      <c r="B145" s="52" t="n">
        <f aca="false">B144 - C144</f>
        <v>8654844702.10425</v>
      </c>
      <c r="C145" s="52" t="n">
        <f aca="false">B145*'Epoch 211'!$C$4</f>
        <v>25964534.1063127</v>
      </c>
      <c r="D145" s="52" t="n">
        <f aca="false">C145 * (1 - 'Epoch 211'!$C$5)</f>
        <v>20771627.2850502</v>
      </c>
    </row>
    <row r="146" customFormat="false" ht="15" hidden="false" customHeight="false" outlineLevel="0" collapsed="false">
      <c r="A146" s="1" t="s">
        <v>212</v>
      </c>
      <c r="B146" s="52" t="n">
        <f aca="false">B145 - C145</f>
        <v>8628880167.99794</v>
      </c>
      <c r="C146" s="52" t="n">
        <f aca="false">B146*'Epoch 211'!$C$4</f>
        <v>25886640.5039938</v>
      </c>
      <c r="D146" s="52" t="n">
        <f aca="false">C146 * (1 - 'Epoch 211'!$C$5)</f>
        <v>20709312.403195</v>
      </c>
    </row>
    <row r="147" customFormat="false" ht="15" hidden="false" customHeight="false" outlineLevel="0" collapsed="false">
      <c r="A147" s="1" t="s">
        <v>213</v>
      </c>
      <c r="B147" s="52" t="n">
        <f aca="false">B146 - C146</f>
        <v>8602993527.49394</v>
      </c>
      <c r="C147" s="52" t="n">
        <f aca="false">B147*'Epoch 211'!$C$4</f>
        <v>25808980.5824818</v>
      </c>
      <c r="D147" s="52" t="n">
        <f aca="false">C147 * (1 - 'Epoch 211'!$C$5)</f>
        <v>20647184.4659855</v>
      </c>
    </row>
    <row r="148" customFormat="false" ht="15" hidden="false" customHeight="false" outlineLevel="0" collapsed="false">
      <c r="A148" s="1" t="s">
        <v>214</v>
      </c>
      <c r="B148" s="52" t="n">
        <f aca="false">B147 - C147</f>
        <v>8577184546.91146</v>
      </c>
      <c r="C148" s="52" t="n">
        <f aca="false">B148*'Epoch 211'!$C$4</f>
        <v>25731553.6407344</v>
      </c>
      <c r="D148" s="52" t="n">
        <f aca="false">C148 * (1 - 'Epoch 211'!$C$5)</f>
        <v>20585242.9125875</v>
      </c>
    </row>
    <row r="149" customFormat="false" ht="15" hidden="false" customHeight="false" outlineLevel="0" collapsed="false">
      <c r="A149" s="1" t="s">
        <v>215</v>
      </c>
      <c r="B149" s="52" t="n">
        <f aca="false">B148 - C148</f>
        <v>8551452993.27073</v>
      </c>
      <c r="C149" s="52" t="n">
        <f aca="false">B149*'Epoch 211'!$C$4</f>
        <v>25654358.9798122</v>
      </c>
      <c r="D149" s="52" t="n">
        <f aca="false">C149 * (1 - 'Epoch 211'!$C$5)</f>
        <v>20523487.1838497</v>
      </c>
    </row>
    <row r="150" customFormat="false" ht="15" hidden="false" customHeight="false" outlineLevel="0" collapsed="false">
      <c r="A150" s="1" t="s">
        <v>216</v>
      </c>
      <c r="B150" s="52" t="n">
        <f aca="false">B149 - C149</f>
        <v>8525798634.29091</v>
      </c>
      <c r="C150" s="52" t="n">
        <f aca="false">B150*'Epoch 211'!$C$4</f>
        <v>25577395.9028727</v>
      </c>
      <c r="D150" s="52" t="n">
        <f aca="false">C150 * (1 - 'Epoch 211'!$C$5)</f>
        <v>20461916.7222982</v>
      </c>
    </row>
    <row r="151" customFormat="false" ht="15" hidden="false" customHeight="false" outlineLevel="0" collapsed="false">
      <c r="A151" s="1" t="s">
        <v>217</v>
      </c>
      <c r="B151" s="52" t="n">
        <f aca="false">B150 - C150</f>
        <v>8500221238.38804</v>
      </c>
      <c r="C151" s="52" t="n">
        <f aca="false">B151*'Epoch 211'!$C$4</f>
        <v>25500663.7151641</v>
      </c>
      <c r="D151" s="52" t="n">
        <f aca="false">C151 * (1 - 'Epoch 211'!$C$5)</f>
        <v>20400530.9721313</v>
      </c>
    </row>
    <row r="152" customFormat="false" ht="15" hidden="false" customHeight="false" outlineLevel="0" collapsed="false">
      <c r="A152" s="1" t="s">
        <v>218</v>
      </c>
      <c r="B152" s="52" t="n">
        <f aca="false">B151 - C151</f>
        <v>8474720574.67288</v>
      </c>
      <c r="C152" s="52" t="n">
        <f aca="false">B152*'Epoch 211'!$C$4</f>
        <v>25424161.7240186</v>
      </c>
      <c r="D152" s="52" t="n">
        <f aca="false">C152 * (1 - 'Epoch 211'!$C$5)</f>
        <v>20339329.3792149</v>
      </c>
    </row>
    <row r="153" customFormat="false" ht="15" hidden="false" customHeight="false" outlineLevel="0" collapsed="false">
      <c r="A153" s="1" t="s">
        <v>219</v>
      </c>
      <c r="B153" s="52" t="n">
        <f aca="false">B152 - C152</f>
        <v>8449296412.94886</v>
      </c>
      <c r="C153" s="52" t="n">
        <f aca="false">B153*'Epoch 211'!$C$4</f>
        <v>25347889.2388466</v>
      </c>
      <c r="D153" s="52" t="n">
        <f aca="false">C153 * (1 - 'Epoch 211'!$C$5)</f>
        <v>20278311.3910773</v>
      </c>
    </row>
    <row r="154" customFormat="false" ht="15" hidden="false" customHeight="false" outlineLevel="0" collapsed="false">
      <c r="A154" s="1" t="s">
        <v>220</v>
      </c>
      <c r="B154" s="52" t="n">
        <f aca="false">B153 - C153</f>
        <v>8423948523.71001</v>
      </c>
      <c r="C154" s="52" t="n">
        <f aca="false">B154*'Epoch 211'!$C$4</f>
        <v>25271845.57113</v>
      </c>
      <c r="D154" s="52" t="n">
        <f aca="false">C154 * (1 - 'Epoch 211'!$C$5)</f>
        <v>20217476.456904</v>
      </c>
    </row>
    <row r="155" customFormat="false" ht="15" hidden="false" customHeight="false" outlineLevel="0" collapsed="false">
      <c r="A155" s="1" t="s">
        <v>221</v>
      </c>
      <c r="B155" s="52" t="n">
        <f aca="false">B154 - C154</f>
        <v>8398676678.13888</v>
      </c>
      <c r="C155" s="52" t="n">
        <f aca="false">B155*'Epoch 211'!$C$4</f>
        <v>25196030.0344166</v>
      </c>
      <c r="D155" s="52" t="n">
        <f aca="false">C155 * (1 - 'Epoch 211'!$C$5)</f>
        <v>20156824.0275333</v>
      </c>
    </row>
    <row r="156" customFormat="false" ht="15" hidden="false" customHeight="false" outlineLevel="0" collapsed="false">
      <c r="A156" s="1" t="s">
        <v>222</v>
      </c>
      <c r="B156" s="52" t="n">
        <f aca="false">B155 - C155</f>
        <v>8373480648.10447</v>
      </c>
      <c r="C156" s="52" t="n">
        <f aca="false">B156*'Epoch 211'!$C$4</f>
        <v>25120441.9443134</v>
      </c>
      <c r="D156" s="52" t="n">
        <f aca="false">C156 * (1 - 'Epoch 211'!$C$5)</f>
        <v>20096353.5554507</v>
      </c>
    </row>
    <row r="157" customFormat="false" ht="15" hidden="false" customHeight="false" outlineLevel="0" collapsed="false">
      <c r="A157" s="1" t="s">
        <v>223</v>
      </c>
      <c r="B157" s="52" t="n">
        <f aca="false">B156 - C156</f>
        <v>8348360206.16015</v>
      </c>
      <c r="C157" s="52" t="n">
        <f aca="false">B157*'Epoch 211'!$C$4</f>
        <v>25045080.6184805</v>
      </c>
      <c r="D157" s="52" t="n">
        <f aca="false">C157 * (1 - 'Epoch 211'!$C$5)</f>
        <v>20036064.4947844</v>
      </c>
    </row>
    <row r="158" customFormat="false" ht="15" hidden="false" customHeight="false" outlineLevel="0" collapsed="false">
      <c r="A158" s="1" t="s">
        <v>224</v>
      </c>
      <c r="B158" s="52" t="n">
        <f aca="false">B157 - C157</f>
        <v>8323315125.54167</v>
      </c>
      <c r="C158" s="52" t="n">
        <f aca="false">B158*'Epoch 211'!$C$4</f>
        <v>24969945.376625</v>
      </c>
      <c r="D158" s="52" t="n">
        <f aca="false">C158 * (1 - 'Epoch 211'!$C$5)</f>
        <v>19975956.3013</v>
      </c>
    </row>
    <row r="159" customFormat="false" ht="15" hidden="false" customHeight="false" outlineLevel="0" collapsed="false">
      <c r="A159" s="1" t="s">
        <v>225</v>
      </c>
      <c r="B159" s="52" t="n">
        <f aca="false">B158 - C158</f>
        <v>8298345180.16505</v>
      </c>
      <c r="C159" s="52" t="n">
        <f aca="false">B159*'Epoch 211'!$C$4</f>
        <v>24895035.5404951</v>
      </c>
      <c r="D159" s="52" t="n">
        <f aca="false">C159 * (1 - 'Epoch 211'!$C$5)</f>
        <v>19916028.4323961</v>
      </c>
    </row>
    <row r="160" customFormat="false" ht="15" hidden="false" customHeight="false" outlineLevel="0" collapsed="false">
      <c r="A160" s="1" t="s">
        <v>226</v>
      </c>
      <c r="B160" s="52" t="n">
        <f aca="false">B159 - C159</f>
        <v>8273450144.62455</v>
      </c>
      <c r="C160" s="52" t="n">
        <f aca="false">B160*'Epoch 211'!$C$4</f>
        <v>24820350.4338737</v>
      </c>
      <c r="D160" s="52" t="n">
        <f aca="false">C160 * (1 - 'Epoch 211'!$C$5)</f>
        <v>19856280.3470989</v>
      </c>
    </row>
    <row r="161" customFormat="false" ht="15" hidden="false" customHeight="false" outlineLevel="0" collapsed="false">
      <c r="A161" s="1" t="s">
        <v>227</v>
      </c>
      <c r="B161" s="52" t="n">
        <f aca="false">B160 - C160</f>
        <v>8248629794.19068</v>
      </c>
      <c r="C161" s="52" t="n">
        <f aca="false">B161*'Epoch 211'!$C$4</f>
        <v>24745889.382572</v>
      </c>
      <c r="D161" s="52" t="n">
        <f aca="false">C161 * (1 - 'Epoch 211'!$C$5)</f>
        <v>19796711.5060576</v>
      </c>
    </row>
    <row r="162" customFormat="false" ht="15" hidden="false" customHeight="false" outlineLevel="0" collapsed="false">
      <c r="A162" s="1" t="s">
        <v>228</v>
      </c>
      <c r="B162" s="52" t="n">
        <f aca="false">B161 - C161</f>
        <v>8223883904.80811</v>
      </c>
      <c r="C162" s="52" t="n">
        <f aca="false">B162*'Epoch 211'!$C$4</f>
        <v>24671651.7144243</v>
      </c>
      <c r="D162" s="52" t="n">
        <f aca="false">C162 * (1 - 'Epoch 211'!$C$5)</f>
        <v>19737321.3715395</v>
      </c>
    </row>
    <row r="163" customFormat="false" ht="15" hidden="false" customHeight="false" outlineLevel="0" collapsed="false">
      <c r="A163" s="1" t="s">
        <v>229</v>
      </c>
      <c r="B163" s="52" t="n">
        <f aca="false">B162 - C162</f>
        <v>8199212253.09368</v>
      </c>
      <c r="C163" s="52" t="n">
        <f aca="false">B163*'Epoch 211'!$C$4</f>
        <v>24597636.759281</v>
      </c>
      <c r="D163" s="52" t="n">
        <f aca="false">C163 * (1 - 'Epoch 211'!$C$5)</f>
        <v>19678109.4074248</v>
      </c>
    </row>
    <row r="164" customFormat="false" ht="15" hidden="false" customHeight="false" outlineLevel="0" collapsed="false">
      <c r="A164" s="1" t="s">
        <v>230</v>
      </c>
      <c r="B164" s="52" t="n">
        <f aca="false">B163 - C163</f>
        <v>8174614616.3344</v>
      </c>
      <c r="C164" s="52" t="n">
        <f aca="false">B164*'Epoch 211'!$C$4</f>
        <v>24523843.8490032</v>
      </c>
      <c r="D164" s="52" t="n">
        <f aca="false">C164 * (1 - 'Epoch 211'!$C$5)</f>
        <v>19619075.0792026</v>
      </c>
    </row>
    <row r="165" customFormat="false" ht="15" hidden="false" customHeight="false" outlineLevel="0" collapsed="false">
      <c r="A165" s="1" t="s">
        <v>231</v>
      </c>
      <c r="B165" s="52" t="n">
        <f aca="false">B164 - C164</f>
        <v>8150090772.4854</v>
      </c>
      <c r="C165" s="52" t="n">
        <f aca="false">B165*'Epoch 211'!$C$4</f>
        <v>24450272.3174562</v>
      </c>
      <c r="D165" s="52" t="n">
        <f aca="false">C165 * (1 - 'Epoch 211'!$C$5)</f>
        <v>19560217.853965</v>
      </c>
    </row>
    <row r="166" customFormat="false" ht="15" hidden="false" customHeight="false" outlineLevel="0" collapsed="false">
      <c r="A166" s="1" t="s">
        <v>232</v>
      </c>
      <c r="B166" s="52" t="n">
        <f aca="false">B165 - C165</f>
        <v>8125640500.16794</v>
      </c>
      <c r="C166" s="52" t="n">
        <f aca="false">B166*'Epoch 211'!$C$4</f>
        <v>24376921.5005038</v>
      </c>
      <c r="D166" s="52" t="n">
        <f aca="false">C166 * (1 - 'Epoch 211'!$C$5)</f>
        <v>19501537.2004031</v>
      </c>
    </row>
    <row r="167" customFormat="false" ht="15" hidden="false" customHeight="false" outlineLevel="0" collapsed="false">
      <c r="A167" s="1" t="s">
        <v>233</v>
      </c>
      <c r="B167" s="52" t="n">
        <f aca="false">B166 - C166</f>
        <v>8101263578.66744</v>
      </c>
      <c r="C167" s="52" t="n">
        <f aca="false">B167*'Epoch 211'!$C$4</f>
        <v>24303790.7360023</v>
      </c>
      <c r="D167" s="52" t="n">
        <f aca="false">C167 * (1 - 'Epoch 211'!$C$5)</f>
        <v>19443032.5888019</v>
      </c>
    </row>
    <row r="168" customFormat="false" ht="15" hidden="false" customHeight="false" outlineLevel="0" collapsed="false">
      <c r="A168" s="1" t="s">
        <v>234</v>
      </c>
      <c r="B168" s="52" t="n">
        <f aca="false">B167 - C167</f>
        <v>8076959787.93144</v>
      </c>
      <c r="C168" s="52" t="n">
        <f aca="false">B168*'Epoch 211'!$C$4</f>
        <v>24230879.3637943</v>
      </c>
      <c r="D168" s="52" t="n">
        <f aca="false">C168 * (1 - 'Epoch 211'!$C$5)</f>
        <v>19384703.4910354</v>
      </c>
    </row>
    <row r="169" customFormat="false" ht="15" hidden="false" customHeight="false" outlineLevel="0" collapsed="false">
      <c r="A169" s="1" t="s">
        <v>235</v>
      </c>
      <c r="B169" s="52" t="n">
        <f aca="false">B168 - C168</f>
        <v>8052728908.56764</v>
      </c>
      <c r="C169" s="52" t="n">
        <f aca="false">B169*'Epoch 211'!$C$4</f>
        <v>24158186.7257029</v>
      </c>
      <c r="D169" s="52" t="n">
        <f aca="false">C169 * (1 - 'Epoch 211'!$C$5)</f>
        <v>19326549.3805623</v>
      </c>
    </row>
    <row r="170" customFormat="false" ht="15" hidden="false" customHeight="false" outlineLevel="0" collapsed="false">
      <c r="A170" s="1" t="s">
        <v>236</v>
      </c>
      <c r="B170" s="52" t="n">
        <f aca="false">B169 - C169</f>
        <v>8028570721.84194</v>
      </c>
      <c r="C170" s="52" t="n">
        <f aca="false">B170*'Epoch 211'!$C$4</f>
        <v>24085712.1655258</v>
      </c>
      <c r="D170" s="52" t="n">
        <f aca="false">C170 * (1 - 'Epoch 211'!$C$5)</f>
        <v>19268569.7324207</v>
      </c>
    </row>
    <row r="171" customFormat="false" ht="15" hidden="false" customHeight="false" outlineLevel="0" collapsed="false">
      <c r="A171" s="1" t="s">
        <v>237</v>
      </c>
      <c r="B171" s="52" t="n">
        <f aca="false">B170 - C170</f>
        <v>8004485009.67641</v>
      </c>
      <c r="C171" s="52" t="n">
        <f aca="false">B171*'Epoch 211'!$C$4</f>
        <v>24013455.0290292</v>
      </c>
      <c r="D171" s="52" t="n">
        <f aca="false">C171 * (1 - 'Epoch 211'!$C$5)</f>
        <v>19210764.0232234</v>
      </c>
    </row>
    <row r="172" customFormat="false" ht="15" hidden="false" customHeight="false" outlineLevel="0" collapsed="false">
      <c r="A172" s="1" t="s">
        <v>238</v>
      </c>
      <c r="B172" s="52" t="n">
        <f aca="false">B171 - C171</f>
        <v>7980471554.64738</v>
      </c>
      <c r="C172" s="52" t="n">
        <f aca="false">B172*'Epoch 211'!$C$4</f>
        <v>23941414.6639421</v>
      </c>
      <c r="D172" s="52" t="n">
        <f aca="false">C172 * (1 - 'Epoch 211'!$C$5)</f>
        <v>19153131.7311537</v>
      </c>
    </row>
    <row r="173" customFormat="false" ht="15" hidden="false" customHeight="false" outlineLevel="0" collapsed="false">
      <c r="A173" s="1" t="s">
        <v>239</v>
      </c>
      <c r="B173" s="52" t="n">
        <f aca="false">B172 - C172</f>
        <v>7956530139.98344</v>
      </c>
      <c r="C173" s="52" t="n">
        <f aca="false">B173*'Epoch 211'!$C$4</f>
        <v>23869590.4199503</v>
      </c>
      <c r="D173" s="52" t="n">
        <f aca="false">C173 * (1 - 'Epoch 211'!$C$5)</f>
        <v>19095672.3359603</v>
      </c>
    </row>
    <row r="174" customFormat="false" ht="15" hidden="false" customHeight="false" outlineLevel="0" collapsed="false">
      <c r="A174" s="1" t="s">
        <v>240</v>
      </c>
      <c r="B174" s="52" t="n">
        <f aca="false">B173 - C173</f>
        <v>7932660549.56349</v>
      </c>
      <c r="C174" s="52" t="n">
        <f aca="false">B174*'Epoch 211'!$C$4</f>
        <v>23797981.6486905</v>
      </c>
      <c r="D174" s="52" t="n">
        <f aca="false">C174 * (1 - 'Epoch 211'!$C$5)</f>
        <v>19038385.3189524</v>
      </c>
    </row>
    <row r="175" customFormat="false" ht="15" hidden="false" customHeight="false" outlineLevel="0" collapsed="false">
      <c r="A175" s="1" t="s">
        <v>241</v>
      </c>
      <c r="B175" s="52" t="n">
        <f aca="false">B174 - C174</f>
        <v>7908862567.9148</v>
      </c>
      <c r="C175" s="52" t="n">
        <f aca="false">B175*'Epoch 211'!$C$4</f>
        <v>23726587.7037444</v>
      </c>
      <c r="D175" s="52" t="n">
        <f aca="false">C175 * (1 - 'Epoch 211'!$C$5)</f>
        <v>18981270.1629955</v>
      </c>
    </row>
    <row r="176" customFormat="false" ht="15" hidden="false" customHeight="false" outlineLevel="0" collapsed="false">
      <c r="A176" s="1" t="s">
        <v>242</v>
      </c>
      <c r="B176" s="52" t="n">
        <f aca="false">B175 - C175</f>
        <v>7885135980.21106</v>
      </c>
      <c r="C176" s="52" t="n">
        <f aca="false">B176*'Epoch 211'!$C$4</f>
        <v>23655407.9406332</v>
      </c>
      <c r="D176" s="52" t="n">
        <f aca="false">C176 * (1 - 'Epoch 211'!$C$5)</f>
        <v>18924326.3525065</v>
      </c>
    </row>
    <row r="177" customFormat="false" ht="15" hidden="false" customHeight="false" outlineLevel="0" collapsed="false">
      <c r="A177" s="1" t="s">
        <v>243</v>
      </c>
      <c r="B177" s="52" t="n">
        <f aca="false">B176 - C176</f>
        <v>7861480572.27042</v>
      </c>
      <c r="C177" s="52" t="n">
        <f aca="false">B177*'Epoch 211'!$C$4</f>
        <v>23584441.7168113</v>
      </c>
      <c r="D177" s="52" t="n">
        <f aca="false">C177 * (1 - 'Epoch 211'!$C$5)</f>
        <v>18867553.373449</v>
      </c>
    </row>
    <row r="178" customFormat="false" ht="15" hidden="false" customHeight="false" outlineLevel="0" collapsed="false">
      <c r="A178" s="1" t="s">
        <v>244</v>
      </c>
      <c r="B178" s="52" t="n">
        <f aca="false">B177 - C177</f>
        <v>7837896130.55361</v>
      </c>
      <c r="C178" s="52" t="n">
        <f aca="false">B178*'Epoch 211'!$C$4</f>
        <v>23513688.3916608</v>
      </c>
      <c r="D178" s="52" t="n">
        <f aca="false">C178 * (1 - 'Epoch 211'!$C$5)</f>
        <v>18810950.7133287</v>
      </c>
    </row>
    <row r="179" customFormat="false" ht="15" hidden="false" customHeight="false" outlineLevel="0" collapsed="false">
      <c r="A179" s="1" t="s">
        <v>245</v>
      </c>
      <c r="B179" s="52" t="n">
        <f aca="false">B178 - C178</f>
        <v>7814382442.16195</v>
      </c>
      <c r="C179" s="52" t="n">
        <f aca="false">B179*'Epoch 211'!$C$4</f>
        <v>23443147.3264859</v>
      </c>
      <c r="D179" s="52" t="n">
        <f aca="false">C179 * (1 - 'Epoch 211'!$C$5)</f>
        <v>18754517.8611887</v>
      </c>
    </row>
    <row r="180" customFormat="false" ht="15" hidden="false" customHeight="false" outlineLevel="0" collapsed="false">
      <c r="A180" s="1" t="s">
        <v>246</v>
      </c>
      <c r="B180" s="52" t="n">
        <f aca="false">B179 - C179</f>
        <v>7790939294.83547</v>
      </c>
      <c r="C180" s="52" t="n">
        <f aca="false">B180*'Epoch 211'!$C$4</f>
        <v>23372817.8845064</v>
      </c>
      <c r="D180" s="52" t="n">
        <f aca="false">C180 * (1 - 'Epoch 211'!$C$5)</f>
        <v>18698254.3076051</v>
      </c>
    </row>
    <row r="181" customFormat="false" ht="15" hidden="false" customHeight="false" outlineLevel="0" collapsed="false">
      <c r="A181" s="1" t="s">
        <v>247</v>
      </c>
      <c r="B181" s="52" t="n">
        <f aca="false">B180 - C180</f>
        <v>7767566476.95096</v>
      </c>
      <c r="C181" s="52" t="n">
        <f aca="false">B181*'Epoch 211'!$C$4</f>
        <v>23302699.4308529</v>
      </c>
      <c r="D181" s="52" t="n">
        <f aca="false">C181 * (1 - 'Epoch 211'!$C$5)</f>
        <v>18642159.5446823</v>
      </c>
    </row>
    <row r="182" customFormat="false" ht="15" hidden="false" customHeight="false" outlineLevel="0" collapsed="false">
      <c r="A182" s="1" t="s">
        <v>248</v>
      </c>
      <c r="B182" s="52" t="n">
        <f aca="false">B181 - C181</f>
        <v>7744263777.52011</v>
      </c>
      <c r="C182" s="52" t="n">
        <f aca="false">B182*'Epoch 211'!$C$4</f>
        <v>23232791.3325603</v>
      </c>
      <c r="D182" s="52" t="n">
        <f aca="false">C182 * (1 - 'Epoch 211'!$C$5)</f>
        <v>18586233.0660483</v>
      </c>
    </row>
    <row r="183" customFormat="false" ht="15" hidden="false" customHeight="false" outlineLevel="0" collapsed="false">
      <c r="A183" s="1" t="s">
        <v>249</v>
      </c>
      <c r="B183" s="52" t="n">
        <f aca="false">B182 - C182</f>
        <v>7721030986.18755</v>
      </c>
      <c r="C183" s="52" t="n">
        <f aca="false">B183*'Epoch 211'!$C$4</f>
        <v>23163092.9585626</v>
      </c>
      <c r="D183" s="52" t="n">
        <f aca="false">C183 * (1 - 'Epoch 211'!$C$5)</f>
        <v>18530474.3668501</v>
      </c>
    </row>
    <row r="184" customFormat="false" ht="15" hidden="false" customHeight="false" outlineLevel="0" collapsed="false">
      <c r="A184" s="1" t="s">
        <v>250</v>
      </c>
      <c r="B184" s="52" t="n">
        <f aca="false">B183 - C183</f>
        <v>7697867893.22898</v>
      </c>
      <c r="C184" s="52" t="n">
        <f aca="false">B184*'Epoch 211'!$C$4</f>
        <v>23093603.679687</v>
      </c>
      <c r="D184" s="52" t="n">
        <f aca="false">C184 * (1 - 'Epoch 211'!$C$5)</f>
        <v>18474882.9437496</v>
      </c>
    </row>
    <row r="185" customFormat="false" ht="15" hidden="false" customHeight="false" outlineLevel="0" collapsed="false">
      <c r="A185" s="1" t="s">
        <v>251</v>
      </c>
      <c r="B185" s="52" t="n">
        <f aca="false">B184 - C184</f>
        <v>7674774289.5493</v>
      </c>
      <c r="C185" s="52" t="n">
        <f aca="false">B185*'Epoch 211'!$C$4</f>
        <v>23024322.8686479</v>
      </c>
      <c r="D185" s="52" t="n">
        <f aca="false">C185 * (1 - 'Epoch 211'!$C$5)</f>
        <v>18419458.2949183</v>
      </c>
    </row>
    <row r="186" customFormat="false" ht="15" hidden="false" customHeight="false" outlineLevel="0" collapsed="false">
      <c r="A186" s="1" t="s">
        <v>252</v>
      </c>
      <c r="B186" s="52" t="n">
        <f aca="false">B185 - C185</f>
        <v>7651749966.68065</v>
      </c>
      <c r="C186" s="52" t="n">
        <f aca="false">B186*'Epoch 211'!$C$4</f>
        <v>22955249.9000419</v>
      </c>
      <c r="D186" s="52" t="n">
        <f aca="false">C186 * (1 - 'Epoch 211'!$C$5)</f>
        <v>18364199.9200336</v>
      </c>
    </row>
    <row r="187" customFormat="false" ht="15" hidden="false" customHeight="false" outlineLevel="0" collapsed="false">
      <c r="A187" s="1" t="s">
        <v>253</v>
      </c>
      <c r="B187" s="52" t="n">
        <f aca="false">B186 - C186</f>
        <v>7628794716.78061</v>
      </c>
      <c r="C187" s="52" t="n">
        <f aca="false">B187*'Epoch 211'!$C$4</f>
        <v>22886384.1503418</v>
      </c>
      <c r="D187" s="52" t="n">
        <f aca="false">C187 * (1 - 'Epoch 211'!$C$5)</f>
        <v>18309107.3202735</v>
      </c>
    </row>
    <row r="188" customFormat="false" ht="15" hidden="false" customHeight="false" outlineLevel="0" collapsed="false">
      <c r="A188" s="1" t="s">
        <v>254</v>
      </c>
      <c r="B188" s="52" t="n">
        <f aca="false">B187 - C187</f>
        <v>7605908332.63027</v>
      </c>
      <c r="C188" s="52" t="n">
        <f aca="false">B188*'Epoch 211'!$C$4</f>
        <v>22817724.9978908</v>
      </c>
      <c r="D188" s="52" t="n">
        <f aca="false">C188 * (1 - 'Epoch 211'!$C$5)</f>
        <v>18254179.9983126</v>
      </c>
    </row>
    <row r="189" customFormat="false" ht="15" hidden="false" customHeight="false" outlineLevel="0" collapsed="false">
      <c r="A189" s="1" t="s">
        <v>255</v>
      </c>
      <c r="B189" s="52" t="n">
        <f aca="false">B188 - C188</f>
        <v>7583090607.63238</v>
      </c>
      <c r="C189" s="52" t="n">
        <f aca="false">B189*'Epoch 211'!$C$4</f>
        <v>22749271.8228971</v>
      </c>
      <c r="D189" s="52" t="n">
        <f aca="false">C189 * (1 - 'Epoch 211'!$C$5)</f>
        <v>18199417.4583177</v>
      </c>
    </row>
    <row r="190" customFormat="false" ht="15" hidden="false" customHeight="false" outlineLevel="0" collapsed="false">
      <c r="A190" s="1" t="s">
        <v>256</v>
      </c>
      <c r="B190" s="52" t="n">
        <f aca="false">B189 - C189</f>
        <v>7560341335.80948</v>
      </c>
      <c r="C190" s="52" t="n">
        <f aca="false">B190*'Epoch 211'!$C$4</f>
        <v>22681024.0074284</v>
      </c>
      <c r="D190" s="52" t="n">
        <f aca="false">C190 * (1 - 'Epoch 211'!$C$5)</f>
        <v>18144819.2059428</v>
      </c>
    </row>
    <row r="191" customFormat="false" ht="15" hidden="false" customHeight="false" outlineLevel="0" collapsed="false">
      <c r="A191" s="1" t="s">
        <v>257</v>
      </c>
      <c r="B191" s="52" t="n">
        <f aca="false">B190 - C190</f>
        <v>7537660311.80205</v>
      </c>
      <c r="C191" s="52" t="n">
        <f aca="false">B191*'Epoch 211'!$C$4</f>
        <v>22612980.9354062</v>
      </c>
      <c r="D191" s="52" t="n">
        <f aca="false">C191 * (1 - 'Epoch 211'!$C$5)</f>
        <v>18090384.7483249</v>
      </c>
    </row>
    <row r="192" customFormat="false" ht="15" hidden="false" customHeight="false" outlineLevel="0" collapsed="false">
      <c r="A192" s="1" t="s">
        <v>258</v>
      </c>
      <c r="B192" s="52" t="n">
        <f aca="false">B191 - C191</f>
        <v>7515047330.86665</v>
      </c>
      <c r="C192" s="52" t="n">
        <f aca="false">B192*'Epoch 211'!$C$4</f>
        <v>22545141.9925999</v>
      </c>
      <c r="D192" s="52" t="n">
        <f aca="false">C192 * (1 - 'Epoch 211'!$C$5)</f>
        <v>18036113.59408</v>
      </c>
    </row>
    <row r="193" customFormat="false" ht="15" hidden="false" customHeight="false" outlineLevel="0" collapsed="false">
      <c r="A193" s="1" t="s">
        <v>259</v>
      </c>
      <c r="B193" s="52" t="n">
        <f aca="false">B192 - C192</f>
        <v>7492502188.87405</v>
      </c>
      <c r="C193" s="52" t="n">
        <f aca="false">B193*'Epoch 211'!$C$4</f>
        <v>22477506.5666221</v>
      </c>
      <c r="D193" s="52" t="n">
        <f aca="false">C193 * (1 - 'Epoch 211'!$C$5)</f>
        <v>17982005.2532977</v>
      </c>
    </row>
    <row r="194" customFormat="false" ht="15" hidden="false" customHeight="false" outlineLevel="0" collapsed="false">
      <c r="A194" s="1" t="s">
        <v>260</v>
      </c>
      <c r="B194" s="52" t="n">
        <f aca="false">B193 - C193</f>
        <v>7470024682.30742</v>
      </c>
      <c r="C194" s="52" t="n">
        <f aca="false">B194*'Epoch 211'!$C$4</f>
        <v>22410074.0469223</v>
      </c>
      <c r="D194" s="52" t="n">
        <f aca="false">C194 * (1 - 'Epoch 211'!$C$5)</f>
        <v>17928059.2375378</v>
      </c>
    </row>
    <row r="195" customFormat="false" ht="15" hidden="false" customHeight="false" outlineLevel="0" collapsed="false">
      <c r="A195" s="1" t="s">
        <v>261</v>
      </c>
      <c r="B195" s="52" t="n">
        <f aca="false">B194 - C194</f>
        <v>7447614608.2605</v>
      </c>
      <c r="C195" s="52" t="n">
        <f aca="false">B195*'Epoch 211'!$C$4</f>
        <v>22342843.8247815</v>
      </c>
      <c r="D195" s="52" t="n">
        <f aca="false">C195 * (1 - 'Epoch 211'!$C$5)</f>
        <v>17874275.0598252</v>
      </c>
    </row>
    <row r="196" customFormat="false" ht="15" hidden="false" customHeight="false" outlineLevel="0" collapsed="false">
      <c r="A196" s="1" t="s">
        <v>262</v>
      </c>
      <c r="B196" s="52" t="n">
        <f aca="false">B195 - C195</f>
        <v>7425271764.43572</v>
      </c>
      <c r="C196" s="52" t="n">
        <f aca="false">B196*'Epoch 211'!$C$4</f>
        <v>22275815.2933072</v>
      </c>
      <c r="D196" s="52" t="n">
        <f aca="false">C196 * (1 - 'Epoch 211'!$C$5)</f>
        <v>17820652.2346457</v>
      </c>
    </row>
    <row r="197" customFormat="false" ht="15" hidden="false" customHeight="false" outlineLevel="0" collapsed="false">
      <c r="A197" s="1" t="s">
        <v>263</v>
      </c>
      <c r="B197" s="52" t="n">
        <f aca="false">B196 - C196</f>
        <v>7402995949.14241</v>
      </c>
      <c r="C197" s="52" t="n">
        <f aca="false">B197*'Epoch 211'!$C$4</f>
        <v>22208987.8474272</v>
      </c>
      <c r="D197" s="52" t="n">
        <f aca="false">C197 * (1 - 'Epoch 211'!$C$5)</f>
        <v>17767190.2779418</v>
      </c>
    </row>
    <row r="198" customFormat="false" ht="15" hidden="false" customHeight="false" outlineLevel="0" collapsed="false">
      <c r="A198" s="1" t="s">
        <v>264</v>
      </c>
      <c r="B198" s="52" t="n">
        <f aca="false">B197 - C197</f>
        <v>7380786961.29498</v>
      </c>
      <c r="C198" s="52" t="n">
        <f aca="false">B198*'Epoch 211'!$C$4</f>
        <v>22142360.883885</v>
      </c>
      <c r="D198" s="52" t="n">
        <f aca="false">C198 * (1 - 'Epoch 211'!$C$5)</f>
        <v>17713888.707108</v>
      </c>
    </row>
    <row r="199" customFormat="false" ht="15" hidden="false" customHeight="false" outlineLevel="0" collapsed="false">
      <c r="A199" s="1" t="s">
        <v>265</v>
      </c>
      <c r="B199" s="52" t="n">
        <f aca="false">B198 - C198</f>
        <v>7358644600.4111</v>
      </c>
      <c r="C199" s="52" t="n">
        <f aca="false">B199*'Epoch 211'!$C$4</f>
        <v>22075933.8012333</v>
      </c>
      <c r="D199" s="52" t="n">
        <f aca="false">C199 * (1 - 'Epoch 211'!$C$5)</f>
        <v>17660747.0409866</v>
      </c>
    </row>
    <row r="200" customFormat="false" ht="15" hidden="false" customHeight="false" outlineLevel="0" collapsed="false">
      <c r="A200" s="1" t="s">
        <v>266</v>
      </c>
      <c r="B200" s="52" t="n">
        <f aca="false">B199 - C199</f>
        <v>7336568666.60987</v>
      </c>
      <c r="C200" s="52" t="n">
        <f aca="false">B200*'Epoch 211'!$C$4</f>
        <v>22009705.9998296</v>
      </c>
      <c r="D200" s="52" t="n">
        <f aca="false">C200 * (1 - 'Epoch 211'!$C$5)</f>
        <v>17607764.7998637</v>
      </c>
    </row>
    <row r="201" customFormat="false" ht="15" hidden="false" customHeight="false" outlineLevel="0" collapsed="false">
      <c r="A201" s="1" t="s">
        <v>267</v>
      </c>
      <c r="B201" s="52" t="n">
        <f aca="false">B200 - C200</f>
        <v>7314558960.61004</v>
      </c>
      <c r="C201" s="52" t="n">
        <f aca="false">B201*'Epoch 211'!$C$4</f>
        <v>21943676.8818301</v>
      </c>
      <c r="D201" s="52" t="n">
        <f aca="false">C201 * (1 - 'Epoch 211'!$C$5)</f>
        <v>17554941.5054641</v>
      </c>
    </row>
    <row r="202" customFormat="false" ht="15" hidden="false" customHeight="false" outlineLevel="0" collapsed="false">
      <c r="A202" s="1" t="s">
        <v>268</v>
      </c>
      <c r="B202" s="52" t="n">
        <f aca="false">B201 - C201</f>
        <v>7292615283.72821</v>
      </c>
      <c r="C202" s="52" t="n">
        <f aca="false">B202*'Epoch 211'!$C$4</f>
        <v>21877845.8511846</v>
      </c>
      <c r="D202" s="52" t="n">
        <f aca="false">C202 * (1 - 'Epoch 211'!$C$5)</f>
        <v>17502276.6809477</v>
      </c>
    </row>
    <row r="203" customFormat="false" ht="15" hidden="false" customHeight="false" outlineLevel="0" collapsed="false">
      <c r="A203" s="1" t="s">
        <v>269</v>
      </c>
      <c r="B203" s="52" t="n">
        <f aca="false">B202 - C202</f>
        <v>7270737437.87702</v>
      </c>
      <c r="C203" s="52" t="n">
        <f aca="false">B203*'Epoch 211'!$C$4</f>
        <v>21812212.3136311</v>
      </c>
      <c r="D203" s="52" t="n">
        <f aca="false">C203 * (1 - 'Epoch 211'!$C$5)</f>
        <v>17449769.8509049</v>
      </c>
    </row>
    <row r="204" customFormat="false" ht="15" hidden="false" customHeight="false" outlineLevel="0" collapsed="false">
      <c r="A204" s="1" t="s">
        <v>270</v>
      </c>
      <c r="B204" s="52" t="n">
        <f aca="false">B203 - C203</f>
        <v>7248925225.56339</v>
      </c>
      <c r="C204" s="52" t="n">
        <f aca="false">B204*'Epoch 211'!$C$4</f>
        <v>21746775.6766902</v>
      </c>
      <c r="D204" s="52" t="n">
        <f aca="false">C204 * (1 - 'Epoch 211'!$C$5)</f>
        <v>17397420.5413521</v>
      </c>
    </row>
    <row r="205" customFormat="false" ht="15" hidden="false" customHeight="false" outlineLevel="0" collapsed="false">
      <c r="A205" s="1" t="s">
        <v>271</v>
      </c>
      <c r="B205" s="52" t="n">
        <f aca="false">B204 - C204</f>
        <v>7227178449.8867</v>
      </c>
      <c r="C205" s="52" t="n">
        <f aca="false">B205*'Epoch 211'!$C$4</f>
        <v>21681535.3496601</v>
      </c>
      <c r="D205" s="52" t="n">
        <f aca="false">C205 * (1 - 'Epoch 211'!$C$5)</f>
        <v>17345228.2797281</v>
      </c>
    </row>
    <row r="206" customFormat="false" ht="15" hidden="false" customHeight="false" outlineLevel="0" collapsed="false">
      <c r="A206" s="1" t="s">
        <v>272</v>
      </c>
      <c r="B206" s="52" t="n">
        <f aca="false">B205 - C205</f>
        <v>7205496914.53704</v>
      </c>
      <c r="C206" s="52" t="n">
        <f aca="false">B206*'Epoch 211'!$C$4</f>
        <v>21616490.7436111</v>
      </c>
      <c r="D206" s="52" t="n">
        <f aca="false">C206 * (1 - 'Epoch 211'!$C$5)</f>
        <v>17293192.5948889</v>
      </c>
    </row>
    <row r="207" customFormat="false" ht="15" hidden="false" customHeight="false" outlineLevel="0" collapsed="false">
      <c r="A207" s="1" t="s">
        <v>273</v>
      </c>
      <c r="B207" s="52" t="n">
        <f aca="false">B206 - C206</f>
        <v>7183880423.79343</v>
      </c>
      <c r="C207" s="52" t="n">
        <f aca="false">B207*'Epoch 211'!$C$4</f>
        <v>21551641.2713803</v>
      </c>
      <c r="D207" s="52" t="n">
        <f aca="false">C207 * (1 - 'Epoch 211'!$C$5)</f>
        <v>17241313.0171042</v>
      </c>
    </row>
    <row r="208" customFormat="false" ht="15" hidden="false" customHeight="false" outlineLevel="0" collapsed="false">
      <c r="A208" s="1" t="s">
        <v>274</v>
      </c>
      <c r="B208" s="52" t="n">
        <f aca="false">B207 - C207</f>
        <v>7162328782.52205</v>
      </c>
      <c r="C208" s="52" t="n">
        <f aca="false">B208*'Epoch 211'!$C$4</f>
        <v>21486986.3475661</v>
      </c>
      <c r="D208" s="52" t="n">
        <f aca="false">C208 * (1 - 'Epoch 211'!$C$5)</f>
        <v>17189589.0780529</v>
      </c>
    </row>
    <row r="209" customFormat="false" ht="15" hidden="false" customHeight="false" outlineLevel="0" collapsed="false">
      <c r="A209" s="1" t="s">
        <v>275</v>
      </c>
      <c r="B209" s="52" t="n">
        <f aca="false">B208 - C208</f>
        <v>7140841796.17448</v>
      </c>
      <c r="C209" s="52" t="n">
        <f aca="false">B209*'Epoch 211'!$C$4</f>
        <v>21422525.3885234</v>
      </c>
      <c r="D209" s="52" t="n">
        <f aca="false">C209 * (1 - 'Epoch 211'!$C$5)</f>
        <v>17138020.3108188</v>
      </c>
    </row>
    <row r="210" customFormat="false" ht="15" hidden="false" customHeight="false" outlineLevel="0" collapsed="false">
      <c r="A210" s="1" t="s">
        <v>276</v>
      </c>
      <c r="B210" s="52" t="n">
        <f aca="false">B209 - C209</f>
        <v>7119419270.78596</v>
      </c>
      <c r="C210" s="52" t="n">
        <f aca="false">B210*'Epoch 211'!$C$4</f>
        <v>21358257.8123579</v>
      </c>
      <c r="D210" s="52" t="n">
        <f aca="false">C210 * (1 - 'Epoch 211'!$C$5)</f>
        <v>17086606.2498863</v>
      </c>
    </row>
    <row r="211" customFormat="false" ht="15" hidden="false" customHeight="false" outlineLevel="0" collapsed="false">
      <c r="A211" s="1" t="s">
        <v>277</v>
      </c>
      <c r="B211" s="52" t="n">
        <f aca="false">B210 - C210</f>
        <v>7098061012.9736</v>
      </c>
      <c r="C211" s="52" t="n">
        <f aca="false">B211*'Epoch 211'!$C$4</f>
        <v>21294183.0389208</v>
      </c>
      <c r="D211" s="52" t="n">
        <f aca="false">C211 * (1 - 'Epoch 211'!$C$5)</f>
        <v>17035346.4311366</v>
      </c>
    </row>
    <row r="212" customFormat="false" ht="15" hidden="false" customHeight="false" outlineLevel="0" collapsed="false">
      <c r="A212" s="1" t="s">
        <v>278</v>
      </c>
      <c r="B212" s="52" t="n">
        <f aca="false">B211 - C211</f>
        <v>7076766829.93468</v>
      </c>
      <c r="C212" s="52" t="n">
        <f aca="false">B212*'Epoch 211'!$C$4</f>
        <v>21230300.489804</v>
      </c>
      <c r="D212" s="52" t="n">
        <f aca="false">C212 * (1 - 'Epoch 211'!$C$5)</f>
        <v>16984240.3918432</v>
      </c>
    </row>
    <row r="213" customFormat="false" ht="15" hidden="false" customHeight="false" outlineLevel="0" collapsed="false">
      <c r="A213" s="1" t="s">
        <v>279</v>
      </c>
      <c r="B213" s="52" t="n">
        <f aca="false">B212 - C212</f>
        <v>7055536529.44488</v>
      </c>
      <c r="C213" s="52" t="n">
        <f aca="false">B213*'Epoch 211'!$C$4</f>
        <v>21166609.5883346</v>
      </c>
      <c r="D213" s="52" t="n">
        <f aca="false">C213 * (1 - 'Epoch 211'!$C$5)</f>
        <v>16933287.6706677</v>
      </c>
    </row>
    <row r="214" customFormat="false" ht="15" hidden="false" customHeight="false" outlineLevel="0" collapsed="false">
      <c r="A214" s="1" t="s">
        <v>280</v>
      </c>
      <c r="B214" s="52" t="n">
        <f aca="false">B213 - C213</f>
        <v>7034369919.85654</v>
      </c>
      <c r="C214" s="52" t="n">
        <f aca="false">B214*'Epoch 211'!$C$4</f>
        <v>21103109.7595696</v>
      </c>
      <c r="D214" s="52" t="n">
        <f aca="false">C214 * (1 - 'Epoch 211'!$C$5)</f>
        <v>16882487.8076557</v>
      </c>
    </row>
    <row r="215" customFormat="false" ht="15" hidden="false" customHeight="false" outlineLevel="0" collapsed="false">
      <c r="A215" s="1" t="s">
        <v>281</v>
      </c>
      <c r="B215" s="52" t="n">
        <f aca="false">B214 - C214</f>
        <v>7013266810.09697</v>
      </c>
      <c r="C215" s="52" t="n">
        <f aca="false">B215*'Epoch 211'!$C$4</f>
        <v>21039800.4302909</v>
      </c>
      <c r="D215" s="52" t="n">
        <f aca="false">C215 * (1 - 'Epoch 211'!$C$5)</f>
        <v>16831840.3442327</v>
      </c>
    </row>
    <row r="216" customFormat="false" ht="15" hidden="false" customHeight="false" outlineLevel="0" collapsed="false">
      <c r="A216" s="1" t="s">
        <v>282</v>
      </c>
      <c r="B216" s="52" t="n">
        <f aca="false">B215 - C215</f>
        <v>6992227009.66668</v>
      </c>
      <c r="C216" s="52" t="n">
        <f aca="false">B216*'Epoch 211'!$C$4</f>
        <v>20976681.029</v>
      </c>
      <c r="D216" s="52" t="n">
        <f aca="false">C216 * (1 - 'Epoch 211'!$C$5)</f>
        <v>16781344.8232</v>
      </c>
    </row>
    <row r="217" customFormat="false" ht="15" hidden="false" customHeight="false" outlineLevel="0" collapsed="false">
      <c r="A217" s="1" t="s">
        <v>283</v>
      </c>
      <c r="B217" s="52" t="n">
        <f aca="false">B216 - C216</f>
        <v>6971250328.63768</v>
      </c>
      <c r="C217" s="52" t="n">
        <f aca="false">B217*'Epoch 211'!$C$4</f>
        <v>20913750.985913</v>
      </c>
      <c r="D217" s="52" t="n">
        <f aca="false">C217 * (1 - 'Epoch 211'!$C$5)</f>
        <v>16731000.7887304</v>
      </c>
    </row>
    <row r="218" customFormat="false" ht="15" hidden="false" customHeight="false" outlineLevel="0" collapsed="false">
      <c r="A218" s="1" t="s">
        <v>284</v>
      </c>
      <c r="B218" s="52" t="n">
        <f aca="false">B217 - C217</f>
        <v>6950336577.65177</v>
      </c>
      <c r="C218" s="52" t="n">
        <f aca="false">B218*'Epoch 211'!$C$4</f>
        <v>20851009.7329553</v>
      </c>
      <c r="D218" s="52" t="n">
        <f aca="false">C218 * (1 - 'Epoch 211'!$C$5)</f>
        <v>16680807.7863642</v>
      </c>
    </row>
    <row r="219" customFormat="false" ht="15" hidden="false" customHeight="false" outlineLevel="0" collapsed="false">
      <c r="A219" s="1" t="s">
        <v>285</v>
      </c>
      <c r="B219" s="52" t="n">
        <f aca="false">B218 - C218</f>
        <v>6929485567.91881</v>
      </c>
      <c r="C219" s="52" t="n">
        <f aca="false">B219*'Epoch 211'!$C$4</f>
        <v>20788456.7037564</v>
      </c>
      <c r="D219" s="52" t="n">
        <f aca="false">C219 * (1 - 'Epoch 211'!$C$5)</f>
        <v>16630765.3630052</v>
      </c>
    </row>
    <row r="220" customFormat="false" ht="15" hidden="false" customHeight="false" outlineLevel="0" collapsed="false">
      <c r="A220" s="1" t="s">
        <v>286</v>
      </c>
      <c r="B220" s="52" t="n">
        <f aca="false">B219 - C219</f>
        <v>6908697111.21506</v>
      </c>
      <c r="C220" s="52" t="n">
        <f aca="false">B220*'Epoch 211'!$C$4</f>
        <v>20726091.3336452</v>
      </c>
      <c r="D220" s="52" t="n">
        <f aca="false">C220 * (1 - 'Epoch 211'!$C$5)</f>
        <v>16580873.0669161</v>
      </c>
    </row>
    <row r="221" customFormat="false" ht="15" hidden="false" customHeight="false" outlineLevel="0" collapsed="false">
      <c r="A221" s="1" t="s">
        <v>287</v>
      </c>
      <c r="B221" s="52" t="n">
        <f aca="false">B220 - C220</f>
        <v>6887971019.88141</v>
      </c>
      <c r="C221" s="52" t="n">
        <f aca="false">B221*'Epoch 211'!$C$4</f>
        <v>20663913.0596442</v>
      </c>
      <c r="D221" s="52" t="n">
        <f aca="false">C221 * (1 - 'Epoch 211'!$C$5)</f>
        <v>16531130.4477154</v>
      </c>
    </row>
    <row r="222" customFormat="false" ht="15" hidden="false" customHeight="false" outlineLevel="0" collapsed="false">
      <c r="A222" s="1" t="s">
        <v>288</v>
      </c>
      <c r="B222" s="52" t="n">
        <f aca="false">B221 - C221</f>
        <v>6867307106.82177</v>
      </c>
      <c r="C222" s="52" t="n">
        <f aca="false">B222*'Epoch 211'!$C$4</f>
        <v>20601921.3204653</v>
      </c>
      <c r="D222" s="52" t="n">
        <f aca="false">C222 * (1 - 'Epoch 211'!$C$5)</f>
        <v>16481537.0563722</v>
      </c>
    </row>
    <row r="223" customFormat="false" ht="15" hidden="false" customHeight="false" outlineLevel="0" collapsed="false">
      <c r="A223" s="1" t="s">
        <v>289</v>
      </c>
      <c r="B223" s="52" t="n">
        <f aca="false">B222 - C222</f>
        <v>6846705185.5013</v>
      </c>
      <c r="C223" s="52" t="n">
        <f aca="false">B223*'Epoch 211'!$C$4</f>
        <v>20540115.5565039</v>
      </c>
      <c r="D223" s="52" t="n">
        <f aca="false">C223 * (1 - 'Epoch 211'!$C$5)</f>
        <v>16432092.4452031</v>
      </c>
    </row>
    <row r="224" customFormat="false" ht="15" hidden="false" customHeight="false" outlineLevel="0" collapsed="false">
      <c r="A224" s="1" t="s">
        <v>290</v>
      </c>
      <c r="B224" s="52" t="n">
        <f aca="false">B223 - C223</f>
        <v>6826165069.9448</v>
      </c>
      <c r="C224" s="52" t="n">
        <f aca="false">B224*'Epoch 211'!$C$4</f>
        <v>20478495.2098344</v>
      </c>
      <c r="D224" s="52" t="n">
        <f aca="false">C224 * (1 - 'Epoch 211'!$C$5)</f>
        <v>16382796.1678675</v>
      </c>
    </row>
    <row r="225" customFormat="false" ht="15" hidden="false" customHeight="false" outlineLevel="0" collapsed="false">
      <c r="A225" s="1" t="s">
        <v>291</v>
      </c>
      <c r="B225" s="52" t="n">
        <f aca="false">B224 - C224</f>
        <v>6805686574.73496</v>
      </c>
      <c r="C225" s="52" t="n">
        <f aca="false">B225*'Epoch 211'!$C$4</f>
        <v>20417059.7242049</v>
      </c>
      <c r="D225" s="52" t="n">
        <f aca="false">C225 * (1 - 'Epoch 211'!$C$5)</f>
        <v>16333647.7793639</v>
      </c>
    </row>
    <row r="226" customFormat="false" ht="15" hidden="false" customHeight="false" outlineLevel="0" collapsed="false">
      <c r="A226" s="1" t="s">
        <v>292</v>
      </c>
      <c r="B226" s="52" t="n">
        <f aca="false">B225 - C225</f>
        <v>6785269515.01076</v>
      </c>
      <c r="C226" s="52" t="n">
        <f aca="false">B226*'Epoch 211'!$C$4</f>
        <v>20355808.5450323</v>
      </c>
      <c r="D226" s="52" t="n">
        <f aca="false">C226 * (1 - 'Epoch 211'!$C$5)</f>
        <v>16284646.8360258</v>
      </c>
    </row>
    <row r="227" customFormat="false" ht="15" hidden="false" customHeight="false" outlineLevel="0" collapsed="false">
      <c r="A227" s="1" t="s">
        <v>293</v>
      </c>
      <c r="B227" s="52" t="n">
        <f aca="false">B226 - C226</f>
        <v>6764913706.46573</v>
      </c>
      <c r="C227" s="52" t="n">
        <f aca="false">B227*'Epoch 211'!$C$4</f>
        <v>20294741.1193972</v>
      </c>
      <c r="D227" s="52" t="n">
        <f aca="false">C227 * (1 - 'Epoch 211'!$C$5)</f>
        <v>16235792.8955177</v>
      </c>
    </row>
    <row r="228" customFormat="false" ht="15" hidden="false" customHeight="false" outlineLevel="0" collapsed="false">
      <c r="A228" s="1" t="s">
        <v>294</v>
      </c>
      <c r="B228" s="52" t="n">
        <f aca="false">B227 - C227</f>
        <v>6744618965.34633</v>
      </c>
      <c r="C228" s="52" t="n">
        <f aca="false">B228*'Epoch 211'!$C$4</f>
        <v>20233856.896039</v>
      </c>
      <c r="D228" s="52" t="n">
        <f aca="false">C228 * (1 - 'Epoch 211'!$C$5)</f>
        <v>16187085.5168312</v>
      </c>
    </row>
    <row r="229" customFormat="false" ht="15" hidden="false" customHeight="false" outlineLevel="0" collapsed="false">
      <c r="A229" s="1" t="s">
        <v>295</v>
      </c>
      <c r="B229" s="52" t="n">
        <f aca="false">B228 - C228</f>
        <v>6724385108.45029</v>
      </c>
      <c r="C229" s="52" t="n">
        <f aca="false">B229*'Epoch 211'!$C$4</f>
        <v>20173155.3253509</v>
      </c>
      <c r="D229" s="52" t="n">
        <f aca="false">C229 * (1 - 'Epoch 211'!$C$5)</f>
        <v>16138524.2602807</v>
      </c>
    </row>
    <row r="230" customFormat="false" ht="15" hidden="false" customHeight="false" outlineLevel="0" collapsed="false">
      <c r="A230" s="1" t="s">
        <v>296</v>
      </c>
      <c r="B230" s="52" t="n">
        <f aca="false">B229 - C229</f>
        <v>6704211953.12494</v>
      </c>
      <c r="C230" s="52" t="n">
        <f aca="false">B230*'Epoch 211'!$C$4</f>
        <v>20112635.8593748</v>
      </c>
      <c r="D230" s="52" t="n">
        <f aca="false">C230 * (1 - 'Epoch 211'!$C$5)</f>
        <v>16090108.6874999</v>
      </c>
    </row>
    <row r="231" customFormat="false" ht="15" hidden="false" customHeight="false" outlineLevel="0" collapsed="false">
      <c r="A231" s="1" t="s">
        <v>297</v>
      </c>
      <c r="B231" s="52" t="n">
        <f aca="false">B230 - C230</f>
        <v>6684099317.26556</v>
      </c>
      <c r="C231" s="52" t="n">
        <f aca="false">B231*'Epoch 211'!$C$4</f>
        <v>20052297.9517967</v>
      </c>
      <c r="D231" s="52" t="n">
        <f aca="false">C231 * (1 - 'Epoch 211'!$C$5)</f>
        <v>16041838.3614374</v>
      </c>
    </row>
    <row r="232" customFormat="false" ht="15" hidden="false" customHeight="false" outlineLevel="0" collapsed="false">
      <c r="A232" s="1" t="s">
        <v>298</v>
      </c>
      <c r="B232" s="52" t="n">
        <f aca="false">B231 - C231</f>
        <v>6664047019.31377</v>
      </c>
      <c r="C232" s="52" t="n">
        <f aca="false">B232*'Epoch 211'!$C$4</f>
        <v>19992141.0579413</v>
      </c>
      <c r="D232" s="52" t="n">
        <f aca="false">C232 * (1 - 'Epoch 211'!$C$5)</f>
        <v>15993712.846353</v>
      </c>
    </row>
    <row r="233" customFormat="false" ht="15" hidden="false" customHeight="false" outlineLevel="0" collapsed="false">
      <c r="A233" s="1" t="s">
        <v>299</v>
      </c>
      <c r="B233" s="52" t="n">
        <f aca="false">B232 - C232</f>
        <v>6644054878.25583</v>
      </c>
      <c r="C233" s="52" t="n">
        <f aca="false">B233*'Epoch 211'!$C$4</f>
        <v>19932164.6347675</v>
      </c>
      <c r="D233" s="52" t="n">
        <f aca="false">C233 * (1 - 'Epoch 211'!$C$5)</f>
        <v>15945731.707814</v>
      </c>
    </row>
    <row r="234" customFormat="false" ht="15" hidden="false" customHeight="false" outlineLevel="0" collapsed="false">
      <c r="A234" s="1" t="s">
        <v>300</v>
      </c>
      <c r="B234" s="52" t="n">
        <f aca="false">B233 - C233</f>
        <v>6624122713.62106</v>
      </c>
      <c r="C234" s="52" t="n">
        <f aca="false">B234*'Epoch 211'!$C$4</f>
        <v>19872368.1408632</v>
      </c>
      <c r="D234" s="52" t="n">
        <f aca="false">C234 * (1 - 'Epoch 211'!$C$5)</f>
        <v>15897894.5126905</v>
      </c>
    </row>
    <row r="235" customFormat="false" ht="15" hidden="false" customHeight="false" outlineLevel="0" collapsed="false">
      <c r="A235" s="1" t="s">
        <v>301</v>
      </c>
      <c r="B235" s="52" t="n">
        <f aca="false">B234 - C234</f>
        <v>6604250345.4802</v>
      </c>
      <c r="C235" s="52" t="n">
        <f aca="false">B235*'Epoch 211'!$C$4</f>
        <v>19812751.0364406</v>
      </c>
      <c r="D235" s="52" t="n">
        <f aca="false">C235 * (1 - 'Epoch 211'!$C$5)</f>
        <v>15850200.8291525</v>
      </c>
    </row>
    <row r="236" customFormat="false" ht="15" hidden="false" customHeight="false" outlineLevel="0" collapsed="false">
      <c r="A236" s="1" t="s">
        <v>302</v>
      </c>
      <c r="B236" s="52" t="n">
        <f aca="false">B235 - C235</f>
        <v>6584437594.44375</v>
      </c>
      <c r="C236" s="52" t="n">
        <f aca="false">B236*'Epoch 211'!$C$4</f>
        <v>19753312.7833313</v>
      </c>
      <c r="D236" s="52" t="n">
        <f aca="false">C236 * (1 - 'Epoch 211'!$C$5)</f>
        <v>15802650.226665</v>
      </c>
    </row>
    <row r="237" customFormat="false" ht="15" hidden="false" customHeight="false" outlineLevel="0" collapsed="false">
      <c r="A237" s="1" t="s">
        <v>303</v>
      </c>
      <c r="B237" s="52" t="n">
        <f aca="false">B236 - C236</f>
        <v>6564684281.66042</v>
      </c>
      <c r="C237" s="52" t="n">
        <f aca="false">B237*'Epoch 211'!$C$4</f>
        <v>19694052.8449813</v>
      </c>
      <c r="D237" s="52" t="n">
        <f aca="false">C237 * (1 - 'Epoch 211'!$C$5)</f>
        <v>15755242.275985</v>
      </c>
    </row>
    <row r="238" customFormat="false" ht="15" hidden="false" customHeight="false" outlineLevel="0" collapsed="false">
      <c r="A238" s="1" t="s">
        <v>304</v>
      </c>
      <c r="B238" s="52" t="n">
        <f aca="false">B237 - C237</f>
        <v>6544990228.81544</v>
      </c>
      <c r="C238" s="52" t="n">
        <f aca="false">B238*'Epoch 211'!$C$4</f>
        <v>19634970.6864463</v>
      </c>
      <c r="D238" s="52" t="n">
        <f aca="false">C238 * (1 - 'Epoch 211'!$C$5)</f>
        <v>15707976.5491571</v>
      </c>
    </row>
    <row r="239" customFormat="false" ht="15" hidden="false" customHeight="false" outlineLevel="0" collapsed="false">
      <c r="A239" s="1" t="s">
        <v>305</v>
      </c>
      <c r="B239" s="52" t="n">
        <f aca="false">B238 - C238</f>
        <v>6525355258.129</v>
      </c>
      <c r="C239" s="52" t="n">
        <f aca="false">B239*'Epoch 211'!$C$4</f>
        <v>19576065.774387</v>
      </c>
      <c r="D239" s="52" t="n">
        <f aca="false">C239 * (1 - 'Epoch 211'!$C$5)</f>
        <v>15660852.6195096</v>
      </c>
    </row>
    <row r="240" customFormat="false" ht="15" hidden="false" customHeight="false" outlineLevel="0" collapsed="false">
      <c r="A240" s="1" t="s">
        <v>306</v>
      </c>
      <c r="B240" s="52" t="n">
        <f aca="false">B239 - C239</f>
        <v>6505779192.35461</v>
      </c>
      <c r="C240" s="52" t="n">
        <f aca="false">B240*'Epoch 211'!$C$4</f>
        <v>19517337.5770638</v>
      </c>
      <c r="D240" s="52" t="n">
        <f aca="false">C240 * (1 - 'Epoch 211'!$C$5)</f>
        <v>15613870.0616511</v>
      </c>
    </row>
    <row r="241" customFormat="false" ht="15" hidden="false" customHeight="false" outlineLevel="0" collapsed="false">
      <c r="A241" s="1" t="s">
        <v>307</v>
      </c>
      <c r="B241" s="52" t="n">
        <f aca="false">B240 - C240</f>
        <v>6486261854.77754</v>
      </c>
      <c r="C241" s="52" t="n">
        <f aca="false">B241*'Epoch 211'!$C$4</f>
        <v>19458785.5643326</v>
      </c>
      <c r="D241" s="52" t="n">
        <f aca="false">C241 * (1 - 'Epoch 211'!$C$5)</f>
        <v>15567028.4514661</v>
      </c>
    </row>
    <row r="242" customFormat="false" ht="15" hidden="false" customHeight="false" outlineLevel="0" collapsed="false">
      <c r="A242" s="1" t="s">
        <v>308</v>
      </c>
      <c r="B242" s="52" t="n">
        <f aca="false">B241 - C241</f>
        <v>6466803069.21321</v>
      </c>
      <c r="C242" s="52" t="n">
        <f aca="false">B242*'Epoch 211'!$C$4</f>
        <v>19400409.2076396</v>
      </c>
      <c r="D242" s="52" t="n">
        <f aca="false">C242 * (1 - 'Epoch 211'!$C$5)</f>
        <v>15520327.3661117</v>
      </c>
    </row>
    <row r="243" customFormat="false" ht="15" hidden="false" customHeight="false" outlineLevel="0" collapsed="false">
      <c r="A243" s="1" t="s">
        <v>309</v>
      </c>
      <c r="B243" s="52" t="n">
        <f aca="false">B242 - C242</f>
        <v>6447402660.00557</v>
      </c>
      <c r="C243" s="52" t="n">
        <f aca="false">B243*'Epoch 211'!$C$4</f>
        <v>19342207.9800167</v>
      </c>
      <c r="D243" s="52" t="n">
        <f aca="false">C243 * (1 - 'Epoch 211'!$C$5)</f>
        <v>15473766.3840134</v>
      </c>
    </row>
    <row r="244" customFormat="false" ht="15" hidden="false" customHeight="false" outlineLevel="0" collapsed="false">
      <c r="A244" s="1" t="s">
        <v>310</v>
      </c>
      <c r="B244" s="52" t="n">
        <f aca="false">B243 - C243</f>
        <v>6428060452.02556</v>
      </c>
      <c r="C244" s="52" t="n">
        <f aca="false">B244*'Epoch 211'!$C$4</f>
        <v>19284181.3560767</v>
      </c>
      <c r="D244" s="52" t="n">
        <f aca="false">C244 * (1 - 'Epoch 211'!$C$5)</f>
        <v>15427345.0848613</v>
      </c>
    </row>
    <row r="245" customFormat="false" ht="15" hidden="false" customHeight="false" outlineLevel="0" collapsed="false">
      <c r="A245" s="1" t="s">
        <v>311</v>
      </c>
      <c r="B245" s="52" t="n">
        <f aca="false">B244 - C244</f>
        <v>6408776270.66948</v>
      </c>
      <c r="C245" s="52" t="n">
        <f aca="false">B245*'Epoch 211'!$C$4</f>
        <v>19226328.8120084</v>
      </c>
      <c r="D245" s="52" t="n">
        <f aca="false">C245 * (1 - 'Epoch 211'!$C$5)</f>
        <v>15381063.0496067</v>
      </c>
    </row>
    <row r="246" customFormat="false" ht="15" hidden="false" customHeight="false" outlineLevel="0" collapsed="false">
      <c r="A246" s="1" t="s">
        <v>312</v>
      </c>
      <c r="B246" s="52" t="n">
        <f aca="false">B245 - C245</f>
        <v>6389549941.85747</v>
      </c>
      <c r="C246" s="52" t="n">
        <f aca="false">B246*'Epoch 211'!$C$4</f>
        <v>19168649.8255724</v>
      </c>
      <c r="D246" s="52" t="n">
        <f aca="false">C246 * (1 - 'Epoch 211'!$C$5)</f>
        <v>15334919.8604579</v>
      </c>
    </row>
    <row r="247" customFormat="false" ht="15" hidden="false" customHeight="false" outlineLevel="0" collapsed="false">
      <c r="A247" s="1" t="s">
        <v>313</v>
      </c>
      <c r="B247" s="52" t="n">
        <f aca="false">B246 - C246</f>
        <v>6370381292.0319</v>
      </c>
      <c r="C247" s="52" t="n">
        <f aca="false">B247*'Epoch 211'!$C$4</f>
        <v>19111143.8760957</v>
      </c>
      <c r="D247" s="52" t="n">
        <f aca="false">C247 * (1 - 'Epoch 211'!$C$5)</f>
        <v>15288915.1008766</v>
      </c>
    </row>
    <row r="248" customFormat="false" ht="15" hidden="false" customHeight="false" outlineLevel="0" collapsed="false">
      <c r="A248" s="1" t="s">
        <v>314</v>
      </c>
      <c r="B248" s="52" t="n">
        <f aca="false">B247 - C247</f>
        <v>6351270148.1558</v>
      </c>
      <c r="C248" s="52" t="n">
        <f aca="false">B248*'Epoch 211'!$C$4</f>
        <v>19053810.4444674</v>
      </c>
      <c r="D248" s="52" t="n">
        <f aca="false">C248 * (1 - 'Epoch 211'!$C$5)</f>
        <v>15243048.3555739</v>
      </c>
    </row>
    <row r="249" customFormat="false" ht="15" hidden="false" customHeight="false" outlineLevel="0" collapsed="false">
      <c r="A249" s="1" t="s">
        <v>315</v>
      </c>
      <c r="B249" s="52" t="n">
        <f aca="false">B248 - C248</f>
        <v>6332216337.71134</v>
      </c>
      <c r="C249" s="52" t="n">
        <f aca="false">B249*'Epoch 211'!$C$4</f>
        <v>18996649.013134</v>
      </c>
      <c r="D249" s="52" t="n">
        <f aca="false">C249 * (1 - 'Epoch 211'!$C$5)</f>
        <v>15197319.2105072</v>
      </c>
    </row>
    <row r="250" customFormat="false" ht="15" hidden="false" customHeight="false" outlineLevel="0" collapsed="false">
      <c r="A250" s="1" t="s">
        <v>316</v>
      </c>
      <c r="B250" s="52" t="n">
        <f aca="false">B249 - C249</f>
        <v>6313219688.6982</v>
      </c>
      <c r="C250" s="52" t="n">
        <f aca="false">B250*'Epoch 211'!$C$4</f>
        <v>18939659.0660946</v>
      </c>
      <c r="D250" s="52" t="n">
        <f aca="false">C250 * (1 - 'Epoch 211'!$C$5)</f>
        <v>15151727.2528757</v>
      </c>
    </row>
    <row r="251" customFormat="false" ht="15" hidden="false" customHeight="false" outlineLevel="0" collapsed="false">
      <c r="A251" s="1" t="s">
        <v>317</v>
      </c>
      <c r="B251" s="52" t="n">
        <f aca="false">B250 - C250</f>
        <v>6294280029.63211</v>
      </c>
      <c r="C251" s="52" t="n">
        <f aca="false">B251*'Epoch 211'!$C$4</f>
        <v>18882840.0888963</v>
      </c>
      <c r="D251" s="52" t="n">
        <f aca="false">C251 * (1 - 'Epoch 211'!$C$5)</f>
        <v>15106272.0711171</v>
      </c>
    </row>
    <row r="252" customFormat="false" ht="15" hidden="false" customHeight="false" outlineLevel="0" collapsed="false">
      <c r="A252" s="1" t="s">
        <v>318</v>
      </c>
      <c r="B252" s="52" t="n">
        <f aca="false">B251 - C251</f>
        <v>6275397189.54321</v>
      </c>
      <c r="C252" s="52" t="n">
        <f aca="false">B252*'Epoch 211'!$C$4</f>
        <v>18826191.5686296</v>
      </c>
      <c r="D252" s="52" t="n">
        <f aca="false">C252 * (1 - 'Epoch 211'!$C$5)</f>
        <v>15060953.2549037</v>
      </c>
    </row>
    <row r="253" customFormat="false" ht="15" hidden="false" customHeight="false" outlineLevel="0" collapsed="false">
      <c r="A253" s="1" t="s">
        <v>319</v>
      </c>
      <c r="B253" s="52" t="n">
        <f aca="false">B252 - C252</f>
        <v>6256570997.97458</v>
      </c>
      <c r="C253" s="52" t="n">
        <f aca="false">B253*'Epoch 211'!$C$4</f>
        <v>18769712.9939237</v>
      </c>
      <c r="D253" s="52" t="n">
        <f aca="false">C253 * (1 - 'Epoch 211'!$C$5)</f>
        <v>15015770.395139</v>
      </c>
    </row>
    <row r="254" customFormat="false" ht="15" hidden="false" customHeight="false" outlineLevel="0" collapsed="false">
      <c r="A254" s="1" t="s">
        <v>320</v>
      </c>
      <c r="B254" s="52" t="n">
        <f aca="false">B253 - C253</f>
        <v>6237801284.98066</v>
      </c>
      <c r="C254" s="52" t="n">
        <f aca="false">B254*'Epoch 211'!$C$4</f>
        <v>18713403.854942</v>
      </c>
      <c r="D254" s="52" t="n">
        <f aca="false">C254 * (1 - 'Epoch 211'!$C$5)</f>
        <v>14970723.0839536</v>
      </c>
    </row>
    <row r="255" customFormat="false" ht="15" hidden="false" customHeight="false" outlineLevel="0" collapsed="false">
      <c r="A255" s="1" t="s">
        <v>321</v>
      </c>
      <c r="B255" s="52" t="n">
        <f aca="false">B254 - C254</f>
        <v>6219087881.12571</v>
      </c>
      <c r="C255" s="52" t="n">
        <f aca="false">B255*'Epoch 211'!$C$4</f>
        <v>18657263.6433771</v>
      </c>
      <c r="D255" s="52" t="n">
        <f aca="false">C255 * (1 - 'Epoch 211'!$C$5)</f>
        <v>14925810.9147017</v>
      </c>
    </row>
    <row r="256" customFormat="false" ht="15" hidden="false" customHeight="false" outlineLevel="0" collapsed="false">
      <c r="A256" s="1" t="s">
        <v>322</v>
      </c>
      <c r="B256" s="52" t="n">
        <f aca="false">B255 - C255</f>
        <v>6200430617.48234</v>
      </c>
      <c r="C256" s="52" t="n">
        <f aca="false">B256*'Epoch 211'!$C$4</f>
        <v>18601291.852447</v>
      </c>
      <c r="D256" s="52" t="n">
        <f aca="false">C256 * (1 - 'Epoch 211'!$C$5)</f>
        <v>14881033.4819576</v>
      </c>
    </row>
    <row r="257" customFormat="false" ht="15" hidden="false" customHeight="false" outlineLevel="0" collapsed="false">
      <c r="A257" s="1" t="s">
        <v>323</v>
      </c>
      <c r="B257" s="52" t="n">
        <f aca="false">B256 - C256</f>
        <v>6181829325.62989</v>
      </c>
      <c r="C257" s="52" t="n">
        <f aca="false">B257*'Epoch 211'!$C$4</f>
        <v>18545487.9768897</v>
      </c>
      <c r="D257" s="52" t="n">
        <f aca="false">C257 * (1 - 'Epoch 211'!$C$5)</f>
        <v>14836390.3815117</v>
      </c>
    </row>
    <row r="258" customFormat="false" ht="15" hidden="false" customHeight="false" outlineLevel="0" collapsed="false">
      <c r="A258" s="1" t="s">
        <v>324</v>
      </c>
      <c r="B258" s="52" t="n">
        <f aca="false">B257 - C257</f>
        <v>6163283837.653</v>
      </c>
      <c r="C258" s="52" t="n">
        <f aca="false">B258*'Epoch 211'!$C$4</f>
        <v>18489851.512959</v>
      </c>
      <c r="D258" s="52" t="n">
        <f aca="false">C258 * (1 - 'Epoch 211'!$C$5)</f>
        <v>14791881.2103672</v>
      </c>
    </row>
    <row r="259" customFormat="false" ht="15" hidden="false" customHeight="false" outlineLevel="0" collapsed="false">
      <c r="A259" s="1" t="s">
        <v>325</v>
      </c>
      <c r="B259" s="52" t="n">
        <f aca="false">B258 - C258</f>
        <v>6144793986.14004</v>
      </c>
      <c r="C259" s="52" t="n">
        <f aca="false">B259*'Epoch 211'!$C$4</f>
        <v>18434381.9584201</v>
      </c>
      <c r="D259" s="52" t="n">
        <f aca="false">C259 * (1 - 'Epoch 211'!$C$5)</f>
        <v>14747505.5667361</v>
      </c>
    </row>
    <row r="260" customFormat="false" ht="15" hidden="false" customHeight="false" outlineLevel="0" collapsed="false">
      <c r="A260" s="1" t="s">
        <v>326</v>
      </c>
      <c r="B260" s="52" t="n">
        <f aca="false">B259 - C259</f>
        <v>6126359604.18162</v>
      </c>
      <c r="C260" s="52" t="n">
        <f aca="false">B260*'Epoch 211'!$C$4</f>
        <v>18379078.8125449</v>
      </c>
      <c r="D260" s="52" t="n">
        <f aca="false">C260 * (1 - 'Epoch 211'!$C$5)</f>
        <v>14703263.0500359</v>
      </c>
    </row>
    <row r="261" customFormat="false" ht="15" hidden="false" customHeight="false" outlineLevel="0" collapsed="false">
      <c r="A261" s="1" t="s">
        <v>327</v>
      </c>
      <c r="B261" s="52" t="n">
        <f aca="false">B260 - C260</f>
        <v>6107980525.36908</v>
      </c>
      <c r="C261" s="52" t="n">
        <f aca="false">B261*'Epoch 211'!$C$4</f>
        <v>18323941.5761072</v>
      </c>
      <c r="D261" s="52" t="n">
        <f aca="false">C261 * (1 - 'Epoch 211'!$C$5)</f>
        <v>14659153.2608858</v>
      </c>
    </row>
    <row r="262" customFormat="false" ht="15" hidden="false" customHeight="false" outlineLevel="0" collapsed="false">
      <c r="A262" s="1" t="s">
        <v>328</v>
      </c>
      <c r="B262" s="52" t="n">
        <f aca="false">B261 - C261</f>
        <v>6089656583.79297</v>
      </c>
      <c r="C262" s="52" t="n">
        <f aca="false">B262*'Epoch 211'!$C$4</f>
        <v>18268969.7513789</v>
      </c>
      <c r="D262" s="52" t="n">
        <f aca="false">C262 * (1 - 'Epoch 211'!$C$5)</f>
        <v>14615175.8011031</v>
      </c>
    </row>
    <row r="263" customFormat="false" ht="15" hidden="false" customHeight="false" outlineLevel="0" collapsed="false">
      <c r="A263" s="1" t="s">
        <v>329</v>
      </c>
      <c r="B263" s="52" t="n">
        <f aca="false">B262 - C262</f>
        <v>6071387614.04159</v>
      </c>
      <c r="C263" s="52" t="n">
        <f aca="false">B263*'Epoch 211'!$C$4</f>
        <v>18214162.8421248</v>
      </c>
      <c r="D263" s="52" t="n">
        <f aca="false">C263 * (1 - 'Epoch 211'!$C$5)</f>
        <v>14571330.2736998</v>
      </c>
    </row>
    <row r="264" customFormat="false" ht="15" hidden="false" customHeight="false" outlineLevel="0" collapsed="false">
      <c r="A264" s="1" t="s">
        <v>330</v>
      </c>
      <c r="B264" s="52" t="n">
        <f aca="false">B263 - C263</f>
        <v>6053173451.19947</v>
      </c>
      <c r="C264" s="52" t="n">
        <f aca="false">B264*'Epoch 211'!$C$4</f>
        <v>18159520.3535984</v>
      </c>
      <c r="D264" s="52" t="n">
        <f aca="false">C264 * (1 - 'Epoch 211'!$C$5)</f>
        <v>14527616.2828787</v>
      </c>
    </row>
    <row r="265" customFormat="false" ht="15" hidden="false" customHeight="false" outlineLevel="0" collapsed="false">
      <c r="A265" s="1" t="s">
        <v>331</v>
      </c>
      <c r="B265" s="52" t="n">
        <f aca="false">B264 - C264</f>
        <v>6035013930.84587</v>
      </c>
      <c r="C265" s="52" t="n">
        <f aca="false">B265*'Epoch 211'!$C$4</f>
        <v>18105041.7925376</v>
      </c>
      <c r="D265" s="52" t="n">
        <f aca="false">C265 * (1 - 'Epoch 211'!$C$5)</f>
        <v>14484033.4340301</v>
      </c>
    </row>
    <row r="266" customFormat="false" ht="15" hidden="false" customHeight="false" outlineLevel="0" collapsed="false">
      <c r="A266" s="1" t="s">
        <v>332</v>
      </c>
      <c r="B266" s="52" t="n">
        <f aca="false">B265 - C265</f>
        <v>6016908889.05333</v>
      </c>
      <c r="C266" s="52" t="n">
        <f aca="false">B266*'Epoch 211'!$C$4</f>
        <v>18050726.66716</v>
      </c>
      <c r="D266" s="52" t="n">
        <f aca="false">C266 * (1 - 'Epoch 211'!$C$5)</f>
        <v>14440581.333728</v>
      </c>
    </row>
    <row r="267" customFormat="false" ht="15" hidden="false" customHeight="false" outlineLevel="0" collapsed="false">
      <c r="A267" s="1" t="s">
        <v>333</v>
      </c>
      <c r="B267" s="52" t="n">
        <f aca="false">B266 - C266</f>
        <v>5998858162.38617</v>
      </c>
      <c r="C267" s="52" t="n">
        <f aca="false">B267*'Epoch 211'!$C$4</f>
        <v>17996574.4871585</v>
      </c>
      <c r="D267" s="52" t="n">
        <f aca="false">C267 * (1 - 'Epoch 211'!$C$5)</f>
        <v>14397259.5897268</v>
      </c>
    </row>
    <row r="268" customFormat="false" ht="15" hidden="false" customHeight="false" outlineLevel="0" collapsed="false">
      <c r="A268" s="1" t="s">
        <v>334</v>
      </c>
      <c r="B268" s="52" t="n">
        <f aca="false">B267 - C267</f>
        <v>5980861587.89901</v>
      </c>
      <c r="C268" s="52" t="n">
        <f aca="false">B268*'Epoch 211'!$C$4</f>
        <v>17942584.763697</v>
      </c>
      <c r="D268" s="52" t="n">
        <f aca="false">C268 * (1 - 'Epoch 211'!$C$5)</f>
        <v>14354067.8109576</v>
      </c>
    </row>
    <row r="269" customFormat="false" ht="15" hidden="false" customHeight="false" outlineLevel="0" collapsed="false">
      <c r="A269" s="1" t="s">
        <v>335</v>
      </c>
      <c r="B269" s="52" t="n">
        <f aca="false">B268 - C268</f>
        <v>5962919003.13531</v>
      </c>
      <c r="C269" s="52" t="n">
        <f aca="false">B269*'Epoch 211'!$C$4</f>
        <v>17888757.0094059</v>
      </c>
      <c r="D269" s="52" t="n">
        <f aca="false">C269 * (1 - 'Epoch 211'!$C$5)</f>
        <v>14311005.6075248</v>
      </c>
    </row>
    <row r="270" customFormat="false" ht="15" hidden="false" customHeight="false" outlineLevel="0" collapsed="false">
      <c r="A270" s="1" t="s">
        <v>336</v>
      </c>
      <c r="B270" s="52" t="n">
        <f aca="false">B269 - C269</f>
        <v>5945030246.12591</v>
      </c>
      <c r="C270" s="52" t="n">
        <f aca="false">B270*'Epoch 211'!$C$4</f>
        <v>17835090.7383777</v>
      </c>
      <c r="D270" s="52" t="n">
        <f aca="false">C270 * (1 - 'Epoch 211'!$C$5)</f>
        <v>14268072.5907022</v>
      </c>
    </row>
    <row r="271" customFormat="false" ht="15" hidden="false" customHeight="false" outlineLevel="0" collapsed="false">
      <c r="A271" s="1" t="s">
        <v>337</v>
      </c>
      <c r="B271" s="52" t="n">
        <f aca="false">B270 - C270</f>
        <v>5927195155.38753</v>
      </c>
      <c r="C271" s="52" t="n">
        <f aca="false">B271*'Epoch 211'!$C$4</f>
        <v>17781585.4661626</v>
      </c>
      <c r="D271" s="52" t="n">
        <f aca="false">C271 * (1 - 'Epoch 211'!$C$5)</f>
        <v>14225268.3729301</v>
      </c>
    </row>
    <row r="272" customFormat="false" ht="15" hidden="false" customHeight="false" outlineLevel="0" collapsed="false">
      <c r="A272" s="1" t="s">
        <v>338</v>
      </c>
      <c r="B272" s="52" t="n">
        <f aca="false">B271 - C271</f>
        <v>5909413569.92137</v>
      </c>
      <c r="C272" s="52" t="n">
        <f aca="false">B272*'Epoch 211'!$C$4</f>
        <v>17728240.7097641</v>
      </c>
      <c r="D272" s="52" t="n">
        <f aca="false">C272 * (1 - 'Epoch 211'!$C$5)</f>
        <v>14182592.5678113</v>
      </c>
    </row>
    <row r="273" customFormat="false" ht="15" hidden="false" customHeight="false" outlineLevel="0" collapsed="false">
      <c r="A273" s="1" t="s">
        <v>339</v>
      </c>
      <c r="B273" s="52" t="n">
        <f aca="false">B272 - C272</f>
        <v>5891685329.2116</v>
      </c>
      <c r="C273" s="52" t="n">
        <f aca="false">B273*'Epoch 211'!$C$4</f>
        <v>17675055.9876348</v>
      </c>
      <c r="D273" s="52" t="n">
        <f aca="false">C273 * (1 - 'Epoch 211'!$C$5)</f>
        <v>14140044.7901079</v>
      </c>
    </row>
    <row r="274" customFormat="false" ht="15" hidden="false" customHeight="false" outlineLevel="0" collapsed="false">
      <c r="A274" s="1" t="s">
        <v>340</v>
      </c>
      <c r="B274" s="52" t="n">
        <f aca="false">B273 - C273</f>
        <v>5874010273.22397</v>
      </c>
      <c r="C274" s="52" t="n">
        <f aca="false">B274*'Epoch 211'!$C$4</f>
        <v>17622030.8196719</v>
      </c>
      <c r="D274" s="52" t="n">
        <f aca="false">C274 * (1 - 'Epoch 211'!$C$5)</f>
        <v>14097624.6557375</v>
      </c>
    </row>
    <row r="275" customFormat="false" ht="15" hidden="false" customHeight="false" outlineLevel="0" collapsed="false">
      <c r="A275" s="1" t="s">
        <v>341</v>
      </c>
      <c r="B275" s="52" t="n">
        <f aca="false">B274 - C274</f>
        <v>5856388242.4043</v>
      </c>
      <c r="C275" s="52" t="n">
        <f aca="false">B275*'Epoch 211'!$C$4</f>
        <v>17569164.7272129</v>
      </c>
      <c r="D275" s="52" t="n">
        <f aca="false">C275 * (1 - 'Epoch 211'!$C$5)</f>
        <v>14055331.7817703</v>
      </c>
    </row>
    <row r="276" customFormat="false" ht="15" hidden="false" customHeight="false" outlineLevel="0" collapsed="false">
      <c r="A276" s="1" t="s">
        <v>342</v>
      </c>
      <c r="B276" s="52" t="n">
        <f aca="false">B275 - C275</f>
        <v>5838819077.67708</v>
      </c>
      <c r="C276" s="52" t="n">
        <f aca="false">B276*'Epoch 211'!$C$4</f>
        <v>17516457.2330313</v>
      </c>
      <c r="D276" s="52" t="n">
        <f aca="false">C276 * (1 - 'Epoch 211'!$C$5)</f>
        <v>14013165.786425</v>
      </c>
    </row>
    <row r="277" customFormat="false" ht="15" hidden="false" customHeight="false" outlineLevel="0" collapsed="false">
      <c r="A277" s="1" t="s">
        <v>343</v>
      </c>
      <c r="B277" s="52" t="n">
        <f aca="false">B276 - C276</f>
        <v>5821302620.44405</v>
      </c>
      <c r="C277" s="52" t="n">
        <f aca="false">B277*'Epoch 211'!$C$4</f>
        <v>17463907.8613322</v>
      </c>
      <c r="D277" s="52" t="n">
        <f aca="false">C277 * (1 - 'Epoch 211'!$C$5)</f>
        <v>13971126.2890657</v>
      </c>
    </row>
    <row r="278" customFormat="false" ht="15" hidden="false" customHeight="false" outlineLevel="0" collapsed="false">
      <c r="A278" s="1" t="s">
        <v>344</v>
      </c>
      <c r="B278" s="52" t="n">
        <f aca="false">B277 - C277</f>
        <v>5803838712.58272</v>
      </c>
      <c r="C278" s="52" t="n">
        <f aca="false">B278*'Epoch 211'!$C$4</f>
        <v>17411516.1377482</v>
      </c>
      <c r="D278" s="52" t="n">
        <f aca="false">C278 * (1 - 'Epoch 211'!$C$5)</f>
        <v>13929212.9101985</v>
      </c>
    </row>
    <row r="279" customFormat="false" ht="15" hidden="false" customHeight="false" outlineLevel="0" collapsed="false">
      <c r="A279" s="1" t="s">
        <v>345</v>
      </c>
      <c r="B279" s="52" t="n">
        <f aca="false">B278 - C278</f>
        <v>5786427196.44497</v>
      </c>
      <c r="C279" s="52" t="n">
        <f aca="false">B279*'Epoch 211'!$C$4</f>
        <v>17359281.5893349</v>
      </c>
      <c r="D279" s="52" t="n">
        <f aca="false">C279 * (1 - 'Epoch 211'!$C$5)</f>
        <v>13887425.2714679</v>
      </c>
    </row>
    <row r="280" customFormat="false" ht="15" hidden="false" customHeight="false" outlineLevel="0" collapsed="false">
      <c r="A280" s="1" t="s">
        <v>346</v>
      </c>
      <c r="B280" s="52" t="n">
        <f aca="false">B279 - C279</f>
        <v>5769067914.85564</v>
      </c>
      <c r="C280" s="52" t="n">
        <f aca="false">B280*'Epoch 211'!$C$4</f>
        <v>17307203.7445669</v>
      </c>
      <c r="D280" s="52" t="n">
        <f aca="false">C280 * (1 - 'Epoch 211'!$C$5)</f>
        <v>13845762.9956535</v>
      </c>
    </row>
    <row r="281" customFormat="false" ht="15" hidden="false" customHeight="false" outlineLevel="0" collapsed="false">
      <c r="A281" s="1" t="s">
        <v>347</v>
      </c>
      <c r="B281" s="52" t="n">
        <f aca="false">B280 - C280</f>
        <v>5751760711.11107</v>
      </c>
      <c r="C281" s="52" t="n">
        <f aca="false">B281*'Epoch 211'!$C$4</f>
        <v>17255282.1333332</v>
      </c>
      <c r="D281" s="52" t="n">
        <f aca="false">C281 * (1 - 'Epoch 211'!$C$5)</f>
        <v>13804225.7066666</v>
      </c>
    </row>
    <row r="282" customFormat="false" ht="15" hidden="false" customHeight="false" outlineLevel="0" collapsed="false">
      <c r="A282" s="1" t="s">
        <v>348</v>
      </c>
      <c r="B282" s="52" t="n">
        <f aca="false">B281 - C281</f>
        <v>5734505428.97774</v>
      </c>
      <c r="C282" s="52" t="n">
        <f aca="false">B282*'Epoch 211'!$C$4</f>
        <v>17203516.2869332</v>
      </c>
      <c r="D282" s="52" t="n">
        <f aca="false">C282 * (1 - 'Epoch 211'!$C$5)</f>
        <v>13762813.0295466</v>
      </c>
    </row>
    <row r="283" customFormat="false" ht="15" hidden="false" customHeight="false" outlineLevel="0" collapsed="false">
      <c r="A283" s="1" t="s">
        <v>349</v>
      </c>
      <c r="B283" s="52" t="n">
        <f aca="false">B282 - C282</f>
        <v>5717301912.69081</v>
      </c>
      <c r="C283" s="52" t="n">
        <f aca="false">B283*'Epoch 211'!$C$4</f>
        <v>17151905.7380724</v>
      </c>
      <c r="D283" s="52" t="n">
        <f aca="false">C283 * (1 - 'Epoch 211'!$C$5)</f>
        <v>13721524.5904579</v>
      </c>
    </row>
    <row r="284" customFormat="false" ht="15" hidden="false" customHeight="false" outlineLevel="0" collapsed="false">
      <c r="A284" s="1" t="s">
        <v>350</v>
      </c>
      <c r="B284" s="52" t="n">
        <f aca="false">B283 - C283</f>
        <v>5700150006.95273</v>
      </c>
      <c r="C284" s="52" t="n">
        <f aca="false">B284*'Epoch 211'!$C$4</f>
        <v>17100450.0208582</v>
      </c>
      <c r="D284" s="52" t="n">
        <f aca="false">C284 * (1 - 'Epoch 211'!$C$5)</f>
        <v>13680360.0166866</v>
      </c>
    </row>
    <row r="285" customFormat="false" ht="15" hidden="false" customHeight="false" outlineLevel="0" collapsed="false">
      <c r="A285" s="1" t="s">
        <v>351</v>
      </c>
      <c r="B285" s="52" t="n">
        <f aca="false">B284 - C284</f>
        <v>5683049556.93188</v>
      </c>
      <c r="C285" s="52" t="n">
        <f aca="false">B285*'Epoch 211'!$C$4</f>
        <v>17049148.6707956</v>
      </c>
      <c r="D285" s="52" t="n">
        <f aca="false">C285 * (1 - 'Epoch 211'!$C$5)</f>
        <v>13639318.9366365</v>
      </c>
    </row>
    <row r="286" customFormat="false" ht="15" hidden="false" customHeight="false" outlineLevel="0" collapsed="false">
      <c r="A286" s="1" t="s">
        <v>352</v>
      </c>
      <c r="B286" s="52" t="n">
        <f aca="false">B285 - C285</f>
        <v>5666000408.26108</v>
      </c>
      <c r="C286" s="52" t="n">
        <f aca="false">B286*'Epoch 211'!$C$4</f>
        <v>16998001.2247832</v>
      </c>
      <c r="D286" s="52" t="n">
        <f aca="false">C286 * (1 - 'Epoch 211'!$C$5)</f>
        <v>13598400.9798266</v>
      </c>
    </row>
    <row r="287" customFormat="false" ht="15" hidden="false" customHeight="false" outlineLevel="0" collapsed="false">
      <c r="A287" s="1" t="s">
        <v>353</v>
      </c>
      <c r="B287" s="52" t="n">
        <f aca="false">B286 - C286</f>
        <v>5649002407.0363</v>
      </c>
      <c r="C287" s="52" t="n">
        <f aca="false">B287*'Epoch 211'!$C$4</f>
        <v>16947007.2211089</v>
      </c>
      <c r="D287" s="52" t="n">
        <f aca="false">C287 * (1 - 'Epoch 211'!$C$5)</f>
        <v>13557605.7768871</v>
      </c>
    </row>
    <row r="288" customFormat="false" ht="15" hidden="false" customHeight="false" outlineLevel="0" collapsed="false">
      <c r="A288" s="1" t="s">
        <v>354</v>
      </c>
      <c r="B288" s="52" t="n">
        <f aca="false">B287 - C287</f>
        <v>5632055399.81519</v>
      </c>
      <c r="C288" s="52" t="n">
        <f aca="false">B288*'Epoch 211'!$C$4</f>
        <v>16896166.1994456</v>
      </c>
      <c r="D288" s="52" t="n">
        <f aca="false">C288 * (1 - 'Epoch 211'!$C$5)</f>
        <v>13516932.9595565</v>
      </c>
    </row>
    <row r="289" customFormat="false" ht="15" hidden="false" customHeight="false" outlineLevel="0" collapsed="false">
      <c r="A289" s="1" t="s">
        <v>355</v>
      </c>
      <c r="B289" s="52" t="n">
        <f aca="false">B288 - C288</f>
        <v>5615159233.61574</v>
      </c>
      <c r="C289" s="52" t="n">
        <f aca="false">B289*'Epoch 211'!$C$4</f>
        <v>16845477.7008472</v>
      </c>
      <c r="D289" s="52" t="n">
        <f aca="false">C289 * (1 - 'Epoch 211'!$C$5)</f>
        <v>13476382.1606778</v>
      </c>
    </row>
    <row r="290" customFormat="false" ht="15" hidden="false" customHeight="false" outlineLevel="0" collapsed="false">
      <c r="A290" s="1" t="s">
        <v>356</v>
      </c>
      <c r="B290" s="52" t="n">
        <f aca="false">B289 - C289</f>
        <v>5598313755.9149</v>
      </c>
      <c r="C290" s="52" t="n">
        <f aca="false">B290*'Epoch 211'!$C$4</f>
        <v>16794941.2677447</v>
      </c>
      <c r="D290" s="52" t="n">
        <f aca="false">C290 * (1 - 'Epoch 211'!$C$5)</f>
        <v>13435953.0141958</v>
      </c>
    </row>
    <row r="291" customFormat="false" ht="15" hidden="false" customHeight="false" outlineLevel="0" collapsed="false">
      <c r="A291" s="1" t="s">
        <v>357</v>
      </c>
      <c r="B291" s="52" t="n">
        <f aca="false">B290 - C290</f>
        <v>5581518814.64715</v>
      </c>
      <c r="C291" s="52" t="n">
        <f aca="false">B291*'Epoch 211'!$C$4</f>
        <v>16744556.4439415</v>
      </c>
      <c r="D291" s="52" t="n">
        <f aca="false">C291 * (1 - 'Epoch 211'!$C$5)</f>
        <v>13395645.1551532</v>
      </c>
    </row>
    <row r="292" customFormat="false" ht="15" hidden="false" customHeight="false" outlineLevel="0" collapsed="false">
      <c r="A292" s="1" t="s">
        <v>358</v>
      </c>
      <c r="B292" s="52" t="n">
        <f aca="false">B291 - C291</f>
        <v>5564774258.20321</v>
      </c>
      <c r="C292" s="52" t="n">
        <f aca="false">B292*'Epoch 211'!$C$4</f>
        <v>16694322.7746096</v>
      </c>
      <c r="D292" s="52" t="n">
        <f aca="false">C292 * (1 - 'Epoch 211'!$C$5)</f>
        <v>13355458.2196877</v>
      </c>
    </row>
    <row r="293" customFormat="false" ht="15" hidden="false" customHeight="false" outlineLevel="0" collapsed="false">
      <c r="A293" s="1" t="s">
        <v>359</v>
      </c>
      <c r="B293" s="52" t="n">
        <f aca="false">B292 - C292</f>
        <v>5548079935.4286</v>
      </c>
      <c r="C293" s="52" t="n">
        <f aca="false">B293*'Epoch 211'!$C$4</f>
        <v>16644239.8062858</v>
      </c>
      <c r="D293" s="52" t="n">
        <f aca="false">C293 * (1 - 'Epoch 211'!$C$5)</f>
        <v>13315391.8450286</v>
      </c>
    </row>
    <row r="294" customFormat="false" ht="15" hidden="false" customHeight="false" outlineLevel="0" collapsed="false">
      <c r="A294" s="1" t="s">
        <v>360</v>
      </c>
      <c r="B294" s="52" t="n">
        <f aca="false">B293 - C293</f>
        <v>5531435695.62231</v>
      </c>
      <c r="C294" s="52" t="n">
        <f aca="false">B294*'Epoch 211'!$C$4</f>
        <v>16594307.0868669</v>
      </c>
      <c r="D294" s="52" t="n">
        <f aca="false">C294 * (1 - 'Epoch 211'!$C$5)</f>
        <v>13275445.6694936</v>
      </c>
    </row>
    <row r="295" customFormat="false" ht="15" hidden="false" customHeight="false" outlineLevel="0" collapsed="false">
      <c r="A295" s="1" t="s">
        <v>361</v>
      </c>
      <c r="B295" s="52" t="n">
        <f aca="false">B294 - C294</f>
        <v>5514841388.53545</v>
      </c>
      <c r="C295" s="52" t="n">
        <f aca="false">B295*'Epoch 211'!$C$4</f>
        <v>16544524.1656063</v>
      </c>
      <c r="D295" s="52" t="n">
        <f aca="false">C295 * (1 - 'Epoch 211'!$C$5)</f>
        <v>13235619.3324851</v>
      </c>
    </row>
    <row r="296" customFormat="false" ht="15" hidden="false" customHeight="false" outlineLevel="0" collapsed="false">
      <c r="A296" s="1" t="s">
        <v>362</v>
      </c>
      <c r="B296" s="52" t="n">
        <f aca="false">B295 - C295</f>
        <v>5498296864.36984</v>
      </c>
      <c r="C296" s="52" t="n">
        <f aca="false">B296*'Epoch 211'!$C$4</f>
        <v>16494890.5931095</v>
      </c>
      <c r="D296" s="52" t="n">
        <f aca="false">C296 * (1 - 'Epoch 211'!$C$5)</f>
        <v>13195912.4744876</v>
      </c>
    </row>
    <row r="297" customFormat="false" ht="15" hidden="false" customHeight="false" outlineLevel="0" collapsed="false">
      <c r="A297" s="1" t="s">
        <v>363</v>
      </c>
      <c r="B297" s="52" t="n">
        <f aca="false">B296 - C296</f>
        <v>5481801973.77673</v>
      </c>
      <c r="C297" s="52" t="n">
        <f aca="false">B297*'Epoch 211'!$C$4</f>
        <v>16445405.9213302</v>
      </c>
      <c r="D297" s="52" t="n">
        <f aca="false">C297 * (1 - 'Epoch 211'!$C$5)</f>
        <v>13156324.7370642</v>
      </c>
    </row>
    <row r="298" customFormat="false" ht="15" hidden="false" customHeight="false" outlineLevel="0" collapsed="false">
      <c r="A298" s="1" t="s">
        <v>364</v>
      </c>
      <c r="B298" s="52" t="n">
        <f aca="false">B297 - C297</f>
        <v>5465356567.8554</v>
      </c>
      <c r="C298" s="52" t="n">
        <f aca="false">B298*'Epoch 211'!$C$4</f>
        <v>16396069.7035662</v>
      </c>
      <c r="D298" s="52" t="n">
        <f aca="false">C298 * (1 - 'Epoch 211'!$C$5)</f>
        <v>13116855.762853</v>
      </c>
    </row>
    <row r="299" customFormat="false" ht="15" hidden="false" customHeight="false" outlineLevel="0" collapsed="false">
      <c r="A299" s="1" t="s">
        <v>365</v>
      </c>
      <c r="B299" s="52" t="n">
        <f aca="false">B298 - C298</f>
        <v>5448960498.15183</v>
      </c>
      <c r="C299" s="52" t="n">
        <f aca="false">B299*'Epoch 211'!$C$4</f>
        <v>16346881.4944555</v>
      </c>
      <c r="D299" s="52" t="n">
        <f aca="false">C299 * (1 - 'Epoch 211'!$C$5)</f>
        <v>13077505.1955644</v>
      </c>
    </row>
    <row r="300" customFormat="false" ht="15" hidden="false" customHeight="false" outlineLevel="0" collapsed="false">
      <c r="A300" s="1" t="s">
        <v>366</v>
      </c>
      <c r="B300" s="52" t="n">
        <f aca="false">B299 - C299</f>
        <v>5432613616.65738</v>
      </c>
      <c r="C300" s="52" t="n">
        <f aca="false">B300*'Epoch 211'!$C$4</f>
        <v>16297840.8499721</v>
      </c>
      <c r="D300" s="52" t="n">
        <f aca="false">C300 * (1 - 'Epoch 211'!$C$5)</f>
        <v>13038272.6799777</v>
      </c>
    </row>
    <row r="301" customFormat="false" ht="15" hidden="false" customHeight="false" outlineLevel="0" collapsed="false">
      <c r="A301" s="1" t="s">
        <v>367</v>
      </c>
      <c r="B301" s="52" t="n">
        <f aca="false">B300 - C300</f>
        <v>5416315775.80741</v>
      </c>
      <c r="C301" s="52" t="n">
        <f aca="false">B301*'Epoch 211'!$C$4</f>
        <v>16248947.3274222</v>
      </c>
      <c r="D301" s="52" t="n">
        <f aca="false">C301 * (1 - 'Epoch 211'!$C$5)</f>
        <v>12999157.8619378</v>
      </c>
    </row>
    <row r="302" customFormat="false" ht="15" hidden="false" customHeight="false" outlineLevel="0" collapsed="false">
      <c r="A302" s="1" t="s">
        <v>368</v>
      </c>
      <c r="B302" s="52" t="n">
        <f aca="false">B301 - C301</f>
        <v>5400066828.47998</v>
      </c>
      <c r="C302" s="52" t="n">
        <f aca="false">B302*'Epoch 211'!$C$4</f>
        <v>16200200.48544</v>
      </c>
      <c r="D302" s="52" t="n">
        <f aca="false">C302 * (1 - 'Epoch 211'!$C$5)</f>
        <v>12960160.388352</v>
      </c>
    </row>
    <row r="303" customFormat="false" ht="15" hidden="false" customHeight="false" outlineLevel="0" collapsed="false">
      <c r="A303" s="1" t="s">
        <v>369</v>
      </c>
      <c r="B303" s="52" t="n">
        <f aca="false">B302 - C302</f>
        <v>5383866627.99454</v>
      </c>
      <c r="C303" s="52" t="n">
        <f aca="false">B303*'Epoch 211'!$C$4</f>
        <v>16151599.8839836</v>
      </c>
      <c r="D303" s="52" t="n">
        <f aca="false">C303 * (1 - 'Epoch 211'!$C$5)</f>
        <v>12921279.9071869</v>
      </c>
    </row>
    <row r="304" customFormat="false" ht="15" hidden="false" customHeight="false" outlineLevel="0" collapsed="false">
      <c r="A304" s="1" t="s">
        <v>370</v>
      </c>
      <c r="B304" s="52" t="n">
        <f aca="false">B303 - C303</f>
        <v>5367715028.11056</v>
      </c>
      <c r="C304" s="52" t="n">
        <f aca="false">B304*'Epoch 211'!$C$4</f>
        <v>16103145.0843317</v>
      </c>
      <c r="D304" s="52" t="n">
        <f aca="false">C304 * (1 - 'Epoch 211'!$C$5)</f>
        <v>12882516.0674653</v>
      </c>
    </row>
    <row r="305" customFormat="false" ht="15" hidden="false" customHeight="false" outlineLevel="0" collapsed="false">
      <c r="A305" s="1" t="s">
        <v>371</v>
      </c>
      <c r="B305" s="52" t="n">
        <f aca="false">B304 - C304</f>
        <v>5351611883.02623</v>
      </c>
      <c r="C305" s="52" t="n">
        <f aca="false">B305*'Epoch 211'!$C$4</f>
        <v>16054835.6490787</v>
      </c>
      <c r="D305" s="52" t="n">
        <f aca="false">C305 * (1 - 'Epoch 211'!$C$5)</f>
        <v>12843868.519263</v>
      </c>
    </row>
    <row r="306" customFormat="false" ht="15" hidden="false" customHeight="false" outlineLevel="0" collapsed="false">
      <c r="A306" s="1" t="s">
        <v>372</v>
      </c>
      <c r="B306" s="52" t="n">
        <f aca="false">B305 - C305</f>
        <v>5335557047.37715</v>
      </c>
      <c r="C306" s="52" t="n">
        <f aca="false">B306*'Epoch 211'!$C$4</f>
        <v>16006671.1421315</v>
      </c>
      <c r="D306" s="52" t="n">
        <f aca="false">C306 * (1 - 'Epoch 211'!$C$5)</f>
        <v>12805336.9137052</v>
      </c>
    </row>
    <row r="307" customFormat="false" ht="15" hidden="false" customHeight="false" outlineLevel="0" collapsed="false">
      <c r="A307" s="1" t="s">
        <v>373</v>
      </c>
      <c r="B307" s="52" t="n">
        <f aca="false">B306 - C306</f>
        <v>5319550376.23502</v>
      </c>
      <c r="C307" s="52" t="n">
        <f aca="false">B307*'Epoch 211'!$C$4</f>
        <v>15958651.1287051</v>
      </c>
      <c r="D307" s="52" t="n">
        <f aca="false">C307 * (1 - 'Epoch 211'!$C$5)</f>
        <v>12766920.902964</v>
      </c>
    </row>
    <row r="308" customFormat="false" ht="15" hidden="false" customHeight="false" outlineLevel="0" collapsed="false">
      <c r="A308" s="1" t="s">
        <v>374</v>
      </c>
      <c r="B308" s="52" t="n">
        <f aca="false">B307 - C307</f>
        <v>5303591725.10631</v>
      </c>
      <c r="C308" s="52" t="n">
        <f aca="false">B308*'Epoch 211'!$C$4</f>
        <v>15910775.1753189</v>
      </c>
      <c r="D308" s="52" t="n">
        <f aca="false">C308 * (1 - 'Epoch 211'!$C$5)</f>
        <v>12728620.1402552</v>
      </c>
    </row>
    <row r="309" customFormat="false" ht="15" hidden="false" customHeight="false" outlineLevel="0" collapsed="false">
      <c r="A309" s="1" t="s">
        <v>375</v>
      </c>
      <c r="B309" s="52" t="n">
        <f aca="false">B308 - C308</f>
        <v>5287680949.931</v>
      </c>
      <c r="C309" s="52" t="n">
        <f aca="false">B309*'Epoch 211'!$C$4</f>
        <v>15863042.849793</v>
      </c>
      <c r="D309" s="52" t="n">
        <f aca="false">C309 * (1 - 'Epoch 211'!$C$5)</f>
        <v>12690434.2798344</v>
      </c>
    </row>
    <row r="310" customFormat="false" ht="15" hidden="false" customHeight="false" outlineLevel="0" collapsed="false">
      <c r="A310" s="1" t="s">
        <v>376</v>
      </c>
      <c r="B310" s="52" t="n">
        <f aca="false">B309 - C309</f>
        <v>5271817907.0812</v>
      </c>
      <c r="C310" s="52" t="n">
        <f aca="false">B310*'Epoch 211'!$C$4</f>
        <v>15815453.7212436</v>
      </c>
      <c r="D310" s="52" t="n">
        <f aca="false">C310 * (1 - 'Epoch 211'!$C$5)</f>
        <v>12652362.9769949</v>
      </c>
    </row>
    <row r="311" customFormat="false" ht="15" hidden="false" customHeight="false" outlineLevel="0" collapsed="false">
      <c r="A311" s="1" t="s">
        <v>377</v>
      </c>
      <c r="B311" s="52" t="n">
        <f aca="false">B310 - C310</f>
        <v>5256002453.35996</v>
      </c>
      <c r="C311" s="52" t="n">
        <f aca="false">B311*'Epoch 211'!$C$4</f>
        <v>15768007.3600799</v>
      </c>
      <c r="D311" s="52" t="n">
        <f aca="false">C311 * (1 - 'Epoch 211'!$C$5)</f>
        <v>12614405.8880639</v>
      </c>
    </row>
    <row r="312" customFormat="false" ht="15" hidden="false" customHeight="false" outlineLevel="0" collapsed="false">
      <c r="A312" s="1" t="s">
        <v>378</v>
      </c>
      <c r="B312" s="52" t="n">
        <f aca="false">B311 - C311</f>
        <v>5240234445.99988</v>
      </c>
      <c r="C312" s="52" t="n">
        <f aca="false">B312*'Epoch 211'!$C$4</f>
        <v>15720703.3379996</v>
      </c>
      <c r="D312" s="52" t="n">
        <f aca="false">C312 * (1 - 'Epoch 211'!$C$5)</f>
        <v>12576562.6703997</v>
      </c>
    </row>
    <row r="313" customFormat="false" ht="15" hidden="false" customHeight="false" outlineLevel="0" collapsed="false">
      <c r="A313" s="1" t="s">
        <v>379</v>
      </c>
      <c r="B313" s="52" t="n">
        <f aca="false">B312 - C312</f>
        <v>5224513742.66188</v>
      </c>
      <c r="C313" s="52" t="n">
        <f aca="false">B313*'Epoch 211'!$C$4</f>
        <v>15673541.2279856</v>
      </c>
      <c r="D313" s="52" t="n">
        <f aca="false">C313 * (1 - 'Epoch 211'!$C$5)</f>
        <v>12538832.9823885</v>
      </c>
    </row>
    <row r="314" customFormat="false" ht="15" hidden="false" customHeight="false" outlineLevel="0" collapsed="false">
      <c r="A314" s="1" t="s">
        <v>380</v>
      </c>
      <c r="B314" s="52" t="n">
        <f aca="false">B313 - C313</f>
        <v>5208840201.43389</v>
      </c>
      <c r="C314" s="52" t="n">
        <f aca="false">B314*'Epoch 211'!$C$4</f>
        <v>15626520.6043017</v>
      </c>
      <c r="D314" s="52" t="n">
        <f aca="false">C314 * (1 - 'Epoch 211'!$C$5)</f>
        <v>12501216.4834413</v>
      </c>
    </row>
    <row r="315" customFormat="false" ht="15" hidden="false" customHeight="false" outlineLevel="0" collapsed="false">
      <c r="A315" s="1" t="s">
        <v>381</v>
      </c>
      <c r="B315" s="52" t="n">
        <f aca="false">B314 - C314</f>
        <v>5193213680.82959</v>
      </c>
      <c r="C315" s="52" t="n">
        <f aca="false">B315*'Epoch 211'!$C$4</f>
        <v>15579641.0424888</v>
      </c>
      <c r="D315" s="52" t="n">
        <f aca="false">C315 * (1 - 'Epoch 211'!$C$5)</f>
        <v>12463712.833991</v>
      </c>
    </row>
    <row r="316" customFormat="false" ht="15" hidden="false" customHeight="false" outlineLevel="0" collapsed="false">
      <c r="A316" s="1" t="s">
        <v>382</v>
      </c>
      <c r="B316" s="52" t="n">
        <f aca="false">B315 - C315</f>
        <v>5177634039.7871</v>
      </c>
      <c r="C316" s="52" t="n">
        <f aca="false">B316*'Epoch 211'!$C$4</f>
        <v>15532902.1193613</v>
      </c>
      <c r="D316" s="52" t="n">
        <f aca="false">C316 * (1 - 'Epoch 211'!$C$5)</f>
        <v>12426321.695489</v>
      </c>
    </row>
    <row r="317" customFormat="false" ht="15" hidden="false" customHeight="false" outlineLevel="0" collapsed="false">
      <c r="A317" s="1" t="s">
        <v>383</v>
      </c>
      <c r="B317" s="52" t="n">
        <f aca="false">B316 - C316</f>
        <v>5162101137.66774</v>
      </c>
      <c r="C317" s="52" t="n">
        <f aca="false">B317*'Epoch 211'!$C$4</f>
        <v>15486303.4130032</v>
      </c>
      <c r="D317" s="52" t="n">
        <f aca="false">C317 * (1 - 'Epoch 211'!$C$5)</f>
        <v>12389042.7304026</v>
      </c>
    </row>
    <row r="318" customFormat="false" ht="15" hidden="false" customHeight="false" outlineLevel="0" collapsed="false">
      <c r="A318" s="1" t="s">
        <v>384</v>
      </c>
      <c r="B318" s="52" t="n">
        <f aca="false">B317 - C317</f>
        <v>5146614834.25474</v>
      </c>
      <c r="C318" s="52" t="n">
        <f aca="false">B318*'Epoch 211'!$C$4</f>
        <v>15439844.5027642</v>
      </c>
      <c r="D318" s="52" t="n">
        <f aca="false">C318 * (1 - 'Epoch 211'!$C$5)</f>
        <v>12351875.6022114</v>
      </c>
    </row>
    <row r="319" customFormat="false" ht="15" hidden="false" customHeight="false" outlineLevel="0" collapsed="false">
      <c r="A319" s="1" t="s">
        <v>385</v>
      </c>
      <c r="B319" s="52" t="n">
        <f aca="false">B318 - C318</f>
        <v>5131174989.75198</v>
      </c>
      <c r="C319" s="52" t="n">
        <f aca="false">B319*'Epoch 211'!$C$4</f>
        <v>15393524.9692559</v>
      </c>
      <c r="D319" s="52" t="n">
        <f aca="false">C319 * (1 - 'Epoch 211'!$C$5)</f>
        <v>12314819.9754047</v>
      </c>
    </row>
    <row r="320" customFormat="false" ht="15" hidden="false" customHeight="false" outlineLevel="0" collapsed="false">
      <c r="A320" s="1" t="s">
        <v>386</v>
      </c>
      <c r="B320" s="52" t="n">
        <f aca="false">B319 - C319</f>
        <v>5115781464.78272</v>
      </c>
      <c r="C320" s="52" t="n">
        <f aca="false">B320*'Epoch 211'!$C$4</f>
        <v>15347344.3943482</v>
      </c>
      <c r="D320" s="52" t="n">
        <f aca="false">C320 * (1 - 'Epoch 211'!$C$5)</f>
        <v>12277875.5154785</v>
      </c>
    </row>
    <row r="321" customFormat="false" ht="15" hidden="false" customHeight="false" outlineLevel="0" collapsed="false">
      <c r="A321" s="1" t="s">
        <v>387</v>
      </c>
      <c r="B321" s="52" t="n">
        <f aca="false">B320 - C320</f>
        <v>5100434120.38837</v>
      </c>
      <c r="C321" s="52" t="n">
        <f aca="false">B321*'Epoch 211'!$C$4</f>
        <v>15301302.3611651</v>
      </c>
      <c r="D321" s="52" t="n">
        <f aca="false">C321 * (1 - 'Epoch 211'!$C$5)</f>
        <v>12241041.8889321</v>
      </c>
    </row>
    <row r="322" customFormat="false" ht="15" hidden="false" customHeight="false" outlineLevel="0" collapsed="false">
      <c r="A322" s="1" t="s">
        <v>388</v>
      </c>
      <c r="B322" s="52" t="n">
        <f aca="false">B321 - C321</f>
        <v>5085132818.02721</v>
      </c>
      <c r="C322" s="52" t="n">
        <f aca="false">B322*'Epoch 211'!$C$4</f>
        <v>15255398.4540816</v>
      </c>
      <c r="D322" s="52" t="n">
        <f aca="false">C322 * (1 - 'Epoch 211'!$C$5)</f>
        <v>12204318.7632653</v>
      </c>
    </row>
    <row r="323" customFormat="false" ht="15" hidden="false" customHeight="false" outlineLevel="0" collapsed="false">
      <c r="A323" s="1" t="s">
        <v>389</v>
      </c>
      <c r="B323" s="52" t="n">
        <f aca="false">B322 - C322</f>
        <v>5069877419.57312</v>
      </c>
      <c r="C323" s="52" t="n">
        <f aca="false">B323*'Epoch 211'!$C$4</f>
        <v>15209632.2587194</v>
      </c>
      <c r="D323" s="52" t="n">
        <f aca="false">C323 * (1 - 'Epoch 211'!$C$5)</f>
        <v>12167705.8069755</v>
      </c>
    </row>
    <row r="324" customFormat="false" ht="15" hidden="false" customHeight="false" outlineLevel="0" collapsed="false">
      <c r="A324" s="1" t="s">
        <v>390</v>
      </c>
      <c r="B324" s="52" t="n">
        <f aca="false">B323 - C323</f>
        <v>5054667787.3144</v>
      </c>
      <c r="C324" s="52" t="n">
        <f aca="false">B324*'Epoch 211'!$C$4</f>
        <v>15164003.3619432</v>
      </c>
      <c r="D324" s="52" t="n">
        <f aca="false">C324 * (1 - 'Epoch 211'!$C$5)</f>
        <v>12131202.6895546</v>
      </c>
    </row>
    <row r="325" customFormat="false" ht="15" hidden="false" customHeight="false" outlineLevel="0" collapsed="false">
      <c r="A325" s="1" t="s">
        <v>391</v>
      </c>
      <c r="B325" s="52" t="n">
        <f aca="false">B324 - C324</f>
        <v>5039503783.95246</v>
      </c>
      <c r="C325" s="52" t="n">
        <f aca="false">B325*'Epoch 211'!$C$4</f>
        <v>15118511.3518574</v>
      </c>
      <c r="D325" s="52" t="n">
        <f aca="false">C325 * (1 - 'Epoch 211'!$C$5)</f>
        <v>12094809.0814859</v>
      </c>
    </row>
    <row r="326" customFormat="false" ht="15" hidden="false" customHeight="false" outlineLevel="0" collapsed="false">
      <c r="A326" s="1" t="s">
        <v>392</v>
      </c>
      <c r="B326" s="52" t="n">
        <f aca="false">B325 - C325</f>
        <v>5024385272.6006</v>
      </c>
      <c r="C326" s="52" t="n">
        <f aca="false">B326*'Epoch 211'!$C$4</f>
        <v>15073155.8178018</v>
      </c>
      <c r="D326" s="52" t="n">
        <f aca="false">C326 * (1 - 'Epoch 211'!$C$5)</f>
        <v>12058524.6542415</v>
      </c>
    </row>
    <row r="327" customFormat="false" ht="15" hidden="false" customHeight="false" outlineLevel="0" collapsed="false">
      <c r="A327" s="1" t="s">
        <v>393</v>
      </c>
      <c r="B327" s="52" t="n">
        <f aca="false">B326 - C326</f>
        <v>5009312116.7828</v>
      </c>
      <c r="C327" s="52" t="n">
        <f aca="false">B327*'Epoch 211'!$C$4</f>
        <v>15027936.3503484</v>
      </c>
      <c r="D327" s="52" t="n">
        <f aca="false">C327 * (1 - 'Epoch 211'!$C$5)</f>
        <v>12022349.0802787</v>
      </c>
    </row>
    <row r="328" customFormat="false" ht="15" hidden="false" customHeight="false" outlineLevel="0" collapsed="false">
      <c r="A328" s="1" t="s">
        <v>394</v>
      </c>
      <c r="B328" s="52" t="n">
        <f aca="false">B327 - C327</f>
        <v>4994284180.43245</v>
      </c>
      <c r="C328" s="52" t="n">
        <f aca="false">B328*'Epoch 211'!$C$4</f>
        <v>14982852.5412974</v>
      </c>
      <c r="D328" s="52" t="n">
        <f aca="false">C328 * (1 - 'Epoch 211'!$C$5)</f>
        <v>11986282.0330379</v>
      </c>
    </row>
    <row r="329" customFormat="false" ht="15" hidden="false" customHeight="false" outlineLevel="0" collapsed="false">
      <c r="A329" s="1" t="s">
        <v>395</v>
      </c>
      <c r="B329" s="52" t="n">
        <f aca="false">B328 - C328</f>
        <v>4979301327.89116</v>
      </c>
      <c r="C329" s="52" t="n">
        <f aca="false">B329*'Epoch 211'!$C$4</f>
        <v>14937903.9836735</v>
      </c>
      <c r="D329" s="52" t="n">
        <f aca="false">C329 * (1 - 'Epoch 211'!$C$5)</f>
        <v>11950323.1869388</v>
      </c>
    </row>
    <row r="330" customFormat="false" ht="15" hidden="false" customHeight="false" outlineLevel="0" collapsed="false">
      <c r="A330" s="1" t="s">
        <v>396</v>
      </c>
      <c r="B330" s="52" t="n">
        <f aca="false">B329 - C329</f>
        <v>4964363423.90748</v>
      </c>
      <c r="C330" s="52" t="n">
        <f aca="false">B330*'Epoch 211'!$C$4</f>
        <v>14893090.2717225</v>
      </c>
      <c r="D330" s="52" t="n">
        <f aca="false">C330 * (1 - 'Epoch 211'!$C$5)</f>
        <v>11914472.217378</v>
      </c>
    </row>
    <row r="331" customFormat="false" ht="15" hidden="false" customHeight="false" outlineLevel="0" collapsed="false">
      <c r="A331" s="1" t="s">
        <v>397</v>
      </c>
      <c r="B331" s="52" t="n">
        <f aca="false">B330 - C330</f>
        <v>4949470333.63576</v>
      </c>
      <c r="C331" s="52" t="n">
        <f aca="false">B331*'Epoch 211'!$C$4</f>
        <v>14848411.0009073</v>
      </c>
      <c r="D331" s="52" t="n">
        <f aca="false">C331 * (1 - 'Epoch 211'!$C$5)</f>
        <v>11878728.8007258</v>
      </c>
    </row>
    <row r="332" customFormat="false" ht="15" hidden="false" customHeight="false" outlineLevel="0" collapsed="false">
      <c r="A332" s="1" t="s">
        <v>398</v>
      </c>
      <c r="B332" s="52" t="n">
        <f aca="false">B331 - C331</f>
        <v>4934621922.63485</v>
      </c>
      <c r="C332" s="52" t="n">
        <f aca="false">B332*'Epoch 211'!$C$4</f>
        <v>14803865.7679046</v>
      </c>
      <c r="D332" s="52" t="n">
        <f aca="false">C332 * (1 - 'Epoch 211'!$C$5)</f>
        <v>11843092.6143237</v>
      </c>
    </row>
    <row r="333" customFormat="false" ht="15" hidden="false" customHeight="false" outlineLevel="0" collapsed="false">
      <c r="A333" s="1" t="s">
        <v>399</v>
      </c>
      <c r="B333" s="52" t="n">
        <f aca="false">B332 - C332</f>
        <v>4919818056.86695</v>
      </c>
      <c r="C333" s="52" t="n">
        <f aca="false">B333*'Epoch 211'!$C$4</f>
        <v>14759454.1706009</v>
      </c>
      <c r="D333" s="52" t="n">
        <f aca="false">C333 * (1 - 'Epoch 211'!$C$5)</f>
        <v>11807563.3364807</v>
      </c>
    </row>
    <row r="334" customFormat="false" ht="15" hidden="false" customHeight="false" outlineLevel="0" collapsed="false">
      <c r="A334" s="1" t="s">
        <v>400</v>
      </c>
      <c r="B334" s="52" t="n">
        <f aca="false">B333 - C333</f>
        <v>4905058602.69635</v>
      </c>
      <c r="C334" s="52" t="n">
        <f aca="false">B334*'Epoch 211'!$C$4</f>
        <v>14715175.808089</v>
      </c>
      <c r="D334" s="52" t="n">
        <f aca="false">C334 * (1 - 'Epoch 211'!$C$5)</f>
        <v>11772140.6464712</v>
      </c>
    </row>
    <row r="335" customFormat="false" ht="15" hidden="false" customHeight="false" outlineLevel="0" collapsed="false">
      <c r="A335" s="1" t="s">
        <v>401</v>
      </c>
      <c r="B335" s="52" t="n">
        <f aca="false">B334 - C334</f>
        <v>4890343426.88826</v>
      </c>
      <c r="C335" s="52" t="n">
        <f aca="false">B335*'Epoch 211'!$C$4</f>
        <v>14671030.2806648</v>
      </c>
      <c r="D335" s="52" t="n">
        <f aca="false">C335 * (1 - 'Epoch 211'!$C$5)</f>
        <v>11736824.2245318</v>
      </c>
    </row>
    <row r="336" customFormat="false" ht="15" hidden="false" customHeight="false" outlineLevel="0" collapsed="false">
      <c r="A336" s="1" t="s">
        <v>402</v>
      </c>
      <c r="B336" s="52" t="n">
        <f aca="false">B335 - C335</f>
        <v>4875672396.6076</v>
      </c>
      <c r="C336" s="52" t="n">
        <f aca="false">B336*'Epoch 211'!$C$4</f>
        <v>14627017.1898228</v>
      </c>
      <c r="D336" s="52" t="n">
        <f aca="false">C336 * (1 - 'Epoch 211'!$C$5)</f>
        <v>11701613.7518582</v>
      </c>
    </row>
    <row r="337" customFormat="false" ht="15" hidden="false" customHeight="false" outlineLevel="0" collapsed="false">
      <c r="A337" s="1" t="s">
        <v>403</v>
      </c>
      <c r="B337" s="52" t="n">
        <f aca="false">B336 - C336</f>
        <v>4861045379.41777</v>
      </c>
      <c r="C337" s="52" t="n">
        <f aca="false">B337*'Epoch 211'!$C$4</f>
        <v>14583136.1382533</v>
      </c>
      <c r="D337" s="52" t="n">
        <f aca="false">C337 * (1 - 'Epoch 211'!$C$5)</f>
        <v>11666508.9106027</v>
      </c>
    </row>
    <row r="338" customFormat="false" ht="15" hidden="false" customHeight="false" outlineLevel="0" collapsed="false">
      <c r="A338" s="1" t="s">
        <v>404</v>
      </c>
      <c r="B338" s="52" t="n">
        <f aca="false">B337 - C337</f>
        <v>4846462243.27952</v>
      </c>
      <c r="C338" s="52" t="n">
        <f aca="false">B338*'Epoch 211'!$C$4</f>
        <v>14539386.7298386</v>
      </c>
      <c r="D338" s="52" t="n">
        <f aca="false">C338 * (1 - 'Epoch 211'!$C$5)</f>
        <v>11631509.3838708</v>
      </c>
    </row>
    <row r="339" customFormat="false" ht="15" hidden="false" customHeight="false" outlineLevel="0" collapsed="false">
      <c r="A339" s="1" t="s">
        <v>405</v>
      </c>
      <c r="B339" s="52" t="n">
        <f aca="false">B338 - C338</f>
        <v>4831922856.54968</v>
      </c>
      <c r="C339" s="52" t="n">
        <f aca="false">B339*'Epoch 211'!$C$4</f>
        <v>14495768.569649</v>
      </c>
      <c r="D339" s="52" t="n">
        <f aca="false">C339 * (1 - 'Epoch 211'!$C$5)</f>
        <v>11596614.8557192</v>
      </c>
    </row>
    <row r="340" customFormat="false" ht="15" hidden="false" customHeight="false" outlineLevel="0" collapsed="false">
      <c r="A340" s="1" t="s">
        <v>406</v>
      </c>
      <c r="B340" s="52" t="n">
        <f aca="false">B339 - C339</f>
        <v>4817427087.98003</v>
      </c>
      <c r="C340" s="52" t="n">
        <f aca="false">B340*'Epoch 211'!$C$4</f>
        <v>14452281.2639401</v>
      </c>
      <c r="D340" s="52" t="n">
        <f aca="false">C340 * (1 - 'Epoch 211'!$C$5)</f>
        <v>11561825.0111521</v>
      </c>
    </row>
    <row r="341" customFormat="false" ht="15" hidden="false" customHeight="false" outlineLevel="0" collapsed="false">
      <c r="A341" s="1" t="s">
        <v>407</v>
      </c>
      <c r="B341" s="52" t="n">
        <f aca="false">B340 - C340</f>
        <v>4802974806.71609</v>
      </c>
      <c r="C341" s="52" t="n">
        <f aca="false">B341*'Epoch 211'!$C$4</f>
        <v>14408924.4201483</v>
      </c>
      <c r="D341" s="52" t="n">
        <f aca="false">C341 * (1 - 'Epoch 211'!$C$5)</f>
        <v>11527139.5361186</v>
      </c>
    </row>
    <row r="342" customFormat="false" ht="15" hidden="false" customHeight="false" outlineLevel="0" collapsed="false">
      <c r="A342" s="1" t="s">
        <v>408</v>
      </c>
      <c r="B342" s="52" t="n">
        <f aca="false">B341 - C341</f>
        <v>4788565882.29594</v>
      </c>
      <c r="C342" s="52" t="n">
        <f aca="false">B342*'Epoch 211'!$C$4</f>
        <v>14365697.6468878</v>
      </c>
      <c r="D342" s="52" t="n">
        <f aca="false">C342 * (1 - 'Epoch 211'!$C$5)</f>
        <v>11492558.1175103</v>
      </c>
    </row>
    <row r="343" customFormat="false" ht="15" hidden="false" customHeight="false" outlineLevel="0" collapsed="false">
      <c r="A343" s="1" t="s">
        <v>409</v>
      </c>
      <c r="B343" s="52" t="n">
        <f aca="false">B342 - C342</f>
        <v>4774200184.64906</v>
      </c>
      <c r="C343" s="52" t="n">
        <f aca="false">B343*'Epoch 211'!$C$4</f>
        <v>14322600.5539472</v>
      </c>
      <c r="D343" s="52" t="n">
        <f aca="false">C343 * (1 - 'Epoch 211'!$C$5)</f>
        <v>11458080.4431577</v>
      </c>
    </row>
    <row r="344" customFormat="false" ht="15" hidden="false" customHeight="false" outlineLevel="0" collapsed="false">
      <c r="A344" s="1" t="s">
        <v>410</v>
      </c>
      <c r="B344" s="52" t="n">
        <f aca="false">B343 - C343</f>
        <v>4759877584.09511</v>
      </c>
      <c r="C344" s="52" t="n">
        <f aca="false">B344*'Epoch 211'!$C$4</f>
        <v>14279632.7522853</v>
      </c>
      <c r="D344" s="52" t="n">
        <f aca="false">C344 * (1 - 'Epoch 211'!$C$5)</f>
        <v>11423706.2018283</v>
      </c>
    </row>
    <row r="345" customFormat="false" ht="15" hidden="false" customHeight="false" outlineLevel="0" collapsed="false">
      <c r="A345" s="1" t="s">
        <v>411</v>
      </c>
      <c r="B345" s="52" t="n">
        <f aca="false">B344 - C344</f>
        <v>4745597951.34282</v>
      </c>
      <c r="C345" s="52" t="n">
        <f aca="false">B345*'Epoch 211'!$C$4</f>
        <v>14236793.8540285</v>
      </c>
      <c r="D345" s="52" t="n">
        <f aca="false">C345 * (1 - 'Epoch 211'!$C$5)</f>
        <v>11389435.0832228</v>
      </c>
    </row>
    <row r="346" customFormat="false" ht="15" hidden="false" customHeight="false" outlineLevel="0" collapsed="false">
      <c r="A346" s="1" t="s">
        <v>412</v>
      </c>
      <c r="B346" s="52" t="n">
        <f aca="false">B345 - C345</f>
        <v>4731361157.4888</v>
      </c>
      <c r="C346" s="52" t="n">
        <f aca="false">B346*'Epoch 211'!$C$4</f>
        <v>14194083.4724664</v>
      </c>
      <c r="D346" s="52" t="n">
        <f aca="false">C346 * (1 - 'Epoch 211'!$C$5)</f>
        <v>11355266.7779731</v>
      </c>
    </row>
    <row r="347" customFormat="false" ht="15" hidden="false" customHeight="false" outlineLevel="0" collapsed="false">
      <c r="A347" s="1" t="s">
        <v>413</v>
      </c>
      <c r="B347" s="52" t="n">
        <f aca="false">B346 - C346</f>
        <v>4717167074.01633</v>
      </c>
      <c r="C347" s="52" t="n">
        <f aca="false">B347*'Epoch 211'!$C$4</f>
        <v>14151501.222049</v>
      </c>
      <c r="D347" s="52" t="n">
        <f aca="false">C347 * (1 - 'Epoch 211'!$C$5)</f>
        <v>11321200.9776392</v>
      </c>
    </row>
    <row r="348" customFormat="false" ht="15" hidden="false" customHeight="false" outlineLevel="0" collapsed="false">
      <c r="A348" s="1" t="s">
        <v>414</v>
      </c>
      <c r="B348" s="52" t="n">
        <f aca="false">B347 - C347</f>
        <v>4703015572.79428</v>
      </c>
      <c r="C348" s="52" t="n">
        <f aca="false">B348*'Epoch 211'!$C$4</f>
        <v>14109046.7183828</v>
      </c>
      <c r="D348" s="52" t="n">
        <f aca="false">C348 * (1 - 'Epoch 211'!$C$5)</f>
        <v>11287237.3747063</v>
      </c>
    </row>
    <row r="349" customFormat="false" ht="15" hidden="false" customHeight="false" outlineLevel="0" collapsed="false">
      <c r="A349" s="1" t="s">
        <v>415</v>
      </c>
      <c r="B349" s="52" t="n">
        <f aca="false">B348 - C348</f>
        <v>4688906526.0759</v>
      </c>
      <c r="C349" s="52" t="n">
        <f aca="false">B349*'Epoch 211'!$C$4</f>
        <v>14066719.5782277</v>
      </c>
      <c r="D349" s="52" t="n">
        <f aca="false">C349 * (1 - 'Epoch 211'!$C$5)</f>
        <v>11253375.6625822</v>
      </c>
    </row>
    <row r="350" customFormat="false" ht="15" hidden="false" customHeight="false" outlineLevel="0" collapsed="false">
      <c r="A350" s="1" t="s">
        <v>416</v>
      </c>
      <c r="B350" s="52" t="n">
        <f aca="false">B349 - C349</f>
        <v>4674839806.49767</v>
      </c>
      <c r="C350" s="52" t="n">
        <f aca="false">B350*'Epoch 211'!$C$4</f>
        <v>14024519.419493</v>
      </c>
      <c r="D350" s="52" t="n">
        <f aca="false">C350 * (1 - 'Epoch 211'!$C$5)</f>
        <v>11219615.5355944</v>
      </c>
    </row>
    <row r="351" customFormat="false" ht="15" hidden="false" customHeight="false" outlineLevel="0" collapsed="false">
      <c r="A351" s="1" t="s">
        <v>417</v>
      </c>
      <c r="B351" s="52" t="n">
        <f aca="false">B350 - C350</f>
        <v>4660815287.07818</v>
      </c>
      <c r="C351" s="52" t="n">
        <f aca="false">B351*'Epoch 211'!$C$4</f>
        <v>13982445.8612345</v>
      </c>
      <c r="D351" s="52" t="n">
        <f aca="false">C351 * (1 - 'Epoch 211'!$C$5)</f>
        <v>11185956.6889876</v>
      </c>
    </row>
    <row r="352" customFormat="false" ht="15" hidden="false" customHeight="false" outlineLevel="0" collapsed="false">
      <c r="A352" s="1" t="s">
        <v>418</v>
      </c>
      <c r="B352" s="52" t="n">
        <f aca="false">B351 - C351</f>
        <v>4646832841.21694</v>
      </c>
      <c r="C352" s="52" t="n">
        <f aca="false">B352*'Epoch 211'!$C$4</f>
        <v>13940498.5236508</v>
      </c>
      <c r="D352" s="52" t="n">
        <f aca="false">C352 * (1 - 'Epoch 211'!$C$5)</f>
        <v>11152398.8189207</v>
      </c>
    </row>
    <row r="353" customFormat="false" ht="15" hidden="false" customHeight="false" outlineLevel="0" collapsed="false">
      <c r="A353" s="1" t="s">
        <v>419</v>
      </c>
      <c r="B353" s="52" t="n">
        <f aca="false">B352 - C352</f>
        <v>4632892342.69329</v>
      </c>
      <c r="C353" s="52" t="n">
        <f aca="false">B353*'Epoch 211'!$C$4</f>
        <v>13898677.0280799</v>
      </c>
      <c r="D353" s="52" t="n">
        <f aca="false">C353 * (1 - 'Epoch 211'!$C$5)</f>
        <v>11118941.6224639</v>
      </c>
    </row>
    <row r="354" customFormat="false" ht="15" hidden="false" customHeight="false" outlineLevel="0" collapsed="false">
      <c r="A354" s="1" t="s">
        <v>420</v>
      </c>
      <c r="B354" s="52" t="n">
        <f aca="false">B353 - C353</f>
        <v>4618993665.66521</v>
      </c>
      <c r="C354" s="52" t="n">
        <f aca="false">B354*'Epoch 211'!$C$4</f>
        <v>13856980.9969956</v>
      </c>
      <c r="D354" s="52" t="n">
        <f aca="false">C354 * (1 - 'Epoch 211'!$C$5)</f>
        <v>11085584.7975965</v>
      </c>
    </row>
    <row r="355" customFormat="false" ht="15" hidden="false" customHeight="false" outlineLevel="0" collapsed="false">
      <c r="A355" s="1" t="s">
        <v>421</v>
      </c>
      <c r="B355" s="52" t="n">
        <f aca="false">B354 - C354</f>
        <v>4605136684.66821</v>
      </c>
      <c r="C355" s="52" t="n">
        <f aca="false">B355*'Epoch 211'!$C$4</f>
        <v>13815410.0540046</v>
      </c>
      <c r="D355" s="52" t="n">
        <f aca="false">C355 * (1 - 'Epoch 211'!$C$5)</f>
        <v>11052328.0432037</v>
      </c>
    </row>
    <row r="356" customFormat="false" ht="15" hidden="false" customHeight="false" outlineLevel="0" collapsed="false">
      <c r="A356" s="1" t="s">
        <v>422</v>
      </c>
      <c r="B356" s="52" t="n">
        <f aca="false">B355 - C355</f>
        <v>4591321274.61421</v>
      </c>
      <c r="C356" s="52" t="n">
        <f aca="false">B356*'Epoch 211'!$C$4</f>
        <v>13773963.8238426</v>
      </c>
      <c r="D356" s="52" t="n">
        <f aca="false">C356 * (1 - 'Epoch 211'!$C$5)</f>
        <v>11019171.0590741</v>
      </c>
    </row>
    <row r="357" customFormat="false" ht="15" hidden="false" customHeight="false" outlineLevel="0" collapsed="false">
      <c r="A357" s="1" t="s">
        <v>423</v>
      </c>
      <c r="B357" s="52" t="n">
        <f aca="false">B356 - C356</f>
        <v>4577547310.79037</v>
      </c>
      <c r="C357" s="52" t="n">
        <f aca="false">B357*'Epoch 211'!$C$4</f>
        <v>13732641.9323711</v>
      </c>
      <c r="D357" s="52" t="n">
        <f aca="false">C357 * (1 - 'Epoch 211'!$C$5)</f>
        <v>10986113.5458969</v>
      </c>
    </row>
    <row r="358" customFormat="false" ht="15" hidden="false" customHeight="false" outlineLevel="0" collapsed="false">
      <c r="A358" s="1" t="s">
        <v>424</v>
      </c>
      <c r="B358" s="52" t="n">
        <f aca="false">B357 - C357</f>
        <v>4563814668.858</v>
      </c>
      <c r="C358" s="52" t="n">
        <f aca="false">B358*'Epoch 211'!$C$4</f>
        <v>13691444.006574</v>
      </c>
      <c r="D358" s="52" t="n">
        <f aca="false">C358 * (1 - 'Epoch 211'!$C$5)</f>
        <v>10953155.2052592</v>
      </c>
    </row>
    <row r="359" customFormat="false" ht="15" hidden="false" customHeight="false" outlineLevel="0" collapsed="false">
      <c r="A359" s="1" t="s">
        <v>425</v>
      </c>
      <c r="B359" s="52" t="n">
        <f aca="false">B358 - C358</f>
        <v>4550123224.85142</v>
      </c>
      <c r="C359" s="52" t="n">
        <f aca="false">B359*'Epoch 211'!$C$4</f>
        <v>13650369.6745543</v>
      </c>
      <c r="D359" s="52" t="n">
        <f aca="false">C359 * (1 - 'Epoch 211'!$C$5)</f>
        <v>10920295.7396434</v>
      </c>
    </row>
    <row r="360" customFormat="false" ht="15" hidden="false" customHeight="false" outlineLevel="0" collapsed="false">
      <c r="A360" s="1" t="s">
        <v>426</v>
      </c>
      <c r="B360" s="52" t="n">
        <f aca="false">B359 - C359</f>
        <v>4536472855.17687</v>
      </c>
      <c r="C360" s="52" t="n">
        <f aca="false">B360*'Epoch 211'!$C$4</f>
        <v>13609418.5655306</v>
      </c>
      <c r="D360" s="52" t="n">
        <f aca="false">C360 * (1 - 'Epoch 211'!$C$5)</f>
        <v>10887534.8524245</v>
      </c>
    </row>
    <row r="361" customFormat="false" ht="15" hidden="false" customHeight="false" outlineLevel="0" collapsed="false">
      <c r="A361" s="1" t="s">
        <v>427</v>
      </c>
      <c r="B361" s="52" t="n">
        <f aca="false">B360 - C360</f>
        <v>4522863436.61134</v>
      </c>
      <c r="C361" s="52" t="n">
        <f aca="false">B361*'Epoch 211'!$C$4</f>
        <v>13568590.309834</v>
      </c>
      <c r="D361" s="52" t="n">
        <f aca="false">C361 * (1 - 'Epoch 211'!$C$5)</f>
        <v>10854872.2478672</v>
      </c>
    </row>
    <row r="362" customFormat="false" ht="15" hidden="false" customHeight="false" outlineLevel="0" collapsed="false">
      <c r="A362" s="1" t="s">
        <v>428</v>
      </c>
      <c r="B362" s="52" t="n">
        <f aca="false">B361 - C361</f>
        <v>4509294846.3015</v>
      </c>
      <c r="C362" s="52" t="n">
        <f aca="false">B362*'Epoch 211'!$C$4</f>
        <v>13527884.5389045</v>
      </c>
      <c r="D362" s="52" t="n">
        <f aca="false">C362 * (1 - 'Epoch 211'!$C$5)</f>
        <v>10822307.6311236</v>
      </c>
    </row>
    <row r="363" customFormat="false" ht="15" hidden="false" customHeight="false" outlineLevel="0" collapsed="false">
      <c r="A363" s="1" t="s">
        <v>429</v>
      </c>
      <c r="B363" s="52" t="n">
        <f aca="false">B362 - C362</f>
        <v>4495766961.7626</v>
      </c>
      <c r="C363" s="52" t="n">
        <f aca="false">B363*'Epoch 211'!$C$4</f>
        <v>13487300.8852878</v>
      </c>
      <c r="D363" s="52" t="n">
        <f aca="false">C363 * (1 - 'Epoch 211'!$C$5)</f>
        <v>10789840.7082302</v>
      </c>
    </row>
    <row r="364" customFormat="false" ht="15" hidden="false" customHeight="false" outlineLevel="0" collapsed="false">
      <c r="A364" s="1" t="s">
        <v>430</v>
      </c>
      <c r="B364" s="52" t="n">
        <f aca="false">B363 - C363</f>
        <v>4482279660.87731</v>
      </c>
      <c r="C364" s="52" t="n">
        <f aca="false">B364*'Epoch 211'!$C$4</f>
        <v>13446838.9826319</v>
      </c>
      <c r="D364" s="52" t="n">
        <f aca="false">C364 * (1 - 'Epoch 211'!$C$5)</f>
        <v>10757471.1861055</v>
      </c>
    </row>
    <row r="365" customFormat="false" ht="15" hidden="false" customHeight="false" outlineLevel="0" collapsed="false">
      <c r="A365" s="1" t="s">
        <v>431</v>
      </c>
      <c r="B365" s="52" t="n">
        <f aca="false">B364 - C364</f>
        <v>4468832821.89468</v>
      </c>
      <c r="C365" s="52" t="n">
        <f aca="false">B365*'Epoch 211'!$C$4</f>
        <v>13406498.465684</v>
      </c>
      <c r="D365" s="52" t="n">
        <f aca="false">C365 * (1 - 'Epoch 211'!$C$5)</f>
        <v>10725198.7725472</v>
      </c>
    </row>
    <row r="366" customFormat="false" ht="15" hidden="false" customHeight="false" outlineLevel="0" collapsed="false">
      <c r="A366" s="1" t="s">
        <v>432</v>
      </c>
      <c r="B366" s="52" t="n">
        <f aca="false">B365 - C365</f>
        <v>4455426323.429</v>
      </c>
      <c r="C366" s="52" t="n">
        <f aca="false">B366*'Epoch 211'!$C$4</f>
        <v>13366278.970287</v>
      </c>
      <c r="D366" s="52" t="n">
        <f aca="false">C366 * (1 - 'Epoch 211'!$C$5)</f>
        <v>10693023.1762296</v>
      </c>
    </row>
    <row r="367" customFormat="false" ht="15" hidden="false" customHeight="false" outlineLevel="0" collapsed="false">
      <c r="A367" s="1" t="s">
        <v>433</v>
      </c>
      <c r="B367" s="52" t="n">
        <f aca="false">B366 - C366</f>
        <v>4442060044.45871</v>
      </c>
      <c r="C367" s="52" t="n">
        <f aca="false">B367*'Epoch 211'!$C$4</f>
        <v>13326180.1333761</v>
      </c>
      <c r="D367" s="52" t="n">
        <f aca="false">C367 * (1 - 'Epoch 211'!$C$5)</f>
        <v>10660944.1067009</v>
      </c>
    </row>
    <row r="368" customFormat="false" ht="15" hidden="false" customHeight="false" outlineLevel="0" collapsed="false">
      <c r="A368" s="1" t="s">
        <v>434</v>
      </c>
      <c r="B368" s="52" t="n">
        <f aca="false">B367 - C367</f>
        <v>4428733864.32533</v>
      </c>
      <c r="C368" s="52" t="n">
        <f aca="false">B368*'Epoch 211'!$C$4</f>
        <v>13286201.592976</v>
      </c>
      <c r="D368" s="52" t="n">
        <f aca="false">C368 * (1 - 'Epoch 211'!$C$5)</f>
        <v>10628961.2743808</v>
      </c>
    </row>
    <row r="369" customFormat="false" ht="15" hidden="false" customHeight="false" outlineLevel="0" collapsed="false">
      <c r="A369" s="1" t="s">
        <v>435</v>
      </c>
      <c r="B369" s="52" t="n">
        <f aca="false">B368 - C368</f>
        <v>4415447662.73236</v>
      </c>
      <c r="C369" s="52" t="n">
        <f aca="false">B369*'Epoch 211'!$C$4</f>
        <v>13246342.9881971</v>
      </c>
      <c r="D369" s="52" t="n">
        <f aca="false">C369 * (1 - 'Epoch 211'!$C$5)</f>
        <v>10597074.3905577</v>
      </c>
    </row>
    <row r="370" customFormat="false" ht="15" hidden="false" customHeight="false" outlineLevel="0" collapsed="false">
      <c r="A370" s="1" t="s">
        <v>436</v>
      </c>
      <c r="B370" s="52" t="n">
        <f aca="false">B369 - C369</f>
        <v>4402201319.74416</v>
      </c>
      <c r="C370" s="52" t="n">
        <f aca="false">B370*'Epoch 211'!$C$4</f>
        <v>13206603.9592325</v>
      </c>
      <c r="D370" s="52" t="n">
        <f aca="false">C370 * (1 - 'Epoch 211'!$C$5)</f>
        <v>10565283.167386</v>
      </c>
    </row>
    <row r="371" customFormat="false" ht="15" hidden="false" customHeight="false" outlineLevel="0" collapsed="false">
      <c r="A371" s="1" t="s">
        <v>437</v>
      </c>
      <c r="B371" s="52" t="n">
        <f aca="false">B370 - C370</f>
        <v>4388994715.78493</v>
      </c>
      <c r="C371" s="52" t="n">
        <f aca="false">B371*'Epoch 211'!$C$4</f>
        <v>13166984.1473548</v>
      </c>
      <c r="D371" s="52" t="n">
        <f aca="false">C371 * (1 - 'Epoch 211'!$C$5)</f>
        <v>10533587.3178838</v>
      </c>
    </row>
    <row r="372" customFormat="false" ht="15" hidden="false" customHeight="false" outlineLevel="0" collapsed="false">
      <c r="A372" s="1" t="s">
        <v>438</v>
      </c>
      <c r="B372" s="52" t="n">
        <f aca="false">B371 - C371</f>
        <v>4375827731.63757</v>
      </c>
      <c r="C372" s="52" t="n">
        <f aca="false">B372*'Epoch 211'!$C$4</f>
        <v>13127483.1949127</v>
      </c>
      <c r="D372" s="52" t="n">
        <f aca="false">C372 * (1 - 'Epoch 211'!$C$5)</f>
        <v>10501986.5559302</v>
      </c>
    </row>
    <row r="373" customFormat="false" ht="15" hidden="false" customHeight="false" outlineLevel="0" collapsed="false">
      <c r="A373" s="1" t="s">
        <v>439</v>
      </c>
      <c r="B373" s="52" t="n">
        <f aca="false">B372 - C372</f>
        <v>4362700248.44266</v>
      </c>
      <c r="C373" s="52" t="n">
        <f aca="false">B373*'Epoch 211'!$C$4</f>
        <v>13088100.745328</v>
      </c>
      <c r="D373" s="52" t="n">
        <f aca="false">C373 * (1 - 'Epoch 211'!$C$5)</f>
        <v>10470480.5962624</v>
      </c>
    </row>
    <row r="374" customFormat="false" ht="15" hidden="false" customHeight="false" outlineLevel="0" collapsed="false">
      <c r="A374" s="1" t="s">
        <v>440</v>
      </c>
      <c r="B374" s="52" t="n">
        <f aca="false">B373 - C373</f>
        <v>4349612147.69733</v>
      </c>
      <c r="C374" s="52" t="n">
        <f aca="false">B374*'Epoch 211'!$C$4</f>
        <v>13048836.443092</v>
      </c>
      <c r="D374" s="52" t="n">
        <f aca="false">C374 * (1 - 'Epoch 211'!$C$5)</f>
        <v>10439069.1544736</v>
      </c>
    </row>
    <row r="375" customFormat="false" ht="15" hidden="false" customHeight="false" outlineLevel="0" collapsed="false">
      <c r="A375" s="1" t="s">
        <v>441</v>
      </c>
      <c r="B375" s="52" t="n">
        <f aca="false">B374 - C374</f>
        <v>4336563311.25424</v>
      </c>
      <c r="C375" s="52" t="n">
        <f aca="false">B375*'Epoch 211'!$C$4</f>
        <v>13009689.9337627</v>
      </c>
      <c r="D375" s="52" t="n">
        <f aca="false">C375 * (1 - 'Epoch 211'!$C$5)</f>
        <v>10407751.9470102</v>
      </c>
    </row>
    <row r="376" customFormat="false" ht="15" hidden="false" customHeight="false" outlineLevel="0" collapsed="false">
      <c r="A376" s="1" t="s">
        <v>442</v>
      </c>
      <c r="B376" s="52" t="n">
        <f aca="false">B375 - C375</f>
        <v>4323553621.32048</v>
      </c>
      <c r="C376" s="52" t="n">
        <f aca="false">B376*'Epoch 211'!$C$4</f>
        <v>12970660.8639614</v>
      </c>
      <c r="D376" s="52" t="n">
        <f aca="false">C376 * (1 - 'Epoch 211'!$C$5)</f>
        <v>10376528.6911691</v>
      </c>
    </row>
    <row r="377" customFormat="false" ht="15" hidden="false" customHeight="false" outlineLevel="0" collapsed="false">
      <c r="A377" s="1" t="s">
        <v>443</v>
      </c>
      <c r="B377" s="52" t="n">
        <f aca="false">B376 - C376</f>
        <v>4310582960.45651</v>
      </c>
      <c r="C377" s="52" t="n">
        <f aca="false">B377*'Epoch 211'!$C$4</f>
        <v>12931748.8813695</v>
      </c>
      <c r="D377" s="52" t="n">
        <f aca="false">C377 * (1 - 'Epoch 211'!$C$5)</f>
        <v>10345399.1050956</v>
      </c>
    </row>
    <row r="378" customFormat="false" ht="15" hidden="false" customHeight="false" outlineLevel="0" collapsed="false">
      <c r="A378" s="1" t="s">
        <v>444</v>
      </c>
      <c r="B378" s="52" t="n">
        <f aca="false">B377 - C377</f>
        <v>4297651211.57515</v>
      </c>
      <c r="C378" s="52" t="n">
        <f aca="false">B378*'Epoch 211'!$C$4</f>
        <v>12892953.6347254</v>
      </c>
      <c r="D378" s="52" t="n">
        <f aca="false">C378 * (1 - 'Epoch 211'!$C$5)</f>
        <v>10314362.9077804</v>
      </c>
    </row>
    <row r="379" customFormat="false" ht="15" hidden="false" customHeight="false" outlineLevel="0" collapsed="false">
      <c r="A379" s="1" t="s">
        <v>445</v>
      </c>
      <c r="B379" s="52" t="n">
        <f aca="false">B378 - C378</f>
        <v>4284758257.94042</v>
      </c>
      <c r="C379" s="52" t="n">
        <f aca="false">B379*'Epoch 211'!$C$4</f>
        <v>12854274.7738213</v>
      </c>
      <c r="D379" s="52" t="n">
        <f aca="false">C379 * (1 - 'Epoch 211'!$C$5)</f>
        <v>10283419.819057</v>
      </c>
    </row>
    <row r="380" customFormat="false" ht="15" hidden="false" customHeight="false" outlineLevel="0" collapsed="false">
      <c r="A380" s="1" t="s">
        <v>446</v>
      </c>
      <c r="B380" s="52" t="n">
        <f aca="false">B379 - C379</f>
        <v>4271903983.1666</v>
      </c>
      <c r="C380" s="52" t="n">
        <f aca="false">B380*'Epoch 211'!$C$4</f>
        <v>12815711.9494998</v>
      </c>
      <c r="D380" s="52" t="n">
        <f aca="false">C380 * (1 - 'Epoch 211'!$C$5)</f>
        <v>10252569.5595998</v>
      </c>
    </row>
    <row r="381" customFormat="false" ht="15" hidden="false" customHeight="false" outlineLevel="0" collapsed="false">
      <c r="A381" s="1" t="s">
        <v>447</v>
      </c>
      <c r="B381" s="52" t="n">
        <f aca="false">B380 - C380</f>
        <v>4259088271.2171</v>
      </c>
      <c r="C381" s="52" t="n">
        <f aca="false">B381*'Epoch 211'!$C$4</f>
        <v>12777264.8136513</v>
      </c>
      <c r="D381" s="52" t="n">
        <f aca="false">C381 * (1 - 'Epoch 211'!$C$5)</f>
        <v>10221811.850921</v>
      </c>
    </row>
    <row r="382" customFormat="false" ht="15" hidden="false" customHeight="false" outlineLevel="0" collapsed="false">
      <c r="A382" s="1" t="s">
        <v>448</v>
      </c>
      <c r="B382" s="52" t="n">
        <f aca="false">B381 - C381</f>
        <v>4246311006.40345</v>
      </c>
      <c r="C382" s="52" t="n">
        <f aca="false">B382*'Epoch 211'!$C$4</f>
        <v>12738933.0192103</v>
      </c>
      <c r="D382" s="52" t="n">
        <f aca="false">C382 * (1 - 'Epoch 211'!$C$5)</f>
        <v>10191146.4153683</v>
      </c>
    </row>
    <row r="383" customFormat="false" ht="15" hidden="false" customHeight="false" outlineLevel="0" collapsed="false">
      <c r="A383" s="1" t="s">
        <v>449</v>
      </c>
      <c r="B383" s="52" t="n">
        <f aca="false">B382 - C382</f>
        <v>4233572073.38424</v>
      </c>
      <c r="C383" s="52" t="n">
        <f aca="false">B383*'Epoch 211'!$C$4</f>
        <v>12700716.2201527</v>
      </c>
      <c r="D383" s="52" t="n">
        <f aca="false">C383 * (1 - 'Epoch 211'!$C$5)</f>
        <v>10160572.9761222</v>
      </c>
    </row>
    <row r="384" customFormat="false" ht="15" hidden="false" customHeight="false" outlineLevel="0" collapsed="false">
      <c r="A384" s="1" t="s">
        <v>450</v>
      </c>
      <c r="B384" s="52" t="n">
        <f aca="false">B383 - C383</f>
        <v>4220871357.16408</v>
      </c>
      <c r="C384" s="52" t="n">
        <f aca="false">B384*'Epoch 211'!$C$4</f>
        <v>12662614.0714923</v>
      </c>
      <c r="D384" s="52" t="n">
        <f aca="false">C384 * (1 - 'Epoch 211'!$C$5)</f>
        <v>10130091.2571938</v>
      </c>
    </row>
    <row r="385" customFormat="false" ht="15" hidden="false" customHeight="false" outlineLevel="0" collapsed="false">
      <c r="A385" s="1" t="s">
        <v>451</v>
      </c>
      <c r="B385" s="52" t="n">
        <f aca="false">B384 - C384</f>
        <v>4208208743.09259</v>
      </c>
      <c r="C385" s="52" t="n">
        <f aca="false">B385*'Epoch 211'!$C$4</f>
        <v>12624626.2292778</v>
      </c>
      <c r="D385" s="52" t="n">
        <f aca="false">C385 * (1 - 'Epoch 211'!$C$5)</f>
        <v>10099700.9834222</v>
      </c>
    </row>
    <row r="386" customFormat="false" ht="15" hidden="false" customHeight="false" outlineLevel="0" collapsed="false">
      <c r="A386" s="1" t="s">
        <v>452</v>
      </c>
      <c r="B386" s="52" t="n">
        <f aca="false">B385 - C385</f>
        <v>4195584116.86331</v>
      </c>
      <c r="C386" s="52" t="n">
        <f aca="false">B386*'Epoch 211'!$C$4</f>
        <v>12586752.3505899</v>
      </c>
      <c r="D386" s="52" t="n">
        <f aca="false">C386 * (1 - 'Epoch 211'!$C$5)</f>
        <v>10069401.880472</v>
      </c>
    </row>
    <row r="387" customFormat="false" ht="15" hidden="false" customHeight="false" outlineLevel="0" collapsed="false">
      <c r="A387" s="1" t="s">
        <v>453</v>
      </c>
      <c r="B387" s="52" t="n">
        <f aca="false">B386 - C386</f>
        <v>4182997364.51272</v>
      </c>
      <c r="C387" s="52" t="n">
        <f aca="false">B387*'Epoch 211'!$C$4</f>
        <v>12548992.0935382</v>
      </c>
      <c r="D387" s="52" t="n">
        <f aca="false">C387 * (1 - 'Epoch 211'!$C$5)</f>
        <v>10039193.6748305</v>
      </c>
    </row>
    <row r="388" customFormat="false" ht="15" hidden="false" customHeight="false" outlineLevel="0" collapsed="false">
      <c r="A388" s="1" t="s">
        <v>454</v>
      </c>
      <c r="B388" s="52" t="n">
        <f aca="false">B387 - C387</f>
        <v>4170448372.41919</v>
      </c>
      <c r="C388" s="52" t="n">
        <f aca="false">B388*'Epoch 211'!$C$4</f>
        <v>12511345.1172576</v>
      </c>
      <c r="D388" s="52" t="n">
        <f aca="false">C388 * (1 - 'Epoch 211'!$C$5)</f>
        <v>10009076.093806</v>
      </c>
    </row>
    <row r="389" customFormat="false" ht="15" hidden="false" customHeight="false" outlineLevel="0" collapsed="false">
      <c r="A389" s="1" t="s">
        <v>455</v>
      </c>
      <c r="B389" s="52" t="n">
        <f aca="false">B388 - C388</f>
        <v>4157937027.30193</v>
      </c>
      <c r="C389" s="52" t="n">
        <f aca="false">B389*'Epoch 211'!$C$4</f>
        <v>12473811.0819058</v>
      </c>
      <c r="D389" s="52" t="n">
        <f aca="false">C389 * (1 - 'Epoch 211'!$C$5)</f>
        <v>9979048.86552463</v>
      </c>
    </row>
    <row r="390" customFormat="false" ht="15" hidden="false" customHeight="false" outlineLevel="0" collapsed="false">
      <c r="A390" s="1" t="s">
        <v>456</v>
      </c>
      <c r="B390" s="52" t="n">
        <f aca="false">B389 - C389</f>
        <v>4145463216.22002</v>
      </c>
      <c r="C390" s="52" t="n">
        <f aca="false">B390*'Epoch 211'!$C$4</f>
        <v>12436389.6486601</v>
      </c>
      <c r="D390" s="52" t="n">
        <f aca="false">C390 * (1 - 'Epoch 211'!$C$5)</f>
        <v>9949111.71892805</v>
      </c>
    </row>
    <row r="391" customFormat="false" ht="15" hidden="false" customHeight="false" outlineLevel="0" collapsed="false">
      <c r="A391" s="1" t="s">
        <v>457</v>
      </c>
      <c r="B391" s="52" t="n">
        <f aca="false">B390 - C390</f>
        <v>4133026826.57136</v>
      </c>
      <c r="C391" s="52" t="n">
        <f aca="false">B391*'Epoch 211'!$C$4</f>
        <v>12399080.4797141</v>
      </c>
      <c r="D391" s="52" t="n">
        <f aca="false">C391 * (1 - 'Epoch 211'!$C$5)</f>
        <v>9919264.38377127</v>
      </c>
    </row>
    <row r="392" customFormat="false" ht="15" hidden="false" customHeight="false" outlineLevel="0" collapsed="false">
      <c r="A392" s="1" t="s">
        <v>458</v>
      </c>
      <c r="B392" s="52" t="n">
        <f aca="false">B391 - C391</f>
        <v>4120627746.09165</v>
      </c>
      <c r="C392" s="52" t="n">
        <f aca="false">B392*'Epoch 211'!$C$4</f>
        <v>12361883.2382749</v>
      </c>
      <c r="D392" s="52" t="n">
        <f aca="false">C392 * (1 - 'Epoch 211'!$C$5)</f>
        <v>9889506.59061996</v>
      </c>
    </row>
    <row r="393" customFormat="false" ht="15" hidden="false" customHeight="false" outlineLevel="0" collapsed="false">
      <c r="A393" s="1" t="s">
        <v>459</v>
      </c>
      <c r="B393" s="52" t="n">
        <f aca="false">B392 - C392</f>
        <v>4108265862.85337</v>
      </c>
      <c r="C393" s="52" t="n">
        <f aca="false">B393*'Epoch 211'!$C$4</f>
        <v>12324797.5885601</v>
      </c>
      <c r="D393" s="52" t="n">
        <f aca="false">C393 * (1 - 'Epoch 211'!$C$5)</f>
        <v>9859838.0708481</v>
      </c>
    </row>
    <row r="394" customFormat="false" ht="15" hidden="false" customHeight="false" outlineLevel="0" collapsed="false">
      <c r="A394" s="1" t="s">
        <v>460</v>
      </c>
      <c r="B394" s="52" t="n">
        <f aca="false">B393 - C393</f>
        <v>4095941065.26481</v>
      </c>
      <c r="C394" s="52" t="n">
        <f aca="false">B394*'Epoch 211'!$C$4</f>
        <v>12287823.1957944</v>
      </c>
      <c r="D394" s="52" t="n">
        <f aca="false">C394 * (1 - 'Epoch 211'!$C$5)</f>
        <v>9830258.55663555</v>
      </c>
    </row>
    <row r="395" customFormat="false" ht="15" hidden="false" customHeight="false" outlineLevel="0" collapsed="false">
      <c r="A395" s="1" t="s">
        <v>461</v>
      </c>
      <c r="B395" s="52" t="n">
        <f aca="false">B394 - C394</f>
        <v>4083653242.06902</v>
      </c>
      <c r="C395" s="52" t="n">
        <f aca="false">B395*'Epoch 211'!$C$4</f>
        <v>12250959.7262071</v>
      </c>
      <c r="D395" s="52" t="n">
        <f aca="false">C395 * (1 - 'Epoch 211'!$C$5)</f>
        <v>9800767.78096565</v>
      </c>
    </row>
    <row r="396" customFormat="false" ht="15" hidden="false" customHeight="false" outlineLevel="0" collapsed="false">
      <c r="A396" s="1" t="s">
        <v>462</v>
      </c>
      <c r="B396" s="52" t="n">
        <f aca="false">B395 - C395</f>
        <v>4071402282.34281</v>
      </c>
      <c r="C396" s="52" t="n">
        <f aca="false">B396*'Epoch 211'!$C$4</f>
        <v>12214206.8470284</v>
      </c>
      <c r="D396" s="52" t="n">
        <f aca="false">C396 * (1 - 'Epoch 211'!$C$5)</f>
        <v>9771365.47762275</v>
      </c>
    </row>
    <row r="397" customFormat="false" ht="15" hidden="false" customHeight="false" outlineLevel="0" collapsed="false">
      <c r="A397" s="1" t="s">
        <v>463</v>
      </c>
      <c r="B397" s="52" t="n">
        <f aca="false">B396 - C396</f>
        <v>4059188075.49578</v>
      </c>
      <c r="C397" s="52" t="n">
        <f aca="false">B397*'Epoch 211'!$C$4</f>
        <v>12177564.2264874</v>
      </c>
      <c r="D397" s="52" t="n">
        <f aca="false">C397 * (1 - 'Epoch 211'!$C$5)</f>
        <v>9742051.38118988</v>
      </c>
    </row>
    <row r="398" customFormat="false" ht="15" hidden="false" customHeight="false" outlineLevel="0" collapsed="false">
      <c r="A398" s="1" t="s">
        <v>464</v>
      </c>
      <c r="B398" s="52" t="n">
        <f aca="false">B397 - C397</f>
        <v>4047010511.2693</v>
      </c>
      <c r="C398" s="52" t="n">
        <f aca="false">B398*'Epoch 211'!$C$4</f>
        <v>12141031.5338079</v>
      </c>
      <c r="D398" s="52" t="n">
        <f aca="false">C398 * (1 - 'Epoch 211'!$C$5)</f>
        <v>9712825.22704631</v>
      </c>
    </row>
    <row r="399" customFormat="false" ht="15" hidden="false" customHeight="false" outlineLevel="0" collapsed="false">
      <c r="A399" s="1" t="s">
        <v>465</v>
      </c>
      <c r="B399" s="52" t="n">
        <f aca="false">B398 - C398</f>
        <v>4034869479.73549</v>
      </c>
      <c r="C399" s="52" t="n">
        <f aca="false">B399*'Epoch 211'!$C$4</f>
        <v>12104608.4392065</v>
      </c>
      <c r="D399" s="52" t="n">
        <f aca="false">C399 * (1 - 'Epoch 211'!$C$5)</f>
        <v>9683686.75136517</v>
      </c>
    </row>
    <row r="400" customFormat="false" ht="15" hidden="false" customHeight="false" outlineLevel="0" collapsed="false">
      <c r="A400" s="1" t="s">
        <v>466</v>
      </c>
      <c r="B400" s="52" t="n">
        <f aca="false">B399 - C399</f>
        <v>4022764871.29628</v>
      </c>
      <c r="C400" s="52" t="n">
        <f aca="false">B400*'Epoch 211'!$C$4</f>
        <v>12068294.6138888</v>
      </c>
      <c r="D400" s="52" t="n">
        <f aca="false">C400 * (1 - 'Epoch 211'!$C$5)</f>
        <v>9654635.69111108</v>
      </c>
    </row>
    <row r="401" customFormat="false" ht="15" hidden="false" customHeight="false" outlineLevel="0" collapsed="false">
      <c r="A401" s="1" t="s">
        <v>467</v>
      </c>
      <c r="B401" s="52" t="n">
        <f aca="false">B400 - C400</f>
        <v>4010696576.68239</v>
      </c>
      <c r="C401" s="52" t="n">
        <f aca="false">B401*'Epoch 211'!$C$4</f>
        <v>12032089.7300472</v>
      </c>
      <c r="D401" s="52" t="n">
        <f aca="false">C401 * (1 - 'Epoch 211'!$C$5)</f>
        <v>9625671.78403775</v>
      </c>
    </row>
    <row r="402" customFormat="false" ht="15" hidden="false" customHeight="false" outlineLevel="0" collapsed="false">
      <c r="A402" s="1" t="s">
        <v>468</v>
      </c>
      <c r="B402" s="52" t="n">
        <f aca="false">B401 - C401</f>
        <v>3998664486.95235</v>
      </c>
      <c r="C402" s="52" t="n">
        <f aca="false">B402*'Epoch 211'!$C$4</f>
        <v>11995993.460857</v>
      </c>
      <c r="D402" s="52" t="n">
        <f aca="false">C402 * (1 - 'Epoch 211'!$C$5)</f>
        <v>9596794.76868563</v>
      </c>
    </row>
    <row r="403" customFormat="false" ht="15" hidden="false" customHeight="false" outlineLevel="0" collapsed="false">
      <c r="A403" s="1" t="s">
        <v>469</v>
      </c>
      <c r="B403" s="52" t="n">
        <f aca="false">B402 - C402</f>
        <v>3986668493.49149</v>
      </c>
      <c r="C403" s="52" t="n">
        <f aca="false">B403*'Epoch 211'!$C$4</f>
        <v>11960005.4804745</v>
      </c>
      <c r="D403" s="52" t="n">
        <f aca="false">C403 * (1 - 'Epoch 211'!$C$5)</f>
        <v>9568004.38437957</v>
      </c>
    </row>
    <row r="404" customFormat="false" ht="15" hidden="false" customHeight="false" outlineLevel="0" collapsed="false">
      <c r="A404" s="1" t="s">
        <v>470</v>
      </c>
      <c r="B404" s="52" t="n">
        <f aca="false">B403 - C403</f>
        <v>3974708488.01101</v>
      </c>
      <c r="C404" s="52" t="n">
        <f aca="false">B404*'Epoch 211'!$C$4</f>
        <v>11924125.464033</v>
      </c>
      <c r="D404" s="52" t="n">
        <f aca="false">C404 * (1 - 'Epoch 211'!$C$5)</f>
        <v>9539300.37122644</v>
      </c>
    </row>
    <row r="405" customFormat="false" ht="15" hidden="false" customHeight="false" outlineLevel="0" collapsed="false">
      <c r="A405" s="1" t="s">
        <v>471</v>
      </c>
      <c r="B405" s="52" t="n">
        <f aca="false">B404 - C404</f>
        <v>3962784362.54698</v>
      </c>
      <c r="C405" s="52" t="n">
        <f aca="false">B405*'Epoch 211'!$C$4</f>
        <v>11888353.0876409</v>
      </c>
      <c r="D405" s="52" t="n">
        <f aca="false">C405 * (1 - 'Epoch 211'!$C$5)</f>
        <v>9510682.47011276</v>
      </c>
    </row>
    <row r="406" customFormat="false" ht="15" hidden="false" customHeight="false" outlineLevel="0" collapsed="false">
      <c r="A406" s="1" t="s">
        <v>472</v>
      </c>
      <c r="B406" s="52" t="n">
        <f aca="false">B405 - C405</f>
        <v>3950896009.45934</v>
      </c>
      <c r="C406" s="52" t="n">
        <f aca="false">B406*'Epoch 211'!$C$4</f>
        <v>11852688.028378</v>
      </c>
      <c r="D406" s="52" t="n">
        <f aca="false">C406 * (1 - 'Epoch 211'!$C$5)</f>
        <v>9482150.42270242</v>
      </c>
    </row>
    <row r="407" customFormat="false" ht="15" hidden="false" customHeight="false" outlineLevel="0" collapsed="false">
      <c r="A407" s="1" t="s">
        <v>473</v>
      </c>
      <c r="B407" s="52" t="n">
        <f aca="false">B406 - C406</f>
        <v>3939043321.43096</v>
      </c>
      <c r="C407" s="52" t="n">
        <f aca="false">B407*'Epoch 211'!$C$4</f>
        <v>11817129.9642929</v>
      </c>
      <c r="D407" s="52" t="n">
        <f aca="false">C407 * (1 - 'Epoch 211'!$C$5)</f>
        <v>9453703.97143431</v>
      </c>
    </row>
    <row r="408" customFormat="false" ht="15" hidden="false" customHeight="false" outlineLevel="0" collapsed="false">
      <c r="A408" s="1" t="s">
        <v>474</v>
      </c>
      <c r="B408" s="52" t="n">
        <f aca="false">B407 - C407</f>
        <v>3927226191.46667</v>
      </c>
      <c r="C408" s="52" t="n">
        <f aca="false">B408*'Epoch 211'!$C$4</f>
        <v>11781678.5744</v>
      </c>
      <c r="D408" s="52" t="n">
        <f aca="false">C408 * (1 - 'Epoch 211'!$C$5)</f>
        <v>9425342.85952001</v>
      </c>
    </row>
    <row r="409" customFormat="false" ht="15" hidden="false" customHeight="false" outlineLevel="0" collapsed="false">
      <c r="A409" s="1" t="s">
        <v>475</v>
      </c>
      <c r="B409" s="52" t="n">
        <f aca="false">B408 - C408</f>
        <v>3915444512.89227</v>
      </c>
      <c r="C409" s="52" t="n">
        <f aca="false">B409*'Epoch 211'!$C$4</f>
        <v>11746333.5386768</v>
      </c>
      <c r="D409" s="52" t="n">
        <f aca="false">C409 * (1 - 'Epoch 211'!$C$5)</f>
        <v>9397066.83094145</v>
      </c>
    </row>
    <row r="410" customFormat="false" ht="15" hidden="false" customHeight="false" outlineLevel="0" collapsed="false">
      <c r="A410" s="1" t="s">
        <v>476</v>
      </c>
      <c r="B410" s="52" t="n">
        <f aca="false">B409 - C409</f>
        <v>3903698179.35359</v>
      </c>
      <c r="C410" s="52" t="n">
        <f aca="false">B410*'Epoch 211'!$C$4</f>
        <v>11711094.5380608</v>
      </c>
      <c r="D410" s="52" t="n">
        <f aca="false">C410 * (1 - 'Epoch 211'!$C$5)</f>
        <v>9368875.63044862</v>
      </c>
    </row>
    <row r="411" customFormat="false" ht="15" hidden="false" customHeight="false" outlineLevel="0" collapsed="false">
      <c r="A411" s="1" t="s">
        <v>477</v>
      </c>
      <c r="B411" s="52" t="n">
        <f aca="false">B410 - C410</f>
        <v>3891987084.81553</v>
      </c>
      <c r="C411" s="52" t="n">
        <f aca="false">B411*'Epoch 211'!$C$4</f>
        <v>11675961.2544466</v>
      </c>
      <c r="D411" s="52" t="n">
        <f aca="false">C411 * (1 - 'Epoch 211'!$C$5)</f>
        <v>9340769.00355728</v>
      </c>
    </row>
    <row r="412" customFormat="false" ht="15" hidden="false" customHeight="false" outlineLevel="0" collapsed="false">
      <c r="A412" s="1" t="s">
        <v>478</v>
      </c>
      <c r="B412" s="52" t="n">
        <f aca="false">B411 - C411</f>
        <v>3880311123.56109</v>
      </c>
      <c r="C412" s="52" t="n">
        <f aca="false">B412*'Epoch 211'!$C$4</f>
        <v>11640933.3706833</v>
      </c>
      <c r="D412" s="52" t="n">
        <f aca="false">C412 * (1 - 'Epoch 211'!$C$5)</f>
        <v>9312746.6965466</v>
      </c>
    </row>
    <row r="413" customFormat="false" ht="15" hidden="false" customHeight="false" outlineLevel="0" collapsed="false">
      <c r="A413" s="1" t="s">
        <v>479</v>
      </c>
      <c r="B413" s="52" t="n">
        <f aca="false">B412 - C412</f>
        <v>3868670190.1904</v>
      </c>
      <c r="C413" s="52" t="n">
        <f aca="false">B413*'Epoch 211'!$C$4</f>
        <v>11606010.5705712</v>
      </c>
      <c r="D413" s="52" t="n">
        <f aca="false">C413 * (1 - 'Epoch 211'!$C$5)</f>
        <v>9284808.45645697</v>
      </c>
    </row>
    <row r="414" customFormat="false" ht="15" hidden="false" customHeight="false" outlineLevel="0" collapsed="false">
      <c r="A414" s="1" t="s">
        <v>480</v>
      </c>
      <c r="B414" s="52" t="n">
        <f aca="false">B413 - C413</f>
        <v>3857064179.61983</v>
      </c>
      <c r="C414" s="52" t="n">
        <f aca="false">B414*'Epoch 211'!$C$4</f>
        <v>11571192.5388595</v>
      </c>
      <c r="D414" s="52" t="n">
        <f aca="false">C414 * (1 - 'Epoch 211'!$C$5)</f>
        <v>9256954.0310876</v>
      </c>
    </row>
    <row r="415" customFormat="false" ht="15" hidden="false" customHeight="false" outlineLevel="0" collapsed="false">
      <c r="A415" s="1" t="s">
        <v>481</v>
      </c>
      <c r="B415" s="52" t="n">
        <f aca="false">B414 - C414</f>
        <v>3845492987.08097</v>
      </c>
      <c r="C415" s="52" t="n">
        <f aca="false">B415*'Epoch 211'!$C$4</f>
        <v>11536478.9612429</v>
      </c>
      <c r="D415" s="52" t="n">
        <f aca="false">C415 * (1 - 'Epoch 211'!$C$5)</f>
        <v>9229183.16899433</v>
      </c>
    </row>
    <row r="416" customFormat="false" ht="15" hidden="false" customHeight="false" outlineLevel="0" collapsed="false">
      <c r="A416" s="1" t="s">
        <v>482</v>
      </c>
      <c r="B416" s="52" t="n">
        <f aca="false">B415 - C415</f>
        <v>3833956508.11973</v>
      </c>
      <c r="C416" s="52" t="n">
        <f aca="false">B416*'Epoch 211'!$C$4</f>
        <v>11501869.5243592</v>
      </c>
      <c r="D416" s="52" t="n">
        <f aca="false">C416 * (1 - 'Epoch 211'!$C$5)</f>
        <v>9201495.61948735</v>
      </c>
    </row>
    <row r="417" customFormat="false" ht="15" hidden="false" customHeight="false" outlineLevel="0" collapsed="false">
      <c r="A417" s="1" t="s">
        <v>483</v>
      </c>
      <c r="B417" s="52" t="n">
        <f aca="false">B416 - C416</f>
        <v>3822454638.59537</v>
      </c>
      <c r="C417" s="52" t="n">
        <f aca="false">B417*'Epoch 211'!$C$4</f>
        <v>11467363.9157861</v>
      </c>
      <c r="D417" s="52" t="n">
        <f aca="false">C417 * (1 - 'Epoch 211'!$C$5)</f>
        <v>9173891.13262889</v>
      </c>
    </row>
    <row r="418" customFormat="false" ht="15" hidden="false" customHeight="false" outlineLevel="0" collapsed="false">
      <c r="A418" s="1" t="s">
        <v>484</v>
      </c>
      <c r="B418" s="52" t="n">
        <f aca="false">B417 - C417</f>
        <v>3810987274.67958</v>
      </c>
      <c r="C418" s="52" t="n">
        <f aca="false">B418*'Epoch 211'!$C$4</f>
        <v>11432961.8240388</v>
      </c>
      <c r="D418" s="52" t="n">
        <f aca="false">C418 * (1 - 'Epoch 211'!$C$5)</f>
        <v>9146369.459231</v>
      </c>
    </row>
    <row r="419" customFormat="false" ht="15" hidden="false" customHeight="false" outlineLevel="0" collapsed="false">
      <c r="A419" s="1" t="s">
        <v>485</v>
      </c>
      <c r="B419" s="52" t="n">
        <f aca="false">B418 - C418</f>
        <v>3799554312.85554</v>
      </c>
      <c r="C419" s="52" t="n">
        <f aca="false">B419*'Epoch 211'!$C$4</f>
        <v>11398662.9385666</v>
      </c>
      <c r="D419" s="52" t="n">
        <f aca="false">C419 * (1 - 'Epoch 211'!$C$5)</f>
        <v>9118930.35085331</v>
      </c>
    </row>
    <row r="420" customFormat="false" ht="15" hidden="false" customHeight="false" outlineLevel="0" collapsed="false">
      <c r="A420" s="1" t="s">
        <v>486</v>
      </c>
      <c r="B420" s="52" t="n">
        <f aca="false">B419 - C419</f>
        <v>3788155649.91698</v>
      </c>
      <c r="C420" s="52" t="n">
        <f aca="false">B420*'Epoch 211'!$C$4</f>
        <v>11364466.9497509</v>
      </c>
      <c r="D420" s="52" t="n">
        <f aca="false">C420 * (1 - 'Epoch 211'!$C$5)</f>
        <v>9091573.55980075</v>
      </c>
    </row>
    <row r="421" customFormat="false" ht="15" hidden="false" customHeight="false" outlineLevel="0" collapsed="false">
      <c r="A421" s="1" t="s">
        <v>487</v>
      </c>
      <c r="B421" s="52" t="n">
        <f aca="false">B420 - C420</f>
        <v>3776791182.96723</v>
      </c>
      <c r="C421" s="52" t="n">
        <f aca="false">B421*'Epoch 211'!$C$4</f>
        <v>11330373.5489017</v>
      </c>
      <c r="D421" s="52" t="n">
        <f aca="false">C421 * (1 - 'Epoch 211'!$C$5)</f>
        <v>9064298.83912134</v>
      </c>
    </row>
    <row r="422" customFormat="false" ht="15" hidden="false" customHeight="false" outlineLevel="0" collapsed="false">
      <c r="A422" s="1" t="s">
        <v>488</v>
      </c>
      <c r="B422" s="52" t="n">
        <f aca="false">B421 - C421</f>
        <v>3765460809.41832</v>
      </c>
      <c r="C422" s="52" t="n">
        <f aca="false">B422*'Epoch 211'!$C$4</f>
        <v>11296382.428255</v>
      </c>
      <c r="D422" s="52" t="n">
        <f aca="false">C422 * (1 - 'Epoch 211'!$C$5)</f>
        <v>9037105.94260398</v>
      </c>
    </row>
    <row r="423" customFormat="false" ht="15" hidden="false" customHeight="false" outlineLevel="0" collapsed="false">
      <c r="A423" s="1" t="s">
        <v>489</v>
      </c>
      <c r="B423" s="52" t="n">
        <f aca="false">B422 - C422</f>
        <v>3754164426.99007</v>
      </c>
      <c r="C423" s="52" t="n">
        <f aca="false">B423*'Epoch 211'!$C$4</f>
        <v>11262493.2809702</v>
      </c>
      <c r="D423" s="52" t="n">
        <f aca="false">C423 * (1 - 'Epoch 211'!$C$5)</f>
        <v>9009994.62477617</v>
      </c>
    </row>
    <row r="424" customFormat="false" ht="15" hidden="false" customHeight="false" outlineLevel="0" collapsed="false">
      <c r="A424" s="1" t="s">
        <v>490</v>
      </c>
      <c r="B424" s="52" t="n">
        <f aca="false">B423 - C423</f>
        <v>3742901933.7091</v>
      </c>
      <c r="C424" s="52" t="n">
        <f aca="false">B424*'Epoch 211'!$C$4</f>
        <v>11228705.8011273</v>
      </c>
      <c r="D424" s="52" t="n">
        <f aca="false">C424 * (1 - 'Epoch 211'!$C$5)</f>
        <v>8982964.64090184</v>
      </c>
    </row>
    <row r="425" customFormat="false" ht="15" hidden="false" customHeight="false" outlineLevel="0" collapsed="false">
      <c r="A425" s="1" t="s">
        <v>491</v>
      </c>
      <c r="B425" s="52" t="n">
        <f aca="false">B424 - C424</f>
        <v>3731673227.90797</v>
      </c>
      <c r="C425" s="52" t="n">
        <f aca="false">B425*'Epoch 211'!$C$4</f>
        <v>11195019.6837239</v>
      </c>
      <c r="D425" s="52" t="n">
        <f aca="false">C425 * (1 - 'Epoch 211'!$C$5)</f>
        <v>8956015.74697913</v>
      </c>
    </row>
    <row r="426" customFormat="false" ht="15" hidden="false" customHeight="false" outlineLevel="0" collapsed="false">
      <c r="A426" s="1" t="s">
        <v>492</v>
      </c>
      <c r="B426" s="52" t="n">
        <f aca="false">B425 - C425</f>
        <v>3720478208.22425</v>
      </c>
      <c r="C426" s="52" t="n">
        <f aca="false">B426*'Epoch 211'!$C$4</f>
        <v>11161434.6246727</v>
      </c>
      <c r="D426" s="52" t="n">
        <f aca="false">C426 * (1 - 'Epoch 211'!$C$5)</f>
        <v>8929147.6997382</v>
      </c>
    </row>
    <row r="427" customFormat="false" ht="15" hidden="false" customHeight="false" outlineLevel="0" collapsed="false">
      <c r="A427" s="1" t="s">
        <v>493</v>
      </c>
      <c r="B427" s="52" t="n">
        <f aca="false">B426 - C426</f>
        <v>3709316773.59958</v>
      </c>
      <c r="C427" s="52" t="n">
        <f aca="false">B427*'Epoch 211'!$C$4</f>
        <v>11127950.3207987</v>
      </c>
      <c r="D427" s="52" t="n">
        <f aca="false">C427 * (1 - 'Epoch 211'!$C$5)</f>
        <v>8902360.25663898</v>
      </c>
    </row>
    <row r="428" customFormat="false" ht="15" hidden="false" customHeight="false" outlineLevel="0" collapsed="false">
      <c r="A428" s="1" t="s">
        <v>494</v>
      </c>
      <c r="B428" s="52" t="n">
        <f aca="false">B427 - C427</f>
        <v>3698188823.27878</v>
      </c>
      <c r="C428" s="52" t="n">
        <f aca="false">B428*'Epoch 211'!$C$4</f>
        <v>11094566.4698363</v>
      </c>
      <c r="D428" s="52" t="n">
        <f aca="false">C428 * (1 - 'Epoch 211'!$C$5)</f>
        <v>8875653.17586907</v>
      </c>
    </row>
    <row r="429" customFormat="false" ht="15" hidden="false" customHeight="false" outlineLevel="0" collapsed="false">
      <c r="A429" s="1" t="s">
        <v>495</v>
      </c>
      <c r="B429" s="52" t="n">
        <f aca="false">B428 - C428</f>
        <v>3687094256.80894</v>
      </c>
      <c r="C429" s="52" t="n">
        <f aca="false">B429*'Epoch 211'!$C$4</f>
        <v>11061282.7704268</v>
      </c>
      <c r="D429" s="52" t="n">
        <f aca="false">C429 * (1 - 'Epoch 211'!$C$5)</f>
        <v>8849026.21634146</v>
      </c>
    </row>
    <row r="430" customFormat="false" ht="15" hidden="false" customHeight="false" outlineLevel="0" collapsed="false">
      <c r="A430" s="1" t="s">
        <v>496</v>
      </c>
      <c r="B430" s="52" t="n">
        <f aca="false">B429 - C429</f>
        <v>3676032974.03851</v>
      </c>
      <c r="C430" s="52" t="n">
        <f aca="false">B430*'Epoch 211'!$C$4</f>
        <v>11028098.9221155</v>
      </c>
      <c r="D430" s="52" t="n">
        <f aca="false">C430 * (1 - 'Epoch 211'!$C$5)</f>
        <v>8822479.13769244</v>
      </c>
    </row>
    <row r="431" customFormat="false" ht="15" hidden="false" customHeight="false" outlineLevel="0" collapsed="false">
      <c r="A431" s="1" t="s">
        <v>497</v>
      </c>
      <c r="B431" s="52" t="n">
        <f aca="false">B430 - C430</f>
        <v>3665004875.1164</v>
      </c>
      <c r="C431" s="52" t="n">
        <f aca="false">B431*'Epoch 211'!$C$4</f>
        <v>10995014.6253492</v>
      </c>
      <c r="D431" s="52" t="n">
        <f aca="false">C431 * (1 - 'Epoch 211'!$C$5)</f>
        <v>8796011.70027936</v>
      </c>
    </row>
    <row r="432" customFormat="false" ht="15" hidden="false" customHeight="false" outlineLevel="0" collapsed="false">
      <c r="A432" s="1" t="s">
        <v>498</v>
      </c>
      <c r="B432" s="52" t="n">
        <f aca="false">B431 - C431</f>
        <v>3654009860.49105</v>
      </c>
      <c r="C432" s="52" t="n">
        <f aca="false">B432*'Epoch 211'!$C$4</f>
        <v>10962029.5814731</v>
      </c>
      <c r="D432" s="52" t="n">
        <f aca="false">C432 * (1 - 'Epoch 211'!$C$5)</f>
        <v>8769623.66517852</v>
      </c>
    </row>
    <row r="433" customFormat="false" ht="15" hidden="false" customHeight="false" outlineLevel="0" collapsed="false">
      <c r="A433" s="1" t="s">
        <v>499</v>
      </c>
      <c r="B433" s="52" t="n">
        <f aca="false">B432 - C432</f>
        <v>3643047830.90958</v>
      </c>
      <c r="C433" s="52" t="n">
        <f aca="false">B433*'Epoch 211'!$C$4</f>
        <v>10929143.4927287</v>
      </c>
      <c r="D433" s="52" t="n">
        <f aca="false">C433 * (1 - 'Epoch 211'!$C$5)</f>
        <v>8743314.79418298</v>
      </c>
    </row>
    <row r="434" customFormat="false" ht="15" hidden="false" customHeight="false" outlineLevel="0" collapsed="false">
      <c r="A434" s="1" t="s">
        <v>500</v>
      </c>
      <c r="B434" s="52" t="n">
        <f aca="false">B433 - C433</f>
        <v>3632118687.41685</v>
      </c>
      <c r="C434" s="52" t="n">
        <f aca="false">B434*'Epoch 211'!$C$4</f>
        <v>10896356.0622505</v>
      </c>
      <c r="D434" s="52" t="n">
        <f aca="false">C434 * (1 - 'Epoch 211'!$C$5)</f>
        <v>8717084.84980043</v>
      </c>
    </row>
    <row r="435" customFormat="false" ht="15" hidden="false" customHeight="false" outlineLevel="0" collapsed="false">
      <c r="A435" s="1" t="s">
        <v>501</v>
      </c>
      <c r="B435" s="52" t="n">
        <f aca="false">B434 - C434</f>
        <v>3621222331.3546</v>
      </c>
      <c r="C435" s="52" t="n">
        <f aca="false">B435*'Epoch 211'!$C$4</f>
        <v>10863666.9940638</v>
      </c>
      <c r="D435" s="52" t="n">
        <f aca="false">C435 * (1 - 'Epoch 211'!$C$5)</f>
        <v>8690933.59525103</v>
      </c>
    </row>
    <row r="436" customFormat="false" ht="15" hidden="false" customHeight="false" outlineLevel="0" collapsed="false">
      <c r="A436" s="1" t="s">
        <v>502</v>
      </c>
      <c r="B436" s="52" t="n">
        <f aca="false">B435 - C435</f>
        <v>3610358664.36053</v>
      </c>
      <c r="C436" s="52" t="n">
        <f aca="false">B436*'Epoch 211'!$C$4</f>
        <v>10831075.9930816</v>
      </c>
      <c r="D436" s="52" t="n">
        <f aca="false">C436 * (1 - 'Epoch 211'!$C$5)</f>
        <v>8664860.79446528</v>
      </c>
    </row>
    <row r="437" customFormat="false" ht="15" hidden="false" customHeight="false" outlineLevel="0" collapsed="false">
      <c r="A437" s="1" t="s">
        <v>503</v>
      </c>
      <c r="B437" s="52" t="n">
        <f aca="false">B436 - C436</f>
        <v>3599527588.36745</v>
      </c>
      <c r="C437" s="52" t="n">
        <f aca="false">B437*'Epoch 211'!$C$4</f>
        <v>10798582.7651024</v>
      </c>
      <c r="D437" s="52" t="n">
        <f aca="false">C437 * (1 - 'Epoch 211'!$C$5)</f>
        <v>8638866.21208188</v>
      </c>
    </row>
    <row r="438" customFormat="false" ht="15" hidden="false" customHeight="false" outlineLevel="0" collapsed="false">
      <c r="A438" s="1" t="s">
        <v>504</v>
      </c>
      <c r="B438" s="52" t="n">
        <f aca="false">B437 - C437</f>
        <v>3588729005.60235</v>
      </c>
      <c r="C438" s="52" t="n">
        <f aca="false">B438*'Epoch 211'!$C$4</f>
        <v>10766187.016807</v>
      </c>
      <c r="D438" s="52" t="n">
        <f aca="false">C438 * (1 - 'Epoch 211'!$C$5)</f>
        <v>8612949.61344564</v>
      </c>
    </row>
    <row r="439" customFormat="false" ht="15" hidden="false" customHeight="false" outlineLevel="0" collapsed="false">
      <c r="A439" s="1" t="s">
        <v>505</v>
      </c>
      <c r="B439" s="52" t="n">
        <f aca="false">B438 - C438</f>
        <v>3577962818.58554</v>
      </c>
      <c r="C439" s="52" t="n">
        <f aca="false">B439*'Epoch 211'!$C$4</f>
        <v>10733888.4557566</v>
      </c>
      <c r="D439" s="52" t="n">
        <f aca="false">C439 * (1 - 'Epoch 211'!$C$5)</f>
        <v>8587110.7646053</v>
      </c>
    </row>
    <row r="440" customFormat="false" ht="15" hidden="false" customHeight="false" outlineLevel="0" collapsed="false">
      <c r="A440" s="1" t="s">
        <v>506</v>
      </c>
      <c r="B440" s="52" t="n">
        <f aca="false">B439 - C439</f>
        <v>3567228930.12979</v>
      </c>
      <c r="C440" s="52" t="n">
        <f aca="false">B440*'Epoch 211'!$C$4</f>
        <v>10701686.7903894</v>
      </c>
      <c r="D440" s="52" t="n">
        <f aca="false">C440 * (1 - 'Epoch 211'!$C$5)</f>
        <v>8561349.43231148</v>
      </c>
    </row>
    <row r="441" customFormat="false" ht="15" hidden="false" customHeight="false" outlineLevel="0" collapsed="false">
      <c r="A441" s="1" t="s">
        <v>507</v>
      </c>
      <c r="B441" s="52" t="n">
        <f aca="false">B440 - C440</f>
        <v>3556527243.3394</v>
      </c>
      <c r="C441" s="52" t="n">
        <f aca="false">B441*'Epoch 211'!$C$4</f>
        <v>10669581.7300182</v>
      </c>
      <c r="D441" s="52" t="n">
        <f aca="false">C441 * (1 - 'Epoch 211'!$C$5)</f>
        <v>8535665.38401455</v>
      </c>
    </row>
    <row r="442" customFormat="false" ht="15" hidden="false" customHeight="false" outlineLevel="0" collapsed="false">
      <c r="A442" s="1" t="s">
        <v>508</v>
      </c>
      <c r="B442" s="52" t="n">
        <f aca="false">B441 - C441</f>
        <v>3545857661.60938</v>
      </c>
      <c r="C442" s="52" t="n">
        <f aca="false">B442*'Epoch 211'!$C$4</f>
        <v>10637572.9848281</v>
      </c>
      <c r="D442" s="52" t="n">
        <f aca="false">C442 * (1 - 'Epoch 211'!$C$5)</f>
        <v>8510058.38786251</v>
      </c>
    </row>
    <row r="443" customFormat="false" ht="15" hidden="false" customHeight="false" outlineLevel="0" collapsed="false">
      <c r="A443" s="1" t="s">
        <v>509</v>
      </c>
      <c r="B443" s="52" t="n">
        <f aca="false">B442 - C442</f>
        <v>3535220088.62455</v>
      </c>
      <c r="C443" s="52" t="n">
        <f aca="false">B443*'Epoch 211'!$C$4</f>
        <v>10605660.2658736</v>
      </c>
      <c r="D443" s="52" t="n">
        <f aca="false">C443 * (1 - 'Epoch 211'!$C$5)</f>
        <v>8484528.21269892</v>
      </c>
    </row>
    <row r="444" customFormat="false" ht="15" hidden="false" customHeight="false" outlineLevel="0" collapsed="false">
      <c r="A444" s="1" t="s">
        <v>510</v>
      </c>
      <c r="B444" s="52" t="n">
        <f aca="false">B443 - C443</f>
        <v>3524614428.35868</v>
      </c>
      <c r="C444" s="52" t="n">
        <f aca="false">B444*'Epoch 211'!$C$4</f>
        <v>10573843.285076</v>
      </c>
      <c r="D444" s="52" t="n">
        <f aca="false">C444 * (1 - 'Epoch 211'!$C$5)</f>
        <v>8459074.62806082</v>
      </c>
    </row>
    <row r="445" customFormat="false" ht="15" hidden="false" customHeight="false" outlineLevel="0" collapsed="false">
      <c r="A445" s="1" t="s">
        <v>511</v>
      </c>
      <c r="B445" s="52" t="n">
        <f aca="false">B444 - C444</f>
        <v>3514040585.0736</v>
      </c>
      <c r="C445" s="52" t="n">
        <f aca="false">B445*'Epoch 211'!$C$4</f>
        <v>10542121.7552208</v>
      </c>
      <c r="D445" s="52" t="n">
        <f aca="false">C445 * (1 - 'Epoch 211'!$C$5)</f>
        <v>8433697.40417664</v>
      </c>
    </row>
    <row r="446" customFormat="false" ht="15" hidden="false" customHeight="false" outlineLevel="0" collapsed="false">
      <c r="A446" s="1" t="s">
        <v>512</v>
      </c>
      <c r="B446" s="52" t="n">
        <f aca="false">B445 - C445</f>
        <v>3503498463.31838</v>
      </c>
      <c r="C446" s="52" t="n">
        <f aca="false">B446*'Epoch 211'!$C$4</f>
        <v>10510495.3899551</v>
      </c>
      <c r="D446" s="52" t="n">
        <f aca="false">C446 * (1 - 'Epoch 211'!$C$5)</f>
        <v>8408396.31196411</v>
      </c>
    </row>
    <row r="447" customFormat="false" ht="15" hidden="false" customHeight="false" outlineLevel="0" collapsed="false">
      <c r="A447" s="1" t="s">
        <v>513</v>
      </c>
      <c r="B447" s="52" t="n">
        <f aca="false">B446 - C446</f>
        <v>3492987967.92842</v>
      </c>
      <c r="C447" s="52" t="n">
        <f aca="false">B447*'Epoch 211'!$C$4</f>
        <v>10478963.9037853</v>
      </c>
      <c r="D447" s="52" t="n">
        <f aca="false">C447 * (1 - 'Epoch 211'!$C$5)</f>
        <v>8383171.12302822</v>
      </c>
    </row>
    <row r="448" customFormat="false" ht="15" hidden="false" customHeight="false" outlineLevel="0" collapsed="false">
      <c r="A448" s="1" t="s">
        <v>514</v>
      </c>
      <c r="B448" s="52" t="n">
        <f aca="false">B447 - C447</f>
        <v>3482509004.02464</v>
      </c>
      <c r="C448" s="52" t="n">
        <f aca="false">B448*'Epoch 211'!$C$4</f>
        <v>10447527.0120739</v>
      </c>
      <c r="D448" s="52" t="n">
        <f aca="false">C448 * (1 - 'Epoch 211'!$C$5)</f>
        <v>8358021.60965913</v>
      </c>
    </row>
    <row r="449" customFormat="false" ht="15" hidden="false" customHeight="false" outlineLevel="0" collapsed="false">
      <c r="A449" s="1" t="s">
        <v>515</v>
      </c>
      <c r="B449" s="52" t="n">
        <f aca="false">B448 - C448</f>
        <v>3472061477.01256</v>
      </c>
      <c r="C449" s="52" t="n">
        <f aca="false">B449*'Epoch 211'!$C$4</f>
        <v>10416184.4310377</v>
      </c>
      <c r="D449" s="52" t="n">
        <f aca="false">C449 * (1 - 'Epoch 211'!$C$5)</f>
        <v>8332947.54483016</v>
      </c>
    </row>
    <row r="450" customFormat="false" ht="15" hidden="false" customHeight="false" outlineLevel="0" collapsed="false">
      <c r="A450" s="1" t="s">
        <v>516</v>
      </c>
      <c r="B450" s="52" t="n">
        <f aca="false">B449 - C449</f>
        <v>3461645292.58153</v>
      </c>
      <c r="C450" s="52" t="n">
        <f aca="false">B450*'Epoch 211'!$C$4</f>
        <v>10384935.8777446</v>
      </c>
      <c r="D450" s="52" t="n">
        <f aca="false">C450 * (1 - 'Epoch 211'!$C$5)</f>
        <v>8307948.70219566</v>
      </c>
    </row>
    <row r="451" customFormat="false" ht="15" hidden="false" customHeight="false" outlineLevel="0" collapsed="false">
      <c r="A451" s="1" t="s">
        <v>517</v>
      </c>
      <c r="B451" s="52" t="n">
        <f aca="false">B450 - C450</f>
        <v>3451260356.70378</v>
      </c>
      <c r="C451" s="52" t="n">
        <f aca="false">B451*'Epoch 211'!$C$4</f>
        <v>10353781.0701113</v>
      </c>
      <c r="D451" s="52" t="n">
        <f aca="false">C451 * (1 - 'Epoch 211'!$C$5)</f>
        <v>8283024.85608908</v>
      </c>
    </row>
    <row r="452" customFormat="false" ht="15" hidden="false" customHeight="false" outlineLevel="0" collapsed="false">
      <c r="A452" s="1" t="s">
        <v>518</v>
      </c>
      <c r="B452" s="52" t="n">
        <f aca="false">B451 - C451</f>
        <v>3440906575.63367</v>
      </c>
      <c r="C452" s="52" t="n">
        <f aca="false">B452*'Epoch 211'!$C$4</f>
        <v>10322719.726901</v>
      </c>
      <c r="D452" s="52" t="n">
        <f aca="false">C452 * (1 - 'Epoch 211'!$C$5)</f>
        <v>8258175.78152081</v>
      </c>
    </row>
    <row r="453" customFormat="false" ht="15" hidden="false" customHeight="false" outlineLevel="0" collapsed="false">
      <c r="A453" s="1" t="s">
        <v>519</v>
      </c>
      <c r="B453" s="52" t="n">
        <f aca="false">B452 - C452</f>
        <v>3430583855.90677</v>
      </c>
      <c r="C453" s="52" t="n">
        <f aca="false">B453*'Epoch 211'!$C$4</f>
        <v>10291751.5677203</v>
      </c>
      <c r="D453" s="52" t="n">
        <f aca="false">C453 * (1 - 'Epoch 211'!$C$5)</f>
        <v>8233401.25417625</v>
      </c>
    </row>
    <row r="454" customFormat="false" ht="15" hidden="false" customHeight="false" outlineLevel="0" collapsed="false">
      <c r="A454" s="1" t="s">
        <v>520</v>
      </c>
      <c r="B454" s="52" t="n">
        <f aca="false">B453 - C453</f>
        <v>3420292104.33905</v>
      </c>
      <c r="C454" s="52" t="n">
        <f aca="false">B454*'Epoch 211'!$C$4</f>
        <v>10260876.3130171</v>
      </c>
      <c r="D454" s="52" t="n">
        <f aca="false">C454 * (1 - 'Epoch 211'!$C$5)</f>
        <v>8208701.05041372</v>
      </c>
    </row>
    <row r="455" customFormat="false" ht="15" hidden="false" customHeight="false" outlineLevel="0" collapsed="false">
      <c r="A455" s="1" t="s">
        <v>521</v>
      </c>
      <c r="B455" s="52" t="n">
        <f aca="false">B454 - C454</f>
        <v>3410031228.02603</v>
      </c>
      <c r="C455" s="52" t="n">
        <f aca="false">B455*'Epoch 211'!$C$4</f>
        <v>10230093.6840781</v>
      </c>
      <c r="D455" s="52" t="n">
        <f aca="false">C455 * (1 - 'Epoch 211'!$C$5)</f>
        <v>8184074.94726248</v>
      </c>
    </row>
    <row r="456" customFormat="false" ht="15" hidden="false" customHeight="false" outlineLevel="0" collapsed="false">
      <c r="A456" s="1" t="s">
        <v>522</v>
      </c>
      <c r="B456" s="52" t="n">
        <f aca="false">B455 - C455</f>
        <v>3399801134.34195</v>
      </c>
      <c r="C456" s="52" t="n">
        <f aca="false">B456*'Epoch 211'!$C$4</f>
        <v>10199403.4030259</v>
      </c>
      <c r="D456" s="52" t="n">
        <f aca="false">C456 * (1 - 'Epoch 211'!$C$5)</f>
        <v>8159522.72242069</v>
      </c>
    </row>
    <row r="457" customFormat="false" ht="15" hidden="false" customHeight="false" outlineLevel="0" collapsed="false">
      <c r="A457" s="1" t="s">
        <v>523</v>
      </c>
      <c r="B457" s="52" t="n">
        <f aca="false">B456 - C456</f>
        <v>3389601730.93893</v>
      </c>
      <c r="C457" s="52" t="n">
        <f aca="false">B457*'Epoch 211'!$C$4</f>
        <v>10168805.1928168</v>
      </c>
      <c r="D457" s="52" t="n">
        <f aca="false">C457 * (1 - 'Epoch 211'!$C$5)</f>
        <v>8135044.15425343</v>
      </c>
    </row>
    <row r="458" customFormat="false" ht="15" hidden="false" customHeight="false" outlineLevel="0" collapsed="false">
      <c r="A458" s="1" t="s">
        <v>524</v>
      </c>
      <c r="B458" s="52" t="n">
        <f aca="false">B457 - C457</f>
        <v>3379432925.74611</v>
      </c>
      <c r="C458" s="52" t="n">
        <f aca="false">B458*'Epoch 211'!$C$4</f>
        <v>10138298.7772383</v>
      </c>
      <c r="D458" s="52" t="n">
        <f aca="false">C458 * (1 - 'Epoch 211'!$C$5)</f>
        <v>8110639.02179067</v>
      </c>
    </row>
    <row r="459" customFormat="false" ht="15" hidden="false" customHeight="false" outlineLevel="0" collapsed="false">
      <c r="A459" s="1" t="s">
        <v>525</v>
      </c>
      <c r="B459" s="52" t="n">
        <f aca="false">B458 - C458</f>
        <v>3369294626.96887</v>
      </c>
      <c r="C459" s="52" t="n">
        <f aca="false">B459*'Epoch 211'!$C$4</f>
        <v>10107883.8809066</v>
      </c>
      <c r="D459" s="52" t="n">
        <f aca="false">C459 * (1 - 'Epoch 211'!$C$5)</f>
        <v>8086307.1047253</v>
      </c>
    </row>
    <row r="460" customFormat="false" ht="15" hidden="false" customHeight="false" outlineLevel="0" collapsed="false">
      <c r="A460" s="1" t="s">
        <v>526</v>
      </c>
      <c r="B460" s="52" t="n">
        <f aca="false">B459 - C459</f>
        <v>3359186743.08797</v>
      </c>
      <c r="C460" s="52" t="n">
        <f aca="false">B460*'Epoch 211'!$C$4</f>
        <v>10077560.2292639</v>
      </c>
      <c r="D460" s="52" t="n">
        <f aca="false">C460 * (1 - 'Epoch 211'!$C$5)</f>
        <v>8062048.18341112</v>
      </c>
    </row>
    <row r="461" customFormat="false" ht="15" hidden="false" customHeight="false" outlineLevel="0" collapsed="false">
      <c r="A461" s="1" t="s">
        <v>527</v>
      </c>
      <c r="B461" s="52" t="n">
        <f aca="false">B460 - C460</f>
        <v>3349109182.8587</v>
      </c>
      <c r="C461" s="52" t="n">
        <f aca="false">B461*'Epoch 211'!$C$4</f>
        <v>10047327.5485761</v>
      </c>
      <c r="D461" s="52" t="n">
        <f aca="false">C461 * (1 - 'Epoch 211'!$C$5)</f>
        <v>8037862.03886089</v>
      </c>
    </row>
    <row r="462" customFormat="false" ht="15" hidden="false" customHeight="false" outlineLevel="0" collapsed="false">
      <c r="A462" s="1" t="s">
        <v>528</v>
      </c>
      <c r="B462" s="52" t="n">
        <f aca="false">B461 - C461</f>
        <v>3339061855.31013</v>
      </c>
      <c r="C462" s="52" t="n">
        <f aca="false">B462*'Epoch 211'!$C$4</f>
        <v>10017185.5659304</v>
      </c>
      <c r="D462" s="52" t="n">
        <f aca="false">C462 * (1 - 'Epoch 211'!$C$5)</f>
        <v>8013748.45274431</v>
      </c>
    </row>
    <row r="463" customFormat="false" ht="15" hidden="false" customHeight="false" outlineLevel="0" collapsed="false">
      <c r="A463" s="1" t="s">
        <v>529</v>
      </c>
      <c r="B463" s="52" t="n">
        <f aca="false">B462 - C462</f>
        <v>3329044669.7442</v>
      </c>
      <c r="C463" s="52" t="n">
        <f aca="false">B463*'Epoch 211'!$C$4</f>
        <v>9987134.00923259</v>
      </c>
      <c r="D463" s="52" t="n">
        <f aca="false">C463 * (1 - 'Epoch 211'!$C$5)</f>
        <v>7989707.20738607</v>
      </c>
    </row>
    <row r="464" customFormat="false" ht="15" hidden="false" customHeight="false" outlineLevel="0" collapsed="false">
      <c r="A464" s="1" t="s">
        <v>530</v>
      </c>
      <c r="B464" s="52" t="n">
        <f aca="false">B463 - C463</f>
        <v>3319057535.73496</v>
      </c>
      <c r="C464" s="52" t="n">
        <f aca="false">B464*'Epoch 211'!$C$4</f>
        <v>9957172.60720489</v>
      </c>
      <c r="D464" s="52" t="n">
        <f aca="false">C464 * (1 - 'Epoch 211'!$C$5)</f>
        <v>7965738.08576391</v>
      </c>
    </row>
    <row r="465" customFormat="false" ht="15" hidden="false" customHeight="false" outlineLevel="0" collapsed="false">
      <c r="A465" s="1" t="s">
        <v>531</v>
      </c>
      <c r="B465" s="52" t="n">
        <f aca="false">B464 - C464</f>
        <v>3309100363.12776</v>
      </c>
      <c r="C465" s="52" t="n">
        <f aca="false">B465*'Epoch 211'!$C$4</f>
        <v>9927301.08938328</v>
      </c>
      <c r="D465" s="52" t="n">
        <f aca="false">C465 * (1 - 'Epoch 211'!$C$5)</f>
        <v>7941840.87150662</v>
      </c>
    </row>
    <row r="466" customFormat="false" ht="15" hidden="false" customHeight="false" outlineLevel="0" collapsed="false">
      <c r="A466" s="1" t="s">
        <v>532</v>
      </c>
      <c r="B466" s="52" t="n">
        <f aca="false">B465 - C465</f>
        <v>3299173062.03838</v>
      </c>
      <c r="C466" s="52" t="n">
        <f aca="false">B466*'Epoch 211'!$C$4</f>
        <v>9897519.18611513</v>
      </c>
      <c r="D466" s="52" t="n">
        <f aca="false">C466 * (1 - 'Epoch 211'!$C$5)</f>
        <v>7918015.3488921</v>
      </c>
    </row>
    <row r="467" customFormat="false" ht="15" hidden="false" customHeight="false" outlineLevel="0" collapsed="false">
      <c r="A467" s="1" t="s">
        <v>533</v>
      </c>
      <c r="B467" s="52" t="n">
        <f aca="false">B466 - C466</f>
        <v>3289275542.85226</v>
      </c>
      <c r="C467" s="52" t="n">
        <f aca="false">B467*'Epoch 211'!$C$4</f>
        <v>9867826.62855678</v>
      </c>
      <c r="D467" s="52" t="n">
        <f aca="false">C467 * (1 - 'Epoch 211'!$C$5)</f>
        <v>7894261.30284543</v>
      </c>
    </row>
    <row r="468" customFormat="false" ht="15" hidden="false" customHeight="false" outlineLevel="0" collapsed="false">
      <c r="A468" s="1" t="s">
        <v>534</v>
      </c>
      <c r="B468" s="52" t="n">
        <f aca="false">B467 - C467</f>
        <v>3279407716.2237</v>
      </c>
      <c r="C468" s="52" t="n">
        <f aca="false">B468*'Epoch 211'!$C$4</f>
        <v>9838223.14867111</v>
      </c>
      <c r="D468" s="52" t="n">
        <f aca="false">C468 * (1 - 'Epoch 211'!$C$5)</f>
        <v>7870578.51893689</v>
      </c>
    </row>
    <row r="469" customFormat="false" ht="15" hidden="false" customHeight="false" outlineLevel="0" collapsed="false">
      <c r="A469" s="1" t="s">
        <v>535</v>
      </c>
      <c r="B469" s="52" t="n">
        <f aca="false">B468 - C468</f>
        <v>3269569493.07503</v>
      </c>
      <c r="C469" s="52" t="n">
        <f aca="false">B469*'Epoch 211'!$C$4</f>
        <v>9808708.4792251</v>
      </c>
      <c r="D469" s="52" t="n">
        <f aca="false">C469 * (1 - 'Epoch 211'!$C$5)</f>
        <v>7846966.78338008</v>
      </c>
    </row>
    <row r="470" customFormat="false" ht="15" hidden="false" customHeight="false" outlineLevel="0" collapsed="false">
      <c r="A470" s="1" t="s">
        <v>536</v>
      </c>
      <c r="B470" s="52" t="n">
        <f aca="false">B469 - C469</f>
        <v>3259760784.59581</v>
      </c>
      <c r="C470" s="52" t="n">
        <f aca="false">B470*'Epoch 211'!$C$4</f>
        <v>9779282.35378742</v>
      </c>
      <c r="D470" s="52" t="n">
        <f aca="false">C470 * (1 - 'Epoch 211'!$C$5)</f>
        <v>7823425.88302994</v>
      </c>
    </row>
    <row r="471" customFormat="false" ht="15" hidden="false" customHeight="false" outlineLevel="0" collapsed="false">
      <c r="A471" s="1" t="s">
        <v>537</v>
      </c>
      <c r="B471" s="52" t="n">
        <f aca="false">B470 - C470</f>
        <v>3249981502.24202</v>
      </c>
      <c r="C471" s="52" t="n">
        <f aca="false">B471*'Epoch 211'!$C$4</f>
        <v>9749944.50672606</v>
      </c>
      <c r="D471" s="52" t="n">
        <f aca="false">C471 * (1 - 'Epoch 211'!$C$5)</f>
        <v>7799955.60538085</v>
      </c>
    </row>
    <row r="472" customFormat="false" ht="15" hidden="false" customHeight="false" outlineLevel="0" collapsed="false">
      <c r="A472" s="1" t="s">
        <v>538</v>
      </c>
      <c r="B472" s="52" t="n">
        <f aca="false">B471 - C471</f>
        <v>3240231557.73529</v>
      </c>
      <c r="C472" s="52" t="n">
        <f aca="false">B472*'Epoch 211'!$C$4</f>
        <v>9720694.67320588</v>
      </c>
      <c r="D472" s="52" t="n">
        <f aca="false">C472 * (1 - 'Epoch 211'!$C$5)</f>
        <v>7776555.73856471</v>
      </c>
    </row>
    <row r="473" customFormat="false" ht="15" hidden="false" customHeight="false" outlineLevel="0" collapsed="false">
      <c r="A473" s="1" t="s">
        <v>539</v>
      </c>
      <c r="B473" s="52" t="n">
        <f aca="false">B472 - C472</f>
        <v>3230510863.06209</v>
      </c>
      <c r="C473" s="52" t="n">
        <f aca="false">B473*'Epoch 211'!$C$4</f>
        <v>9691532.58918627</v>
      </c>
      <c r="D473" s="52" t="n">
        <f aca="false">C473 * (1 - 'Epoch 211'!$C$5)</f>
        <v>7753226.07134901</v>
      </c>
    </row>
    <row r="474" customFormat="false" ht="15" hidden="false" customHeight="false" outlineLevel="0" collapsed="false">
      <c r="A474" s="1" t="s">
        <v>540</v>
      </c>
      <c r="B474" s="52" t="n">
        <f aca="false">B473 - C473</f>
        <v>3220819330.4729</v>
      </c>
      <c r="C474" s="52" t="n">
        <f aca="false">B474*'Epoch 211'!$C$4</f>
        <v>9662457.99141871</v>
      </c>
      <c r="D474" s="52" t="n">
        <f aca="false">C474 * (1 - 'Epoch 211'!$C$5)</f>
        <v>7729966.39313497</v>
      </c>
    </row>
    <row r="475" customFormat="false" ht="15" hidden="false" customHeight="false" outlineLevel="0" collapsed="false">
      <c r="A475" s="1" t="s">
        <v>541</v>
      </c>
      <c r="B475" s="52" t="n">
        <f aca="false">B474 - C474</f>
        <v>3211156872.48148</v>
      </c>
      <c r="C475" s="52" t="n">
        <f aca="false">B475*'Epoch 211'!$C$4</f>
        <v>9633470.61744445</v>
      </c>
      <c r="D475" s="52" t="n">
        <f aca="false">C475 * (1 - 'Epoch 211'!$C$5)</f>
        <v>7706776.49395556</v>
      </c>
    </row>
    <row r="476" customFormat="false" ht="15" hidden="false" customHeight="false" outlineLevel="0" collapsed="false">
      <c r="A476" s="1" t="s">
        <v>542</v>
      </c>
      <c r="B476" s="52" t="n">
        <f aca="false">B475 - C475</f>
        <v>3201523401.86404</v>
      </c>
      <c r="C476" s="52" t="n">
        <f aca="false">B476*'Epoch 211'!$C$4</f>
        <v>9604570.20559212</v>
      </c>
      <c r="D476" s="52" t="n">
        <f aca="false">C476 * (1 - 'Epoch 211'!$C$5)</f>
        <v>7683656.16447369</v>
      </c>
    </row>
    <row r="477" customFormat="false" ht="15" hidden="false" customHeight="false" outlineLevel="0" collapsed="false">
      <c r="A477" s="1" t="s">
        <v>543</v>
      </c>
      <c r="B477" s="52" t="n">
        <f aca="false">B476 - C476</f>
        <v>3191918831.65845</v>
      </c>
      <c r="C477" s="52" t="n">
        <f aca="false">B477*'Epoch 211'!$C$4</f>
        <v>9575756.49497534</v>
      </c>
      <c r="D477" s="52" t="n">
        <f aca="false">C477 * (1 - 'Epoch 211'!$C$5)</f>
        <v>7660605.19598027</v>
      </c>
    </row>
    <row r="478" customFormat="false" ht="15" hidden="false" customHeight="false" outlineLevel="0" collapsed="false">
      <c r="A478" s="1" t="s">
        <v>544</v>
      </c>
      <c r="B478" s="52" t="n">
        <f aca="false">B477 - C477</f>
        <v>3182343075.16347</v>
      </c>
      <c r="C478" s="52" t="n">
        <f aca="false">B478*'Epoch 211'!$C$4</f>
        <v>9547029.22549041</v>
      </c>
      <c r="D478" s="52" t="n">
        <f aca="false">C478 * (1 - 'Epoch 211'!$C$5)</f>
        <v>7637623.38039233</v>
      </c>
    </row>
    <row r="479" customFormat="false" ht="15" hidden="false" customHeight="false" outlineLevel="0" collapsed="false">
      <c r="A479" s="1" t="s">
        <v>545</v>
      </c>
      <c r="B479" s="52" t="n">
        <f aca="false">B478 - C478</f>
        <v>3172796045.93798</v>
      </c>
      <c r="C479" s="52" t="n">
        <f aca="false">B479*'Epoch 211'!$C$4</f>
        <v>9518388.13781394</v>
      </c>
      <c r="D479" s="52" t="n">
        <f aca="false">C479 * (1 - 'Epoch 211'!$C$5)</f>
        <v>7614710.51025115</v>
      </c>
    </row>
    <row r="480" customFormat="false" ht="15" hidden="false" customHeight="false" outlineLevel="0" collapsed="false">
      <c r="A480" s="1" t="s">
        <v>546</v>
      </c>
      <c r="B480" s="52" t="n">
        <f aca="false">B479 - C479</f>
        <v>3163277657.80017</v>
      </c>
      <c r="C480" s="52" t="n">
        <f aca="false">B480*'Epoch 211'!$C$4</f>
        <v>9489832.9734005</v>
      </c>
      <c r="D480" s="52" t="n">
        <f aca="false">C480 * (1 - 'Epoch 211'!$C$5)</f>
        <v>7591866.3787204</v>
      </c>
    </row>
    <row r="481" customFormat="false" ht="15" hidden="false" customHeight="false" outlineLevel="0" collapsed="false">
      <c r="A481" s="1" t="s">
        <v>547</v>
      </c>
      <c r="B481" s="52" t="n">
        <f aca="false">B480 - C480</f>
        <v>3153787824.82677</v>
      </c>
      <c r="C481" s="52" t="n">
        <f aca="false">B481*'Epoch 211'!$C$4</f>
        <v>9461363.4744803</v>
      </c>
      <c r="D481" s="52" t="n">
        <f aca="false">C481 * (1 - 'Epoch 211'!$C$5)</f>
        <v>7569090.77958424</v>
      </c>
    </row>
    <row r="482" customFormat="false" ht="15" hidden="false" customHeight="false" outlineLevel="0" collapsed="false">
      <c r="A482" s="1" t="s">
        <v>548</v>
      </c>
      <c r="B482" s="52" t="n">
        <f aca="false">B481 - C481</f>
        <v>3144326461.35229</v>
      </c>
      <c r="C482" s="52" t="n">
        <f aca="false">B482*'Epoch 211'!$C$4</f>
        <v>9432979.38405686</v>
      </c>
      <c r="D482" s="52" t="n">
        <f aca="false">C482 * (1 - 'Epoch 211'!$C$5)</f>
        <v>7546383.50724549</v>
      </c>
    </row>
    <row r="483" customFormat="false" ht="15" hidden="false" customHeight="false" outlineLevel="0" collapsed="false">
      <c r="A483" s="1" t="s">
        <v>549</v>
      </c>
      <c r="B483" s="52" t="n">
        <f aca="false">B482 - C482</f>
        <v>3134893481.96823</v>
      </c>
      <c r="C483" s="52" t="n">
        <f aca="false">B483*'Epoch 211'!$C$4</f>
        <v>9404680.44590468</v>
      </c>
      <c r="D483" s="52" t="n">
        <f aca="false">C483 * (1 - 'Epoch 211'!$C$5)</f>
        <v>7523744.35672375</v>
      </c>
    </row>
    <row r="484" customFormat="false" ht="15" hidden="false" customHeight="false" outlineLevel="0" collapsed="false">
      <c r="A484" s="1" t="s">
        <v>550</v>
      </c>
      <c r="B484" s="52" t="n">
        <f aca="false">B483 - C483</f>
        <v>3125488801.52232</v>
      </c>
      <c r="C484" s="52" t="n">
        <f aca="false">B484*'Epoch 211'!$C$4</f>
        <v>9376466.40456697</v>
      </c>
      <c r="D484" s="52" t="n">
        <f aca="false">C484 * (1 - 'Epoch 211'!$C$5)</f>
        <v>7501173.12365358</v>
      </c>
    </row>
    <row r="485" customFormat="false" ht="15" hidden="false" customHeight="false" outlineLevel="0" collapsed="false">
      <c r="A485" s="1" t="s">
        <v>551</v>
      </c>
      <c r="B485" s="52" t="n">
        <f aca="false">B484 - C484</f>
        <v>3116112335.11776</v>
      </c>
      <c r="C485" s="52" t="n">
        <f aca="false">B485*'Epoch 211'!$C$4</f>
        <v>9348337.00535327</v>
      </c>
      <c r="D485" s="52" t="n">
        <f aca="false">C485 * (1 - 'Epoch 211'!$C$5)</f>
        <v>7478669.60428262</v>
      </c>
    </row>
    <row r="486" customFormat="false" ht="15" hidden="false" customHeight="false" outlineLevel="0" collapsed="false">
      <c r="A486" s="1" t="s">
        <v>552</v>
      </c>
      <c r="B486" s="52" t="n">
        <f aca="false">B485 - C485</f>
        <v>3106763998.1124</v>
      </c>
      <c r="C486" s="52" t="n">
        <f aca="false">B486*'Epoch 211'!$C$4</f>
        <v>9320291.99433721</v>
      </c>
      <c r="D486" s="52" t="n">
        <f aca="false">C486 * (1 - 'Epoch 211'!$C$5)</f>
        <v>7456233.59546977</v>
      </c>
    </row>
    <row r="487" customFormat="false" ht="15" hidden="false" customHeight="false" outlineLevel="0" collapsed="false">
      <c r="A487" s="1" t="s">
        <v>553</v>
      </c>
      <c r="B487" s="52" t="n">
        <f aca="false">B486 - C486</f>
        <v>3097443706.11807</v>
      </c>
      <c r="C487" s="52" t="n">
        <f aca="false">B487*'Epoch 211'!$C$4</f>
        <v>9292331.1183542</v>
      </c>
      <c r="D487" s="52" t="n">
        <f aca="false">C487 * (1 - 'Epoch 211'!$C$5)</f>
        <v>7433864.89468336</v>
      </c>
    </row>
    <row r="488" customFormat="false" ht="15" hidden="false" customHeight="false" outlineLevel="0" collapsed="false">
      <c r="A488" s="1" t="s">
        <v>554</v>
      </c>
      <c r="B488" s="52" t="n">
        <f aca="false">B487 - C487</f>
        <v>3088151374.99971</v>
      </c>
      <c r="C488" s="52" t="n">
        <f aca="false">B488*'Epoch 211'!$C$4</f>
        <v>9264454.12499914</v>
      </c>
      <c r="D488" s="52" t="n">
        <f aca="false">C488 * (1 - 'Epoch 211'!$C$5)</f>
        <v>7411563.29999931</v>
      </c>
    </row>
    <row r="489" customFormat="false" ht="15" hidden="false" customHeight="false" outlineLevel="0" collapsed="false">
      <c r="A489" s="1" t="s">
        <v>555</v>
      </c>
      <c r="B489" s="52" t="n">
        <f aca="false">B488 - C488</f>
        <v>3078886920.87471</v>
      </c>
      <c r="C489" s="52" t="n">
        <f aca="false">B489*'Epoch 211'!$C$4</f>
        <v>9236660.76262414</v>
      </c>
      <c r="D489" s="52" t="n">
        <f aca="false">C489 * (1 - 'Epoch 211'!$C$5)</f>
        <v>7389328.61009931</v>
      </c>
    </row>
    <row r="490" customFormat="false" ht="15" hidden="false" customHeight="false" outlineLevel="0" collapsed="false">
      <c r="A490" s="1" t="s">
        <v>556</v>
      </c>
      <c r="B490" s="52" t="n">
        <f aca="false">B489 - C489</f>
        <v>3069650260.11209</v>
      </c>
      <c r="C490" s="52" t="n">
        <f aca="false">B490*'Epoch 211'!$C$4</f>
        <v>9208950.78033627</v>
      </c>
      <c r="D490" s="52" t="n">
        <f aca="false">C490 * (1 - 'Epoch 211'!$C$5)</f>
        <v>7367160.62426901</v>
      </c>
    </row>
    <row r="491" customFormat="false" ht="15" hidden="false" customHeight="false" outlineLevel="0" collapsed="false">
      <c r="A491" s="1" t="s">
        <v>557</v>
      </c>
      <c r="B491" s="52" t="n">
        <f aca="false">B490 - C490</f>
        <v>3060441309.33175</v>
      </c>
      <c r="C491" s="52" t="n">
        <f aca="false">B491*'Epoch 211'!$C$4</f>
        <v>9181323.92799526</v>
      </c>
      <c r="D491" s="52" t="n">
        <f aca="false">C491 * (1 - 'Epoch 211'!$C$5)</f>
        <v>7345059.14239621</v>
      </c>
    </row>
    <row r="492" customFormat="false" ht="15" hidden="false" customHeight="false" outlineLevel="0" collapsed="false">
      <c r="A492" s="1" t="s">
        <v>558</v>
      </c>
      <c r="B492" s="52" t="n">
        <f aca="false">B491 - C491</f>
        <v>3051259985.40376</v>
      </c>
      <c r="C492" s="52" t="n">
        <f aca="false">B492*'Epoch 211'!$C$4</f>
        <v>9153779.95621127</v>
      </c>
      <c r="D492" s="52" t="n">
        <f aca="false">C492 * (1 - 'Epoch 211'!$C$5)</f>
        <v>7323023.96496902</v>
      </c>
    </row>
    <row r="493" customFormat="false" ht="15" hidden="false" customHeight="false" outlineLevel="0" collapsed="false">
      <c r="A493" s="1" t="s">
        <v>559</v>
      </c>
      <c r="B493" s="52" t="n">
        <f aca="false">B492 - C492</f>
        <v>3042106205.44755</v>
      </c>
      <c r="C493" s="52" t="n">
        <f aca="false">B493*'Epoch 211'!$C$4</f>
        <v>9126318.61634264</v>
      </c>
      <c r="D493" s="52" t="n">
        <f aca="false">C493 * (1 - 'Epoch 211'!$C$5)</f>
        <v>7301054.89307411</v>
      </c>
    </row>
    <row r="494" customFormat="false" ht="15" hidden="false" customHeight="false" outlineLevel="0" collapsed="false">
      <c r="A494" s="1" t="s">
        <v>560</v>
      </c>
      <c r="B494" s="52" t="n">
        <f aca="false">B493 - C493</f>
        <v>3032979886.8312</v>
      </c>
      <c r="C494" s="52" t="n">
        <f aca="false">B494*'Epoch 211'!$C$4</f>
        <v>9098939.66049361</v>
      </c>
      <c r="D494" s="52" t="n">
        <f aca="false">C494 * (1 - 'Epoch 211'!$C$5)</f>
        <v>7279151.72839489</v>
      </c>
    </row>
    <row r="495" customFormat="false" ht="15" hidden="false" customHeight="false" outlineLevel="0" collapsed="false">
      <c r="A495" s="1" t="s">
        <v>561</v>
      </c>
      <c r="B495" s="52" t="n">
        <f aca="false">B494 - C494</f>
        <v>3023880947.17071</v>
      </c>
      <c r="C495" s="52" t="n">
        <f aca="false">B495*'Epoch 211'!$C$4</f>
        <v>9071642.84151213</v>
      </c>
      <c r="D495" s="52" t="n">
        <f aca="false">C495 * (1 - 'Epoch 211'!$C$5)</f>
        <v>7257314.27320971</v>
      </c>
    </row>
    <row r="496" customFormat="false" ht="15" hidden="false" customHeight="false" outlineLevel="0" collapsed="false">
      <c r="A496" s="1" t="s">
        <v>562</v>
      </c>
      <c r="B496" s="52" t="n">
        <f aca="false">B495 - C495</f>
        <v>3014809304.3292</v>
      </c>
      <c r="C496" s="52" t="n">
        <f aca="false">B496*'Epoch 211'!$C$4</f>
        <v>9044427.91298759</v>
      </c>
      <c r="D496" s="52" t="n">
        <f aca="false">C496 * (1 - 'Epoch 211'!$C$5)</f>
        <v>7235542.33039008</v>
      </c>
    </row>
    <row r="497" customFormat="false" ht="15" hidden="false" customHeight="false" outlineLevel="0" collapsed="false">
      <c r="A497" s="1" t="s">
        <v>563</v>
      </c>
      <c r="B497" s="52" t="n">
        <f aca="false">B496 - C496</f>
        <v>3005764876.41621</v>
      </c>
      <c r="C497" s="52" t="n">
        <f aca="false">B497*'Epoch 211'!$C$4</f>
        <v>9017294.62924863</v>
      </c>
      <c r="D497" s="52" t="n">
        <f aca="false">C497 * (1 - 'Epoch 211'!$C$5)</f>
        <v>7213835.70339891</v>
      </c>
    </row>
    <row r="498" customFormat="false" ht="15" hidden="false" customHeight="false" outlineLevel="0" collapsed="false">
      <c r="A498" s="1" t="s">
        <v>564</v>
      </c>
      <c r="B498" s="52" t="n">
        <f aca="false">B497 - C497</f>
        <v>2996747581.78696</v>
      </c>
      <c r="C498" s="52" t="n">
        <f aca="false">B498*'Epoch 211'!$C$4</f>
        <v>8990242.74536088</v>
      </c>
      <c r="D498" s="52" t="n">
        <f aca="false">C498 * (1 - 'Epoch 211'!$C$5)</f>
        <v>7192194.19628871</v>
      </c>
    </row>
    <row r="499" customFormat="false" ht="15" hidden="false" customHeight="false" outlineLevel="0" collapsed="false">
      <c r="A499" s="1" t="s">
        <v>565</v>
      </c>
      <c r="B499" s="52" t="n">
        <f aca="false">B498 - C498</f>
        <v>2987757339.0416</v>
      </c>
      <c r="C499" s="52" t="n">
        <f aca="false">B499*'Epoch 211'!$C$4</f>
        <v>8963272.0171248</v>
      </c>
      <c r="D499" s="52" t="n">
        <f aca="false">C499 * (1 - 'Epoch 211'!$C$5)</f>
        <v>7170617.61369984</v>
      </c>
    </row>
    <row r="500" customFormat="false" ht="15" hidden="false" customHeight="false" outlineLevel="0" collapsed="false">
      <c r="A500" s="1" t="s">
        <v>566</v>
      </c>
      <c r="B500" s="52" t="n">
        <f aca="false">B499 - C499</f>
        <v>2978794067.02448</v>
      </c>
      <c r="C500" s="52" t="n">
        <f aca="false">B500*'Epoch 211'!$C$4</f>
        <v>8936382.20107343</v>
      </c>
      <c r="D500" s="52" t="n">
        <f aca="false">C500 * (1 - 'Epoch 211'!$C$5)</f>
        <v>7149105.76085874</v>
      </c>
    </row>
    <row r="501" customFormat="false" ht="15" hidden="false" customHeight="false" outlineLevel="0" collapsed="false">
      <c r="A501" s="1" t="s">
        <v>567</v>
      </c>
      <c r="B501" s="52" t="n">
        <f aca="false">B500 - C500</f>
        <v>2969857684.8234</v>
      </c>
      <c r="C501" s="52" t="n">
        <f aca="false">B501*'Epoch 211'!$C$4</f>
        <v>8909573.05447021</v>
      </c>
      <c r="D501" s="52" t="n">
        <f aca="false">C501 * (1 - 'Epoch 211'!$C$5)</f>
        <v>7127658.44357617</v>
      </c>
    </row>
    <row r="502" customFormat="false" ht="15" hidden="false" customHeight="false" outlineLevel="0" collapsed="false">
      <c r="A502" s="1" t="s">
        <v>568</v>
      </c>
      <c r="B502" s="52" t="n">
        <f aca="false">B501 - C501</f>
        <v>2960948111.76893</v>
      </c>
      <c r="C502" s="52" t="n">
        <f aca="false">B502*'Epoch 211'!$C$4</f>
        <v>8882844.3353068</v>
      </c>
      <c r="D502" s="52" t="n">
        <f aca="false">C502 * (1 - 'Epoch 211'!$C$5)</f>
        <v>7106275.46824544</v>
      </c>
    </row>
    <row r="503" customFormat="false" ht="15" hidden="false" customHeight="false" outlineLevel="0" collapsed="false">
      <c r="A503" s="1" t="s">
        <v>569</v>
      </c>
      <c r="B503" s="52" t="n">
        <f aca="false">B502 - C502</f>
        <v>2952065267.43363</v>
      </c>
      <c r="C503" s="52" t="n">
        <f aca="false">B503*'Epoch 211'!$C$4</f>
        <v>8856195.80230088</v>
      </c>
      <c r="D503" s="52" t="n">
        <f aca="false">C503 * (1 - 'Epoch 211'!$C$5)</f>
        <v>7084956.6418407</v>
      </c>
    </row>
    <row r="504" customFormat="false" ht="15" hidden="false" customHeight="false" outlineLevel="0" collapsed="false">
      <c r="A504" s="1" t="s">
        <v>570</v>
      </c>
      <c r="B504" s="52" t="n">
        <f aca="false">B503 - C503</f>
        <v>2943209071.63132</v>
      </c>
      <c r="C504" s="52" t="n">
        <f aca="false">B504*'Epoch 211'!$C$4</f>
        <v>8829627.21489398</v>
      </c>
      <c r="D504" s="52" t="n">
        <f aca="false">C504 * (1 - 'Epoch 211'!$C$5)</f>
        <v>7063701.77191518</v>
      </c>
    </row>
    <row r="505" customFormat="false" ht="15" hidden="false" customHeight="false" outlineLevel="0" collapsed="false">
      <c r="A505" s="1" t="s">
        <v>571</v>
      </c>
      <c r="B505" s="52" t="n">
        <f aca="false">B504 - C504</f>
        <v>2934379444.41643</v>
      </c>
      <c r="C505" s="52" t="n">
        <f aca="false">B505*'Epoch 211'!$C$4</f>
        <v>8803138.33324929</v>
      </c>
      <c r="D505" s="52" t="n">
        <f aca="false">C505 * (1 - 'Epoch 211'!$C$5)</f>
        <v>7042510.66659943</v>
      </c>
    </row>
    <row r="506" customFormat="false" ht="15" hidden="false" customHeight="false" outlineLevel="0" collapsed="false">
      <c r="A506" s="1" t="s">
        <v>572</v>
      </c>
      <c r="B506" s="52" t="n">
        <f aca="false">B505 - C505</f>
        <v>2925576306.08318</v>
      </c>
      <c r="C506" s="52" t="n">
        <f aca="false">B506*'Epoch 211'!$C$4</f>
        <v>8776728.91824955</v>
      </c>
      <c r="D506" s="52" t="n">
        <f aca="false">C506 * (1 - 'Epoch 211'!$C$5)</f>
        <v>7021383.13459964</v>
      </c>
    </row>
    <row r="507" customFormat="false" ht="15" hidden="false" customHeight="false" outlineLevel="0" collapsed="false">
      <c r="A507" s="1" t="s">
        <v>573</v>
      </c>
      <c r="B507" s="52" t="n">
        <f aca="false">B506 - C506</f>
        <v>2916799577.16493</v>
      </c>
      <c r="C507" s="52" t="n">
        <f aca="false">B507*'Epoch 211'!$C$4</f>
        <v>8750398.7314948</v>
      </c>
      <c r="D507" s="52" t="n">
        <f aca="false">C507 * (1 - 'Epoch 211'!$C$5)</f>
        <v>7000318.98519584</v>
      </c>
    </row>
    <row r="508" customFormat="false" ht="15" hidden="false" customHeight="false" outlineLevel="0" collapsed="false">
      <c r="A508" s="1" t="s">
        <v>574</v>
      </c>
      <c r="B508" s="52" t="n">
        <f aca="false">B507 - C507</f>
        <v>2908049178.43344</v>
      </c>
      <c r="C508" s="52" t="n">
        <f aca="false">B508*'Epoch 211'!$C$4</f>
        <v>8724147.53530031</v>
      </c>
      <c r="D508" s="52" t="n">
        <f aca="false">C508 * (1 - 'Epoch 211'!$C$5)</f>
        <v>6979318.02824025</v>
      </c>
    </row>
    <row r="509" customFormat="false" ht="15" hidden="false" customHeight="false" outlineLevel="0" collapsed="false">
      <c r="A509" s="1" t="s">
        <v>575</v>
      </c>
      <c r="B509" s="52" t="n">
        <f aca="false">B508 - C508</f>
        <v>2899325030.89814</v>
      </c>
      <c r="C509" s="52" t="n">
        <f aca="false">B509*'Epoch 211'!$C$4</f>
        <v>8697975.09269441</v>
      </c>
      <c r="D509" s="52" t="n">
        <f aca="false">C509 * (1 - 'Epoch 211'!$C$5)</f>
        <v>6958380.07415553</v>
      </c>
    </row>
    <row r="510" customFormat="false" ht="15" hidden="false" customHeight="false" outlineLevel="0" collapsed="false">
      <c r="A510" s="1" t="s">
        <v>576</v>
      </c>
      <c r="B510" s="52" t="n">
        <f aca="false">B509 - C509</f>
        <v>2890627055.80544</v>
      </c>
      <c r="C510" s="52" t="n">
        <f aca="false">B510*'Epoch 211'!$C$4</f>
        <v>8671881.16741633</v>
      </c>
      <c r="D510" s="52" t="n">
        <f aca="false">C510 * (1 - 'Epoch 211'!$C$5)</f>
        <v>6937504.93393306</v>
      </c>
    </row>
    <row r="511" customFormat="false" ht="15" hidden="false" customHeight="false" outlineLevel="0" collapsed="false">
      <c r="A511" s="1" t="s">
        <v>577</v>
      </c>
      <c r="B511" s="52" t="n">
        <f aca="false">B510 - C510</f>
        <v>2881955174.63803</v>
      </c>
      <c r="C511" s="52" t="n">
        <f aca="false">B511*'Epoch 211'!$C$4</f>
        <v>8645865.52391408</v>
      </c>
      <c r="D511" s="52" t="n">
        <f aca="false">C511 * (1 - 'Epoch 211'!$C$5)</f>
        <v>6916692.41913126</v>
      </c>
    </row>
    <row r="512" customFormat="false" ht="15" hidden="false" customHeight="false" outlineLevel="0" collapsed="false">
      <c r="A512" s="1" t="s">
        <v>578</v>
      </c>
      <c r="B512" s="52" t="n">
        <f aca="false">B511 - C511</f>
        <v>2873309309.11411</v>
      </c>
      <c r="C512" s="52" t="n">
        <f aca="false">B512*'Epoch 211'!$C$4</f>
        <v>8619927.92734234</v>
      </c>
      <c r="D512" s="52" t="n">
        <f aca="false">C512 * (1 - 'Epoch 211'!$C$5)</f>
        <v>6895942.34187387</v>
      </c>
    </row>
    <row r="513" customFormat="false" ht="15" hidden="false" customHeight="false" outlineLevel="0" collapsed="false">
      <c r="A513" s="1" t="s">
        <v>579</v>
      </c>
      <c r="B513" s="52" t="n">
        <f aca="false">B512 - C512</f>
        <v>2864689381.18677</v>
      </c>
      <c r="C513" s="52" t="n">
        <f aca="false">B513*'Epoch 211'!$C$4</f>
        <v>8594068.14356031</v>
      </c>
      <c r="D513" s="52" t="n">
        <f aca="false">C513 * (1 - 'Epoch 211'!$C$5)</f>
        <v>6875254.51484825</v>
      </c>
    </row>
    <row r="514" customFormat="false" ht="15" hidden="false" customHeight="false" outlineLevel="0" collapsed="false">
      <c r="A514" s="1" t="s">
        <v>580</v>
      </c>
      <c r="B514" s="52" t="n">
        <f aca="false">B513 - C513</f>
        <v>2856095313.04321</v>
      </c>
      <c r="C514" s="52" t="n">
        <f aca="false">B514*'Epoch 211'!$C$4</f>
        <v>8568285.93912963</v>
      </c>
      <c r="D514" s="52" t="n">
        <f aca="false">C514 * (1 - 'Epoch 211'!$C$5)</f>
        <v>6854628.7513037</v>
      </c>
    </row>
    <row r="515" customFormat="false" ht="15" hidden="false" customHeight="false" outlineLevel="0" collapsed="false">
      <c r="A515" s="1" t="s">
        <v>581</v>
      </c>
      <c r="B515" s="52" t="n">
        <f aca="false">B514 - C514</f>
        <v>2847527027.10408</v>
      </c>
      <c r="C515" s="52" t="n">
        <f aca="false">B515*'Epoch 211'!$C$4</f>
        <v>8542581.08131224</v>
      </c>
      <c r="D515" s="52" t="n">
        <f aca="false">C515 * (1 - 'Epoch 211'!$C$5)</f>
        <v>6834064.86504979</v>
      </c>
    </row>
    <row r="516" customFormat="false" ht="15" hidden="false" customHeight="false" outlineLevel="0" collapsed="false">
      <c r="A516" s="1" t="s">
        <v>582</v>
      </c>
      <c r="B516" s="52" t="n">
        <f aca="false">B515 - C515</f>
        <v>2838984446.02277</v>
      </c>
      <c r="C516" s="52" t="n">
        <f aca="false">B516*'Epoch 211'!$C$4</f>
        <v>8516953.33806831</v>
      </c>
      <c r="D516" s="52" t="n">
        <f aca="false">C516 * (1 - 'Epoch 211'!$C$5)</f>
        <v>6813562.67045464</v>
      </c>
    </row>
    <row r="517" customFormat="false" ht="15" hidden="false" customHeight="false" outlineLevel="0" collapsed="false">
      <c r="A517" s="1" t="s">
        <v>583</v>
      </c>
      <c r="B517" s="52" t="n">
        <f aca="false">B516 - C516</f>
        <v>2830467492.6847</v>
      </c>
      <c r="C517" s="52" t="n">
        <f aca="false">B517*'Epoch 211'!$C$4</f>
        <v>8491402.4780541</v>
      </c>
      <c r="D517" s="52" t="n">
        <f aca="false">C517 * (1 - 'Epoch 211'!$C$5)</f>
        <v>6793121.98244328</v>
      </c>
    </row>
    <row r="518" customFormat="false" ht="15" hidden="false" customHeight="false" outlineLevel="0" collapsed="false">
      <c r="A518" s="1" t="s">
        <v>584</v>
      </c>
      <c r="B518" s="52" t="n">
        <f aca="false">B517 - C517</f>
        <v>2821976090.20665</v>
      </c>
      <c r="C518" s="52" t="n">
        <f aca="false">B518*'Epoch 211'!$C$4</f>
        <v>8465928.27061994</v>
      </c>
      <c r="D518" s="52" t="n">
        <f aca="false">C518 * (1 - 'Epoch 211'!$C$5)</f>
        <v>6772742.61649595</v>
      </c>
    </row>
    <row r="519" customFormat="false" ht="15" hidden="false" customHeight="false" outlineLevel="0" collapsed="false">
      <c r="A519" s="1" t="s">
        <v>585</v>
      </c>
      <c r="B519" s="52" t="n">
        <f aca="false">B518 - C518</f>
        <v>2813510161.93603</v>
      </c>
      <c r="C519" s="52" t="n">
        <f aca="false">B519*'Epoch 211'!$C$4</f>
        <v>8440530.48580808</v>
      </c>
      <c r="D519" s="52" t="n">
        <f aca="false">C519 * (1 - 'Epoch 211'!$C$5)</f>
        <v>6752424.38864646</v>
      </c>
    </row>
    <row r="520" customFormat="false" ht="15" hidden="false" customHeight="false" outlineLevel="0" collapsed="false">
      <c r="A520" s="1" t="s">
        <v>586</v>
      </c>
      <c r="B520" s="52" t="n">
        <f aca="false">B519 - C519</f>
        <v>2805069631.45022</v>
      </c>
      <c r="C520" s="52" t="n">
        <f aca="false">B520*'Epoch 211'!$C$4</f>
        <v>8415208.89435065</v>
      </c>
      <c r="D520" s="52" t="n">
        <f aca="false">C520 * (1 - 'Epoch 211'!$C$5)</f>
        <v>6732167.11548052</v>
      </c>
    </row>
    <row r="521" customFormat="false" ht="15" hidden="false" customHeight="false" outlineLevel="0" collapsed="false">
      <c r="A521" s="1" t="s">
        <v>587</v>
      </c>
      <c r="B521" s="52" t="n">
        <f aca="false">B520 - C520</f>
        <v>2796654422.55587</v>
      </c>
      <c r="C521" s="52" t="n">
        <f aca="false">B521*'Epoch 211'!$C$4</f>
        <v>8389963.2676676</v>
      </c>
      <c r="D521" s="52" t="n">
        <f aca="false">C521 * (1 - 'Epoch 211'!$C$5)</f>
        <v>6711970.61413408</v>
      </c>
    </row>
    <row r="522" customFormat="false" ht="15" hidden="false" customHeight="false" outlineLevel="0" collapsed="false">
      <c r="A522" s="1" t="s">
        <v>588</v>
      </c>
      <c r="B522" s="52" t="n">
        <f aca="false">B521 - C521</f>
        <v>2788264459.2882</v>
      </c>
      <c r="C522" s="52" t="n">
        <f aca="false">B522*'Epoch 211'!$C$4</f>
        <v>8364793.3778646</v>
      </c>
      <c r="D522" s="52" t="n">
        <f aca="false">C522 * (1 - 'Epoch 211'!$C$5)</f>
        <v>6691834.70229168</v>
      </c>
    </row>
    <row r="523" customFormat="false" ht="15" hidden="false" customHeight="false" outlineLevel="0" collapsed="false">
      <c r="A523" s="1" t="s">
        <v>589</v>
      </c>
      <c r="B523" s="52" t="n">
        <f aca="false">B522 - C522</f>
        <v>2779899665.91034</v>
      </c>
      <c r="C523" s="52" t="n">
        <f aca="false">B523*'Epoch 211'!$C$4</f>
        <v>8339698.99773101</v>
      </c>
      <c r="D523" s="52" t="n">
        <f aca="false">C523 * (1 - 'Epoch 211'!$C$5)</f>
        <v>6671759.19818481</v>
      </c>
    </row>
    <row r="524" customFormat="false" ht="15" hidden="false" customHeight="false" outlineLevel="0" collapsed="false">
      <c r="A524" s="1" t="s">
        <v>590</v>
      </c>
      <c r="B524" s="52" t="n">
        <f aca="false">B523 - C523</f>
        <v>2771559966.9126</v>
      </c>
      <c r="C524" s="52" t="n">
        <f aca="false">B524*'Epoch 211'!$C$4</f>
        <v>8314679.90073781</v>
      </c>
      <c r="D524" s="52" t="n">
        <f aca="false">C524 * (1 - 'Epoch 211'!$C$5)</f>
        <v>6651743.92059025</v>
      </c>
    </row>
    <row r="525" customFormat="false" ht="15" hidden="false" customHeight="false" outlineLevel="0" collapsed="false">
      <c r="A525" s="1" t="s">
        <v>591</v>
      </c>
      <c r="B525" s="52" t="n">
        <f aca="false">B524 - C524</f>
        <v>2763245287.01187</v>
      </c>
      <c r="C525" s="52" t="n">
        <f aca="false">B525*'Epoch 211'!$C$4</f>
        <v>8289735.8610356</v>
      </c>
      <c r="D525" s="52" t="n">
        <f aca="false">C525 * (1 - 'Epoch 211'!$C$5)</f>
        <v>6631788.68882848</v>
      </c>
    </row>
    <row r="526" customFormat="false" ht="15" hidden="false" customHeight="false" outlineLevel="0" collapsed="false">
      <c r="A526" s="1" t="s">
        <v>592</v>
      </c>
      <c r="B526" s="52" t="n">
        <f aca="false">B525 - C525</f>
        <v>2754955551.15083</v>
      </c>
      <c r="C526" s="52" t="n">
        <f aca="false">B526*'Epoch 211'!$C$4</f>
        <v>8264866.65345249</v>
      </c>
      <c r="D526" s="52" t="n">
        <f aca="false">C526 * (1 - 'Epoch 211'!$C$5)</f>
        <v>6611893.32276199</v>
      </c>
    </row>
    <row r="527" customFormat="false" ht="15" hidden="false" customHeight="false" outlineLevel="0" collapsed="false">
      <c r="A527" s="1" t="s">
        <v>593</v>
      </c>
      <c r="B527" s="52" t="n">
        <f aca="false">B526 - C526</f>
        <v>2746690684.49738</v>
      </c>
      <c r="C527" s="52" t="n">
        <f aca="false">B527*'Epoch 211'!$C$4</f>
        <v>8240072.05349213</v>
      </c>
      <c r="D527" s="52" t="n">
        <f aca="false">C527 * (1 - 'Epoch 211'!$C$5)</f>
        <v>6592057.64279371</v>
      </c>
    </row>
    <row r="528" customFormat="false" ht="15" hidden="false" customHeight="false" outlineLevel="0" collapsed="false">
      <c r="A528" s="1" t="s">
        <v>594</v>
      </c>
      <c r="B528" s="52" t="n">
        <f aca="false">B527 - C527</f>
        <v>2738450612.44389</v>
      </c>
      <c r="C528" s="52" t="n">
        <f aca="false">B528*'Epoch 211'!$C$4</f>
        <v>8215351.83733166</v>
      </c>
      <c r="D528" s="52" t="n">
        <f aca="false">C528 * (1 - 'Epoch 211'!$C$5)</f>
        <v>6572281.46986533</v>
      </c>
    </row>
    <row r="529" customFormat="false" ht="15" hidden="false" customHeight="false" outlineLevel="0" collapsed="false">
      <c r="A529" s="1" t="s">
        <v>595</v>
      </c>
      <c r="B529" s="52" t="n">
        <f aca="false">B528 - C528</f>
        <v>2730235260.60655</v>
      </c>
      <c r="C529" s="52" t="n">
        <f aca="false">B529*'Epoch 211'!$C$4</f>
        <v>8190705.78181966</v>
      </c>
      <c r="D529" s="52" t="n">
        <f aca="false">C529 * (1 - 'Epoch 211'!$C$5)</f>
        <v>6552564.62545573</v>
      </c>
    </row>
    <row r="530" customFormat="false" ht="15" hidden="false" customHeight="false" outlineLevel="0" collapsed="false">
      <c r="A530" s="1" t="s">
        <v>596</v>
      </c>
      <c r="B530" s="52" t="n">
        <f aca="false">B529 - C529</f>
        <v>2722044554.82473</v>
      </c>
      <c r="C530" s="52" t="n">
        <f aca="false">B530*'Epoch 211'!$C$4</f>
        <v>8166133.6644742</v>
      </c>
      <c r="D530" s="52" t="n">
        <f aca="false">C530 * (1 - 'Epoch 211'!$C$5)</f>
        <v>6532906.93157936</v>
      </c>
    </row>
    <row r="531" customFormat="false" ht="15" hidden="false" customHeight="false" outlineLevel="0" collapsed="false">
      <c r="A531" s="1" t="s">
        <v>597</v>
      </c>
      <c r="B531" s="52" t="n">
        <f aca="false">B530 - C530</f>
        <v>2713878421.16026</v>
      </c>
      <c r="C531" s="52" t="n">
        <f aca="false">B531*'Epoch 211'!$C$4</f>
        <v>8141635.26348078</v>
      </c>
      <c r="D531" s="52" t="n">
        <f aca="false">C531 * (1 - 'Epoch 211'!$C$5)</f>
        <v>6513308.21078463</v>
      </c>
    </row>
    <row r="532" customFormat="false" ht="15" hidden="false" customHeight="false" outlineLevel="0" collapsed="false">
      <c r="A532" s="1" t="s">
        <v>598</v>
      </c>
      <c r="B532" s="52" t="n">
        <f aca="false">B531 - C531</f>
        <v>2705736785.89678</v>
      </c>
      <c r="C532" s="52" t="n">
        <f aca="false">B532*'Epoch 211'!$C$4</f>
        <v>8117210.35769034</v>
      </c>
      <c r="D532" s="52" t="n">
        <f aca="false">C532 * (1 - 'Epoch 211'!$C$5)</f>
        <v>6493768.28615227</v>
      </c>
    </row>
    <row r="533" customFormat="false" ht="15" hidden="false" customHeight="false" outlineLevel="0" collapsed="false">
      <c r="A533" s="1" t="s">
        <v>599</v>
      </c>
      <c r="B533" s="52" t="n">
        <f aca="false">B532 - C532</f>
        <v>2697619575.53909</v>
      </c>
      <c r="C533" s="52" t="n">
        <f aca="false">B533*'Epoch 211'!$C$4</f>
        <v>8092858.72661727</v>
      </c>
      <c r="D533" s="52" t="n">
        <f aca="false">C533 * (1 - 'Epoch 211'!$C$5)</f>
        <v>6474286.98129381</v>
      </c>
    </row>
    <row r="534" customFormat="false" ht="15" hidden="false" customHeight="false" outlineLevel="0" collapsed="false">
      <c r="A534" s="1" t="s">
        <v>600</v>
      </c>
      <c r="B534" s="52" t="n">
        <f aca="false">B533 - C533</f>
        <v>2689526716.81247</v>
      </c>
      <c r="C534" s="52" t="n">
        <f aca="false">B534*'Epoch 211'!$C$4</f>
        <v>8068580.15043742</v>
      </c>
      <c r="D534" s="52" t="n">
        <f aca="false">C534 * (1 - 'Epoch 211'!$C$5)</f>
        <v>6454864.12034993</v>
      </c>
    </row>
    <row r="535" customFormat="false" ht="15" hidden="false" customHeight="false" outlineLevel="0" collapsed="false">
      <c r="A535" s="1" t="s">
        <v>601</v>
      </c>
      <c r="B535" s="52" t="n">
        <f aca="false">B534 - C534</f>
        <v>2681458136.66203</v>
      </c>
      <c r="C535" s="52" t="n">
        <f aca="false">B535*'Epoch 211'!$C$4</f>
        <v>8044374.4099861</v>
      </c>
      <c r="D535" s="52" t="n">
        <f aca="false">C535 * (1 - 'Epoch 211'!$C$5)</f>
        <v>6435499.52798888</v>
      </c>
    </row>
    <row r="536" customFormat="false" ht="15" hidden="false" customHeight="false" outlineLevel="0" collapsed="false">
      <c r="A536" s="1" t="s">
        <v>602</v>
      </c>
      <c r="B536" s="52" t="n">
        <f aca="false">B535 - C535</f>
        <v>2673413762.25205</v>
      </c>
      <c r="C536" s="52" t="n">
        <f aca="false">B536*'Epoch 211'!$C$4</f>
        <v>8020241.28675615</v>
      </c>
      <c r="D536" s="52" t="n">
        <f aca="false">C536 * (1 - 'Epoch 211'!$C$5)</f>
        <v>6416193.02940492</v>
      </c>
    </row>
    <row r="537" customFormat="false" ht="15" hidden="false" customHeight="false" outlineLevel="0" collapsed="false">
      <c r="A537" s="1" t="s">
        <v>603</v>
      </c>
      <c r="B537" s="52" t="n">
        <f aca="false">B536 - C536</f>
        <v>2665393520.96529</v>
      </c>
      <c r="C537" s="52" t="n">
        <f aca="false">B537*'Epoch 211'!$C$4</f>
        <v>7996180.56289588</v>
      </c>
      <c r="D537" s="52" t="n">
        <f aca="false">C537 * (1 - 'Epoch 211'!$C$5)</f>
        <v>6396944.4503167</v>
      </c>
    </row>
    <row r="538" customFormat="false" ht="15" hidden="false" customHeight="false" outlineLevel="0" collapsed="false">
      <c r="A538" s="1" t="s">
        <v>604</v>
      </c>
      <c r="B538" s="52" t="n">
        <f aca="false">B537 - C537</f>
        <v>2657397340.4024</v>
      </c>
      <c r="C538" s="52" t="n">
        <f aca="false">B538*'Epoch 211'!$C$4</f>
        <v>7972192.02120719</v>
      </c>
      <c r="D538" s="52" t="n">
        <f aca="false">C538 * (1 - 'Epoch 211'!$C$5)</f>
        <v>6377753.61696575</v>
      </c>
    </row>
    <row r="539" customFormat="false" ht="15" hidden="false" customHeight="false" outlineLevel="0" collapsed="false">
      <c r="A539" s="1" t="s">
        <v>605</v>
      </c>
      <c r="B539" s="52" t="n">
        <f aca="false">B538 - C538</f>
        <v>2649425148.38119</v>
      </c>
      <c r="C539" s="52" t="n">
        <f aca="false">B539*'Epoch 211'!$C$4</f>
        <v>7948275.44514357</v>
      </c>
      <c r="D539" s="52" t="n">
        <f aca="false">C539 * (1 - 'Epoch 211'!$C$5)</f>
        <v>6358620.35611486</v>
      </c>
    </row>
    <row r="540" customFormat="false" ht="15" hidden="false" customHeight="false" outlineLevel="0" collapsed="false">
      <c r="A540" s="1" t="s">
        <v>606</v>
      </c>
      <c r="B540" s="52" t="n">
        <f aca="false">B539 - C539</f>
        <v>2641476872.93605</v>
      </c>
      <c r="C540" s="52" t="n">
        <f aca="false">B540*'Epoch 211'!$C$4</f>
        <v>7924430.61880814</v>
      </c>
      <c r="D540" s="52" t="n">
        <f aca="false">C540 * (1 - 'Epoch 211'!$C$5)</f>
        <v>6339544.49504651</v>
      </c>
    </row>
    <row r="541" customFormat="false" ht="15" hidden="false" customHeight="false" outlineLevel="0" collapsed="false">
      <c r="A541" s="1" t="s">
        <v>607</v>
      </c>
      <c r="B541" s="52" t="n">
        <f aca="false">B540 - C540</f>
        <v>2633552442.31724</v>
      </c>
      <c r="C541" s="52" t="n">
        <f aca="false">B541*'Epoch 211'!$C$4</f>
        <v>7900657.32695171</v>
      </c>
      <c r="D541" s="52" t="n">
        <f aca="false">C541 * (1 - 'Epoch 211'!$C$5)</f>
        <v>6320525.86156137</v>
      </c>
    </row>
    <row r="542" customFormat="false" ht="15" hidden="false" customHeight="false" outlineLevel="0" collapsed="false">
      <c r="A542" s="1" t="s">
        <v>608</v>
      </c>
      <c r="B542" s="52" t="n">
        <f aca="false">B541 - C541</f>
        <v>2625651784.99029</v>
      </c>
      <c r="C542" s="52" t="n">
        <f aca="false">B542*'Epoch 211'!$C$4</f>
        <v>7876955.35497086</v>
      </c>
      <c r="D542" s="52" t="n">
        <f aca="false">C542 * (1 - 'Epoch 211'!$C$5)</f>
        <v>6301564.28397669</v>
      </c>
    </row>
    <row r="543" customFormat="false" ht="15" hidden="false" customHeight="false" outlineLevel="0" collapsed="false">
      <c r="A543" s="1" t="s">
        <v>609</v>
      </c>
      <c r="B543" s="52" t="n">
        <f aca="false">B542 - C542</f>
        <v>2617774829.63531</v>
      </c>
      <c r="C543" s="52" t="n">
        <f aca="false">B543*'Epoch 211'!$C$4</f>
        <v>7853324.48890595</v>
      </c>
      <c r="D543" s="52" t="n">
        <f aca="false">C543 * (1 - 'Epoch 211'!$C$5)</f>
        <v>6282659.59112476</v>
      </c>
    </row>
    <row r="544" customFormat="false" ht="15" hidden="false" customHeight="false" outlineLevel="0" collapsed="false">
      <c r="A544" s="1" t="s">
        <v>610</v>
      </c>
      <c r="B544" s="52" t="n">
        <f aca="false">B543 - C543</f>
        <v>2609921505.14641</v>
      </c>
      <c r="C544" s="52" t="n">
        <f aca="false">B544*'Epoch 211'!$C$4</f>
        <v>7829764.51543923</v>
      </c>
      <c r="D544" s="52" t="n">
        <f aca="false">C544 * (1 - 'Epoch 211'!$C$5)</f>
        <v>6263811.61235138</v>
      </c>
    </row>
    <row r="545" customFormat="false" ht="15" hidden="false" customHeight="false" outlineLevel="0" collapsed="false">
      <c r="A545" s="1" t="s">
        <v>611</v>
      </c>
      <c r="B545" s="52" t="n">
        <f aca="false">B544 - C544</f>
        <v>2602091740.63097</v>
      </c>
      <c r="C545" s="52" t="n">
        <f aca="false">B545*'Epoch 211'!$C$4</f>
        <v>7806275.22189291</v>
      </c>
      <c r="D545" s="52" t="n">
        <f aca="false">C545 * (1 - 'Epoch 211'!$C$5)</f>
        <v>6245020.17751433</v>
      </c>
    </row>
    <row r="546" customFormat="false" ht="15" hidden="false" customHeight="false" outlineLevel="0" collapsed="false">
      <c r="A546" s="1" t="s">
        <v>612</v>
      </c>
      <c r="B546" s="52" t="n">
        <f aca="false">B545 - C545</f>
        <v>2594285465.40908</v>
      </c>
      <c r="C546" s="52" t="n">
        <f aca="false">B546*'Epoch 211'!$C$4</f>
        <v>7782856.39622723</v>
      </c>
      <c r="D546" s="52" t="n">
        <f aca="false">C546 * (1 - 'Epoch 211'!$C$5)</f>
        <v>6226285.11698179</v>
      </c>
    </row>
    <row r="547" customFormat="false" ht="15" hidden="false" customHeight="false" outlineLevel="0" collapsed="false">
      <c r="A547" s="1" t="s">
        <v>613</v>
      </c>
      <c r="B547" s="52" t="n">
        <f aca="false">B546 - C546</f>
        <v>2586502609.01285</v>
      </c>
      <c r="C547" s="52" t="n">
        <f aca="false">B547*'Epoch 211'!$C$4</f>
        <v>7759507.82703855</v>
      </c>
      <c r="D547" s="52" t="n">
        <f aca="false">C547 * (1 - 'Epoch 211'!$C$5)</f>
        <v>6207606.26163084</v>
      </c>
    </row>
    <row r="548" customFormat="false" ht="15" hidden="false" customHeight="false" outlineLevel="0" collapsed="false">
      <c r="A548" s="1" t="s">
        <v>614</v>
      </c>
      <c r="B548" s="52" t="n">
        <f aca="false">B547 - C547</f>
        <v>2578743101.18581</v>
      </c>
      <c r="C548" s="52" t="n">
        <f aca="false">B548*'Epoch 211'!$C$4</f>
        <v>7736229.30355743</v>
      </c>
      <c r="D548" s="52" t="n">
        <f aca="false">C548 * (1 - 'Epoch 211'!$C$5)</f>
        <v>6188983.44284595</v>
      </c>
    </row>
    <row r="549" customFormat="false" ht="15" hidden="false" customHeight="false" outlineLevel="0" collapsed="false">
      <c r="A549" s="1" t="s">
        <v>615</v>
      </c>
      <c r="B549" s="52" t="n">
        <f aca="false">B548 - C548</f>
        <v>2571006871.88225</v>
      </c>
      <c r="C549" s="52" t="n">
        <f aca="false">B549*'Epoch 211'!$C$4</f>
        <v>7713020.61564676</v>
      </c>
      <c r="D549" s="52" t="n">
        <f aca="false">C549 * (1 - 'Epoch 211'!$C$5)</f>
        <v>6170416.49251741</v>
      </c>
    </row>
    <row r="550" customFormat="false" ht="15" hidden="false" customHeight="false" outlineLevel="0" collapsed="false">
      <c r="A550" s="1" t="s">
        <v>616</v>
      </c>
      <c r="B550" s="52" t="n">
        <f aca="false">B549 - C549</f>
        <v>2563293851.26661</v>
      </c>
      <c r="C550" s="52" t="n">
        <f aca="false">B550*'Epoch 211'!$C$4</f>
        <v>7689881.55379982</v>
      </c>
      <c r="D550" s="52" t="n">
        <f aca="false">C550 * (1 - 'Epoch 211'!$C$5)</f>
        <v>6151905.24303986</v>
      </c>
    </row>
    <row r="551" customFormat="false" ht="15" hidden="false" customHeight="false" outlineLevel="0" collapsed="false">
      <c r="A551" s="1" t="s">
        <v>617</v>
      </c>
      <c r="B551" s="52" t="n">
        <f aca="false">B550 - C550</f>
        <v>2555603969.71281</v>
      </c>
      <c r="C551" s="52" t="n">
        <f aca="false">B551*'Epoch 211'!$C$4</f>
        <v>7666811.90913842</v>
      </c>
      <c r="D551" s="52" t="n">
        <f aca="false">C551 * (1 - 'Epoch 211'!$C$5)</f>
        <v>6133449.52731074</v>
      </c>
    </row>
    <row r="552" customFormat="false" ht="15" hidden="false" customHeight="false" outlineLevel="0" collapsed="false">
      <c r="A552" s="1" t="s">
        <v>618</v>
      </c>
      <c r="B552" s="52" t="n">
        <f aca="false">B551 - C551</f>
        <v>2547937157.80367</v>
      </c>
      <c r="C552" s="52" t="n">
        <f aca="false">B552*'Epoch 211'!$C$4</f>
        <v>7643811.47341101</v>
      </c>
      <c r="D552" s="52" t="n">
        <f aca="false">C552 * (1 - 'Epoch 211'!$C$5)</f>
        <v>6115049.17872881</v>
      </c>
    </row>
    <row r="553" customFormat="false" ht="15" hidden="false" customHeight="false" outlineLevel="0" collapsed="false">
      <c r="A553" s="1" t="s">
        <v>619</v>
      </c>
      <c r="B553" s="52" t="n">
        <f aca="false">B552 - C552</f>
        <v>2540293346.33026</v>
      </c>
      <c r="C553" s="52" t="n">
        <f aca="false">B553*'Epoch 211'!$C$4</f>
        <v>7620880.03899077</v>
      </c>
      <c r="D553" s="52" t="n">
        <f aca="false">C553 * (1 - 'Epoch 211'!$C$5)</f>
        <v>6096704.03119262</v>
      </c>
    </row>
    <row r="554" customFormat="false" ht="15" hidden="false" customHeight="false" outlineLevel="0" collapsed="false">
      <c r="A554" s="1" t="s">
        <v>620</v>
      </c>
      <c r="B554" s="52" t="n">
        <f aca="false">B553 - C553</f>
        <v>2532672466.29127</v>
      </c>
      <c r="C554" s="52" t="n">
        <f aca="false">B554*'Epoch 211'!$C$4</f>
        <v>7598017.3988738</v>
      </c>
      <c r="D554" s="52" t="n">
        <f aca="false">C554 * (1 - 'Epoch 211'!$C$5)</f>
        <v>6078413.91909904</v>
      </c>
    </row>
    <row r="555" customFormat="false" ht="15" hidden="false" customHeight="false" outlineLevel="0" collapsed="false">
      <c r="A555" s="1" t="s">
        <v>621</v>
      </c>
      <c r="B555" s="52" t="n">
        <f aca="false">B554 - C554</f>
        <v>2525074448.89239</v>
      </c>
      <c r="C555" s="52" t="n">
        <f aca="false">B555*'Epoch 211'!$C$4</f>
        <v>7575223.34667718</v>
      </c>
      <c r="D555" s="52" t="n">
        <f aca="false">C555 * (1 - 'Epoch 211'!$C$5)</f>
        <v>6060178.67734174</v>
      </c>
    </row>
    <row r="556" customFormat="false" ht="15" hidden="false" customHeight="false" outlineLevel="0" collapsed="false">
      <c r="A556" s="1" t="s">
        <v>622</v>
      </c>
      <c r="B556" s="52" t="n">
        <f aca="false">B555 - C555</f>
        <v>2517499225.54572</v>
      </c>
      <c r="C556" s="52" t="n">
        <f aca="false">B556*'Epoch 211'!$C$4</f>
        <v>7552497.67663715</v>
      </c>
      <c r="D556" s="52" t="n">
        <f aca="false">C556 * (1 - 'Epoch 211'!$C$5)</f>
        <v>6041998.14130972</v>
      </c>
    </row>
    <row r="557" customFormat="false" ht="15" hidden="false" customHeight="false" outlineLevel="0" collapsed="false">
      <c r="A557" s="1" t="s">
        <v>623</v>
      </c>
      <c r="B557" s="52" t="n">
        <f aca="false">B556 - C556</f>
        <v>2509946727.86908</v>
      </c>
      <c r="C557" s="52" t="n">
        <f aca="false">B557*'Epoch 211'!$C$4</f>
        <v>7529840.18360724</v>
      </c>
      <c r="D557" s="52" t="n">
        <f aca="false">C557 * (1 - 'Epoch 211'!$C$5)</f>
        <v>6023872.14688579</v>
      </c>
    </row>
    <row r="558" customFormat="false" ht="15" hidden="false" customHeight="false" outlineLevel="0" collapsed="false">
      <c r="A558" s="1" t="s">
        <v>624</v>
      </c>
      <c r="B558" s="52" t="n">
        <f aca="false">B557 - C557</f>
        <v>2502416887.68547</v>
      </c>
      <c r="C558" s="52" t="n">
        <f aca="false">B558*'Epoch 211'!$C$4</f>
        <v>7507250.66305641</v>
      </c>
      <c r="D558" s="52" t="n">
        <f aca="false">C558 * (1 - 'Epoch 211'!$C$5)</f>
        <v>6005800.53044513</v>
      </c>
    </row>
    <row r="559" customFormat="false" ht="15" hidden="false" customHeight="false" outlineLevel="0" collapsed="false">
      <c r="A559" s="1" t="s">
        <v>625</v>
      </c>
      <c r="B559" s="52" t="n">
        <f aca="false">B558 - C558</f>
        <v>2494909637.02241</v>
      </c>
      <c r="C559" s="52" t="n">
        <f aca="false">B559*'Epoch 211'!$C$4</f>
        <v>7484728.91106725</v>
      </c>
      <c r="D559" s="52" t="n">
        <f aca="false">C559 * (1 - 'Epoch 211'!$C$5)</f>
        <v>5987783.1288538</v>
      </c>
    </row>
    <row r="560" customFormat="false" ht="15" hidden="false" customHeight="false" outlineLevel="0" collapsed="false">
      <c r="A560" s="1" t="s">
        <v>626</v>
      </c>
      <c r="B560" s="52" t="n">
        <f aca="false">B559 - C559</f>
        <v>2487424908.11135</v>
      </c>
      <c r="C560" s="52" t="n">
        <f aca="false">B560*'Epoch 211'!$C$4</f>
        <v>7462274.72433404</v>
      </c>
      <c r="D560" s="52" t="n">
        <f aca="false">C560 * (1 - 'Epoch 211'!$C$5)</f>
        <v>5969819.77946724</v>
      </c>
    </row>
    <row r="561" customFormat="false" ht="15" hidden="false" customHeight="false" outlineLevel="0" collapsed="false">
      <c r="A561" s="1" t="s">
        <v>627</v>
      </c>
      <c r="B561" s="52" t="n">
        <f aca="false">B560 - C560</f>
        <v>2479962633.38701</v>
      </c>
      <c r="C561" s="52" t="n">
        <f aca="false">B561*'Epoch 211'!$C$4</f>
        <v>7439887.90016104</v>
      </c>
      <c r="D561" s="52" t="n">
        <f aca="false">C561 * (1 - 'Epoch 211'!$C$5)</f>
        <v>5951910.32012883</v>
      </c>
    </row>
    <row r="562" customFormat="false" ht="15" hidden="false" customHeight="false" outlineLevel="0" collapsed="false">
      <c r="A562" s="1" t="s">
        <v>628</v>
      </c>
      <c r="B562" s="52" t="n">
        <f aca="false">B561 - C561</f>
        <v>2472522745.48685</v>
      </c>
      <c r="C562" s="52" t="n">
        <f aca="false">B562*'Epoch 211'!$C$4</f>
        <v>7417568.23646056</v>
      </c>
      <c r="D562" s="52" t="n">
        <f aca="false">C562 * (1 - 'Epoch 211'!$C$5)</f>
        <v>5934054.58916845</v>
      </c>
    </row>
    <row r="563" customFormat="false" ht="15" hidden="false" customHeight="false" outlineLevel="0" collapsed="false">
      <c r="A563" s="1" t="s">
        <v>629</v>
      </c>
      <c r="B563" s="52" t="n">
        <f aca="false">B562 - C562</f>
        <v>2465105177.25039</v>
      </c>
      <c r="C563" s="52" t="n">
        <f aca="false">B563*'Epoch 211'!$C$4</f>
        <v>7395315.53175118</v>
      </c>
      <c r="D563" s="52" t="n">
        <f aca="false">C563 * (1 - 'Epoch 211'!$C$5)</f>
        <v>5916252.42540094</v>
      </c>
    </row>
    <row r="564" customFormat="false" ht="15" hidden="false" customHeight="false" outlineLevel="0" collapsed="false">
      <c r="A564" s="1" t="s">
        <v>630</v>
      </c>
      <c r="B564" s="52" t="n">
        <f aca="false">B563 - C563</f>
        <v>2457709861.71864</v>
      </c>
      <c r="C564" s="52" t="n">
        <f aca="false">B564*'Epoch 211'!$C$4</f>
        <v>7373129.58515592</v>
      </c>
      <c r="D564" s="52" t="n">
        <f aca="false">C564 * (1 - 'Epoch 211'!$C$5)</f>
        <v>5898503.66812474</v>
      </c>
    </row>
    <row r="565" customFormat="false" ht="15" hidden="false" customHeight="false" outlineLevel="0" collapsed="false">
      <c r="A565" s="1" t="s">
        <v>631</v>
      </c>
      <c r="B565" s="52" t="n">
        <f aca="false">B564 - C564</f>
        <v>2450336732.13348</v>
      </c>
      <c r="C565" s="52" t="n">
        <f aca="false">B565*'Epoch 211'!$C$4</f>
        <v>7351010.19640045</v>
      </c>
      <c r="D565" s="52" t="n">
        <f aca="false">C565 * (1 - 'Epoch 211'!$C$5)</f>
        <v>5880808.15712036</v>
      </c>
    </row>
    <row r="566" customFormat="false" ht="15" hidden="false" customHeight="false" outlineLevel="0" collapsed="false">
      <c r="A566" s="1" t="s">
        <v>632</v>
      </c>
      <c r="B566" s="52" t="n">
        <f aca="false">B565 - C565</f>
        <v>2442985721.93708</v>
      </c>
      <c r="C566" s="52" t="n">
        <f aca="false">B566*'Epoch 211'!$C$4</f>
        <v>7328957.16581125</v>
      </c>
      <c r="D566" s="52" t="n">
        <f aca="false">C566 * (1 - 'Epoch 211'!$C$5)</f>
        <v>5863165.732649</v>
      </c>
    </row>
    <row r="567" customFormat="false" ht="15" hidden="false" customHeight="false" outlineLevel="0" collapsed="false">
      <c r="A567" s="1" t="s">
        <v>633</v>
      </c>
      <c r="B567" s="52" t="n">
        <f aca="false">B566 - C566</f>
        <v>2435656764.77127</v>
      </c>
      <c r="C567" s="52" t="n">
        <f aca="false">B567*'Epoch 211'!$C$4</f>
        <v>7306970.29431382</v>
      </c>
      <c r="D567" s="52" t="n">
        <f aca="false">C567 * (1 - 'Epoch 211'!$C$5)</f>
        <v>5845576.23545106</v>
      </c>
    </row>
    <row r="568" customFormat="false" ht="15" hidden="false" customHeight="false" outlineLevel="0" collapsed="false">
      <c r="A568" s="1" t="s">
        <v>634</v>
      </c>
      <c r="B568" s="52" t="n">
        <f aca="false">B567 - C567</f>
        <v>2428349794.47696</v>
      </c>
      <c r="C568" s="52" t="n">
        <f aca="false">B568*'Epoch 211'!$C$4</f>
        <v>7285049.38343088</v>
      </c>
      <c r="D568" s="52" t="n">
        <f aca="false">C568 * (1 - 'Epoch 211'!$C$5)</f>
        <v>5828039.5067447</v>
      </c>
    </row>
    <row r="569" customFormat="false" ht="15" hidden="false" customHeight="false" outlineLevel="0" collapsed="false">
      <c r="A569" s="1" t="s">
        <v>635</v>
      </c>
      <c r="B569" s="52" t="n">
        <f aca="false">B568 - C568</f>
        <v>2421064745.09353</v>
      </c>
      <c r="C569" s="52" t="n">
        <f aca="false">B569*'Epoch 211'!$C$4</f>
        <v>7263194.23528059</v>
      </c>
      <c r="D569" s="52" t="n">
        <f aca="false">C569 * (1 - 'Epoch 211'!$C$5)</f>
        <v>5810555.38822447</v>
      </c>
    </row>
    <row r="570" customFormat="false" ht="15" hidden="false" customHeight="false" outlineLevel="0" collapsed="false">
      <c r="A570" s="1" t="s">
        <v>636</v>
      </c>
      <c r="B570" s="52" t="n">
        <f aca="false">B569 - C569</f>
        <v>2413801550.85825</v>
      </c>
      <c r="C570" s="52" t="n">
        <f aca="false">B570*'Epoch 211'!$C$4</f>
        <v>7241404.65257474</v>
      </c>
      <c r="D570" s="52" t="n">
        <f aca="false">C570 * (1 - 'Epoch 211'!$C$5)</f>
        <v>5793123.72205979</v>
      </c>
    </row>
    <row r="571" customFormat="false" ht="15" hidden="false" customHeight="false" outlineLevel="0" collapsed="false">
      <c r="A571" s="1" t="s">
        <v>637</v>
      </c>
      <c r="B571" s="52" t="n">
        <f aca="false">B570 - C570</f>
        <v>2406560146.20567</v>
      </c>
      <c r="C571" s="52" t="n">
        <f aca="false">B571*'Epoch 211'!$C$4</f>
        <v>7219680.43861702</v>
      </c>
      <c r="D571" s="52" t="n">
        <f aca="false">C571 * (1 - 'Epoch 211'!$C$5)</f>
        <v>5775744.35089362</v>
      </c>
    </row>
    <row r="572" customFormat="false" ht="15" hidden="false" customHeight="false" outlineLevel="0" collapsed="false">
      <c r="A572" s="1" t="s">
        <v>638</v>
      </c>
      <c r="B572" s="52" t="n">
        <f aca="false">B571 - C571</f>
        <v>2399340465.76706</v>
      </c>
      <c r="C572" s="52" t="n">
        <f aca="false">B572*'Epoch 211'!$C$4</f>
        <v>7198021.39730117</v>
      </c>
      <c r="D572" s="52" t="n">
        <f aca="false">C572 * (1 - 'Epoch 211'!$C$5)</f>
        <v>5758417.11784094</v>
      </c>
    </row>
    <row r="573" customFormat="false" ht="15" hidden="false" customHeight="false" outlineLevel="0" collapsed="false">
      <c r="A573" s="1" t="s">
        <v>639</v>
      </c>
      <c r="B573" s="52" t="n">
        <f aca="false">B572 - C572</f>
        <v>2392142444.36975</v>
      </c>
      <c r="C573" s="52" t="n">
        <f aca="false">B573*'Epoch 211'!$C$4</f>
        <v>7176427.33310926</v>
      </c>
      <c r="D573" s="52" t="n">
        <f aca="false">C573 * (1 - 'Epoch 211'!$C$5)</f>
        <v>5741141.86648741</v>
      </c>
    </row>
    <row r="574" customFormat="false" ht="15" hidden="false" customHeight="false" outlineLevel="0" collapsed="false">
      <c r="A574" s="1" t="s">
        <v>640</v>
      </c>
      <c r="B574" s="52" t="n">
        <f aca="false">B573 - C573</f>
        <v>2384966017.03665</v>
      </c>
      <c r="C574" s="52" t="n">
        <f aca="false">B574*'Epoch 211'!$C$4</f>
        <v>7154898.05110994</v>
      </c>
      <c r="D574" s="52" t="n">
        <f aca="false">C574 * (1 - 'Epoch 211'!$C$5)</f>
        <v>5723918.44088795</v>
      </c>
    </row>
    <row r="575" customFormat="false" ht="15" hidden="false" customHeight="false" outlineLevel="0" collapsed="false">
      <c r="A575" s="1" t="s">
        <v>641</v>
      </c>
      <c r="B575" s="52" t="n">
        <f aca="false">B574 - C574</f>
        <v>2377811118.98554</v>
      </c>
      <c r="C575" s="52" t="n">
        <f aca="false">B575*'Epoch 211'!$C$4</f>
        <v>7133433.35695661</v>
      </c>
      <c r="D575" s="52" t="n">
        <f aca="false">C575 * (1 - 'Epoch 211'!$C$5)</f>
        <v>5706746.68556529</v>
      </c>
    </row>
    <row r="576" customFormat="false" ht="15" hidden="false" customHeight="false" outlineLevel="0" collapsed="false">
      <c r="A576" s="1" t="s">
        <v>642</v>
      </c>
      <c r="B576" s="52" t="n">
        <f aca="false">B575 - C575</f>
        <v>2370677685.62858</v>
      </c>
      <c r="C576" s="52" t="n">
        <f aca="false">B576*'Epoch 211'!$C$4</f>
        <v>7112033.05688574</v>
      </c>
      <c r="D576" s="52" t="n">
        <f aca="false">C576 * (1 - 'Epoch 211'!$C$5)</f>
        <v>5689626.44550859</v>
      </c>
    </row>
    <row r="577" customFormat="false" ht="15" hidden="false" customHeight="false" outlineLevel="0" collapsed="false">
      <c r="A577" s="1" t="s">
        <v>643</v>
      </c>
      <c r="B577" s="52" t="n">
        <f aca="false">B576 - C576</f>
        <v>2363565652.57169</v>
      </c>
      <c r="C577" s="52" t="n">
        <f aca="false">B577*'Epoch 211'!$C$4</f>
        <v>7090696.95771508</v>
      </c>
      <c r="D577" s="52" t="n">
        <f aca="false">C577 * (1 - 'Epoch 211'!$C$5)</f>
        <v>5672557.56617206</v>
      </c>
    </row>
    <row r="578" customFormat="false" ht="15" hidden="false" customHeight="false" outlineLevel="0" collapsed="false">
      <c r="A578" s="1" t="s">
        <v>644</v>
      </c>
      <c r="B578" s="52" t="n">
        <f aca="false">B577 - C577</f>
        <v>2356474955.61398</v>
      </c>
      <c r="C578" s="52" t="n">
        <f aca="false">B578*'Epoch 211'!$C$4</f>
        <v>7069424.86684194</v>
      </c>
      <c r="D578" s="52" t="n">
        <f aca="false">C578 * (1 - 'Epoch 211'!$C$5)</f>
        <v>5655539.89347355</v>
      </c>
    </row>
    <row r="579" customFormat="false" ht="15" hidden="false" customHeight="false" outlineLevel="0" collapsed="false">
      <c r="A579" s="1" t="s">
        <v>645</v>
      </c>
      <c r="B579" s="52" t="n">
        <f aca="false">B578 - C578</f>
        <v>2349405530.74714</v>
      </c>
      <c r="C579" s="52" t="n">
        <f aca="false">B579*'Epoch 211'!$C$4</f>
        <v>7048216.59224141</v>
      </c>
      <c r="D579" s="52" t="n">
        <f aca="false">C579 * (1 - 'Epoch 211'!$C$5)</f>
        <v>5638573.27379313</v>
      </c>
    </row>
    <row r="580" customFormat="false" ht="15" hidden="false" customHeight="false" outlineLevel="0" collapsed="false">
      <c r="A580" s="1" t="s">
        <v>646</v>
      </c>
      <c r="B580" s="52" t="n">
        <f aca="false">B579 - C579</f>
        <v>2342357314.1549</v>
      </c>
      <c r="C580" s="52" t="n">
        <f aca="false">B580*'Epoch 211'!$C$4</f>
        <v>7027071.94246469</v>
      </c>
      <c r="D580" s="52" t="n">
        <f aca="false">C580 * (1 - 'Epoch 211'!$C$5)</f>
        <v>5621657.55397175</v>
      </c>
    </row>
    <row r="581" customFormat="false" ht="15" hidden="false" customHeight="false" outlineLevel="0" collapsed="false">
      <c r="A581" s="1" t="s">
        <v>647</v>
      </c>
      <c r="B581" s="52" t="n">
        <f aca="false">B580 - C580</f>
        <v>2335330242.21243</v>
      </c>
      <c r="C581" s="52" t="n">
        <f aca="false">B581*'Epoch 211'!$C$4</f>
        <v>7005990.72663729</v>
      </c>
      <c r="D581" s="52" t="n">
        <f aca="false">C581 * (1 - 'Epoch 211'!$C$5)</f>
        <v>5604792.58130983</v>
      </c>
    </row>
    <row r="582" customFormat="false" ht="15" hidden="false" customHeight="false" outlineLevel="0" collapsed="false">
      <c r="A582" s="1" t="s">
        <v>648</v>
      </c>
      <c r="B582" s="52" t="n">
        <f aca="false">B581 - C581</f>
        <v>2328324251.48579</v>
      </c>
      <c r="C582" s="52" t="n">
        <f aca="false">B582*'Epoch 211'!$C$4</f>
        <v>6984972.75445738</v>
      </c>
      <c r="D582" s="52" t="n">
        <f aca="false">C582 * (1 - 'Epoch 211'!$C$5)</f>
        <v>5587978.2035659</v>
      </c>
    </row>
    <row r="583" customFormat="false" ht="15" hidden="false" customHeight="false" outlineLevel="0" collapsed="false">
      <c r="A583" s="1" t="s">
        <v>649</v>
      </c>
      <c r="B583" s="52" t="n">
        <f aca="false">B582 - C582</f>
        <v>2321339278.73134</v>
      </c>
      <c r="C583" s="52" t="n">
        <f aca="false">B583*'Epoch 211'!$C$4</f>
        <v>6964017.83619401</v>
      </c>
      <c r="D583" s="52" t="n">
        <f aca="false">C583 * (1 - 'Epoch 211'!$C$5)</f>
        <v>5571214.26895521</v>
      </c>
    </row>
    <row r="584" customFormat="false" ht="15" hidden="false" customHeight="false" outlineLevel="0" collapsed="false">
      <c r="A584" s="1" t="s">
        <v>650</v>
      </c>
      <c r="B584" s="52" t="n">
        <f aca="false">B583 - C583</f>
        <v>2314375260.89514</v>
      </c>
      <c r="C584" s="52" t="n">
        <f aca="false">B584*'Epoch 211'!$C$4</f>
        <v>6943125.78268543</v>
      </c>
      <c r="D584" s="52" t="n">
        <f aca="false">C584 * (1 - 'Epoch 211'!$C$5)</f>
        <v>5554500.62614834</v>
      </c>
    </row>
    <row r="585" customFormat="false" ht="15" hidden="false" customHeight="false" outlineLevel="0" collapsed="false">
      <c r="A585" s="1" t="s">
        <v>651</v>
      </c>
      <c r="B585" s="52" t="n">
        <f aca="false">B584 - C584</f>
        <v>2307432135.11246</v>
      </c>
      <c r="C585" s="52" t="n">
        <f aca="false">B585*'Epoch 211'!$C$4</f>
        <v>6922296.40533737</v>
      </c>
      <c r="D585" s="52" t="n">
        <f aca="false">C585 * (1 - 'Epoch 211'!$C$5)</f>
        <v>5537837.1242699</v>
      </c>
    </row>
    <row r="586" customFormat="false" ht="15" hidden="false" customHeight="false" outlineLevel="0" collapsed="false">
      <c r="A586" s="1" t="s">
        <v>652</v>
      </c>
      <c r="B586" s="52" t="n">
        <f aca="false">B585 - C585</f>
        <v>2300509838.70712</v>
      </c>
      <c r="C586" s="52" t="n">
        <f aca="false">B586*'Epoch 211'!$C$4</f>
        <v>6901529.51612136</v>
      </c>
      <c r="D586" s="52" t="n">
        <f aca="false">C586 * (1 - 'Epoch 211'!$C$5)</f>
        <v>5521223.61289709</v>
      </c>
    </row>
    <row r="587" customFormat="false" ht="15" hidden="false" customHeight="false" outlineLevel="0" collapsed="false">
      <c r="A587" s="1" t="s">
        <v>653</v>
      </c>
      <c r="B587" s="52" t="n">
        <f aca="false">B586 - C586</f>
        <v>2293608309.191</v>
      </c>
      <c r="C587" s="52" t="n">
        <f aca="false">B587*'Epoch 211'!$C$4</f>
        <v>6880824.92757299</v>
      </c>
      <c r="D587" s="52" t="n">
        <f aca="false">C587 * (1 - 'Epoch 211'!$C$5)</f>
        <v>5504659.9420584</v>
      </c>
    </row>
    <row r="588" customFormat="false" ht="15" hidden="false" customHeight="false" outlineLevel="0" collapsed="false">
      <c r="A588" s="1" t="s">
        <v>654</v>
      </c>
      <c r="B588" s="52" t="n">
        <f aca="false">B587 - C587</f>
        <v>2286727484.26342</v>
      </c>
      <c r="C588" s="52" t="n">
        <f aca="false">B588*'Epoch 211'!$C$4</f>
        <v>6860182.45279027</v>
      </c>
      <c r="D588" s="52" t="n">
        <f aca="false">C588 * (1 - 'Epoch 211'!$C$5)</f>
        <v>5488145.96223222</v>
      </c>
    </row>
    <row r="589" customFormat="false" ht="15" hidden="false" customHeight="false" outlineLevel="0" collapsed="false">
      <c r="A589" s="1" t="s">
        <v>655</v>
      </c>
      <c r="B589" s="52" t="n">
        <f aca="false">B588 - C588</f>
        <v>2279867301.81063</v>
      </c>
      <c r="C589" s="52" t="n">
        <f aca="false">B589*'Epoch 211'!$C$4</f>
        <v>6839601.9054319</v>
      </c>
      <c r="D589" s="52" t="n">
        <f aca="false">C589 * (1 - 'Epoch 211'!$C$5)</f>
        <v>5471681.52434552</v>
      </c>
    </row>
    <row r="590" customFormat="false" ht="15" hidden="false" customHeight="false" outlineLevel="0" collapsed="false">
      <c r="A590" s="1" t="s">
        <v>656</v>
      </c>
      <c r="B590" s="52" t="n">
        <f aca="false">B589 - C589</f>
        <v>2273027699.9052</v>
      </c>
      <c r="C590" s="52" t="n">
        <f aca="false">B590*'Epoch 211'!$C$4</f>
        <v>6819083.09971561</v>
      </c>
      <c r="D590" s="52" t="n">
        <f aca="false">C590 * (1 - 'Epoch 211'!$C$5)</f>
        <v>5455266.47977249</v>
      </c>
    </row>
    <row r="591" customFormat="false" ht="15" hidden="false" customHeight="false" outlineLevel="0" collapsed="false">
      <c r="A591" s="1" t="s">
        <v>657</v>
      </c>
      <c r="B591" s="52" t="n">
        <f aca="false">B590 - C590</f>
        <v>2266208616.80549</v>
      </c>
      <c r="C591" s="52" t="n">
        <f aca="false">B591*'Epoch 211'!$C$4</f>
        <v>6798625.85041646</v>
      </c>
      <c r="D591" s="52" t="n">
        <f aca="false">C591 * (1 - 'Epoch 211'!$C$5)</f>
        <v>5438900.68033317</v>
      </c>
    </row>
    <row r="592" customFormat="false" ht="15" hidden="false" customHeight="false" outlineLevel="0" collapsed="false">
      <c r="A592" s="1" t="s">
        <v>658</v>
      </c>
      <c r="B592" s="52" t="n">
        <f aca="false">B591 - C591</f>
        <v>2259409990.95507</v>
      </c>
      <c r="C592" s="52" t="n">
        <f aca="false">B592*'Epoch 211'!$C$4</f>
        <v>6778229.97286521</v>
      </c>
      <c r="D592" s="52" t="n">
        <f aca="false">C592 * (1 - 'Epoch 211'!$C$5)</f>
        <v>5422583.97829217</v>
      </c>
    </row>
    <row r="593" customFormat="false" ht="15" hidden="false" customHeight="false" outlineLevel="0" collapsed="false">
      <c r="A593" s="1" t="s">
        <v>659</v>
      </c>
      <c r="B593" s="52" t="n">
        <f aca="false">B592 - C592</f>
        <v>2252631760.9822</v>
      </c>
      <c r="C593" s="52" t="n">
        <f aca="false">B593*'Epoch 211'!$C$4</f>
        <v>6757895.28294661</v>
      </c>
      <c r="D593" s="52" t="n">
        <f aca="false">C593 * (1 - 'Epoch 211'!$C$5)</f>
        <v>5406316.22635729</v>
      </c>
    </row>
    <row r="594" customFormat="false" ht="15" hidden="false" customHeight="false" outlineLevel="0" collapsed="false">
      <c r="A594" s="1" t="s">
        <v>660</v>
      </c>
      <c r="B594" s="52" t="n">
        <f aca="false">B593 - C593</f>
        <v>2245873865.69926</v>
      </c>
      <c r="C594" s="52" t="n">
        <f aca="false">B594*'Epoch 211'!$C$4</f>
        <v>6737621.59709777</v>
      </c>
      <c r="D594" s="52" t="n">
        <f aca="false">C594 * (1 - 'Epoch 211'!$C$5)</f>
        <v>5390097.27767822</v>
      </c>
    </row>
    <row r="595" customFormat="false" ht="15" hidden="false" customHeight="false" outlineLevel="0" collapsed="false">
      <c r="A595" s="1" t="s">
        <v>661</v>
      </c>
      <c r="B595" s="52" t="n">
        <f aca="false">B594 - C594</f>
        <v>2239136244.10216</v>
      </c>
      <c r="C595" s="52" t="n">
        <f aca="false">B595*'Epoch 211'!$C$4</f>
        <v>6717408.73230648</v>
      </c>
      <c r="D595" s="52" t="n">
        <f aca="false">C595 * (1 - 'Epoch 211'!$C$5)</f>
        <v>5373926.98584519</v>
      </c>
    </row>
    <row r="596" customFormat="false" ht="15" hidden="false" customHeight="false" outlineLevel="0" collapsed="false">
      <c r="A596" s="1" t="s">
        <v>662</v>
      </c>
      <c r="B596" s="52" t="n">
        <f aca="false">B595 - C595</f>
        <v>2232418835.36985</v>
      </c>
      <c r="C596" s="52" t="n">
        <f aca="false">B596*'Epoch 211'!$C$4</f>
        <v>6697256.50610956</v>
      </c>
      <c r="D596" s="52" t="n">
        <f aca="false">C596 * (1 - 'Epoch 211'!$C$5)</f>
        <v>5357805.20488765</v>
      </c>
    </row>
    <row r="597" customFormat="false" ht="15" hidden="false" customHeight="false" outlineLevel="0" collapsed="false">
      <c r="A597" s="1" t="s">
        <v>663</v>
      </c>
      <c r="B597" s="52" t="n">
        <f aca="false">B596 - C596</f>
        <v>2225721578.86374</v>
      </c>
      <c r="C597" s="52" t="n">
        <f aca="false">B597*'Epoch 211'!$C$4</f>
        <v>6677164.73659123</v>
      </c>
      <c r="D597" s="52" t="n">
        <f aca="false">C597 * (1 - 'Epoch 211'!$C$5)</f>
        <v>5341731.78927299</v>
      </c>
    </row>
    <row r="598" customFormat="false" ht="15" hidden="false" customHeight="false" outlineLevel="0" collapsed="false">
      <c r="A598" s="1" t="s">
        <v>664</v>
      </c>
      <c r="B598" s="52" t="n">
        <f aca="false">B597 - C597</f>
        <v>2219044414.12715</v>
      </c>
      <c r="C598" s="52" t="n">
        <f aca="false">B598*'Epoch 211'!$C$4</f>
        <v>6657133.24238146</v>
      </c>
      <c r="D598" s="52" t="n">
        <f aca="false">C598 * (1 - 'Epoch 211'!$C$5)</f>
        <v>5325706.59390517</v>
      </c>
    </row>
    <row r="599" customFormat="false" ht="15" hidden="false" customHeight="false" outlineLevel="0" collapsed="false">
      <c r="A599" s="1" t="s">
        <v>665</v>
      </c>
      <c r="B599" s="52" t="n">
        <f aca="false">B598 - C598</f>
        <v>2212387280.88477</v>
      </c>
      <c r="C599" s="52" t="n">
        <f aca="false">B599*'Epoch 211'!$C$4</f>
        <v>6637161.84265431</v>
      </c>
      <c r="D599" s="52" t="n">
        <f aca="false">C599 * (1 - 'Epoch 211'!$C$5)</f>
        <v>5309729.47412345</v>
      </c>
    </row>
    <row r="600" customFormat="false" ht="15" hidden="false" customHeight="false" outlineLevel="0" collapsed="false">
      <c r="A600" s="1" t="s">
        <v>666</v>
      </c>
      <c r="B600" s="52" t="n">
        <f aca="false">B599 - C599</f>
        <v>2205750119.04212</v>
      </c>
      <c r="C600" s="52" t="n">
        <f aca="false">B600*'Epoch 211'!$C$4</f>
        <v>6617250.35712635</v>
      </c>
      <c r="D600" s="52" t="n">
        <f aca="false">C600 * (1 - 'Epoch 211'!$C$5)</f>
        <v>5293800.28570108</v>
      </c>
    </row>
    <row r="601" customFormat="false" ht="15" hidden="false" customHeight="false" outlineLevel="0" collapsed="false">
      <c r="A601" s="1" t="s">
        <v>667</v>
      </c>
      <c r="B601" s="52" t="n">
        <f aca="false">B600 - C600</f>
        <v>2199132868.68499</v>
      </c>
      <c r="C601" s="52" t="n">
        <f aca="false">B601*'Epoch 211'!$C$4</f>
        <v>6597398.60605497</v>
      </c>
      <c r="D601" s="52" t="n">
        <f aca="false">C601 * (1 - 'Epoch 211'!$C$5)</f>
        <v>5277918.88484398</v>
      </c>
    </row>
    <row r="602" customFormat="false" ht="15" hidden="false" customHeight="false" outlineLevel="0" collapsed="false">
      <c r="A602" s="1" t="s">
        <v>668</v>
      </c>
      <c r="B602" s="52" t="n">
        <f aca="false">B601 - C601</f>
        <v>2192535470.07894</v>
      </c>
      <c r="C602" s="52" t="n">
        <f aca="false">B602*'Epoch 211'!$C$4</f>
        <v>6577606.41023681</v>
      </c>
      <c r="D602" s="52" t="n">
        <f aca="false">C602 * (1 - 'Epoch 211'!$C$5)</f>
        <v>5262085.12818945</v>
      </c>
    </row>
    <row r="603" customFormat="false" ht="15" hidden="false" customHeight="false" outlineLevel="0" collapsed="false">
      <c r="A603" s="1" t="s">
        <v>669</v>
      </c>
      <c r="B603" s="52" t="n">
        <f aca="false">B602 - C602</f>
        <v>2185957863.6687</v>
      </c>
      <c r="C603" s="52" t="n">
        <f aca="false">B603*'Epoch 211'!$C$4</f>
        <v>6557873.5910061</v>
      </c>
      <c r="D603" s="52" t="n">
        <f aca="false">C603 * (1 - 'Epoch 211'!$C$5)</f>
        <v>5246298.87280488</v>
      </c>
    </row>
    <row r="604" customFormat="false" ht="15" hidden="false" customHeight="false" outlineLevel="0" collapsed="false">
      <c r="A604" s="1" t="s">
        <v>670</v>
      </c>
      <c r="B604" s="52" t="n">
        <f aca="false">B603 - C603</f>
        <v>2179399990.07769</v>
      </c>
      <c r="C604" s="52" t="n">
        <f aca="false">B604*'Epoch 211'!$C$4</f>
        <v>6538199.97023308</v>
      </c>
      <c r="D604" s="52" t="n">
        <f aca="false">C604 * (1 - 'Epoch 211'!$C$5)</f>
        <v>5230559.97618646</v>
      </c>
    </row>
    <row r="605" customFormat="false" ht="15" hidden="false" customHeight="false" outlineLevel="0" collapsed="false">
      <c r="A605" s="1" t="s">
        <v>671</v>
      </c>
      <c r="B605" s="52" t="n">
        <f aca="false">B604 - C604</f>
        <v>2172861790.10746</v>
      </c>
      <c r="C605" s="52" t="n">
        <f aca="false">B605*'Epoch 211'!$C$4</f>
        <v>6518585.37032238</v>
      </c>
      <c r="D605" s="52" t="n">
        <f aca="false">C605 * (1 - 'Epoch 211'!$C$5)</f>
        <v>5214868.2962579</v>
      </c>
    </row>
    <row r="606" customFormat="false" ht="15" hidden="false" customHeight="false" outlineLevel="0" collapsed="false">
      <c r="A606" s="1" t="s">
        <v>672</v>
      </c>
      <c r="B606" s="52" t="n">
        <f aca="false">B605 - C605</f>
        <v>2166343204.73714</v>
      </c>
      <c r="C606" s="52" t="n">
        <f aca="false">B606*'Epoch 211'!$C$4</f>
        <v>6499029.61421141</v>
      </c>
      <c r="D606" s="52" t="n">
        <f aca="false">C606 * (1 - 'Epoch 211'!$C$5)</f>
        <v>5199223.69136913</v>
      </c>
    </row>
    <row r="607" customFormat="false" ht="15" hidden="false" customHeight="false" outlineLevel="0" collapsed="false">
      <c r="A607" s="1" t="s">
        <v>673</v>
      </c>
      <c r="B607" s="52" t="n">
        <f aca="false">B606 - C606</f>
        <v>2159844175.12293</v>
      </c>
      <c r="C607" s="52" t="n">
        <f aca="false">B607*'Epoch 211'!$C$4</f>
        <v>6479532.52536878</v>
      </c>
      <c r="D607" s="52" t="n">
        <f aca="false">C607 * (1 - 'Epoch 211'!$C$5)</f>
        <v>5183626.02029502</v>
      </c>
    </row>
    <row r="608" customFormat="false" ht="15" hidden="false" customHeight="false" outlineLevel="0" collapsed="false">
      <c r="A608" s="1" t="s">
        <v>674</v>
      </c>
      <c r="B608" s="52" t="n">
        <f aca="false">B607 - C607</f>
        <v>2153364642.59756</v>
      </c>
      <c r="C608" s="52" t="n">
        <f aca="false">B608*'Epoch 211'!$C$4</f>
        <v>6460093.92779267</v>
      </c>
      <c r="D608" s="52" t="n">
        <f aca="false">C608 * (1 - 'Epoch 211'!$C$5)</f>
        <v>5168075.14223414</v>
      </c>
    </row>
    <row r="609" customFormat="false" ht="15" hidden="false" customHeight="false" outlineLevel="0" collapsed="false">
      <c r="A609" s="1" t="s">
        <v>675</v>
      </c>
      <c r="B609" s="52" t="n">
        <f aca="false">B608 - C608</f>
        <v>2146904548.66976</v>
      </c>
      <c r="C609" s="52" t="n">
        <f aca="false">B609*'Epoch 211'!$C$4</f>
        <v>6440713.64600929</v>
      </c>
      <c r="D609" s="52" t="n">
        <f aca="false">C609 * (1 - 'Epoch 211'!$C$5)</f>
        <v>5152570.91680744</v>
      </c>
    </row>
    <row r="610" customFormat="false" ht="15" hidden="false" customHeight="false" outlineLevel="0" collapsed="false">
      <c r="A610" s="1" t="s">
        <v>676</v>
      </c>
      <c r="B610" s="52" t="n">
        <f aca="false">B609 - C609</f>
        <v>2140463835.02376</v>
      </c>
      <c r="C610" s="52" t="n">
        <f aca="false">B610*'Epoch 211'!$C$4</f>
        <v>6421391.50507127</v>
      </c>
      <c r="D610" s="52" t="n">
        <f aca="false">C610 * (1 - 'Epoch 211'!$C$5)</f>
        <v>5137113.20405701</v>
      </c>
    </row>
    <row r="611" customFormat="false" ht="15" hidden="false" customHeight="false" outlineLevel="0" collapsed="false">
      <c r="A611" s="1" t="s">
        <v>677</v>
      </c>
      <c r="B611" s="52" t="n">
        <f aca="false">B610 - C610</f>
        <v>2134042443.51868</v>
      </c>
      <c r="C611" s="52" t="n">
        <f aca="false">B611*'Epoch 211'!$C$4</f>
        <v>6402127.33055605</v>
      </c>
      <c r="D611" s="52" t="n">
        <f aca="false">C611 * (1 - 'Epoch 211'!$C$5)</f>
        <v>5121701.86444484</v>
      </c>
    </row>
    <row r="612" customFormat="false" ht="15" hidden="false" customHeight="false" outlineLevel="0" collapsed="false">
      <c r="A612" s="1" t="s">
        <v>678</v>
      </c>
      <c r="B612" s="52" t="n">
        <f aca="false">B611 - C611</f>
        <v>2127640316.18813</v>
      </c>
      <c r="C612" s="52" t="n">
        <f aca="false">B612*'Epoch 211'!$C$4</f>
        <v>6382920.94856439</v>
      </c>
      <c r="D612" s="52" t="n">
        <f aca="false">C612 * (1 - 'Epoch 211'!$C$5)</f>
        <v>5106336.75885151</v>
      </c>
    </row>
    <row r="613" customFormat="false" ht="15" hidden="false" customHeight="false" outlineLevel="0" collapsed="false">
      <c r="A613" s="1" t="s">
        <v>679</v>
      </c>
      <c r="B613" s="52" t="n">
        <f aca="false">B612 - C612</f>
        <v>2121257395.23956</v>
      </c>
      <c r="C613" s="52" t="n">
        <f aca="false">B613*'Epoch 211'!$C$4</f>
        <v>6363772.18571869</v>
      </c>
      <c r="D613" s="52" t="n">
        <f aca="false">C613 * (1 - 'Epoch 211'!$C$5)</f>
        <v>5091017.74857495</v>
      </c>
    </row>
    <row r="614" customFormat="false" ht="15" hidden="false" customHeight="false" outlineLevel="0" collapsed="false">
      <c r="A614" s="1" t="s">
        <v>680</v>
      </c>
      <c r="B614" s="52" t="n">
        <f aca="false">B613 - C613</f>
        <v>2114893623.05385</v>
      </c>
      <c r="C614" s="52" t="n">
        <f aca="false">B614*'Epoch 211'!$C$4</f>
        <v>6344680.86916154</v>
      </c>
      <c r="D614" s="52" t="n">
        <f aca="false">C614 * (1 - 'Epoch 211'!$C$5)</f>
        <v>5075744.69532923</v>
      </c>
    </row>
    <row r="615" customFormat="false" ht="15" hidden="false" customHeight="false" outlineLevel="0" collapsed="false">
      <c r="A615" s="1" t="s">
        <v>681</v>
      </c>
      <c r="B615" s="52" t="n">
        <f aca="false">B614 - C614</f>
        <v>2108548942.18468</v>
      </c>
      <c r="C615" s="52" t="n">
        <f aca="false">B615*'Epoch 211'!$C$4</f>
        <v>6325646.82655405</v>
      </c>
      <c r="D615" s="52" t="n">
        <f aca="false">C615 * (1 - 'Epoch 211'!$C$5)</f>
        <v>5060517.46124324</v>
      </c>
    </row>
    <row r="616" customFormat="false" ht="15" hidden="false" customHeight="false" outlineLevel="0" collapsed="false">
      <c r="A616" s="1" t="s">
        <v>682</v>
      </c>
      <c r="B616" s="52" t="n">
        <f aca="false">B615 - C615</f>
        <v>2102223295.35813</v>
      </c>
      <c r="C616" s="52" t="n">
        <f aca="false">B616*'Epoch 211'!$C$4</f>
        <v>6306669.88607439</v>
      </c>
      <c r="D616" s="52" t="n">
        <f aca="false">C616 * (1 - 'Epoch 211'!$C$5)</f>
        <v>5045335.90885951</v>
      </c>
    </row>
    <row r="617" customFormat="false" ht="15" hidden="false" customHeight="false" outlineLevel="0" collapsed="false">
      <c r="A617" s="1" t="s">
        <v>683</v>
      </c>
      <c r="B617" s="52" t="n">
        <f aca="false">B616 - C616</f>
        <v>2095916625.47206</v>
      </c>
      <c r="C617" s="52" t="n">
        <f aca="false">B617*'Epoch 211'!$C$4</f>
        <v>6287749.87641617</v>
      </c>
      <c r="D617" s="52" t="n">
        <f aca="false">C617 * (1 - 'Epoch 211'!$C$5)</f>
        <v>5030199.90113293</v>
      </c>
    </row>
    <row r="618" customFormat="false" ht="15" hidden="false" customHeight="false" outlineLevel="0" collapsed="false">
      <c r="A618" s="1" t="s">
        <v>684</v>
      </c>
      <c r="B618" s="52" t="n">
        <f aca="false">B617 - C617</f>
        <v>2089628875.59564</v>
      </c>
      <c r="C618" s="52" t="n">
        <f aca="false">B618*'Epoch 211'!$C$4</f>
        <v>6268886.62678692</v>
      </c>
      <c r="D618" s="52" t="n">
        <f aca="false">C618 * (1 - 'Epoch 211'!$C$5)</f>
        <v>5015109.30142953</v>
      </c>
    </row>
    <row r="619" customFormat="false" ht="15" hidden="false" customHeight="false" outlineLevel="0" collapsed="false">
      <c r="A619" s="1" t="s">
        <v>685</v>
      </c>
      <c r="B619" s="52" t="n">
        <f aca="false">B618 - C618</f>
        <v>2083359988.96885</v>
      </c>
      <c r="C619" s="52" t="n">
        <f aca="false">B619*'Epoch 211'!$C$4</f>
        <v>6250079.96690656</v>
      </c>
      <c r="D619" s="52" t="n">
        <f aca="false">C619 * (1 - 'Epoch 211'!$C$5)</f>
        <v>5000063.97352524</v>
      </c>
    </row>
    <row r="620" customFormat="false" ht="15" hidden="false" customHeight="false" outlineLevel="0" collapsed="false">
      <c r="A620" s="1" t="s">
        <v>686</v>
      </c>
      <c r="B620" s="52" t="n">
        <f aca="false">B619 - C619</f>
        <v>2077109909.00195</v>
      </c>
      <c r="C620" s="52" t="n">
        <f aca="false">B620*'Epoch 211'!$C$4</f>
        <v>6231329.72700584</v>
      </c>
      <c r="D620" s="52" t="n">
        <f aca="false">C620 * (1 - 'Epoch 211'!$C$5)</f>
        <v>4985063.78160467</v>
      </c>
    </row>
    <row r="621" customFormat="false" ht="15" hidden="false" customHeight="false" outlineLevel="0" collapsed="false">
      <c r="A621" s="1" t="s">
        <v>687</v>
      </c>
      <c r="B621" s="52" t="n">
        <f aca="false">B620 - C620</f>
        <v>2070878579.27494</v>
      </c>
      <c r="C621" s="52" t="n">
        <f aca="false">B621*'Epoch 211'!$C$4</f>
        <v>6212635.73782482</v>
      </c>
      <c r="D621" s="52" t="n">
        <f aca="false">C621 * (1 - 'Epoch 211'!$C$5)</f>
        <v>4970108.59025986</v>
      </c>
    </row>
    <row r="622" customFormat="false" ht="15" hidden="false" customHeight="false" outlineLevel="0" collapsed="false">
      <c r="A622" s="1" t="s">
        <v>688</v>
      </c>
      <c r="B622" s="52" t="n">
        <f aca="false">B621 - C621</f>
        <v>2064665943.53711</v>
      </c>
      <c r="C622" s="52" t="n">
        <f aca="false">B622*'Epoch 211'!$C$4</f>
        <v>6193997.83061134</v>
      </c>
      <c r="D622" s="52" t="n">
        <f aca="false">C622 * (1 - 'Epoch 211'!$C$5)</f>
        <v>4955198.26448908</v>
      </c>
    </row>
    <row r="623" customFormat="false" ht="15" hidden="false" customHeight="false" outlineLevel="0" collapsed="false">
      <c r="A623" s="1" t="s">
        <v>689</v>
      </c>
      <c r="B623" s="52" t="n">
        <f aca="false">B622 - C622</f>
        <v>2058471945.7065</v>
      </c>
      <c r="C623" s="52" t="n">
        <f aca="false">B623*'Epoch 211'!$C$4</f>
        <v>6175415.83711951</v>
      </c>
      <c r="D623" s="52" t="n">
        <f aca="false">C623 * (1 - 'Epoch 211'!$C$5)</f>
        <v>4940332.66969561</v>
      </c>
    </row>
    <row r="624" customFormat="false" ht="15" hidden="false" customHeight="false" outlineLevel="0" collapsed="false">
      <c r="A624" s="1" t="s">
        <v>690</v>
      </c>
      <c r="B624" s="52" t="n">
        <f aca="false">B623 - C623</f>
        <v>2052296529.86938</v>
      </c>
      <c r="C624" s="52" t="n">
        <f aca="false">B624*'Epoch 211'!$C$4</f>
        <v>6156889.58960815</v>
      </c>
      <c r="D624" s="52" t="n">
        <f aca="false">C624 * (1 - 'Epoch 211'!$C$5)</f>
        <v>4925511.67168652</v>
      </c>
    </row>
    <row r="625" customFormat="false" ht="15" hidden="false" customHeight="false" outlineLevel="0" collapsed="false">
      <c r="A625" s="1" t="s">
        <v>691</v>
      </c>
      <c r="B625" s="52" t="n">
        <f aca="false">B624 - C624</f>
        <v>2046139640.27978</v>
      </c>
      <c r="C625" s="52" t="n">
        <f aca="false">B625*'Epoch 211'!$C$4</f>
        <v>6138418.92083933</v>
      </c>
      <c r="D625" s="52" t="n">
        <f aca="false">C625 * (1 - 'Epoch 211'!$C$5)</f>
        <v>4910735.13667146</v>
      </c>
    </row>
    <row r="626" customFormat="false" ht="15" hidden="false" customHeight="false" outlineLevel="0" collapsed="false">
      <c r="A626" s="1" t="s">
        <v>692</v>
      </c>
      <c r="B626" s="52" t="n">
        <f aca="false">B625 - C625</f>
        <v>2040001221.35894</v>
      </c>
      <c r="C626" s="52" t="n">
        <f aca="false">B626*'Epoch 211'!$C$4</f>
        <v>6120003.66407681</v>
      </c>
      <c r="D626" s="52" t="n">
        <f aca="false">C626 * (1 - 'Epoch 211'!$C$5)</f>
        <v>4896002.93126145</v>
      </c>
    </row>
    <row r="627" customFormat="false" ht="15" hidden="false" customHeight="false" outlineLevel="0" collapsed="false">
      <c r="A627" s="1" t="s">
        <v>693</v>
      </c>
      <c r="B627" s="52" t="n">
        <f aca="false">B626 - C626</f>
        <v>2033881217.69486</v>
      </c>
      <c r="C627" s="52" t="n">
        <f aca="false">B627*'Epoch 211'!$C$4</f>
        <v>6101643.65308458</v>
      </c>
      <c r="D627" s="52" t="n">
        <f aca="false">C627 * (1 - 'Epoch 211'!$C$5)</f>
        <v>4881314.92246766</v>
      </c>
    </row>
    <row r="628" customFormat="false" ht="15" hidden="false" customHeight="false" outlineLevel="0" collapsed="false">
      <c r="A628" s="1" t="s">
        <v>694</v>
      </c>
      <c r="B628" s="52" t="n">
        <f aca="false">B627 - C627</f>
        <v>2027779574.04178</v>
      </c>
      <c r="C628" s="52" t="n">
        <f aca="false">B628*'Epoch 211'!$C$4</f>
        <v>6083338.72212533</v>
      </c>
      <c r="D628" s="52" t="n">
        <f aca="false">C628 * (1 - 'Epoch 211'!$C$5)</f>
        <v>4866670.97770026</v>
      </c>
    </row>
    <row r="629" customFormat="false" ht="15" hidden="false" customHeight="false" outlineLevel="0" collapsed="false">
      <c r="A629" s="1" t="s">
        <v>695</v>
      </c>
      <c r="B629" s="52" t="n">
        <f aca="false">B628 - C628</f>
        <v>2021696235.31965</v>
      </c>
      <c r="C629" s="52" t="n">
        <f aca="false">B629*'Epoch 211'!$C$4</f>
        <v>6065088.70595895</v>
      </c>
      <c r="D629" s="52" t="n">
        <f aca="false">C629 * (1 - 'Epoch 211'!$C$5)</f>
        <v>4852070.96476716</v>
      </c>
    </row>
    <row r="630" customFormat="false" ht="15" hidden="false" customHeight="false" outlineLevel="0" collapsed="false">
      <c r="A630" s="1" t="s">
        <v>696</v>
      </c>
      <c r="B630" s="52" t="n">
        <f aca="false">B629 - C629</f>
        <v>2015631146.61369</v>
      </c>
      <c r="C630" s="52" t="n">
        <f aca="false">B630*'Epoch 211'!$C$4</f>
        <v>6046893.43984107</v>
      </c>
      <c r="D630" s="52" t="n">
        <f aca="false">C630 * (1 - 'Epoch 211'!$C$5)</f>
        <v>4837514.75187286</v>
      </c>
    </row>
    <row r="631" customFormat="false" ht="15" hidden="false" customHeight="false" outlineLevel="0" collapsed="false">
      <c r="A631" s="1" t="s">
        <v>697</v>
      </c>
      <c r="B631" s="52" t="n">
        <f aca="false">B630 - C630</f>
        <v>2009584253.17385</v>
      </c>
      <c r="C631" s="52" t="n">
        <f aca="false">B631*'Epoch 211'!$C$4</f>
        <v>6028752.75952155</v>
      </c>
      <c r="D631" s="52" t="n">
        <f aca="false">C631 * (1 - 'Epoch 211'!$C$5)</f>
        <v>4823002.20761724</v>
      </c>
    </row>
    <row r="632" customFormat="false" ht="15" hidden="false" customHeight="false" outlineLevel="0" collapsed="false">
      <c r="A632" s="1" t="s">
        <v>698</v>
      </c>
      <c r="B632" s="52" t="n">
        <f aca="false">B631 - C631</f>
        <v>2003555500.41433</v>
      </c>
      <c r="C632" s="52" t="n">
        <f aca="false">B632*'Epoch 211'!$C$4</f>
        <v>6010666.50124299</v>
      </c>
      <c r="D632" s="52" t="n">
        <f aca="false">C632 * (1 - 'Epoch 211'!$C$5)</f>
        <v>4808533.20099439</v>
      </c>
    </row>
    <row r="633" customFormat="false" ht="15" hidden="false" customHeight="false" outlineLevel="0" collapsed="false">
      <c r="A633" s="1" t="s">
        <v>699</v>
      </c>
      <c r="B633" s="52" t="n">
        <f aca="false">B632 - C632</f>
        <v>1997544833.91309</v>
      </c>
      <c r="C633" s="52" t="n">
        <f aca="false">B633*'Epoch 211'!$C$4</f>
        <v>5992634.50173926</v>
      </c>
      <c r="D633" s="52" t="n">
        <f aca="false">C633 * (1 - 'Epoch 211'!$C$5)</f>
        <v>4794107.60139141</v>
      </c>
    </row>
    <row r="634" customFormat="false" ht="15" hidden="false" customHeight="false" outlineLevel="0" collapsed="false">
      <c r="A634" s="1" t="s">
        <v>700</v>
      </c>
      <c r="B634" s="52" t="n">
        <f aca="false">B633 - C633</f>
        <v>1991552199.41135</v>
      </c>
      <c r="C634" s="52" t="n">
        <f aca="false">B634*'Epoch 211'!$C$4</f>
        <v>5974656.59823404</v>
      </c>
      <c r="D634" s="52" t="n">
        <f aca="false">C634 * (1 - 'Epoch 211'!$C$5)</f>
        <v>4779725.27858723</v>
      </c>
    </row>
    <row r="635" customFormat="false" ht="15" hidden="false" customHeight="false" outlineLevel="0" collapsed="false">
      <c r="A635" s="1" t="s">
        <v>701</v>
      </c>
      <c r="B635" s="52" t="n">
        <f aca="false">B634 - C634</f>
        <v>1985577542.81311</v>
      </c>
      <c r="C635" s="52" t="n">
        <f aca="false">B635*'Epoch 211'!$C$4</f>
        <v>5956732.62843934</v>
      </c>
      <c r="D635" s="52" t="n">
        <f aca="false">C635 * (1 - 'Epoch 211'!$C$5)</f>
        <v>4765386.10275147</v>
      </c>
    </row>
    <row r="636" customFormat="false" ht="15" hidden="false" customHeight="false" outlineLevel="0" collapsed="false">
      <c r="A636" s="1" t="s">
        <v>702</v>
      </c>
      <c r="B636" s="52" t="n">
        <f aca="false">B635 - C635</f>
        <v>1979620810.18467</v>
      </c>
      <c r="C636" s="52" t="n">
        <f aca="false">B636*'Epoch 211'!$C$4</f>
        <v>5938862.43055402</v>
      </c>
      <c r="D636" s="52" t="n">
        <f aca="false">C636 * (1 - 'Epoch 211'!$C$5)</f>
        <v>4751089.94444322</v>
      </c>
    </row>
    <row r="637" customFormat="false" ht="15" hidden="false" customHeight="false" outlineLevel="0" collapsed="false">
      <c r="A637" s="1" t="s">
        <v>703</v>
      </c>
      <c r="B637" s="52" t="n">
        <f aca="false">B636 - C636</f>
        <v>1973681947.75412</v>
      </c>
      <c r="C637" s="52" t="n">
        <f aca="false">B637*'Epoch 211'!$C$4</f>
        <v>5921045.84326236</v>
      </c>
      <c r="D637" s="52" t="n">
        <f aca="false">C637 * (1 - 'Epoch 211'!$C$5)</f>
        <v>4736836.67460989</v>
      </c>
    </row>
    <row r="638" customFormat="false" ht="15" hidden="false" customHeight="false" outlineLevel="0" collapsed="false">
      <c r="A638" s="1" t="s">
        <v>704</v>
      </c>
      <c r="B638" s="52" t="n">
        <f aca="false">B637 - C637</f>
        <v>1967760901.91086</v>
      </c>
      <c r="C638" s="52" t="n">
        <f aca="false">B638*'Epoch 211'!$C$4</f>
        <v>5903282.70573257</v>
      </c>
      <c r="D638" s="52" t="n">
        <f aca="false">C638 * (1 - 'Epoch 211'!$C$5)</f>
        <v>4722626.16458606</v>
      </c>
    </row>
    <row r="639" customFormat="false" ht="15" hidden="false" customHeight="false" outlineLevel="0" collapsed="false">
      <c r="A639" s="1" t="s">
        <v>705</v>
      </c>
      <c r="B639" s="52" t="n">
        <f aca="false">B638 - C638</f>
        <v>1961857619.20512</v>
      </c>
      <c r="C639" s="52" t="n">
        <f aca="false">B639*'Epoch 211'!$C$4</f>
        <v>5885572.85761537</v>
      </c>
      <c r="D639" s="52" t="n">
        <f aca="false">C639 * (1 - 'Epoch 211'!$C$5)</f>
        <v>4708458.2860923</v>
      </c>
    </row>
    <row r="640" customFormat="false" ht="15" hidden="false" customHeight="false" outlineLevel="0" collapsed="false">
      <c r="A640" s="1" t="s">
        <v>706</v>
      </c>
      <c r="B640" s="52" t="n">
        <f aca="false">B639 - C639</f>
        <v>1955972046.34751</v>
      </c>
      <c r="C640" s="52" t="n">
        <f aca="false">B640*'Epoch 211'!$C$4</f>
        <v>5867916.13904253</v>
      </c>
      <c r="D640" s="52" t="n">
        <f aca="false">C640 * (1 - 'Epoch 211'!$C$5)</f>
        <v>4694332.91123402</v>
      </c>
    </row>
    <row r="641" customFormat="false" ht="15" hidden="false" customHeight="false" outlineLevel="0" collapsed="false">
      <c r="A641" s="1" t="s">
        <v>707</v>
      </c>
      <c r="B641" s="52" t="n">
        <f aca="false">B640 - C640</f>
        <v>1950104130.20847</v>
      </c>
      <c r="C641" s="52" t="n">
        <f aca="false">B641*'Epoch 211'!$C$4</f>
        <v>5850312.3906254</v>
      </c>
      <c r="D641" s="52" t="n">
        <f aca="false">C641 * (1 - 'Epoch 211'!$C$5)</f>
        <v>4680249.91250032</v>
      </c>
    </row>
    <row r="642" customFormat="false" ht="15" hidden="false" customHeight="false" outlineLevel="0" collapsed="false">
      <c r="A642" s="1" t="s">
        <v>708</v>
      </c>
      <c r="B642" s="52" t="n">
        <f aca="false">B641 - C641</f>
        <v>1944253817.81784</v>
      </c>
      <c r="C642" s="52" t="n">
        <f aca="false">B642*'Epoch 211'!$C$4</f>
        <v>5832761.45345352</v>
      </c>
      <c r="D642" s="52" t="n">
        <f aca="false">C642 * (1 - 'Epoch 211'!$C$5)</f>
        <v>4666209.16276282</v>
      </c>
    </row>
    <row r="643" customFormat="false" ht="15" hidden="false" customHeight="false" outlineLevel="0" collapsed="false">
      <c r="A643" s="1" t="s">
        <v>709</v>
      </c>
      <c r="B643" s="52" t="n">
        <f aca="false">B642 - C642</f>
        <v>1938421056.36439</v>
      </c>
      <c r="C643" s="52" t="n">
        <f aca="false">B643*'Epoch 211'!$C$4</f>
        <v>5815263.16909316</v>
      </c>
      <c r="D643" s="52" t="n">
        <f aca="false">C643 * (1 - 'Epoch 211'!$C$5)</f>
        <v>4652210.53527453</v>
      </c>
    </row>
    <row r="644" customFormat="false" ht="15" hidden="false" customHeight="false" outlineLevel="0" collapsed="false">
      <c r="A644" s="1" t="s">
        <v>710</v>
      </c>
      <c r="B644" s="52" t="n">
        <f aca="false">B643 - C643</f>
        <v>1932605793.19529</v>
      </c>
      <c r="C644" s="52" t="n">
        <f aca="false">B644*'Epoch 211'!$C$4</f>
        <v>5797817.37958588</v>
      </c>
      <c r="D644" s="52" t="n">
        <f aca="false">C644 * (1 - 'Epoch 211'!$C$5)</f>
        <v>4638253.90366871</v>
      </c>
    </row>
    <row r="645" customFormat="false" ht="15" hidden="false" customHeight="false" outlineLevel="0" collapsed="false">
      <c r="A645" s="1" t="s">
        <v>711</v>
      </c>
      <c r="B645" s="52" t="n">
        <f aca="false">B644 - C644</f>
        <v>1926807975.81571</v>
      </c>
      <c r="C645" s="52" t="n">
        <f aca="false">B645*'Epoch 211'!$C$4</f>
        <v>5780423.92744712</v>
      </c>
      <c r="D645" s="52" t="n">
        <f aca="false">C645 * (1 - 'Epoch 211'!$C$5)</f>
        <v>4624339.1419577</v>
      </c>
    </row>
    <row r="646" customFormat="false" ht="15" hidden="false" customHeight="false" outlineLevel="0" collapsed="false">
      <c r="A646" s="1" t="s">
        <v>712</v>
      </c>
      <c r="B646" s="52" t="n">
        <f aca="false">B645 - C645</f>
        <v>1921027551.88826</v>
      </c>
      <c r="C646" s="52" t="n">
        <f aca="false">B646*'Epoch 211'!$C$4</f>
        <v>5763082.65566478</v>
      </c>
      <c r="D646" s="52" t="n">
        <f aca="false">C646 * (1 - 'Epoch 211'!$C$5)</f>
        <v>4610466.12453183</v>
      </c>
    </row>
    <row r="647" customFormat="false" ht="15" hidden="false" customHeight="false" outlineLevel="0" collapsed="false">
      <c r="A647" s="1" t="s">
        <v>713</v>
      </c>
      <c r="B647" s="52" t="n">
        <f aca="false">B646 - C646</f>
        <v>1915264469.2326</v>
      </c>
      <c r="C647" s="52" t="n">
        <f aca="false">B647*'Epoch 211'!$C$4</f>
        <v>5745793.40769779</v>
      </c>
      <c r="D647" s="52" t="n">
        <f aca="false">C647 * (1 - 'Epoch 211'!$C$5)</f>
        <v>4596634.72615823</v>
      </c>
    </row>
    <row r="648" customFormat="false" ht="15" hidden="false" customHeight="false" outlineLevel="0" collapsed="false">
      <c r="A648" s="1" t="s">
        <v>714</v>
      </c>
      <c r="B648" s="52" t="n">
        <f aca="false">B647 - C647</f>
        <v>1909518675.8249</v>
      </c>
      <c r="C648" s="52" t="n">
        <f aca="false">B648*'Epoch 211'!$C$4</f>
        <v>5728556.0274747</v>
      </c>
      <c r="D648" s="52" t="n">
        <f aca="false">C648 * (1 - 'Epoch 211'!$C$5)</f>
        <v>4582844.82197976</v>
      </c>
    </row>
    <row r="649" customFormat="false" ht="15" hidden="false" customHeight="false" outlineLevel="0" collapsed="false">
      <c r="A649" s="1" t="s">
        <v>715</v>
      </c>
      <c r="B649" s="52" t="n">
        <f aca="false">B648 - C648</f>
        <v>1903790119.79742</v>
      </c>
      <c r="C649" s="52" t="n">
        <f aca="false">B649*'Epoch 211'!$C$4</f>
        <v>5711370.35939227</v>
      </c>
      <c r="D649" s="52" t="n">
        <f aca="false">C649 * (1 - 'Epoch 211'!$C$5)</f>
        <v>4569096.28751382</v>
      </c>
    </row>
    <row r="650" customFormat="false" ht="15" hidden="false" customHeight="false" outlineLevel="0" collapsed="false">
      <c r="A650" s="1" t="s">
        <v>716</v>
      </c>
      <c r="B650" s="52" t="n">
        <f aca="false">B649 - C649</f>
        <v>1898078749.43803</v>
      </c>
      <c r="C650" s="52" t="n">
        <f aca="false">B650*'Epoch 211'!$C$4</f>
        <v>5694236.2483141</v>
      </c>
      <c r="D650" s="52" t="n">
        <f aca="false">C650 * (1 - 'Epoch 211'!$C$5)</f>
        <v>4555388.99865128</v>
      </c>
    </row>
    <row r="651" customFormat="false" ht="15" hidden="false" customHeight="false" outlineLevel="0" collapsed="false">
      <c r="A651" s="1" t="s">
        <v>717</v>
      </c>
      <c r="B651" s="52" t="n">
        <f aca="false">B650 - C650</f>
        <v>1892384513.18972</v>
      </c>
      <c r="C651" s="52" t="n">
        <f aca="false">B651*'Epoch 211'!$C$4</f>
        <v>5677153.53956915</v>
      </c>
      <c r="D651" s="52" t="n">
        <f aca="false">C651 * (1 - 'Epoch 211'!$C$5)</f>
        <v>4541722.83165532</v>
      </c>
    </row>
    <row r="652" customFormat="false" ht="15" hidden="false" customHeight="false" outlineLevel="0" collapsed="false">
      <c r="A652" s="1" t="s">
        <v>718</v>
      </c>
      <c r="B652" s="52" t="n">
        <f aca="false">B651 - C651</f>
        <v>1886707359.65015</v>
      </c>
      <c r="C652" s="52" t="n">
        <f aca="false">B652*'Epoch 211'!$C$4</f>
        <v>5660122.07895045</v>
      </c>
      <c r="D652" s="52" t="n">
        <f aca="false">C652 * (1 - 'Epoch 211'!$C$5)</f>
        <v>4528097.66316036</v>
      </c>
    </row>
    <row r="653" customFormat="false" ht="15" hidden="false" customHeight="false" outlineLevel="0" collapsed="false">
      <c r="A653" s="1" t="s">
        <v>719</v>
      </c>
      <c r="B653" s="52" t="n">
        <f aca="false">B652 - C652</f>
        <v>1881047237.5712</v>
      </c>
      <c r="C653" s="52" t="n">
        <f aca="false">B653*'Epoch 211'!$C$4</f>
        <v>5643141.71271359</v>
      </c>
      <c r="D653" s="52" t="n">
        <f aca="false">C653 * (1 - 'Epoch 211'!$C$5)</f>
        <v>4514513.37017088</v>
      </c>
    </row>
    <row r="654" customFormat="false" ht="15" hidden="false" customHeight="false" outlineLevel="0" collapsed="false">
      <c r="A654" s="1" t="s">
        <v>720</v>
      </c>
      <c r="B654" s="52" t="n">
        <f aca="false">B653 - C653</f>
        <v>1875404095.85848</v>
      </c>
      <c r="C654" s="52" t="n">
        <f aca="false">B654*'Epoch 211'!$C$4</f>
        <v>5626212.28757545</v>
      </c>
      <c r="D654" s="52" t="n">
        <f aca="false">C654 * (1 - 'Epoch 211'!$C$5)</f>
        <v>4500969.83006036</v>
      </c>
    </row>
    <row r="655" customFormat="false" ht="15" hidden="false" customHeight="false" outlineLevel="0" collapsed="false">
      <c r="A655" s="1" t="s">
        <v>721</v>
      </c>
      <c r="B655" s="52" t="n">
        <f aca="false">B654 - C654</f>
        <v>1869777883.57091</v>
      </c>
      <c r="C655" s="52" t="n">
        <f aca="false">B655*'Epoch 211'!$C$4</f>
        <v>5609333.65071273</v>
      </c>
      <c r="D655" s="52" t="n">
        <f aca="false">C655 * (1 - 'Epoch 211'!$C$5)</f>
        <v>4487466.92057018</v>
      </c>
    </row>
    <row r="656" customFormat="false" ht="15" hidden="false" customHeight="false" outlineLevel="0" collapsed="false">
      <c r="A656" s="1" t="s">
        <v>722</v>
      </c>
      <c r="B656" s="52" t="n">
        <f aca="false">B655 - C655</f>
        <v>1864168549.9202</v>
      </c>
      <c r="C656" s="52" t="n">
        <f aca="false">B656*'Epoch 211'!$C$4</f>
        <v>5592505.64976059</v>
      </c>
      <c r="D656" s="52" t="n">
        <f aca="false">C656 * (1 - 'Epoch 211'!$C$5)</f>
        <v>4474004.51980847</v>
      </c>
    </row>
    <row r="657" customFormat="false" ht="15" hidden="false" customHeight="false" outlineLevel="0" collapsed="false">
      <c r="A657" s="1" t="s">
        <v>723</v>
      </c>
      <c r="B657" s="52" t="n">
        <f aca="false">B656 - C656</f>
        <v>1858576044.27044</v>
      </c>
      <c r="C657" s="52" t="n">
        <f aca="false">B657*'Epoch 211'!$C$4</f>
        <v>5575728.13281131</v>
      </c>
      <c r="D657" s="52" t="n">
        <f aca="false">C657 * (1 - 'Epoch 211'!$C$5)</f>
        <v>4460582.50624905</v>
      </c>
    </row>
    <row r="658" customFormat="false" ht="15" hidden="false" customHeight="false" outlineLevel="0" collapsed="false">
      <c r="A658" s="1" t="s">
        <v>724</v>
      </c>
      <c r="B658" s="52" t="n">
        <f aca="false">B657 - C657</f>
        <v>1853000316.13762</v>
      </c>
      <c r="C658" s="52" t="n">
        <f aca="false">B658*'Epoch 211'!$C$4</f>
        <v>5559000.94841287</v>
      </c>
      <c r="D658" s="52" t="n">
        <f aca="false">C658 * (1 - 'Epoch 211'!$C$5)</f>
        <v>4447200.7587303</v>
      </c>
    </row>
    <row r="659" customFormat="false" ht="15" hidden="false" customHeight="false" outlineLevel="0" collapsed="false">
      <c r="A659" s="1" t="s">
        <v>725</v>
      </c>
      <c r="B659" s="52" t="n">
        <f aca="false">B658 - C658</f>
        <v>1847441315.18921</v>
      </c>
      <c r="C659" s="52" t="n">
        <f aca="false">B659*'Epoch 211'!$C$4</f>
        <v>5542323.94556763</v>
      </c>
      <c r="D659" s="52" t="n">
        <f aca="false">C659 * (1 - 'Epoch 211'!$C$5)</f>
        <v>4433859.15645411</v>
      </c>
    </row>
    <row r="660" customFormat="false" ht="15" hidden="false" customHeight="false" outlineLevel="0" collapsed="false">
      <c r="A660" s="1" t="s">
        <v>726</v>
      </c>
      <c r="B660" s="52" t="n">
        <f aca="false">B659 - C659</f>
        <v>1841898991.24364</v>
      </c>
      <c r="C660" s="52" t="n">
        <f aca="false">B660*'Epoch 211'!$C$4</f>
        <v>5525696.97373093</v>
      </c>
      <c r="D660" s="52" t="n">
        <f aca="false">C660 * (1 - 'Epoch 211'!$C$5)</f>
        <v>4420557.57898475</v>
      </c>
    </row>
    <row r="661" customFormat="false" ht="15" hidden="false" customHeight="false" outlineLevel="0" collapsed="false">
      <c r="A661" s="1" t="s">
        <v>727</v>
      </c>
      <c r="B661" s="52" t="n">
        <f aca="false">B660 - C660</f>
        <v>1836373294.26991</v>
      </c>
      <c r="C661" s="52" t="n">
        <f aca="false">B661*'Epoch 211'!$C$4</f>
        <v>5509119.88280974</v>
      </c>
      <c r="D661" s="52" t="n">
        <f aca="false">C661 * (1 - 'Epoch 211'!$C$5)</f>
        <v>4407295.90624779</v>
      </c>
    </row>
    <row r="662" customFormat="false" ht="15" hidden="false" customHeight="false" outlineLevel="0" collapsed="false">
      <c r="A662" s="1" t="s">
        <v>728</v>
      </c>
      <c r="B662" s="52" t="n">
        <f aca="false">B661 - C661</f>
        <v>1830864174.3871</v>
      </c>
      <c r="C662" s="52" t="n">
        <f aca="false">B662*'Epoch 211'!$C$4</f>
        <v>5492592.52316131</v>
      </c>
      <c r="D662" s="52" t="n">
        <f aca="false">C662 * (1 - 'Epoch 211'!$C$5)</f>
        <v>4394074.01852905</v>
      </c>
    </row>
    <row r="663" customFormat="false" ht="15" hidden="false" customHeight="false" outlineLevel="0" collapsed="false">
      <c r="A663" s="1" t="s">
        <v>729</v>
      </c>
      <c r="B663" s="52" t="n">
        <f aca="false">B662 - C662</f>
        <v>1825371581.86394</v>
      </c>
      <c r="C663" s="52" t="n">
        <f aca="false">B663*'Epoch 211'!$C$4</f>
        <v>5476114.74559183</v>
      </c>
      <c r="D663" s="52" t="n">
        <f aca="false">C663 * (1 - 'Epoch 211'!$C$5)</f>
        <v>4380891.79647346</v>
      </c>
    </row>
    <row r="664" customFormat="false" ht="15" hidden="false" customHeight="false" outlineLevel="0" collapsed="false">
      <c r="A664" s="1" t="s">
        <v>730</v>
      </c>
      <c r="B664" s="52" t="n">
        <f aca="false">B663 - C663</f>
        <v>1819895467.11835</v>
      </c>
      <c r="C664" s="52" t="n">
        <f aca="false">B664*'Epoch 211'!$C$4</f>
        <v>5459686.40135505</v>
      </c>
      <c r="D664" s="52" t="n">
        <f aca="false">C664 * (1 - 'Epoch 211'!$C$5)</f>
        <v>4367749.12108404</v>
      </c>
    </row>
    <row r="665" customFormat="false" ht="15" hidden="false" customHeight="false" outlineLevel="0" collapsed="false">
      <c r="A665" s="1" t="s">
        <v>731</v>
      </c>
      <c r="B665" s="52" t="n">
        <f aca="false">B664 - C664</f>
        <v>1814435780.717</v>
      </c>
      <c r="C665" s="52" t="n">
        <f aca="false">B665*'Epoch 211'!$C$4</f>
        <v>5443307.34215099</v>
      </c>
      <c r="D665" s="52" t="n">
        <f aca="false">C665 * (1 - 'Epoch 211'!$C$5)</f>
        <v>4354645.87372079</v>
      </c>
    </row>
    <row r="666" customFormat="false" ht="15" hidden="false" customHeight="false" outlineLevel="0" collapsed="false">
      <c r="A666" s="1" t="s">
        <v>732</v>
      </c>
      <c r="B666" s="52" t="n">
        <f aca="false">B665 - C665</f>
        <v>1808992473.37484</v>
      </c>
      <c r="C666" s="52" t="n">
        <f aca="false">B666*'Epoch 211'!$C$4</f>
        <v>5426977.42012453</v>
      </c>
      <c r="D666" s="52" t="n">
        <f aca="false">C666 * (1 - 'Epoch 211'!$C$5)</f>
        <v>4341581.93609963</v>
      </c>
    </row>
    <row r="667" customFormat="false" ht="15" hidden="false" customHeight="false" outlineLevel="0" collapsed="false">
      <c r="A667" s="1" t="s">
        <v>733</v>
      </c>
      <c r="B667" s="52" t="n">
        <f aca="false">B666 - C666</f>
        <v>1803565495.95472</v>
      </c>
      <c r="C667" s="52" t="n">
        <f aca="false">B667*'Epoch 211'!$C$4</f>
        <v>5410696.48786416</v>
      </c>
      <c r="D667" s="52" t="n">
        <f aca="false">C667 * (1 - 'Epoch 211'!$C$5)</f>
        <v>4328557.19029133</v>
      </c>
    </row>
    <row r="668" customFormat="false" ht="15" hidden="false" customHeight="false" outlineLevel="0" collapsed="false">
      <c r="A668" s="1" t="s">
        <v>734</v>
      </c>
      <c r="B668" s="52" t="n">
        <f aca="false">B667 - C667</f>
        <v>1798154799.46686</v>
      </c>
      <c r="C668" s="52" t="n">
        <f aca="false">B668*'Epoch 211'!$C$4</f>
        <v>5394464.39840057</v>
      </c>
      <c r="D668" s="52" t="n">
        <f aca="false">C668 * (1 - 'Epoch 211'!$C$5)</f>
        <v>4315571.51872045</v>
      </c>
    </row>
    <row r="669" customFormat="false" ht="15" hidden="false" customHeight="false" outlineLevel="0" collapsed="false">
      <c r="A669" s="1" t="s">
        <v>735</v>
      </c>
      <c r="B669" s="52" t="n">
        <f aca="false">B668 - C668</f>
        <v>1792760335.06845</v>
      </c>
      <c r="C669" s="52" t="n">
        <f aca="false">B669*'Epoch 211'!$C$4</f>
        <v>5378281.00520536</v>
      </c>
      <c r="D669" s="52" t="n">
        <f aca="false">C669 * (1 - 'Epoch 211'!$C$5)</f>
        <v>4302624.80416429</v>
      </c>
    </row>
    <row r="670" customFormat="false" ht="15" hidden="false" customHeight="false" outlineLevel="0" collapsed="false">
      <c r="A670" s="1" t="s">
        <v>736</v>
      </c>
      <c r="B670" s="52" t="n">
        <f aca="false">B669 - C669</f>
        <v>1787382054.06325</v>
      </c>
      <c r="C670" s="52" t="n">
        <f aca="false">B670*'Epoch 211'!$C$4</f>
        <v>5362146.16218975</v>
      </c>
      <c r="D670" s="52" t="n">
        <f aca="false">C670 * (1 - 'Epoch 211'!$C$5)</f>
        <v>4289716.9297518</v>
      </c>
    </row>
    <row r="671" customFormat="false" ht="15" hidden="false" customHeight="false" outlineLevel="0" collapsed="false">
      <c r="A671" s="1" t="s">
        <v>737</v>
      </c>
      <c r="B671" s="52" t="n">
        <f aca="false">B670 - C670</f>
        <v>1782019907.90106</v>
      </c>
      <c r="C671" s="52" t="n">
        <f aca="false">B671*'Epoch 211'!$C$4</f>
        <v>5346059.72370318</v>
      </c>
      <c r="D671" s="52" t="n">
        <f aca="false">C671 * (1 - 'Epoch 211'!$C$5)</f>
        <v>4276847.77896254</v>
      </c>
    </row>
    <row r="672" customFormat="false" ht="15" hidden="false" customHeight="false" outlineLevel="0" collapsed="false">
      <c r="A672" s="1" t="s">
        <v>738</v>
      </c>
      <c r="B672" s="52" t="n">
        <f aca="false">B671 - C671</f>
        <v>1776673848.17736</v>
      </c>
      <c r="C672" s="52" t="n">
        <f aca="false">B672*'Epoch 211'!$C$4</f>
        <v>5330021.54453207</v>
      </c>
      <c r="D672" s="52" t="n">
        <f aca="false">C672 * (1 - 'Epoch 211'!$C$5)</f>
        <v>4264017.23562566</v>
      </c>
    </row>
    <row r="673" customFormat="false" ht="15" hidden="false" customHeight="false" outlineLevel="0" collapsed="false">
      <c r="A673" s="1" t="s">
        <v>739</v>
      </c>
      <c r="B673" s="52" t="n">
        <f aca="false">B672 - C672</f>
        <v>1771343826.63282</v>
      </c>
      <c r="C673" s="52" t="n">
        <f aca="false">B673*'Epoch 211'!$C$4</f>
        <v>5314031.47989847</v>
      </c>
      <c r="D673" s="52" t="n">
        <f aca="false">C673 * (1 - 'Epoch 211'!$C$5)</f>
        <v>4251225.18391878</v>
      </c>
    </row>
    <row r="674" customFormat="false" ht="15" hidden="false" customHeight="false" outlineLevel="0" collapsed="false">
      <c r="A674" s="1" t="s">
        <v>740</v>
      </c>
      <c r="B674" s="52" t="n">
        <f aca="false">B673 - C673</f>
        <v>1766029795.15293</v>
      </c>
      <c r="C674" s="52" t="n">
        <f aca="false">B674*'Epoch 211'!$C$4</f>
        <v>5298089.38545878</v>
      </c>
      <c r="D674" s="52" t="n">
        <f aca="false">C674 * (1 - 'Epoch 211'!$C$5)</f>
        <v>4238471.50836702</v>
      </c>
    </row>
    <row r="675" customFormat="false" ht="15" hidden="false" customHeight="false" outlineLevel="0" collapsed="false">
      <c r="A675" s="1" t="s">
        <v>741</v>
      </c>
      <c r="B675" s="52" t="n">
        <f aca="false">B674 - C674</f>
        <v>1760731705.76747</v>
      </c>
      <c r="C675" s="52" t="n">
        <f aca="false">B675*'Epoch 211'!$C$4</f>
        <v>5282195.1173024</v>
      </c>
      <c r="D675" s="52" t="n">
        <f aca="false">C675 * (1 - 'Epoch 211'!$C$5)</f>
        <v>4225756.09384192</v>
      </c>
    </row>
    <row r="676" customFormat="false" ht="15" hidden="false" customHeight="false" outlineLevel="0" collapsed="false">
      <c r="A676" s="1" t="s">
        <v>742</v>
      </c>
      <c r="B676" s="52" t="n">
        <f aca="false">B675 - C675</f>
        <v>1755449510.65016</v>
      </c>
      <c r="C676" s="52" t="n">
        <f aca="false">B676*'Epoch 211'!$C$4</f>
        <v>5266348.53195049</v>
      </c>
      <c r="D676" s="52" t="n">
        <f aca="false">C676 * (1 - 'Epoch 211'!$C$5)</f>
        <v>4213078.8255604</v>
      </c>
    </row>
    <row r="677" customFormat="false" ht="15" hidden="false" customHeight="false" outlineLevel="0" collapsed="false">
      <c r="A677" s="1" t="s">
        <v>743</v>
      </c>
      <c r="B677" s="52" t="n">
        <f aca="false">B676 - C676</f>
        <v>1750183162.11821</v>
      </c>
      <c r="C677" s="52" t="n">
        <f aca="false">B677*'Epoch 211'!$C$4</f>
        <v>5250549.48635464</v>
      </c>
      <c r="D677" s="52" t="n">
        <f aca="false">C677 * (1 - 'Epoch 211'!$C$5)</f>
        <v>4200439.58908372</v>
      </c>
    </row>
    <row r="678" customFormat="false" ht="15" hidden="false" customHeight="false" outlineLevel="0" collapsed="false">
      <c r="A678" s="1" t="s">
        <v>744</v>
      </c>
      <c r="B678" s="52" t="n">
        <f aca="false">B677 - C677</f>
        <v>1744932612.63186</v>
      </c>
      <c r="C678" s="52" t="n">
        <f aca="false">B678*'Epoch 211'!$C$4</f>
        <v>5234797.83789558</v>
      </c>
      <c r="D678" s="52" t="n">
        <f aca="false">C678 * (1 - 'Epoch 211'!$C$5)</f>
        <v>4187838.27031646</v>
      </c>
    </row>
    <row r="679" customFormat="false" ht="15" hidden="false" customHeight="false" outlineLevel="0" collapsed="false">
      <c r="A679" s="1" t="s">
        <v>745</v>
      </c>
      <c r="B679" s="52" t="n">
        <f aca="false">B678 - C678</f>
        <v>1739697814.79396</v>
      </c>
      <c r="C679" s="52" t="n">
        <f aca="false">B679*'Epoch 211'!$C$4</f>
        <v>5219093.44438189</v>
      </c>
      <c r="D679" s="52" t="n">
        <f aca="false">C679 * (1 - 'Epoch 211'!$C$5)</f>
        <v>4175274.75550551</v>
      </c>
    </row>
    <row r="680" customFormat="false" ht="15" hidden="false" customHeight="false" outlineLevel="0" collapsed="false">
      <c r="A680" s="1" t="s">
        <v>746</v>
      </c>
      <c r="B680" s="52" t="n">
        <f aca="false">B679 - C679</f>
        <v>1734478721.34958</v>
      </c>
      <c r="C680" s="52" t="n">
        <f aca="false">B680*'Epoch 211'!$C$4</f>
        <v>5203436.16404875</v>
      </c>
      <c r="D680" s="52" t="n">
        <f aca="false">C680 * (1 - 'Epoch 211'!$C$5)</f>
        <v>4162748.931239</v>
      </c>
    </row>
    <row r="681" customFormat="false" ht="15" hidden="false" customHeight="false" outlineLevel="0" collapsed="false">
      <c r="A681" s="1" t="s">
        <v>747</v>
      </c>
      <c r="B681" s="52" t="n">
        <f aca="false">B680 - C680</f>
        <v>1729275285.18553</v>
      </c>
      <c r="C681" s="52" t="n">
        <f aca="false">B681*'Epoch 211'!$C$4</f>
        <v>5187825.8555566</v>
      </c>
      <c r="D681" s="52" t="n">
        <f aca="false">C681 * (1 - 'Epoch 211'!$C$5)</f>
        <v>4150260.68444528</v>
      </c>
    </row>
    <row r="682" customFormat="false" ht="15" hidden="false" customHeight="false" outlineLevel="0" collapsed="false">
      <c r="A682" s="1" t="s">
        <v>748</v>
      </c>
      <c r="B682" s="52" t="n">
        <f aca="false">B681 - C681</f>
        <v>1724087459.32998</v>
      </c>
      <c r="C682" s="52" t="n">
        <f aca="false">B682*'Epoch 211'!$C$4</f>
        <v>5172262.37798993</v>
      </c>
      <c r="D682" s="52" t="n">
        <f aca="false">C682 * (1 - 'Epoch 211'!$C$5)</f>
        <v>4137809.90239195</v>
      </c>
    </row>
    <row r="683" customFormat="false" ht="15" hidden="false" customHeight="false" outlineLevel="0" collapsed="false">
      <c r="A683" s="1" t="s">
        <v>749</v>
      </c>
      <c r="B683" s="52" t="n">
        <f aca="false">B682 - C682</f>
        <v>1718915196.95199</v>
      </c>
      <c r="C683" s="52" t="n">
        <f aca="false">B683*'Epoch 211'!$C$4</f>
        <v>5156745.59085596</v>
      </c>
      <c r="D683" s="52" t="n">
        <f aca="false">C683 * (1 - 'Epoch 211'!$C$5)</f>
        <v>4125396.47268477</v>
      </c>
    </row>
    <row r="684" customFormat="false" ht="15" hidden="false" customHeight="false" outlineLevel="0" collapsed="false">
      <c r="A684" s="1" t="s">
        <v>750</v>
      </c>
      <c r="B684" s="52" t="n">
        <f aca="false">B683 - C683</f>
        <v>1713758451.36113</v>
      </c>
      <c r="C684" s="52" t="n">
        <f aca="false">B684*'Epoch 211'!$C$4</f>
        <v>5141275.35408339</v>
      </c>
      <c r="D684" s="52" t="n">
        <f aca="false">C684 * (1 - 'Epoch 211'!$C$5)</f>
        <v>4113020.28326671</v>
      </c>
    </row>
    <row r="685" customFormat="false" ht="15" hidden="false" customHeight="false" outlineLevel="0" collapsed="false">
      <c r="A685" s="1" t="s">
        <v>751</v>
      </c>
      <c r="B685" s="52" t="n">
        <f aca="false">B684 - C684</f>
        <v>1708617176.00705</v>
      </c>
      <c r="C685" s="52" t="n">
        <f aca="false">B685*'Epoch 211'!$C$4</f>
        <v>5125851.52802114</v>
      </c>
      <c r="D685" s="52" t="n">
        <f aca="false">C685 * (1 - 'Epoch 211'!$C$5)</f>
        <v>4100681.22241692</v>
      </c>
    </row>
    <row r="686" customFormat="false" ht="15" hidden="false" customHeight="false" outlineLevel="0" collapsed="false">
      <c r="A686" s="1" t="s">
        <v>752</v>
      </c>
      <c r="B686" s="52" t="n">
        <f aca="false">B685 - C685</f>
        <v>1703491324.47903</v>
      </c>
      <c r="C686" s="52" t="n">
        <f aca="false">B686*'Epoch 211'!$C$4</f>
        <v>5110473.97343708</v>
      </c>
      <c r="D686" s="52" t="n">
        <f aca="false">C686 * (1 - 'Epoch 211'!$C$5)</f>
        <v>4088379.17874966</v>
      </c>
    </row>
    <row r="687" customFormat="false" ht="15" hidden="false" customHeight="false" outlineLevel="0" collapsed="false">
      <c r="A687" s="1" t="s">
        <v>753</v>
      </c>
      <c r="B687" s="52" t="n">
        <f aca="false">B686 - C686</f>
        <v>1698380850.50559</v>
      </c>
      <c r="C687" s="52" t="n">
        <f aca="false">B687*'Epoch 211'!$C$4</f>
        <v>5095142.55151677</v>
      </c>
      <c r="D687" s="52" t="n">
        <f aca="false">C687 * (1 - 'Epoch 211'!$C$5)</f>
        <v>4076114.04121342</v>
      </c>
    </row>
    <row r="688" customFormat="false" ht="15" hidden="false" customHeight="false" outlineLevel="0" collapsed="false">
      <c r="A688" s="1" t="s">
        <v>754</v>
      </c>
      <c r="B688" s="52" t="n">
        <f aca="false">B687 - C687</f>
        <v>1693285707.95407</v>
      </c>
      <c r="C688" s="52" t="n">
        <f aca="false">B688*'Epoch 211'!$C$4</f>
        <v>5079857.12386222</v>
      </c>
      <c r="D688" s="52" t="n">
        <f aca="false">C688 * (1 - 'Epoch 211'!$C$5)</f>
        <v>4063885.69908977</v>
      </c>
    </row>
    <row r="689" customFormat="false" ht="15" hidden="false" customHeight="false" outlineLevel="0" collapsed="false">
      <c r="A689" s="1" t="s">
        <v>755</v>
      </c>
      <c r="B689" s="52" t="n">
        <f aca="false">B688 - C688</f>
        <v>1688205850.83021</v>
      </c>
      <c r="C689" s="52" t="n">
        <f aca="false">B689*'Epoch 211'!$C$4</f>
        <v>5064617.55249063</v>
      </c>
      <c r="D689" s="52" t="n">
        <f aca="false">C689 * (1 - 'Epoch 211'!$C$5)</f>
        <v>4051694.04199251</v>
      </c>
    </row>
    <row r="690" customFormat="false" ht="15" hidden="false" customHeight="false" outlineLevel="0" collapsed="false">
      <c r="A690" s="1" t="s">
        <v>756</v>
      </c>
      <c r="B690" s="52" t="n">
        <f aca="false">B689 - C689</f>
        <v>1683141233.27772</v>
      </c>
      <c r="C690" s="52" t="n">
        <f aca="false">B690*'Epoch 211'!$C$4</f>
        <v>5049423.69983316</v>
      </c>
      <c r="D690" s="52" t="n">
        <f aca="false">C690 * (1 - 'Epoch 211'!$C$5)</f>
        <v>4039538.95986653</v>
      </c>
    </row>
    <row r="691" customFormat="false" ht="15" hidden="false" customHeight="false" outlineLevel="0" collapsed="false">
      <c r="A691" s="1" t="s">
        <v>757</v>
      </c>
      <c r="B691" s="52" t="n">
        <f aca="false">B690 - C690</f>
        <v>1678091809.57789</v>
      </c>
      <c r="C691" s="52" t="n">
        <f aca="false">B691*'Epoch 211'!$C$4</f>
        <v>5034275.42873366</v>
      </c>
      <c r="D691" s="52" t="n">
        <f aca="false">C691 * (1 - 'Epoch 211'!$C$5)</f>
        <v>4027420.34298693</v>
      </c>
    </row>
    <row r="692" customFormat="false" ht="15" hidden="false" customHeight="false" outlineLevel="0" collapsed="false">
      <c r="A692" s="1" t="s">
        <v>758</v>
      </c>
      <c r="B692" s="52" t="n">
        <f aca="false">B691 - C691</f>
        <v>1673057534.14915</v>
      </c>
      <c r="C692" s="52" t="n">
        <f aca="false">B692*'Epoch 211'!$C$4</f>
        <v>5019172.60244746</v>
      </c>
      <c r="D692" s="52" t="n">
        <f aca="false">C692 * (1 - 'Epoch 211'!$C$5)</f>
        <v>4015338.08195797</v>
      </c>
    </row>
    <row r="693" customFormat="false" ht="15" hidden="false" customHeight="false" outlineLevel="0" collapsed="false">
      <c r="A693" s="1" t="s">
        <v>759</v>
      </c>
      <c r="B693" s="52" t="n">
        <f aca="false">B692 - C692</f>
        <v>1668038361.54671</v>
      </c>
      <c r="C693" s="52" t="n">
        <f aca="false">B693*'Epoch 211'!$C$4</f>
        <v>5004115.08464012</v>
      </c>
      <c r="D693" s="52" t="n">
        <f aca="false">C693 * (1 - 'Epoch 211'!$C$5)</f>
        <v>4003292.06771209</v>
      </c>
    </row>
    <row r="694" customFormat="false" ht="15" hidden="false" customHeight="false" outlineLevel="0" collapsed="false">
      <c r="A694" s="1" t="s">
        <v>760</v>
      </c>
      <c r="B694" s="52" t="n">
        <f aca="false">B693 - C693</f>
        <v>1663034246.46207</v>
      </c>
      <c r="C694" s="52" t="n">
        <f aca="false">B694*'Epoch 211'!$C$4</f>
        <v>4989102.7393862</v>
      </c>
      <c r="D694" s="52" t="n">
        <f aca="false">C694 * (1 - 'Epoch 211'!$C$5)</f>
        <v>3991282.19150896</v>
      </c>
    </row>
    <row r="695" customFormat="false" ht="15" hidden="false" customHeight="false" outlineLevel="0" collapsed="false">
      <c r="A695" s="1" t="s">
        <v>761</v>
      </c>
      <c r="B695" s="52" t="n">
        <f aca="false">B694 - C694</f>
        <v>1658045143.72268</v>
      </c>
      <c r="C695" s="52" t="n">
        <f aca="false">B695*'Epoch 211'!$C$4</f>
        <v>4974135.43116804</v>
      </c>
      <c r="D695" s="52" t="n">
        <f aca="false">C695 * (1 - 'Epoch 211'!$C$5)</f>
        <v>3979308.34493443</v>
      </c>
    </row>
    <row r="696" customFormat="false" ht="15" hidden="false" customHeight="false" outlineLevel="0" collapsed="false">
      <c r="A696" s="1" t="s">
        <v>762</v>
      </c>
      <c r="B696" s="52" t="n">
        <f aca="false">B695 - C695</f>
        <v>1653071008.29151</v>
      </c>
      <c r="C696" s="52" t="n">
        <f aca="false">B696*'Epoch 211'!$C$4</f>
        <v>4959213.02487453</v>
      </c>
      <c r="D696" s="52" t="n">
        <f aca="false">C696 * (1 - 'Epoch 211'!$C$5)</f>
        <v>3967370.41989963</v>
      </c>
    </row>
    <row r="697" customFormat="false" ht="15" hidden="false" customHeight="false" outlineLevel="0" collapsed="false">
      <c r="A697" s="1" t="s">
        <v>763</v>
      </c>
      <c r="B697" s="52" t="n">
        <f aca="false">B696 - C696</f>
        <v>1648111795.26664</v>
      </c>
      <c r="C697" s="52" t="n">
        <f aca="false">B697*'Epoch 211'!$C$4</f>
        <v>4944335.38579991</v>
      </c>
      <c r="D697" s="52" t="n">
        <f aca="false">C697 * (1 - 'Epoch 211'!$C$5)</f>
        <v>3955468.30863993</v>
      </c>
    </row>
    <row r="698" customFormat="false" ht="15" hidden="false" customHeight="false" outlineLevel="0" collapsed="false">
      <c r="A698" s="1" t="s">
        <v>764</v>
      </c>
      <c r="B698" s="52" t="n">
        <f aca="false">B697 - C697</f>
        <v>1643167459.88084</v>
      </c>
      <c r="C698" s="52" t="n">
        <f aca="false">B698*'Epoch 211'!$C$4</f>
        <v>4929502.37964251</v>
      </c>
      <c r="D698" s="52" t="n">
        <f aca="false">C698 * (1 - 'Epoch 211'!$C$5)</f>
        <v>3943601.90371401</v>
      </c>
    </row>
    <row r="699" customFormat="false" ht="15" hidden="false" customHeight="false" outlineLevel="0" collapsed="false">
      <c r="A699" s="1" t="s">
        <v>765</v>
      </c>
      <c r="B699" s="52" t="n">
        <f aca="false">B698 - C698</f>
        <v>1638237957.50119</v>
      </c>
      <c r="C699" s="52" t="n">
        <f aca="false">B699*'Epoch 211'!$C$4</f>
        <v>4914713.87250358</v>
      </c>
      <c r="D699" s="52" t="n">
        <f aca="false">C699 * (1 - 'Epoch 211'!$C$5)</f>
        <v>3931771.09800287</v>
      </c>
    </row>
    <row r="700" customFormat="false" ht="15" hidden="false" customHeight="false" outlineLevel="0" collapsed="false">
      <c r="A700" s="1" t="s">
        <v>766</v>
      </c>
      <c r="B700" s="52" t="n">
        <f aca="false">B699 - C699</f>
        <v>1633323243.62869</v>
      </c>
      <c r="C700" s="52" t="n">
        <f aca="false">B700*'Epoch 211'!$C$4</f>
        <v>4899969.73088607</v>
      </c>
      <c r="D700" s="52" t="n">
        <f aca="false">C700 * (1 - 'Epoch 211'!$C$5)</f>
        <v>3919975.78470886</v>
      </c>
    </row>
    <row r="701" customFormat="false" ht="15" hidden="false" customHeight="false" outlineLevel="0" collapsed="false">
      <c r="A701" s="1" t="s">
        <v>767</v>
      </c>
      <c r="B701" s="52" t="n">
        <f aca="false">B700 - C700</f>
        <v>1628423273.89781</v>
      </c>
      <c r="C701" s="52" t="n">
        <f aca="false">B701*'Epoch 211'!$C$4</f>
        <v>4885269.82169342</v>
      </c>
      <c r="D701" s="52" t="n">
        <f aca="false">C701 * (1 - 'Epoch 211'!$C$5)</f>
        <v>3908215.85735473</v>
      </c>
    </row>
    <row r="702" customFormat="false" ht="15" hidden="false" customHeight="false" outlineLevel="0" collapsed="false">
      <c r="A702" s="1" t="s">
        <v>768</v>
      </c>
      <c r="B702" s="52" t="n">
        <f aca="false">B701 - C701</f>
        <v>1623538004.07611</v>
      </c>
      <c r="C702" s="52" t="n">
        <f aca="false">B702*'Epoch 211'!$C$4</f>
        <v>4870614.01222833</v>
      </c>
      <c r="D702" s="52" t="n">
        <f aca="false">C702 * (1 - 'Epoch 211'!$C$5)</f>
        <v>3896491.20978267</v>
      </c>
    </row>
    <row r="703" customFormat="false" ht="15" hidden="false" customHeight="false" outlineLevel="0" collapsed="false">
      <c r="A703" s="1" t="s">
        <v>769</v>
      </c>
      <c r="B703" s="52" t="n">
        <f aca="false">B702 - C702</f>
        <v>1618667390.06388</v>
      </c>
      <c r="C703" s="52" t="n">
        <f aca="false">B703*'Epoch 211'!$C$4</f>
        <v>4856002.17019165</v>
      </c>
      <c r="D703" s="52" t="n">
        <f aca="false">C703 * (1 - 'Epoch 211'!$C$5)</f>
        <v>3884801.73615332</v>
      </c>
    </row>
    <row r="704" customFormat="false" ht="15" hidden="false" customHeight="false" outlineLevel="0" collapsed="false">
      <c r="A704" s="1" t="s">
        <v>770</v>
      </c>
      <c r="B704" s="52" t="n">
        <f aca="false">B703 - C703</f>
        <v>1613811387.89369</v>
      </c>
      <c r="C704" s="52" t="n">
        <f aca="false">B704*'Epoch 211'!$C$4</f>
        <v>4841434.16368108</v>
      </c>
      <c r="D704" s="52" t="n">
        <f aca="false">C704 * (1 - 'Epoch 211'!$C$5)</f>
        <v>3873147.33094486</v>
      </c>
    </row>
    <row r="705" customFormat="false" ht="15" hidden="false" customHeight="false" outlineLevel="0" collapsed="false">
      <c r="A705" s="1" t="s">
        <v>771</v>
      </c>
      <c r="B705" s="52" t="n">
        <f aca="false">B704 - C704</f>
        <v>1608969953.73001</v>
      </c>
      <c r="C705" s="52" t="n">
        <f aca="false">B705*'Epoch 211'!$C$4</f>
        <v>4826909.86119003</v>
      </c>
      <c r="D705" s="52" t="n">
        <f aca="false">C705 * (1 - 'Epoch 211'!$C$5)</f>
        <v>3861527.88895202</v>
      </c>
    </row>
    <row r="706" customFormat="false" ht="15" hidden="false" customHeight="false" outlineLevel="0" collapsed="false">
      <c r="A706" s="1" t="s">
        <v>772</v>
      </c>
      <c r="B706" s="52" t="n">
        <f aca="false">B705 - C705</f>
        <v>1604143043.86882</v>
      </c>
      <c r="C706" s="52" t="n">
        <f aca="false">B706*'Epoch 211'!$C$4</f>
        <v>4812429.13160646</v>
      </c>
      <c r="D706" s="52" t="n">
        <f aca="false">C706 * (1 - 'Epoch 211'!$C$5)</f>
        <v>3849943.30528517</v>
      </c>
    </row>
    <row r="707" customFormat="false" ht="15" hidden="false" customHeight="false" outlineLevel="0" collapsed="false">
      <c r="A707" s="1" t="s">
        <v>773</v>
      </c>
      <c r="B707" s="52" t="n">
        <f aca="false">B706 - C706</f>
        <v>1599330614.73721</v>
      </c>
      <c r="C707" s="52" t="n">
        <f aca="false">B707*'Epoch 211'!$C$4</f>
        <v>4797991.84421164</v>
      </c>
      <c r="D707" s="52" t="n">
        <f aca="false">C707 * (1 - 'Epoch 211'!$C$5)</f>
        <v>3838393.47536931</v>
      </c>
    </row>
    <row r="708" customFormat="false" ht="15" hidden="false" customHeight="false" outlineLevel="0" collapsed="false">
      <c r="A708" s="1" t="s">
        <v>774</v>
      </c>
      <c r="B708" s="52" t="n">
        <f aca="false">B707 - C707</f>
        <v>1594532622.893</v>
      </c>
      <c r="C708" s="52" t="n">
        <f aca="false">B708*'Epoch 211'!$C$4</f>
        <v>4783597.86867901</v>
      </c>
      <c r="D708" s="52" t="n">
        <f aca="false">C708 * (1 - 'Epoch 211'!$C$5)</f>
        <v>3826878.29494321</v>
      </c>
    </row>
    <row r="709" customFormat="false" ht="15" hidden="false" customHeight="false" outlineLevel="0" collapsed="false">
      <c r="A709" s="1" t="s">
        <v>775</v>
      </c>
      <c r="B709" s="52" t="n">
        <f aca="false">B708 - C708</f>
        <v>1589749025.02432</v>
      </c>
      <c r="C709" s="52" t="n">
        <f aca="false">B709*'Epoch 211'!$C$4</f>
        <v>4769247.07507297</v>
      </c>
      <c r="D709" s="52" t="n">
        <f aca="false">C709 * (1 - 'Epoch 211'!$C$5)</f>
        <v>3815397.66005838</v>
      </c>
    </row>
    <row r="710" customFormat="false" ht="15" hidden="false" customHeight="false" outlineLevel="0" collapsed="false">
      <c r="A710" s="1" t="s">
        <v>776</v>
      </c>
      <c r="B710" s="52" t="n">
        <f aca="false">B709 - C709</f>
        <v>1584979777.94925</v>
      </c>
      <c r="C710" s="52" t="n">
        <f aca="false">B710*'Epoch 211'!$C$4</f>
        <v>4754939.33384775</v>
      </c>
      <c r="D710" s="52" t="n">
        <f aca="false">C710 * (1 - 'Epoch 211'!$C$5)</f>
        <v>3803951.4670782</v>
      </c>
    </row>
    <row r="711" customFormat="false" ht="15" hidden="false" customHeight="false" outlineLevel="0" collapsed="false">
      <c r="A711" s="1" t="s">
        <v>777</v>
      </c>
      <c r="B711" s="52" t="n">
        <f aca="false">B710 - C710</f>
        <v>1580224838.6154</v>
      </c>
      <c r="C711" s="52" t="n">
        <f aca="false">B711*'Epoch 211'!$C$4</f>
        <v>4740674.51584621</v>
      </c>
      <c r="D711" s="52" t="n">
        <f aca="false">C711 * (1 - 'Epoch 211'!$C$5)</f>
        <v>3792539.61267697</v>
      </c>
    </row>
    <row r="712" customFormat="false" ht="15" hidden="false" customHeight="false" outlineLevel="0" collapsed="false">
      <c r="A712" s="1" t="s">
        <v>778</v>
      </c>
      <c r="B712" s="52" t="n">
        <f aca="false">B711 - C711</f>
        <v>1575484164.09956</v>
      </c>
      <c r="C712" s="52" t="n">
        <f aca="false">B712*'Epoch 211'!$C$4</f>
        <v>4726452.49229867</v>
      </c>
      <c r="D712" s="52" t="n">
        <f aca="false">C712 * (1 - 'Epoch 211'!$C$5)</f>
        <v>3781161.99383894</v>
      </c>
    </row>
    <row r="713" customFormat="false" ht="15" hidden="false" customHeight="false" outlineLevel="0" collapsed="false">
      <c r="A713" s="1" t="s">
        <v>779</v>
      </c>
      <c r="B713" s="52" t="n">
        <f aca="false">B712 - C712</f>
        <v>1570757711.60726</v>
      </c>
      <c r="C713" s="52" t="n">
        <f aca="false">B713*'Epoch 211'!$C$4</f>
        <v>4712273.13482177</v>
      </c>
      <c r="D713" s="52" t="n">
        <f aca="false">C713 * (1 - 'Epoch 211'!$C$5)</f>
        <v>3769818.50785742</v>
      </c>
    </row>
    <row r="714" customFormat="false" ht="15" hidden="false" customHeight="false" outlineLevel="0" collapsed="false">
      <c r="A714" s="1" t="s">
        <v>780</v>
      </c>
      <c r="B714" s="52" t="n">
        <f aca="false">B713 - C713</f>
        <v>1566045438.47244</v>
      </c>
      <c r="C714" s="52" t="n">
        <f aca="false">B714*'Epoch 211'!$C$4</f>
        <v>4698136.31541731</v>
      </c>
      <c r="D714" s="52" t="n">
        <f aca="false">C714 * (1 - 'Epoch 211'!$C$5)</f>
        <v>3758509.05233385</v>
      </c>
    </row>
    <row r="715" customFormat="false" ht="15" hidden="false" customHeight="false" outlineLevel="0" collapsed="false">
      <c r="A715" s="1" t="s">
        <v>781</v>
      </c>
      <c r="B715" s="52" t="n">
        <f aca="false">B714 - C714</f>
        <v>1561347302.15702</v>
      </c>
      <c r="C715" s="52" t="n">
        <f aca="false">B715*'Epoch 211'!$C$4</f>
        <v>4684041.90647106</v>
      </c>
      <c r="D715" s="52" t="n">
        <f aca="false">C715 * (1 - 'Epoch 211'!$C$5)</f>
        <v>3747233.52517685</v>
      </c>
    </row>
    <row r="716" customFormat="false" ht="15" hidden="false" customHeight="false" outlineLevel="0" collapsed="false">
      <c r="A716" s="1" t="s">
        <v>782</v>
      </c>
      <c r="B716" s="52" t="n">
        <f aca="false">B715 - C715</f>
        <v>1556663260.25055</v>
      </c>
      <c r="C716" s="52" t="n">
        <f aca="false">B716*'Epoch 211'!$C$4</f>
        <v>4669989.78075164</v>
      </c>
      <c r="D716" s="52" t="n">
        <f aca="false">C716 * (1 - 'Epoch 211'!$C$5)</f>
        <v>3735991.82460131</v>
      </c>
    </row>
    <row r="717" customFormat="false" ht="15" hidden="false" customHeight="false" outlineLevel="0" collapsed="false">
      <c r="A717" s="1" t="s">
        <v>783</v>
      </c>
      <c r="B717" s="52" t="n">
        <f aca="false">B716 - C716</f>
        <v>1551993270.4698</v>
      </c>
      <c r="C717" s="52" t="n">
        <f aca="false">B717*'Epoch 211'!$C$4</f>
        <v>4655979.81140939</v>
      </c>
      <c r="D717" s="52" t="n">
        <f aca="false">C717 * (1 - 'Epoch 211'!$C$5)</f>
        <v>3724783.84912751</v>
      </c>
    </row>
    <row r="718" customFormat="false" ht="15" hidden="false" customHeight="false" outlineLevel="0" collapsed="false">
      <c r="A718" s="1" t="s">
        <v>784</v>
      </c>
      <c r="B718" s="52" t="n">
        <f aca="false">B717 - C717</f>
        <v>1547337290.65839</v>
      </c>
      <c r="C718" s="52" t="n">
        <f aca="false">B718*'Epoch 211'!$C$4</f>
        <v>4642011.87197516</v>
      </c>
      <c r="D718" s="52" t="n">
        <f aca="false">C718 * (1 - 'Epoch 211'!$C$5)</f>
        <v>3713609.49758013</v>
      </c>
    </row>
    <row r="719" customFormat="false" ht="15" hidden="false" customHeight="false" outlineLevel="0" collapsed="false">
      <c r="A719" s="1" t="s">
        <v>785</v>
      </c>
      <c r="B719" s="52" t="n">
        <f aca="false">B718 - C718</f>
        <v>1542695278.78641</v>
      </c>
      <c r="C719" s="52" t="n">
        <f aca="false">B719*'Epoch 211'!$C$4</f>
        <v>4628085.83635923</v>
      </c>
      <c r="D719" s="52" t="n">
        <f aca="false">C719 * (1 - 'Epoch 211'!$C$5)</f>
        <v>3702468.66908739</v>
      </c>
    </row>
    <row r="720" customFormat="false" ht="15" hidden="false" customHeight="false" outlineLevel="0" collapsed="false">
      <c r="A720" s="1" t="s">
        <v>786</v>
      </c>
      <c r="B720" s="52" t="n">
        <f aca="false">B719 - C719</f>
        <v>1538067192.95005</v>
      </c>
      <c r="C720" s="52" t="n">
        <f aca="false">B720*'Epoch 211'!$C$4</f>
        <v>4614201.57885016</v>
      </c>
      <c r="D720" s="52" t="n">
        <f aca="false">C720 * (1 - 'Epoch 211'!$C$5)</f>
        <v>3691361.26308013</v>
      </c>
    </row>
    <row r="721" customFormat="false" ht="15" hidden="false" customHeight="false" outlineLevel="0" collapsed="false">
      <c r="A721" s="1" t="s">
        <v>787</v>
      </c>
      <c r="B721" s="52" t="n">
        <f aca="false">B720 - C720</f>
        <v>1533452991.3712</v>
      </c>
      <c r="C721" s="52" t="n">
        <f aca="false">B721*'Epoch 211'!$C$4</f>
        <v>4600358.97411361</v>
      </c>
      <c r="D721" s="52" t="n">
        <f aca="false">C721 * (1 - 'Epoch 211'!$C$5)</f>
        <v>3680287.17929088</v>
      </c>
    </row>
    <row r="722" customFormat="false" ht="15" hidden="false" customHeight="false" outlineLevel="0" collapsed="false">
      <c r="A722" s="1" t="s">
        <v>788</v>
      </c>
      <c r="B722" s="52" t="n">
        <f aca="false">B721 - C721</f>
        <v>1528852632.39709</v>
      </c>
      <c r="C722" s="52" t="n">
        <f aca="false">B722*'Epoch 211'!$C$4</f>
        <v>4586557.89719126</v>
      </c>
      <c r="D722" s="52" t="n">
        <f aca="false">C722 * (1 - 'Epoch 211'!$C$5)</f>
        <v>3669246.31775301</v>
      </c>
    </row>
    <row r="723" customFormat="false" ht="15" hidden="false" customHeight="false" outlineLevel="0" collapsed="false">
      <c r="A723" s="1" t="s">
        <v>789</v>
      </c>
      <c r="B723" s="52" t="n">
        <f aca="false">B722 - C722</f>
        <v>1524266074.4999</v>
      </c>
      <c r="C723" s="52" t="n">
        <f aca="false">B723*'Epoch 211'!$C$4</f>
        <v>4572798.22349969</v>
      </c>
      <c r="D723" s="52" t="n">
        <f aca="false">C723 * (1 - 'Epoch 211'!$C$5)</f>
        <v>3658238.57879975</v>
      </c>
    </row>
    <row r="724" customFormat="false" ht="15" hidden="false" customHeight="false" outlineLevel="0" collapsed="false">
      <c r="A724" s="1" t="s">
        <v>790</v>
      </c>
      <c r="B724" s="52" t="n">
        <f aca="false">B723 - C723</f>
        <v>1519693276.2764</v>
      </c>
      <c r="C724" s="52" t="n">
        <f aca="false">B724*'Epoch 211'!$C$4</f>
        <v>4559079.82882919</v>
      </c>
      <c r="D724" s="52" t="n">
        <f aca="false">C724 * (1 - 'Epoch 211'!$C$5)</f>
        <v>3647263.86306335</v>
      </c>
    </row>
    <row r="725" customFormat="false" ht="15" hidden="false" customHeight="false" outlineLevel="0" collapsed="false">
      <c r="A725" s="1" t="s">
        <v>791</v>
      </c>
      <c r="B725" s="52" t="n">
        <f aca="false">B724 - C724</f>
        <v>1515134196.44757</v>
      </c>
      <c r="C725" s="52" t="n">
        <f aca="false">B725*'Epoch 211'!$C$4</f>
        <v>4545402.5893427</v>
      </c>
      <c r="D725" s="52" t="n">
        <f aca="false">C725 * (1 - 'Epoch 211'!$C$5)</f>
        <v>3636322.07147416</v>
      </c>
    </row>
    <row r="726" customFormat="false" ht="15" hidden="false" customHeight="false" outlineLevel="0" collapsed="false">
      <c r="A726" s="1" t="s">
        <v>792</v>
      </c>
      <c r="B726" s="52" t="n">
        <f aca="false">B725 - C725</f>
        <v>1510588793.85823</v>
      </c>
      <c r="C726" s="52" t="n">
        <f aca="false">B726*'Epoch 211'!$C$4</f>
        <v>4531766.38157468</v>
      </c>
      <c r="D726" s="52" t="n">
        <f aca="false">C726 * (1 - 'Epoch 211'!$C$5)</f>
        <v>3625413.10525974</v>
      </c>
    </row>
    <row r="727" customFormat="false" ht="15" hidden="false" customHeight="false" outlineLevel="0" collapsed="false">
      <c r="A727" s="1" t="s">
        <v>793</v>
      </c>
      <c r="B727" s="52" t="n">
        <f aca="false">B726 - C726</f>
        <v>1506057027.47665</v>
      </c>
      <c r="C727" s="52" t="n">
        <f aca="false">B727*'Epoch 211'!$C$4</f>
        <v>4518171.08242995</v>
      </c>
      <c r="D727" s="52" t="n">
        <f aca="false">C727 * (1 - 'Epoch 211'!$C$5)</f>
        <v>3614536.86594396</v>
      </c>
    </row>
    <row r="728" customFormat="false" ht="15" hidden="false" customHeight="false" outlineLevel="0" collapsed="false">
      <c r="A728" s="1" t="s">
        <v>794</v>
      </c>
      <c r="B728" s="52" t="n">
        <f aca="false">B727 - C727</f>
        <v>1501538856.39422</v>
      </c>
      <c r="C728" s="52" t="n">
        <f aca="false">B728*'Epoch 211'!$C$4</f>
        <v>4504616.56918266</v>
      </c>
      <c r="D728" s="52" t="n">
        <f aca="false">C728 * (1 - 'Epoch 211'!$C$5)</f>
        <v>3603693.25534613</v>
      </c>
    </row>
    <row r="729" customFormat="false" ht="15" hidden="false" customHeight="false" outlineLevel="0" collapsed="false">
      <c r="A729" s="1" t="s">
        <v>795</v>
      </c>
      <c r="B729" s="52" t="n">
        <f aca="false">B728 - C728</f>
        <v>1497034239.82504</v>
      </c>
      <c r="C729" s="52" t="n">
        <f aca="false">B729*'Epoch 211'!$C$4</f>
        <v>4491102.71947511</v>
      </c>
      <c r="D729" s="52" t="n">
        <f aca="false">C729 * (1 - 'Epoch 211'!$C$5)</f>
        <v>3592882.17558009</v>
      </c>
    </row>
    <row r="730" customFormat="false" ht="15" hidden="false" customHeight="false" outlineLevel="0" collapsed="false">
      <c r="A730" s="1" t="s">
        <v>796</v>
      </c>
      <c r="B730" s="52" t="n">
        <f aca="false">B729 - C729</f>
        <v>1492543137.10556</v>
      </c>
      <c r="C730" s="52" t="n">
        <f aca="false">B730*'Epoch 211'!$C$4</f>
        <v>4477629.41131669</v>
      </c>
      <c r="D730" s="52" t="n">
        <f aca="false">C730 * (1 - 'Epoch 211'!$C$5)</f>
        <v>3582103.52905335</v>
      </c>
    </row>
    <row r="731" customFormat="false" ht="15" hidden="false" customHeight="false" outlineLevel="0" collapsed="false">
      <c r="A731" s="1" t="s">
        <v>797</v>
      </c>
      <c r="B731" s="52" t="n">
        <f aca="false">B730 - C730</f>
        <v>1488065507.69425</v>
      </c>
      <c r="C731" s="52" t="n">
        <f aca="false">B731*'Epoch 211'!$C$4</f>
        <v>4464196.52308274</v>
      </c>
      <c r="D731" s="52" t="n">
        <f aca="false">C731 * (1 - 'Epoch 211'!$C$5)</f>
        <v>3571357.21846619</v>
      </c>
    </row>
    <row r="732" customFormat="false" ht="15" hidden="false" customHeight="false" outlineLevel="0" collapsed="false">
      <c r="A732" s="1" t="s">
        <v>798</v>
      </c>
      <c r="B732" s="52" t="n">
        <f aca="false">B731 - C731</f>
        <v>1483601311.17116</v>
      </c>
      <c r="C732" s="52" t="n">
        <f aca="false">B732*'Epoch 211'!$C$4</f>
        <v>4450803.93351349</v>
      </c>
      <c r="D732" s="52" t="n">
        <f aca="false">C732 * (1 - 'Epoch 211'!$C$5)</f>
        <v>3560643.14681079</v>
      </c>
    </row>
    <row r="733" customFormat="false" ht="15" hidden="false" customHeight="false" outlineLevel="0" collapsed="false">
      <c r="A733" s="1" t="s">
        <v>799</v>
      </c>
      <c r="B733" s="52" t="n">
        <f aca="false">B732 - C732</f>
        <v>1479150507.23765</v>
      </c>
      <c r="C733" s="52" t="n">
        <f aca="false">B733*'Epoch 211'!$C$4</f>
        <v>4437451.52171295</v>
      </c>
      <c r="D733" s="52" t="n">
        <f aca="false">C733 * (1 - 'Epoch 211'!$C$5)</f>
        <v>3549961.21737036</v>
      </c>
    </row>
    <row r="734" customFormat="false" ht="15" hidden="false" customHeight="false" outlineLevel="0" collapsed="false">
      <c r="A734" s="1" t="s">
        <v>800</v>
      </c>
      <c r="B734" s="52" t="n">
        <f aca="false">B733 - C733</f>
        <v>1474713055.71594</v>
      </c>
      <c r="C734" s="52" t="n">
        <f aca="false">B734*'Epoch 211'!$C$4</f>
        <v>4424139.16714781</v>
      </c>
      <c r="D734" s="52" t="n">
        <f aca="false">C734 * (1 - 'Epoch 211'!$C$5)</f>
        <v>3539311.33371825</v>
      </c>
    </row>
    <row r="735" customFormat="false" ht="15" hidden="false" customHeight="false" outlineLevel="0" collapsed="false">
      <c r="A735" s="1" t="s">
        <v>801</v>
      </c>
      <c r="B735" s="52" t="n">
        <f aca="false">B734 - C734</f>
        <v>1470288916.54879</v>
      </c>
      <c r="C735" s="52" t="n">
        <f aca="false">B735*'Epoch 211'!$C$4</f>
        <v>4410866.74964637</v>
      </c>
      <c r="D735" s="52" t="n">
        <f aca="false">C735 * (1 - 'Epoch 211'!$C$5)</f>
        <v>3528693.39971709</v>
      </c>
    </row>
    <row r="736" customFormat="false" ht="15" hidden="false" customHeight="false" outlineLevel="0" collapsed="false">
      <c r="A736" s="1" t="s">
        <v>802</v>
      </c>
      <c r="B736" s="52" t="n">
        <f aca="false">B735 - C735</f>
        <v>1465878049.79914</v>
      </c>
      <c r="C736" s="52" t="n">
        <f aca="false">B736*'Epoch 211'!$C$4</f>
        <v>4397634.14939743</v>
      </c>
      <c r="D736" s="52" t="n">
        <f aca="false">C736 * (1 - 'Epoch 211'!$C$5)</f>
        <v>3518107.31951794</v>
      </c>
    </row>
    <row r="737" customFormat="false" ht="15" hidden="false" customHeight="false" outlineLevel="0" collapsed="false">
      <c r="A737" s="1" t="s">
        <v>803</v>
      </c>
      <c r="B737" s="52" t="n">
        <f aca="false">B736 - C736</f>
        <v>1461480415.64975</v>
      </c>
      <c r="C737" s="52" t="n">
        <f aca="false">B737*'Epoch 211'!$C$4</f>
        <v>4384441.24694924</v>
      </c>
      <c r="D737" s="52" t="n">
        <f aca="false">C737 * (1 - 'Epoch 211'!$C$5)</f>
        <v>3507552.99755939</v>
      </c>
    </row>
    <row r="738" customFormat="false" ht="15" hidden="false" customHeight="false" outlineLevel="0" collapsed="false">
      <c r="A738" s="1" t="s">
        <v>804</v>
      </c>
      <c r="B738" s="52" t="n">
        <f aca="false">B737 - C737</f>
        <v>1457095974.4028</v>
      </c>
      <c r="C738" s="52" t="n">
        <f aca="false">B738*'Epoch 211'!$C$4</f>
        <v>4371287.92320839</v>
      </c>
      <c r="D738" s="52" t="n">
        <f aca="false">C738 * (1 - 'Epoch 211'!$C$5)</f>
        <v>3497030.33856671</v>
      </c>
    </row>
    <row r="739" customFormat="false" ht="15" hidden="false" customHeight="false" outlineLevel="0" collapsed="false">
      <c r="A739" s="1" t="s">
        <v>805</v>
      </c>
      <c r="B739" s="52" t="n">
        <f aca="false">B738 - C738</f>
        <v>1452724686.47959</v>
      </c>
      <c r="C739" s="52" t="n">
        <f aca="false">B739*'Epoch 211'!$C$4</f>
        <v>4358174.05943876</v>
      </c>
      <c r="D739" s="52" t="n">
        <f aca="false">C739 * (1 - 'Epoch 211'!$C$5)</f>
        <v>3486539.24755101</v>
      </c>
    </row>
    <row r="740" customFormat="false" ht="15" hidden="false" customHeight="false" outlineLevel="0" collapsed="false">
      <c r="A740" s="1" t="s">
        <v>806</v>
      </c>
      <c r="B740" s="52" t="n">
        <f aca="false">B739 - C739</f>
        <v>1448366512.42015</v>
      </c>
      <c r="C740" s="52" t="n">
        <f aca="false">B740*'Epoch 211'!$C$4</f>
        <v>4345099.53726045</v>
      </c>
      <c r="D740" s="52" t="n">
        <f aca="false">C740 * (1 - 'Epoch 211'!$C$5)</f>
        <v>3476079.62980836</v>
      </c>
    </row>
    <row r="741" customFormat="false" ht="15" hidden="false" customHeight="false" outlineLevel="0" collapsed="false">
      <c r="A741" s="1" t="s">
        <v>807</v>
      </c>
      <c r="B741" s="52" t="n">
        <f aca="false">B740 - C740</f>
        <v>1444021412.88289</v>
      </c>
      <c r="C741" s="52" t="n">
        <f aca="false">B741*'Epoch 211'!$C$4</f>
        <v>4332064.23864867</v>
      </c>
      <c r="D741" s="52" t="n">
        <f aca="false">C741 * (1 - 'Epoch 211'!$C$5)</f>
        <v>3465651.39091893</v>
      </c>
    </row>
    <row r="742" customFormat="false" ht="15" hidden="false" customHeight="false" outlineLevel="0" collapsed="false">
      <c r="A742" s="1" t="s">
        <v>808</v>
      </c>
      <c r="B742" s="52" t="n">
        <f aca="false">B741 - C741</f>
        <v>1439689348.64424</v>
      </c>
      <c r="C742" s="52" t="n">
        <f aca="false">B742*'Epoch 211'!$C$4</f>
        <v>4319068.04593272</v>
      </c>
      <c r="D742" s="52" t="n">
        <f aca="false">C742 * (1 - 'Epoch 211'!$C$5)</f>
        <v>3455254.43674618</v>
      </c>
    </row>
    <row r="743" customFormat="false" ht="15" hidden="false" customHeight="false" outlineLevel="0" collapsed="false">
      <c r="A743" s="1" t="s">
        <v>809</v>
      </c>
      <c r="B743" s="52" t="n">
        <f aca="false">B742 - C742</f>
        <v>1435370280.59831</v>
      </c>
      <c r="C743" s="52" t="n">
        <f aca="false">B743*'Epoch 211'!$C$4</f>
        <v>4306110.84179492</v>
      </c>
      <c r="D743" s="52" t="n">
        <f aca="false">C743 * (1 - 'Epoch 211'!$C$5)</f>
        <v>3444888.67343594</v>
      </c>
    </row>
    <row r="744" customFormat="false" ht="15" hidden="false" customHeight="false" outlineLevel="0" collapsed="false">
      <c r="A744" s="1" t="s">
        <v>810</v>
      </c>
      <c r="B744" s="52" t="n">
        <f aca="false">B743 - C743</f>
        <v>1431064169.75651</v>
      </c>
      <c r="C744" s="52" t="n">
        <f aca="false">B744*'Epoch 211'!$C$4</f>
        <v>4293192.50926954</v>
      </c>
      <c r="D744" s="52" t="n">
        <f aca="false">C744 * (1 - 'Epoch 211'!$C$5)</f>
        <v>3434554.00741563</v>
      </c>
    </row>
    <row r="745" customFormat="false" ht="15" hidden="false" customHeight="false" outlineLevel="0" collapsed="false">
      <c r="A745" s="1" t="s">
        <v>811</v>
      </c>
      <c r="B745" s="52" t="n">
        <f aca="false">B744 - C744</f>
        <v>1426770977.24724</v>
      </c>
      <c r="C745" s="52" t="n">
        <f aca="false">B745*'Epoch 211'!$C$4</f>
        <v>4280312.93174173</v>
      </c>
      <c r="D745" s="52" t="n">
        <f aca="false">C745 * (1 - 'Epoch 211'!$C$5)</f>
        <v>3424250.34539338</v>
      </c>
    </row>
    <row r="746" customFormat="false" ht="15" hidden="false" customHeight="false" outlineLevel="0" collapsed="false">
      <c r="A746" s="1" t="s">
        <v>812</v>
      </c>
      <c r="B746" s="52" t="n">
        <f aca="false">B745 - C745</f>
        <v>1422490664.3155</v>
      </c>
      <c r="C746" s="52" t="n">
        <f aca="false">B746*'Epoch 211'!$C$4</f>
        <v>4267471.9929465</v>
      </c>
      <c r="D746" s="52" t="n">
        <f aca="false">C746 * (1 - 'Epoch 211'!$C$5)</f>
        <v>3413977.5943572</v>
      </c>
    </row>
    <row r="747" customFormat="false" ht="15" hidden="false" customHeight="false" outlineLevel="0" collapsed="false">
      <c r="A747" s="1" t="s">
        <v>813</v>
      </c>
      <c r="B747" s="52" t="n">
        <f aca="false">B746 - C746</f>
        <v>1418223192.32255</v>
      </c>
      <c r="C747" s="52" t="n">
        <f aca="false">B747*'Epoch 211'!$C$4</f>
        <v>4254669.57696766</v>
      </c>
      <c r="D747" s="52" t="n">
        <f aca="false">C747 * (1 - 'Epoch 211'!$C$5)</f>
        <v>3403735.66157413</v>
      </c>
    </row>
    <row r="748" customFormat="false" ht="15" hidden="false" customHeight="false" outlineLevel="0" collapsed="false">
      <c r="A748" s="1" t="s">
        <v>814</v>
      </c>
      <c r="B748" s="52" t="n">
        <f aca="false">B747 - C747</f>
        <v>1413968522.74559</v>
      </c>
      <c r="C748" s="52" t="n">
        <f aca="false">B748*'Epoch 211'!$C$4</f>
        <v>4241905.56823676</v>
      </c>
      <c r="D748" s="52" t="n">
        <f aca="false">C748 * (1 - 'Epoch 211'!$C$5)</f>
        <v>3393524.45458941</v>
      </c>
    </row>
    <row r="749" customFormat="false" ht="15" hidden="false" customHeight="false" outlineLevel="0" collapsed="false">
      <c r="A749" s="1" t="s">
        <v>815</v>
      </c>
      <c r="B749" s="52" t="n">
        <f aca="false">B748 - C748</f>
        <v>1409726617.17735</v>
      </c>
      <c r="C749" s="52" t="n">
        <f aca="false">B749*'Epoch 211'!$C$4</f>
        <v>4229179.85153205</v>
      </c>
      <c r="D749" s="52" t="n">
        <f aca="false">C749 * (1 - 'Epoch 211'!$C$5)</f>
        <v>3383343.88122564</v>
      </c>
    </row>
    <row r="750" customFormat="false" ht="15" hidden="false" customHeight="false" outlineLevel="0" collapsed="false">
      <c r="A750" s="1" t="s">
        <v>816</v>
      </c>
      <c r="B750" s="52" t="n">
        <f aca="false">B749 - C749</f>
        <v>1405497437.32582</v>
      </c>
      <c r="C750" s="52" t="n">
        <f aca="false">B750*'Epoch 211'!$C$4</f>
        <v>4216492.31197745</v>
      </c>
      <c r="D750" s="52" t="n">
        <f aca="false">C750 * (1 - 'Epoch 211'!$C$5)</f>
        <v>3373193.84958196</v>
      </c>
    </row>
    <row r="751" customFormat="false" ht="15" hidden="false" customHeight="false" outlineLevel="0" collapsed="false">
      <c r="A751" s="1" t="s">
        <v>817</v>
      </c>
      <c r="B751" s="52" t="n">
        <f aca="false">B750 - C750</f>
        <v>1401280945.01384</v>
      </c>
      <c r="C751" s="52" t="n">
        <f aca="false">B751*'Epoch 211'!$C$4</f>
        <v>4203842.83504152</v>
      </c>
      <c r="D751" s="52" t="n">
        <f aca="false">C751 * (1 - 'Epoch 211'!$C$5)</f>
        <v>3363074.26803322</v>
      </c>
    </row>
    <row r="752" customFormat="false" ht="15" hidden="false" customHeight="false" outlineLevel="0" collapsed="false">
      <c r="A752" s="1" t="s">
        <v>818</v>
      </c>
      <c r="B752" s="52" t="n">
        <f aca="false">B751 - C751</f>
        <v>1397077102.1788</v>
      </c>
      <c r="C752" s="52" t="n">
        <f aca="false">B752*'Epoch 211'!$C$4</f>
        <v>4191231.3065364</v>
      </c>
      <c r="D752" s="52" t="n">
        <f aca="false">C752 * (1 - 'Epoch 211'!$C$5)</f>
        <v>3352985.04522912</v>
      </c>
    </row>
    <row r="753" customFormat="false" ht="15" hidden="false" customHeight="false" outlineLevel="0" collapsed="false">
      <c r="A753" s="1" t="s">
        <v>819</v>
      </c>
      <c r="B753" s="52" t="n">
        <f aca="false">B752 - C752</f>
        <v>1392885870.87226</v>
      </c>
      <c r="C753" s="52" t="n">
        <f aca="false">B753*'Epoch 211'!$C$4</f>
        <v>4178657.61261679</v>
      </c>
      <c r="D753" s="52" t="n">
        <f aca="false">C753 * (1 - 'Epoch 211'!$C$5)</f>
        <v>3342926.09009343</v>
      </c>
    </row>
    <row r="754" customFormat="false" ht="15" hidden="false" customHeight="false" outlineLevel="0" collapsed="false">
      <c r="A754" s="1" t="s">
        <v>820</v>
      </c>
      <c r="B754" s="52" t="n">
        <f aca="false">B753 - C753</f>
        <v>1388707213.25965</v>
      </c>
      <c r="C754" s="52" t="n">
        <f aca="false">B754*'Epoch 211'!$C$4</f>
        <v>4166121.63977894</v>
      </c>
      <c r="D754" s="52" t="n">
        <f aca="false">C754 * (1 - 'Epoch 211'!$C$5)</f>
        <v>3332897.31182315</v>
      </c>
    </row>
    <row r="755" customFormat="false" ht="15" hidden="false" customHeight="false" outlineLevel="0" collapsed="false">
      <c r="A755" s="1" t="s">
        <v>821</v>
      </c>
      <c r="B755" s="52" t="n">
        <f aca="false">B754 - C754</f>
        <v>1384541091.61987</v>
      </c>
      <c r="C755" s="52" t="n">
        <f aca="false">B755*'Epoch 211'!$C$4</f>
        <v>4153623.2748596</v>
      </c>
      <c r="D755" s="52" t="n">
        <f aca="false">C755 * (1 - 'Epoch 211'!$C$5)</f>
        <v>3322898.61988768</v>
      </c>
    </row>
    <row r="756" customFormat="false" ht="15" hidden="false" customHeight="false" outlineLevel="0" collapsed="false">
      <c r="A756" s="1" t="s">
        <v>822</v>
      </c>
      <c r="B756" s="52" t="n">
        <f aca="false">B755 - C755</f>
        <v>1380387468.34501</v>
      </c>
      <c r="C756" s="52" t="n">
        <f aca="false">B756*'Epoch 211'!$C$4</f>
        <v>4141162.40503502</v>
      </c>
      <c r="D756" s="52" t="n">
        <f aca="false">C756 * (1 - 'Epoch 211'!$C$5)</f>
        <v>3312929.92402802</v>
      </c>
    </row>
    <row r="757" customFormat="false" ht="15" hidden="false" customHeight="false" outlineLevel="0" collapsed="false">
      <c r="A757" s="1" t="s">
        <v>823</v>
      </c>
      <c r="B757" s="52" t="n">
        <f aca="false">B756 - C756</f>
        <v>1376246305.93997</v>
      </c>
      <c r="C757" s="52" t="n">
        <f aca="false">B757*'Epoch 211'!$C$4</f>
        <v>4128738.91781992</v>
      </c>
      <c r="D757" s="52" t="n">
        <f aca="false">C757 * (1 - 'Epoch 211'!$C$5)</f>
        <v>3302991.13425593</v>
      </c>
    </row>
    <row r="758" customFormat="false" ht="15" hidden="false" customHeight="false" outlineLevel="0" collapsed="false">
      <c r="A758" s="1" t="s">
        <v>824</v>
      </c>
      <c r="B758" s="52" t="n">
        <f aca="false">B757 - C757</f>
        <v>1372117567.02215</v>
      </c>
      <c r="C758" s="52" t="n">
        <f aca="false">B758*'Epoch 211'!$C$4</f>
        <v>4116352.70106646</v>
      </c>
      <c r="D758" s="52" t="n">
        <f aca="false">C758 * (1 - 'Epoch 211'!$C$5)</f>
        <v>3293082.16085317</v>
      </c>
    </row>
    <row r="759" customFormat="false" ht="15" hidden="false" customHeight="false" outlineLevel="0" collapsed="false">
      <c r="A759" s="1" t="s">
        <v>825</v>
      </c>
      <c r="B759" s="52" t="n">
        <f aca="false">B758 - C758</f>
        <v>1368001214.32109</v>
      </c>
      <c r="C759" s="52" t="n">
        <f aca="false">B759*'Epoch 211'!$C$4</f>
        <v>4104003.64296326</v>
      </c>
      <c r="D759" s="52" t="n">
        <f aca="false">C759 * (1 - 'Epoch 211'!$C$5)</f>
        <v>3283202.91437061</v>
      </c>
    </row>
    <row r="760" customFormat="false" ht="15" hidden="false" customHeight="false" outlineLevel="0" collapsed="false">
      <c r="A760" s="1" t="s">
        <v>826</v>
      </c>
      <c r="B760" s="52" t="n">
        <f aca="false">B759 - C759</f>
        <v>1363897210.67812</v>
      </c>
      <c r="C760" s="52" t="n">
        <f aca="false">B760*'Epoch 211'!$C$4</f>
        <v>4091691.63203437</v>
      </c>
      <c r="D760" s="52" t="n">
        <f aca="false">C760 * (1 - 'Epoch 211'!$C$5)</f>
        <v>3273353.30562749</v>
      </c>
    </row>
    <row r="761" customFormat="false" ht="15" hidden="false" customHeight="false" outlineLevel="0" collapsed="false">
      <c r="A761" s="1" t="s">
        <v>827</v>
      </c>
      <c r="B761" s="52" t="n">
        <f aca="false">B760 - C760</f>
        <v>1359805519.04609</v>
      </c>
      <c r="C761" s="52" t="n">
        <f aca="false">B761*'Epoch 211'!$C$4</f>
        <v>4079416.55713827</v>
      </c>
      <c r="D761" s="52" t="n">
        <f aca="false">C761 * (1 - 'Epoch 211'!$C$5)</f>
        <v>3263533.24571061</v>
      </c>
    </row>
    <row r="762" customFormat="false" ht="15" hidden="false" customHeight="false" outlineLevel="0" collapsed="false">
      <c r="A762" s="1" t="s">
        <v>828</v>
      </c>
      <c r="B762" s="52" t="n">
        <f aca="false">B761 - C761</f>
        <v>1355726102.48895</v>
      </c>
      <c r="C762" s="52" t="n">
        <f aca="false">B762*'Epoch 211'!$C$4</f>
        <v>4067178.30746685</v>
      </c>
      <c r="D762" s="52" t="n">
        <f aca="false">C762 * (1 - 'Epoch 211'!$C$5)</f>
        <v>3253742.64597348</v>
      </c>
    </row>
    <row r="763" customFormat="false" ht="15" hidden="false" customHeight="false" outlineLevel="0" collapsed="false">
      <c r="A763" s="1" t="s">
        <v>829</v>
      </c>
      <c r="B763" s="52" t="n">
        <f aca="false">B762 - C762</f>
        <v>1351658924.18148</v>
      </c>
      <c r="C763" s="52" t="n">
        <f aca="false">B763*'Epoch 211'!$C$4</f>
        <v>4054976.77254445</v>
      </c>
      <c r="D763" s="52" t="n">
        <f aca="false">C763 * (1 - 'Epoch 211'!$C$5)</f>
        <v>3243981.41803556</v>
      </c>
    </row>
    <row r="764" customFormat="false" ht="15" hidden="false" customHeight="false" outlineLevel="0" collapsed="false">
      <c r="A764" s="1" t="s">
        <v>830</v>
      </c>
      <c r="B764" s="52" t="n">
        <f aca="false">B763 - C763</f>
        <v>1347603947.40894</v>
      </c>
      <c r="C764" s="52" t="n">
        <f aca="false">B764*'Epoch 211'!$C$4</f>
        <v>4042811.84222682</v>
      </c>
      <c r="D764" s="52" t="n">
        <f aca="false">C764 * (1 - 'Epoch 211'!$C$5)</f>
        <v>3234249.47378145</v>
      </c>
    </row>
    <row r="765" customFormat="false" ht="15" hidden="false" customHeight="false" outlineLevel="0" collapsed="false">
      <c r="A765" s="1" t="s">
        <v>831</v>
      </c>
      <c r="B765" s="52" t="n">
        <f aca="false">B764 - C764</f>
        <v>1343561135.56671</v>
      </c>
      <c r="C765" s="52" t="n">
        <f aca="false">B765*'Epoch 211'!$C$4</f>
        <v>4030683.40670014</v>
      </c>
      <c r="D765" s="52" t="n">
        <f aca="false">C765 * (1 - 'Epoch 211'!$C$5)</f>
        <v>3224546.72536011</v>
      </c>
    </row>
    <row r="766" customFormat="false" ht="15" hidden="false" customHeight="false" outlineLevel="0" collapsed="false">
      <c r="A766" s="1" t="s">
        <v>832</v>
      </c>
      <c r="B766" s="52" t="n">
        <f aca="false">B765 - C765</f>
        <v>1339530452.16001</v>
      </c>
      <c r="C766" s="52" t="n">
        <f aca="false">B766*'Epoch 211'!$C$4</f>
        <v>4018591.35648004</v>
      </c>
      <c r="D766" s="52" t="n">
        <f aca="false">C766 * (1 - 'Epoch 211'!$C$5)</f>
        <v>3214873.08518403</v>
      </c>
    </row>
    <row r="767" customFormat="false" ht="15" hidden="false" customHeight="false" outlineLevel="0" collapsed="false">
      <c r="A767" s="1" t="s">
        <v>833</v>
      </c>
      <c r="B767" s="52" t="n">
        <f aca="false">B766 - C766</f>
        <v>1335511860.80353</v>
      </c>
      <c r="C767" s="52" t="n">
        <f aca="false">B767*'Epoch 211'!$C$4</f>
        <v>4006535.5824106</v>
      </c>
      <c r="D767" s="52" t="n">
        <f aca="false">C767 * (1 - 'Epoch 211'!$C$5)</f>
        <v>3205228.46592848</v>
      </c>
    </row>
    <row r="768" customFormat="false" ht="15" hidden="false" customHeight="false" outlineLevel="0" collapsed="false">
      <c r="A768" s="1" t="s">
        <v>834</v>
      </c>
      <c r="B768" s="52" t="n">
        <f aca="false">B767 - C767</f>
        <v>1331505325.22112</v>
      </c>
      <c r="C768" s="52" t="n">
        <f aca="false">B768*'Epoch 211'!$C$4</f>
        <v>3994515.97566336</v>
      </c>
      <c r="D768" s="52" t="n">
        <f aca="false">C768 * (1 - 'Epoch 211'!$C$5)</f>
        <v>3195612.78053069</v>
      </c>
    </row>
    <row r="769" customFormat="false" ht="15" hidden="false" customHeight="false" outlineLevel="0" collapsed="false">
      <c r="A769" s="1" t="s">
        <v>835</v>
      </c>
      <c r="B769" s="52" t="n">
        <f aca="false">B768 - C768</f>
        <v>1327510809.24546</v>
      </c>
      <c r="C769" s="52" t="n">
        <f aca="false">B769*'Epoch 211'!$C$4</f>
        <v>3982532.42773637</v>
      </c>
      <c r="D769" s="52" t="n">
        <f aca="false">C769 * (1 - 'Epoch 211'!$C$5)</f>
        <v>3186025.9421891</v>
      </c>
    </row>
    <row r="770" customFormat="false" ht="15" hidden="false" customHeight="false" outlineLevel="0" collapsed="false">
      <c r="A770" s="1" t="s">
        <v>836</v>
      </c>
      <c r="B770" s="52" t="n">
        <f aca="false">B769 - C769</f>
        <v>1323528276.81772</v>
      </c>
      <c r="C770" s="52" t="n">
        <f aca="false">B770*'Epoch 211'!$C$4</f>
        <v>3970584.83045317</v>
      </c>
      <c r="D770" s="52" t="n">
        <f aca="false">C770 * (1 - 'Epoch 211'!$C$5)</f>
        <v>3176467.86436253</v>
      </c>
    </row>
    <row r="771" customFormat="false" ht="15" hidden="false" customHeight="false" outlineLevel="0" collapsed="false">
      <c r="A771" s="1" t="s">
        <v>837</v>
      </c>
      <c r="B771" s="52" t="n">
        <f aca="false">B770 - C770</f>
        <v>1319557691.98727</v>
      </c>
      <c r="C771" s="52" t="n">
        <f aca="false">B771*'Epoch 211'!$C$4</f>
        <v>3958673.07596181</v>
      </c>
      <c r="D771" s="52" t="n">
        <f aca="false">C771 * (1 - 'Epoch 211'!$C$5)</f>
        <v>3166938.46076945</v>
      </c>
    </row>
    <row r="772" customFormat="false" ht="15" hidden="false" customHeight="false" outlineLevel="0" collapsed="false">
      <c r="A772" s="1" t="s">
        <v>838</v>
      </c>
      <c r="B772" s="52" t="n">
        <f aca="false">B771 - C771</f>
        <v>1315599018.91131</v>
      </c>
      <c r="C772" s="52" t="n">
        <f aca="false">B772*'Epoch 211'!$C$4</f>
        <v>3946797.05673392</v>
      </c>
      <c r="D772" s="52" t="n">
        <f aca="false">C772 * (1 - 'Epoch 211'!$C$5)</f>
        <v>3157437.64538714</v>
      </c>
    </row>
    <row r="773" customFormat="false" ht="15" hidden="false" customHeight="false" outlineLevel="0" collapsed="false">
      <c r="A773" s="1" t="s">
        <v>839</v>
      </c>
      <c r="B773" s="52" t="n">
        <f aca="false">B772 - C772</f>
        <v>1311652221.85457</v>
      </c>
      <c r="C773" s="52" t="n">
        <f aca="false">B773*'Epoch 211'!$C$4</f>
        <v>3934956.66556372</v>
      </c>
      <c r="D773" s="52" t="n">
        <f aca="false">C773 * (1 - 'Epoch 211'!$C$5)</f>
        <v>3147965.33245098</v>
      </c>
    </row>
    <row r="774" customFormat="false" ht="15" hidden="false" customHeight="false" outlineLevel="0" collapsed="false">
      <c r="A774" s="1" t="s">
        <v>840</v>
      </c>
      <c r="B774" s="52" t="n">
        <f aca="false">B773 - C773</f>
        <v>1307717265.18901</v>
      </c>
      <c r="C774" s="52" t="n">
        <f aca="false">B774*'Epoch 211'!$C$4</f>
        <v>3923151.79556703</v>
      </c>
      <c r="D774" s="52" t="n">
        <f aca="false">C774 * (1 - 'Epoch 211'!$C$5)</f>
        <v>3138521.43645362</v>
      </c>
    </row>
    <row r="775" customFormat="false" ht="15" hidden="false" customHeight="false" outlineLevel="0" collapsed="false">
      <c r="A775" s="1" t="s">
        <v>841</v>
      </c>
      <c r="B775" s="52" t="n">
        <f aca="false">B774 - C774</f>
        <v>1303794113.39344</v>
      </c>
      <c r="C775" s="52" t="n">
        <f aca="false">B775*'Epoch 211'!$C$4</f>
        <v>3911382.34018033</v>
      </c>
      <c r="D775" s="52" t="n">
        <f aca="false">C775 * (1 - 'Epoch 211'!$C$5)</f>
        <v>3129105.87214426</v>
      </c>
    </row>
    <row r="776" customFormat="false" ht="15" hidden="false" customHeight="false" outlineLevel="0" collapsed="false">
      <c r="A776" s="1" t="s">
        <v>842</v>
      </c>
      <c r="B776" s="52" t="n">
        <f aca="false">B775 - C775</f>
        <v>1299882731.05326</v>
      </c>
      <c r="C776" s="52" t="n">
        <f aca="false">B776*'Epoch 211'!$C$4</f>
        <v>3899648.19315978</v>
      </c>
      <c r="D776" s="52" t="n">
        <f aca="false">C776 * (1 - 'Epoch 211'!$C$5)</f>
        <v>3119718.55452783</v>
      </c>
    </row>
    <row r="777" customFormat="false" ht="15" hidden="false" customHeight="false" outlineLevel="0" collapsed="false">
      <c r="A777" s="1" t="s">
        <v>843</v>
      </c>
      <c r="B777" s="52" t="n">
        <f aca="false">B776 - C776</f>
        <v>1295983082.8601</v>
      </c>
      <c r="C777" s="52" t="n">
        <f aca="false">B777*'Epoch 211'!$C$4</f>
        <v>3887949.24858031</v>
      </c>
      <c r="D777" s="52" t="n">
        <f aca="false">C777 * (1 - 'Epoch 211'!$C$5)</f>
        <v>3110359.39886424</v>
      </c>
    </row>
    <row r="778" customFormat="false" ht="15" hidden="false" customHeight="false" outlineLevel="0" collapsed="false">
      <c r="A778" s="1" t="s">
        <v>844</v>
      </c>
      <c r="B778" s="52" t="n">
        <f aca="false">B777 - C777</f>
        <v>1292095133.61152</v>
      </c>
      <c r="C778" s="52" t="n">
        <f aca="false">B778*'Epoch 211'!$C$4</f>
        <v>3876285.40083456</v>
      </c>
      <c r="D778" s="52" t="n">
        <f aca="false">C778 * (1 - 'Epoch 211'!$C$5)</f>
        <v>3101028.32066765</v>
      </c>
    </row>
    <row r="779" customFormat="false" ht="15" hidden="false" customHeight="false" outlineLevel="0" collapsed="false">
      <c r="A779" s="1" t="s">
        <v>845</v>
      </c>
      <c r="B779" s="52" t="n">
        <f aca="false">B778 - C778</f>
        <v>1288218848.21069</v>
      </c>
      <c r="C779" s="52" t="n">
        <f aca="false">B779*'Epoch 211'!$C$4</f>
        <v>3864656.54463206</v>
      </c>
      <c r="D779" s="52" t="n">
        <f aca="false">C779 * (1 - 'Epoch 211'!$C$5)</f>
        <v>3091725.23570565</v>
      </c>
    </row>
    <row r="780" customFormat="false" ht="15" hidden="false" customHeight="false" outlineLevel="0" collapsed="false">
      <c r="A780" s="1" t="s">
        <v>846</v>
      </c>
      <c r="B780" s="52" t="n">
        <f aca="false">B779 - C779</f>
        <v>1284354191.66606</v>
      </c>
      <c r="C780" s="52" t="n">
        <f aca="false">B780*'Epoch 211'!$C$4</f>
        <v>3853062.57499817</v>
      </c>
      <c r="D780" s="52" t="n">
        <f aca="false">C780 * (1 - 'Epoch 211'!$C$5)</f>
        <v>3082450.05999853</v>
      </c>
    </row>
    <row r="781" customFormat="false" ht="15" hidden="false" customHeight="false" outlineLevel="0" collapsed="false">
      <c r="A781" s="1" t="s">
        <v>847</v>
      </c>
      <c r="B781" s="52" t="n">
        <f aca="false">B780 - C780</f>
        <v>1280501129.09106</v>
      </c>
      <c r="C781" s="52" t="n">
        <f aca="false">B781*'Epoch 211'!$C$4</f>
        <v>3841503.38727317</v>
      </c>
      <c r="D781" s="52" t="n">
        <f aca="false">C781 * (1 - 'Epoch 211'!$C$5)</f>
        <v>3073202.70981854</v>
      </c>
    </row>
    <row r="782" customFormat="false" ht="15" hidden="false" customHeight="false" outlineLevel="0" collapsed="false">
      <c r="A782" s="1" t="s">
        <v>848</v>
      </c>
      <c r="B782" s="52" t="n">
        <f aca="false">B781 - C781</f>
        <v>1276659625.70378</v>
      </c>
      <c r="C782" s="52" t="n">
        <f aca="false">B782*'Epoch 211'!$C$4</f>
        <v>3829978.87711135</v>
      </c>
      <c r="D782" s="52" t="n">
        <f aca="false">C782 * (1 - 'Epoch 211'!$C$5)</f>
        <v>3063983.10168908</v>
      </c>
    </row>
    <row r="783" customFormat="false" ht="15" hidden="false" customHeight="false" outlineLevel="0" collapsed="false">
      <c r="A783" s="1" t="s">
        <v>849</v>
      </c>
      <c r="B783" s="52" t="n">
        <f aca="false">B782 - C782</f>
        <v>1272829646.82667</v>
      </c>
      <c r="C783" s="52" t="n">
        <f aca="false">B783*'Epoch 211'!$C$4</f>
        <v>3818488.94048002</v>
      </c>
      <c r="D783" s="52" t="n">
        <f aca="false">C783 * (1 - 'Epoch 211'!$C$5)</f>
        <v>3054791.15238401</v>
      </c>
    </row>
    <row r="784" customFormat="false" ht="15" hidden="false" customHeight="false" outlineLevel="0" collapsed="false">
      <c r="A784" s="1" t="s">
        <v>850</v>
      </c>
      <c r="B784" s="52" t="n">
        <f aca="false">B783 - C783</f>
        <v>1269011157.88619</v>
      </c>
      <c r="C784" s="52" t="n">
        <f aca="false">B784*'Epoch 211'!$C$4</f>
        <v>3807033.47365858</v>
      </c>
      <c r="D784" s="52" t="n">
        <f aca="false">C784 * (1 - 'Epoch 211'!$C$5)</f>
        <v>3045626.77892686</v>
      </c>
    </row>
    <row r="785" customFormat="false" ht="15" hidden="false" customHeight="false" outlineLevel="0" collapsed="false">
      <c r="A785" s="1" t="s">
        <v>851</v>
      </c>
      <c r="B785" s="52" t="n">
        <f aca="false">B784 - C784</f>
        <v>1265204124.41253</v>
      </c>
      <c r="C785" s="52" t="n">
        <f aca="false">B785*'Epoch 211'!$C$4</f>
        <v>3795612.3732376</v>
      </c>
      <c r="D785" s="52" t="n">
        <f aca="false">C785 * (1 - 'Epoch 211'!$C$5)</f>
        <v>3036489.89859008</v>
      </c>
    </row>
    <row r="786" customFormat="false" ht="15" hidden="false" customHeight="false" outlineLevel="0" collapsed="false">
      <c r="A786" s="1" t="s">
        <v>852</v>
      </c>
      <c r="B786" s="52" t="n">
        <f aca="false">B785 - C785</f>
        <v>1261408512.0393</v>
      </c>
      <c r="C786" s="52" t="n">
        <f aca="false">B786*'Epoch 211'!$C$4</f>
        <v>3784225.53611789</v>
      </c>
      <c r="D786" s="52" t="n">
        <f aca="false">C786 * (1 - 'Epoch 211'!$C$5)</f>
        <v>3027380.42889431</v>
      </c>
    </row>
    <row r="787" customFormat="false" ht="15" hidden="false" customHeight="false" outlineLevel="0" collapsed="false">
      <c r="A787" s="1" t="s">
        <v>853</v>
      </c>
      <c r="B787" s="52" t="n">
        <f aca="false">B786 - C786</f>
        <v>1257624286.50318</v>
      </c>
      <c r="C787" s="52" t="n">
        <f aca="false">B787*'Epoch 211'!$C$4</f>
        <v>3772872.85950954</v>
      </c>
      <c r="D787" s="52" t="n">
        <f aca="false">C787 * (1 - 'Epoch 211'!$C$5)</f>
        <v>3018298.28760763</v>
      </c>
    </row>
    <row r="788" customFormat="false" ht="15" hidden="false" customHeight="false" outlineLevel="0" collapsed="false">
      <c r="A788" s="1" t="s">
        <v>854</v>
      </c>
      <c r="B788" s="52" t="n">
        <f aca="false">B787 - C787</f>
        <v>1253851413.64367</v>
      </c>
      <c r="C788" s="52" t="n">
        <f aca="false">B788*'Epoch 211'!$C$4</f>
        <v>3761554.24093101</v>
      </c>
      <c r="D788" s="52" t="n">
        <f aca="false">C788 * (1 - 'Epoch 211'!$C$5)</f>
        <v>3009243.39274481</v>
      </c>
    </row>
    <row r="789" customFormat="false" ht="15" hidden="false" customHeight="false" outlineLevel="0" collapsed="false">
      <c r="A789" s="1" t="s">
        <v>855</v>
      </c>
      <c r="B789" s="52" t="n">
        <f aca="false">B788 - C788</f>
        <v>1250089859.40274</v>
      </c>
      <c r="C789" s="52" t="n">
        <f aca="false">B789*'Epoch 211'!$C$4</f>
        <v>3750269.57820821</v>
      </c>
      <c r="D789" s="52" t="n">
        <f aca="false">C789 * (1 - 'Epoch 211'!$C$5)</f>
        <v>3000215.66256657</v>
      </c>
    </row>
    <row r="790" customFormat="false" ht="15" hidden="false" customHeight="false" outlineLevel="0" collapsed="false">
      <c r="A790" s="1" t="s">
        <v>856</v>
      </c>
      <c r="B790" s="52" t="n">
        <f aca="false">B789 - C789</f>
        <v>1246339589.82453</v>
      </c>
      <c r="C790" s="52" t="n">
        <f aca="false">B790*'Epoch 211'!$C$4</f>
        <v>3739018.76947359</v>
      </c>
      <c r="D790" s="52" t="n">
        <f aca="false">C790 * (1 - 'Epoch 211'!$C$5)</f>
        <v>2991215.01557887</v>
      </c>
    </row>
    <row r="791" customFormat="false" ht="15" hidden="false" customHeight="false" outlineLevel="0" collapsed="false">
      <c r="A791" s="1" t="s">
        <v>857</v>
      </c>
      <c r="B791" s="52" t="n">
        <f aca="false">B790 - C790</f>
        <v>1242600571.05506</v>
      </c>
      <c r="C791" s="52" t="n">
        <f aca="false">B791*'Epoch 211'!$C$4</f>
        <v>3727801.71316517</v>
      </c>
      <c r="D791" s="52" t="n">
        <f aca="false">C791 * (1 - 'Epoch 211'!$C$5)</f>
        <v>2982241.37053214</v>
      </c>
    </row>
    <row r="792" customFormat="false" ht="15" hidden="false" customHeight="false" outlineLevel="0" collapsed="false">
      <c r="A792" s="1" t="s">
        <v>858</v>
      </c>
      <c r="B792" s="52" t="n">
        <f aca="false">B791 - C791</f>
        <v>1238872769.34189</v>
      </c>
      <c r="C792" s="52" t="n">
        <f aca="false">B792*'Epoch 211'!$C$4</f>
        <v>3716618.30802567</v>
      </c>
      <c r="D792" s="52" t="n">
        <f aca="false">C792 * (1 - 'Epoch 211'!$C$5)</f>
        <v>2973294.64642054</v>
      </c>
    </row>
    <row r="793" customFormat="false" ht="15" hidden="false" customHeight="false" outlineLevel="0" collapsed="false">
      <c r="A793" s="1" t="s">
        <v>859</v>
      </c>
      <c r="B793" s="52" t="n">
        <f aca="false">B792 - C792</f>
        <v>1235156151.03387</v>
      </c>
      <c r="C793" s="52" t="n">
        <f aca="false">B793*'Epoch 211'!$C$4</f>
        <v>3705468.4531016</v>
      </c>
      <c r="D793" s="52" t="n">
        <f aca="false">C793 * (1 - 'Epoch 211'!$C$5)</f>
        <v>2964374.76248128</v>
      </c>
    </row>
    <row r="794" customFormat="false" ht="15" hidden="false" customHeight="false" outlineLevel="0" collapsed="false">
      <c r="A794" s="1" t="s">
        <v>860</v>
      </c>
      <c r="B794" s="52" t="n">
        <f aca="false">B793 - C793</f>
        <v>1231450682.58076</v>
      </c>
      <c r="C794" s="52" t="n">
        <f aca="false">B794*'Epoch 211'!$C$4</f>
        <v>3694352.04774229</v>
      </c>
      <c r="D794" s="52" t="n">
        <f aca="false">C794 * (1 - 'Epoch 211'!$C$5)</f>
        <v>2955481.63819383</v>
      </c>
    </row>
    <row r="795" customFormat="false" ht="15" hidden="false" customHeight="false" outlineLevel="0" collapsed="false">
      <c r="A795" s="1" t="s">
        <v>861</v>
      </c>
      <c r="B795" s="52" t="n">
        <f aca="false">B794 - C794</f>
        <v>1227756330.53302</v>
      </c>
      <c r="C795" s="52" t="n">
        <f aca="false">B795*'Epoch 211'!$C$4</f>
        <v>3683268.99159906</v>
      </c>
      <c r="D795" s="52" t="n">
        <f aca="false">C795 * (1 - 'Epoch 211'!$C$5)</f>
        <v>2946615.19327925</v>
      </c>
    </row>
    <row r="796" customFormat="false" ht="15" hidden="false" customHeight="false" outlineLevel="0" collapsed="false">
      <c r="A796" s="1" t="s">
        <v>862</v>
      </c>
      <c r="B796" s="52" t="n">
        <f aca="false">B795 - C795</f>
        <v>1224073061.54142</v>
      </c>
      <c r="C796" s="52" t="n">
        <f aca="false">B796*'Epoch 211'!$C$4</f>
        <v>3672219.18462427</v>
      </c>
      <c r="D796" s="52" t="n">
        <f aca="false">C796 * (1 - 'Epoch 211'!$C$5)</f>
        <v>2937775.34769941</v>
      </c>
    </row>
    <row r="797" customFormat="false" ht="15" hidden="false" customHeight="false" outlineLevel="0" collapsed="false">
      <c r="A797" s="1" t="s">
        <v>863</v>
      </c>
      <c r="B797" s="52" t="n">
        <f aca="false">B796 - C796</f>
        <v>1220400842.3568</v>
      </c>
      <c r="C797" s="52" t="n">
        <f aca="false">B797*'Epoch 211'!$C$4</f>
        <v>3661202.52707039</v>
      </c>
      <c r="D797" s="52" t="n">
        <f aca="false">C797 * (1 - 'Epoch 211'!$C$5)</f>
        <v>2928962.02165632</v>
      </c>
    </row>
    <row r="798" customFormat="false" ht="15" hidden="false" customHeight="false" outlineLevel="0" collapsed="false">
      <c r="A798" s="1" t="s">
        <v>864</v>
      </c>
      <c r="B798" s="52" t="n">
        <f aca="false">B797 - C797</f>
        <v>1216739639.82973</v>
      </c>
      <c r="C798" s="52" t="n">
        <f aca="false">B798*'Epoch 211'!$C$4</f>
        <v>3650218.91948918</v>
      </c>
      <c r="D798" s="52" t="n">
        <f aca="false">C798 * (1 - 'Epoch 211'!$C$5)</f>
        <v>2920175.13559135</v>
      </c>
    </row>
    <row r="799" customFormat="false" ht="15" hidden="false" customHeight="false" outlineLevel="0" collapsed="false">
      <c r="A799" s="1" t="s">
        <v>865</v>
      </c>
      <c r="B799" s="52" t="n">
        <f aca="false">B798 - C798</f>
        <v>1213089420.91024</v>
      </c>
      <c r="C799" s="52" t="n">
        <f aca="false">B799*'Epoch 211'!$C$4</f>
        <v>3639268.26273072</v>
      </c>
      <c r="D799" s="52" t="n">
        <f aca="false">C799 * (1 - 'Epoch 211'!$C$5)</f>
        <v>2911414.61018457</v>
      </c>
    </row>
    <row r="800" customFormat="false" ht="15" hidden="false" customHeight="false" outlineLevel="0" collapsed="false">
      <c r="A800" s="1" t="s">
        <v>866</v>
      </c>
      <c r="B800" s="52" t="n">
        <f aca="false">B799 - C799</f>
        <v>1209450152.64751</v>
      </c>
      <c r="C800" s="52" t="n">
        <f aca="false">B800*'Epoch 211'!$C$4</f>
        <v>3628350.45794252</v>
      </c>
      <c r="D800" s="52" t="n">
        <f aca="false">C800 * (1 - 'Epoch 211'!$C$5)</f>
        <v>2902680.36635402</v>
      </c>
    </row>
    <row r="801" customFormat="false" ht="15" hidden="false" customHeight="false" outlineLevel="0" collapsed="false">
      <c r="A801" s="1" t="s">
        <v>867</v>
      </c>
      <c r="B801" s="52" t="n">
        <f aca="false">B800 - C800</f>
        <v>1205821802.18957</v>
      </c>
      <c r="C801" s="52" t="n">
        <f aca="false">B801*'Epoch 211'!$C$4</f>
        <v>3617465.4065687</v>
      </c>
      <c r="D801" s="52" t="n">
        <f aca="false">C801 * (1 - 'Epoch 211'!$C$5)</f>
        <v>2893972.32525496</v>
      </c>
    </row>
    <row r="802" customFormat="false" ht="15" hidden="false" customHeight="false" outlineLevel="0" collapsed="false">
      <c r="A802" s="1" t="s">
        <v>868</v>
      </c>
      <c r="B802" s="52" t="n">
        <f aca="false">B801 - C801</f>
        <v>1202204336.783</v>
      </c>
      <c r="C802" s="52" t="n">
        <f aca="false">B802*'Epoch 211'!$C$4</f>
        <v>3606613.01034899</v>
      </c>
      <c r="D802" s="52" t="n">
        <f aca="false">C802 * (1 - 'Epoch 211'!$C$5)</f>
        <v>2885290.40827919</v>
      </c>
    </row>
    <row r="803" customFormat="false" ht="15" hidden="false" customHeight="false" outlineLevel="0" collapsed="false">
      <c r="A803" s="1" t="s">
        <v>869</v>
      </c>
      <c r="B803" s="52" t="n">
        <f aca="false">B802 - C802</f>
        <v>1198597723.77265</v>
      </c>
      <c r="C803" s="52" t="n">
        <f aca="false">B803*'Epoch 211'!$C$4</f>
        <v>3595793.17131794</v>
      </c>
      <c r="D803" s="52" t="n">
        <f aca="false">C803 * (1 - 'Epoch 211'!$C$5)</f>
        <v>2876634.53705436</v>
      </c>
    </row>
    <row r="804" customFormat="false" ht="15" hidden="false" customHeight="false" outlineLevel="0" collapsed="false">
      <c r="A804" s="1" t="s">
        <v>870</v>
      </c>
      <c r="B804" s="52" t="n">
        <f aca="false">B803 - C803</f>
        <v>1195001930.60133</v>
      </c>
      <c r="C804" s="52" t="n">
        <f aca="false">B804*'Epoch 211'!$C$4</f>
        <v>3585005.79180399</v>
      </c>
      <c r="D804" s="52" t="n">
        <f aca="false">C804 * (1 - 'Epoch 211'!$C$5)</f>
        <v>2868004.63344319</v>
      </c>
    </row>
    <row r="805" customFormat="false" ht="15" hidden="false" customHeight="false" outlineLevel="0" collapsed="false">
      <c r="A805" s="1" t="s">
        <v>871</v>
      </c>
      <c r="B805" s="52" t="n">
        <f aca="false">B804 - C804</f>
        <v>1191416924.80953</v>
      </c>
      <c r="C805" s="52" t="n">
        <f aca="false">B805*'Epoch 211'!$C$4</f>
        <v>3574250.77442858</v>
      </c>
      <c r="D805" s="52" t="n">
        <f aca="false">C805 * (1 - 'Epoch 211'!$C$5)</f>
        <v>2859400.61954286</v>
      </c>
    </row>
    <row r="806" customFormat="false" ht="15" hidden="false" customHeight="false" outlineLevel="0" collapsed="false">
      <c r="A806" s="1" t="s">
        <v>872</v>
      </c>
      <c r="B806" s="52" t="n">
        <f aca="false">B805 - C805</f>
        <v>1187842674.0351</v>
      </c>
      <c r="C806" s="52" t="n">
        <f aca="false">B806*'Epoch 211'!$C$4</f>
        <v>3563528.02210529</v>
      </c>
      <c r="D806" s="52" t="n">
        <f aca="false">C806 * (1 - 'Epoch 211'!$C$5)</f>
        <v>2850822.41768423</v>
      </c>
    </row>
    <row r="807" customFormat="false" ht="15" hidden="false" customHeight="false" outlineLevel="0" collapsed="false">
      <c r="A807" s="1" t="s">
        <v>873</v>
      </c>
      <c r="B807" s="52" t="n">
        <f aca="false">B806 - C806</f>
        <v>1184279146.01299</v>
      </c>
      <c r="C807" s="52" t="n">
        <f aca="false">B807*'Epoch 211'!$C$4</f>
        <v>3552837.43803898</v>
      </c>
      <c r="D807" s="52" t="n">
        <f aca="false">C807 * (1 - 'Epoch 211'!$C$5)</f>
        <v>2842269.95043118</v>
      </c>
    </row>
    <row r="808" customFormat="false" ht="15" hidden="false" customHeight="false" outlineLevel="0" collapsed="false">
      <c r="A808" s="1" t="s">
        <v>874</v>
      </c>
      <c r="B808" s="52" t="n">
        <f aca="false">B807 - C807</f>
        <v>1180726308.57495</v>
      </c>
      <c r="C808" s="52" t="n">
        <f aca="false">B808*'Epoch 211'!$C$4</f>
        <v>3542178.92572486</v>
      </c>
      <c r="D808" s="52" t="n">
        <f aca="false">C808 * (1 - 'Epoch 211'!$C$5)</f>
        <v>2833743.14057989</v>
      </c>
    </row>
    <row r="809" customFormat="false" ht="15" hidden="false" customHeight="false" outlineLevel="0" collapsed="false">
      <c r="A809" s="1" t="s">
        <v>875</v>
      </c>
      <c r="B809" s="52" t="n">
        <f aca="false">B808 - C808</f>
        <v>1177184129.64923</v>
      </c>
      <c r="C809" s="52" t="n">
        <f aca="false">B809*'Epoch 211'!$C$4</f>
        <v>3531552.38894768</v>
      </c>
      <c r="D809" s="52" t="n">
        <f aca="false">C809 * (1 - 'Epoch 211'!$C$5)</f>
        <v>2825241.91115815</v>
      </c>
    </row>
    <row r="810" customFormat="false" ht="15" hidden="false" customHeight="false" outlineLevel="0" collapsed="false">
      <c r="A810" s="1" t="s">
        <v>876</v>
      </c>
      <c r="B810" s="52" t="n">
        <f aca="false">B809 - C809</f>
        <v>1173652577.26028</v>
      </c>
      <c r="C810" s="52" t="n">
        <f aca="false">B810*'Epoch 211'!$C$4</f>
        <v>3520957.73178084</v>
      </c>
      <c r="D810" s="52" t="n">
        <f aca="false">C810 * (1 - 'Epoch 211'!$C$5)</f>
        <v>2816766.18542467</v>
      </c>
    </row>
    <row r="811" customFormat="false" ht="15" hidden="false" customHeight="false" outlineLevel="0" collapsed="false">
      <c r="A811" s="1" t="s">
        <v>877</v>
      </c>
      <c r="B811" s="52" t="n">
        <f aca="false">B810 - C810</f>
        <v>1170131619.5285</v>
      </c>
      <c r="C811" s="52" t="n">
        <f aca="false">B811*'Epoch 211'!$C$4</f>
        <v>3510394.8585855</v>
      </c>
      <c r="D811" s="52" t="n">
        <f aca="false">C811 * (1 - 'Epoch 211'!$C$5)</f>
        <v>2808315.8868684</v>
      </c>
    </row>
    <row r="812" customFormat="false" ht="15" hidden="false" customHeight="false" outlineLevel="0" collapsed="false">
      <c r="A812" s="1" t="s">
        <v>878</v>
      </c>
      <c r="B812" s="52" t="n">
        <f aca="false">B811 - C811</f>
        <v>1166621224.66991</v>
      </c>
      <c r="C812" s="52" t="n">
        <f aca="false">B812*'Epoch 211'!$C$4</f>
        <v>3499863.67400974</v>
      </c>
      <c r="D812" s="52" t="n">
        <f aca="false">C812 * (1 - 'Epoch 211'!$C$5)</f>
        <v>2799890.93920779</v>
      </c>
    </row>
    <row r="813" customFormat="false" ht="15" hidden="false" customHeight="false" outlineLevel="0" collapsed="false">
      <c r="A813" s="1" t="s">
        <v>879</v>
      </c>
      <c r="B813" s="52" t="n">
        <f aca="false">B812 - C812</f>
        <v>1163121360.9959</v>
      </c>
      <c r="C813" s="52" t="n">
        <f aca="false">B813*'Epoch 211'!$C$4</f>
        <v>3489364.08298771</v>
      </c>
      <c r="D813" s="52" t="n">
        <f aca="false">C813 * (1 - 'Epoch 211'!$C$5)</f>
        <v>2791491.26639017</v>
      </c>
    </row>
    <row r="814" customFormat="false" ht="15" hidden="false" customHeight="false" outlineLevel="0" collapsed="false">
      <c r="A814" s="1" t="s">
        <v>880</v>
      </c>
      <c r="B814" s="52" t="n">
        <f aca="false">B813 - C813</f>
        <v>1159631996.91292</v>
      </c>
      <c r="C814" s="52" t="n">
        <f aca="false">B814*'Epoch 211'!$C$4</f>
        <v>3478895.99073875</v>
      </c>
      <c r="D814" s="52" t="n">
        <f aca="false">C814 * (1 - 'Epoch 211'!$C$5)</f>
        <v>2783116.792591</v>
      </c>
    </row>
    <row r="815" customFormat="false" ht="15" hidden="false" customHeight="false" outlineLevel="0" collapsed="false">
      <c r="A815" s="1" t="s">
        <v>881</v>
      </c>
      <c r="B815" s="52" t="n">
        <f aca="false">B814 - C814</f>
        <v>1156153100.92218</v>
      </c>
      <c r="C815" s="52" t="n">
        <f aca="false">B815*'Epoch 211'!$C$4</f>
        <v>3468459.30276653</v>
      </c>
      <c r="D815" s="52" t="n">
        <f aca="false">C815 * (1 - 'Epoch 211'!$C$5)</f>
        <v>2774767.44221323</v>
      </c>
    </row>
    <row r="816" customFormat="false" ht="15" hidden="false" customHeight="false" outlineLevel="0" collapsed="false">
      <c r="A816" s="1" t="s">
        <v>882</v>
      </c>
      <c r="B816" s="52" t="n">
        <f aca="false">B815 - C815</f>
        <v>1152684641.61941</v>
      </c>
      <c r="C816" s="52" t="n">
        <f aca="false">B816*'Epoch 211'!$C$4</f>
        <v>3458053.92485823</v>
      </c>
      <c r="D816" s="52" t="n">
        <f aca="false">C816 * (1 - 'Epoch 211'!$C$5)</f>
        <v>2766443.13988659</v>
      </c>
    </row>
    <row r="817" customFormat="false" ht="15" hidden="false" customHeight="false" outlineLevel="0" collapsed="false">
      <c r="A817" s="1" t="s">
        <v>883</v>
      </c>
      <c r="B817" s="52" t="n">
        <f aca="false">B816 - C816</f>
        <v>1149226587.69455</v>
      </c>
      <c r="C817" s="52" t="n">
        <f aca="false">B817*'Epoch 211'!$C$4</f>
        <v>3447679.76308366</v>
      </c>
      <c r="D817" s="52" t="n">
        <f aca="false">C817 * (1 - 'Epoch 211'!$C$5)</f>
        <v>2758143.81046693</v>
      </c>
    </row>
    <row r="818" customFormat="false" ht="15" hidden="false" customHeight="false" outlineLevel="0" collapsed="false">
      <c r="A818" s="1" t="s">
        <v>884</v>
      </c>
      <c r="B818" s="52" t="n">
        <f aca="false">B817 - C817</f>
        <v>1145778907.93147</v>
      </c>
      <c r="C818" s="52" t="n">
        <f aca="false">B818*'Epoch 211'!$C$4</f>
        <v>3437336.72379441</v>
      </c>
      <c r="D818" s="52" t="n">
        <f aca="false">C818 * (1 - 'Epoch 211'!$C$5)</f>
        <v>2749869.37903553</v>
      </c>
    </row>
    <row r="819" customFormat="false" ht="15" hidden="false" customHeight="false" outlineLevel="0" collapsed="false">
      <c r="A819" s="1" t="s">
        <v>885</v>
      </c>
      <c r="B819" s="52" t="n">
        <f aca="false">B818 - C818</f>
        <v>1142341571.20767</v>
      </c>
      <c r="C819" s="52" t="n">
        <f aca="false">B819*'Epoch 211'!$C$4</f>
        <v>3427024.71362302</v>
      </c>
      <c r="D819" s="52" t="n">
        <f aca="false">C819 * (1 - 'Epoch 211'!$C$5)</f>
        <v>2741619.77089842</v>
      </c>
    </row>
    <row r="820" customFormat="false" ht="15" hidden="false" customHeight="false" outlineLevel="0" collapsed="false">
      <c r="A820" s="1" t="s">
        <v>886</v>
      </c>
      <c r="B820" s="52" t="n">
        <f aca="false">B819 - C819</f>
        <v>1138914546.49405</v>
      </c>
      <c r="C820" s="52" t="n">
        <f aca="false">B820*'Epoch 211'!$C$4</f>
        <v>3416743.63948215</v>
      </c>
      <c r="D820" s="52" t="n">
        <f aca="false">C820 * (1 - 'Epoch 211'!$C$5)</f>
        <v>2733394.91158572</v>
      </c>
    </row>
    <row r="821" customFormat="false" ht="15" hidden="false" customHeight="false" outlineLevel="0" collapsed="false">
      <c r="A821" s="1" t="s">
        <v>887</v>
      </c>
      <c r="B821" s="52" t="n">
        <f aca="false">B820 - C820</f>
        <v>1135497802.85457</v>
      </c>
      <c r="C821" s="52" t="n">
        <f aca="false">B821*'Epoch 211'!$C$4</f>
        <v>3406493.40856371</v>
      </c>
      <c r="D821" s="52" t="n">
        <f aca="false">C821 * (1 - 'Epoch 211'!$C$5)</f>
        <v>2725194.72685097</v>
      </c>
    </row>
    <row r="822" customFormat="false" ht="15" hidden="false" customHeight="false" outlineLevel="0" collapsed="false">
      <c r="A822" s="1" t="s">
        <v>888</v>
      </c>
      <c r="B822" s="52" t="n">
        <f aca="false">B821 - C821</f>
        <v>1132091309.44601</v>
      </c>
      <c r="C822" s="52" t="n">
        <f aca="false">B822*'Epoch 211'!$C$4</f>
        <v>3396273.92833802</v>
      </c>
      <c r="D822" s="52" t="n">
        <f aca="false">C822 * (1 - 'Epoch 211'!$C$5)</f>
        <v>2717019.14267041</v>
      </c>
    </row>
    <row r="823" customFormat="false" ht="15" hidden="false" customHeight="false" outlineLevel="0" collapsed="false">
      <c r="A823" s="1" t="s">
        <v>889</v>
      </c>
      <c r="B823" s="52" t="n">
        <f aca="false">B822 - C822</f>
        <v>1128695035.51767</v>
      </c>
      <c r="C823" s="52" t="n">
        <f aca="false">B823*'Epoch 211'!$C$4</f>
        <v>3386085.106553</v>
      </c>
      <c r="D823" s="52" t="n">
        <f aca="false">C823 * (1 - 'Epoch 211'!$C$5)</f>
        <v>2708868.0852424</v>
      </c>
    </row>
    <row r="824" customFormat="false" ht="15" hidden="false" customHeight="false" outlineLevel="0" collapsed="false">
      <c r="A824" s="1" t="s">
        <v>890</v>
      </c>
      <c r="B824" s="52" t="n">
        <f aca="false">B823 - C823</f>
        <v>1125308950.41111</v>
      </c>
      <c r="C824" s="52" t="n">
        <f aca="false">B824*'Epoch 211'!$C$4</f>
        <v>3375926.85123334</v>
      </c>
      <c r="D824" s="52" t="n">
        <f aca="false">C824 * (1 - 'Epoch 211'!$C$5)</f>
        <v>2700741.48098668</v>
      </c>
    </row>
    <row r="825" customFormat="false" ht="15" hidden="false" customHeight="false" outlineLevel="0" collapsed="false">
      <c r="A825" s="1" t="s">
        <v>891</v>
      </c>
      <c r="B825" s="52" t="n">
        <f aca="false">B824 - C824</f>
        <v>1121933023.55988</v>
      </c>
      <c r="C825" s="52" t="n">
        <f aca="false">B825*'Epoch 211'!$C$4</f>
        <v>3365799.07067964</v>
      </c>
      <c r="D825" s="52" t="n">
        <f aca="false">C825 * (1 - 'Epoch 211'!$C$5)</f>
        <v>2692639.25654372</v>
      </c>
    </row>
    <row r="826" customFormat="false" ht="15" hidden="false" customHeight="false" outlineLevel="0" collapsed="false">
      <c r="A826" s="1" t="s">
        <v>892</v>
      </c>
      <c r="B826" s="52" t="n">
        <f aca="false">B825 - C825</f>
        <v>1118567224.4892</v>
      </c>
      <c r="C826" s="52" t="n">
        <f aca="false">B826*'Epoch 211'!$C$4</f>
        <v>3355701.67346761</v>
      </c>
      <c r="D826" s="52" t="n">
        <f aca="false">C826 * (1 - 'Epoch 211'!$C$5)</f>
        <v>2684561.33877408</v>
      </c>
    </row>
    <row r="827" customFormat="false" ht="15" hidden="false" customHeight="false" outlineLevel="0" collapsed="false">
      <c r="A827" s="1" t="s">
        <v>893</v>
      </c>
      <c r="B827" s="52" t="n">
        <f aca="false">B826 - C826</f>
        <v>1115211522.81573</v>
      </c>
      <c r="C827" s="52" t="n">
        <f aca="false">B827*'Epoch 211'!$C$4</f>
        <v>3345634.5684472</v>
      </c>
      <c r="D827" s="52" t="n">
        <f aca="false">C827 * (1 - 'Epoch 211'!$C$5)</f>
        <v>2676507.65475776</v>
      </c>
    </row>
    <row r="828" customFormat="false" ht="15" hidden="false" customHeight="false" outlineLevel="0" collapsed="false">
      <c r="A828" s="1" t="s">
        <v>894</v>
      </c>
      <c r="B828" s="52" t="n">
        <f aca="false">B827 - C827</f>
        <v>1111865888.24729</v>
      </c>
      <c r="C828" s="52" t="n">
        <f aca="false">B828*'Epoch 211'!$C$4</f>
        <v>3335597.66474186</v>
      </c>
      <c r="D828" s="52" t="n">
        <f aca="false">C828 * (1 - 'Epoch 211'!$C$5)</f>
        <v>2668478.13179349</v>
      </c>
    </row>
    <row r="829" customFormat="false" ht="15" hidden="false" customHeight="false" outlineLevel="0" collapsed="false">
      <c r="A829" s="1" t="s">
        <v>895</v>
      </c>
      <c r="B829" s="52" t="n">
        <f aca="false">B828 - C828</f>
        <v>1108530290.58255</v>
      </c>
      <c r="C829" s="52" t="n">
        <f aca="false">B829*'Epoch 211'!$C$4</f>
        <v>3325590.87174764</v>
      </c>
      <c r="D829" s="52" t="n">
        <f aca="false">C829 * (1 - 'Epoch 211'!$C$5)</f>
        <v>2660472.69739811</v>
      </c>
    </row>
    <row r="830" customFormat="false" ht="15" hidden="false" customHeight="false" outlineLevel="0" collapsed="false">
      <c r="A830" s="1" t="s">
        <v>896</v>
      </c>
      <c r="B830" s="52" t="n">
        <f aca="false">B829 - C829</f>
        <v>1105204699.7108</v>
      </c>
      <c r="C830" s="52" t="n">
        <f aca="false">B830*'Epoch 211'!$C$4</f>
        <v>3315614.09913239</v>
      </c>
      <c r="D830" s="52" t="n">
        <f aca="false">C830 * (1 - 'Epoch 211'!$C$5)</f>
        <v>2652491.27930591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52" width="29.57"/>
    <col collapsed="false" customWidth="true" hidden="false" outlineLevel="0" max="3" min="3" style="0" width="9.42"/>
    <col collapsed="false" customWidth="true" hidden="false" outlineLevel="0" max="4" min="4" style="53" width="14.69"/>
    <col collapsed="false" customWidth="true" hidden="false" outlineLevel="0" max="5" min="5" style="1" width="12.29"/>
    <col collapsed="false" customWidth="true" hidden="false" outlineLevel="0" max="31" min="31" style="0" width="17.41"/>
  </cols>
  <sheetData>
    <row r="1" customFormat="false" ht="21" hidden="false" customHeight="false" outlineLevel="0" collapsed="false">
      <c r="A1" s="39" t="s">
        <v>56</v>
      </c>
      <c r="B1" s="39"/>
      <c r="C1" s="39"/>
      <c r="D1" s="39"/>
      <c r="E1" s="39"/>
      <c r="F1" s="40"/>
    </row>
    <row r="2" customFormat="false" ht="23.25" hidden="false" customHeight="false" outlineLevel="0" collapsed="false">
      <c r="A2" s="41" t="s">
        <v>57</v>
      </c>
      <c r="B2" s="42" t="n">
        <v>0.78</v>
      </c>
      <c r="C2" s="40"/>
      <c r="D2" s="43"/>
      <c r="E2" s="2"/>
      <c r="F2" s="40"/>
    </row>
    <row r="3" customFormat="false" ht="23.25" hidden="false" customHeight="false" outlineLevel="0" collapsed="false">
      <c r="A3" s="41" t="s">
        <v>58</v>
      </c>
      <c r="B3" s="42" t="n">
        <v>5270000</v>
      </c>
      <c r="C3" s="40"/>
      <c r="D3" s="43"/>
      <c r="E3" s="2"/>
      <c r="F3" s="40"/>
      <c r="AE3" s="54"/>
    </row>
    <row r="4" customFormat="false" ht="23.25" hidden="false" customHeight="false" outlineLevel="0" collapsed="false">
      <c r="A4" s="41" t="s">
        <v>59</v>
      </c>
      <c r="B4" s="42" t="n">
        <v>13000000000</v>
      </c>
      <c r="C4" s="40"/>
      <c r="D4" s="43"/>
      <c r="E4" s="2"/>
      <c r="F4" s="40"/>
      <c r="AE4" s="55" t="n">
        <v>4260000</v>
      </c>
    </row>
    <row r="5" customFormat="false" ht="23.25" hidden="false" customHeight="false" outlineLevel="0" collapsed="false">
      <c r="A5" s="41" t="s">
        <v>60</v>
      </c>
      <c r="B5" s="42" t="n">
        <f aca="false">21600*(1-B2)</f>
        <v>4752</v>
      </c>
      <c r="C5" s="40"/>
      <c r="D5" s="43"/>
      <c r="E5" s="2"/>
      <c r="F5" s="40"/>
      <c r="AE5" s="54"/>
    </row>
    <row r="6" customFormat="false" ht="23.25" hidden="false" customHeight="false" outlineLevel="0" collapsed="false">
      <c r="A6" s="41"/>
      <c r="B6" s="42"/>
      <c r="C6" s="40"/>
      <c r="D6" s="43"/>
      <c r="E6" s="2"/>
      <c r="F6" s="40"/>
      <c r="AE6" s="56" t="n">
        <v>0.00035</v>
      </c>
    </row>
    <row r="7" customFormat="false" ht="23.25" hidden="false" customHeight="false" outlineLevel="0" collapsed="false">
      <c r="A7" s="41" t="s">
        <v>61</v>
      </c>
      <c r="B7" s="44" t="n">
        <f aca="false">B3/B4</f>
        <v>0.000405384615384615</v>
      </c>
      <c r="C7" s="40"/>
      <c r="D7" s="43"/>
      <c r="E7" s="2"/>
      <c r="F7" s="40"/>
    </row>
    <row r="8" customFormat="false" ht="21" hidden="false" customHeight="false" outlineLevel="0" collapsed="false">
      <c r="A8" s="40"/>
      <c r="B8" s="45"/>
      <c r="C8" s="40"/>
      <c r="D8" s="43"/>
      <c r="E8" s="36" t="s">
        <v>62</v>
      </c>
      <c r="F8" s="40"/>
      <c r="AE8" s="1" t="n">
        <f aca="false">AE4/AE6</f>
        <v>12171428571.4286</v>
      </c>
    </row>
    <row r="9" customFormat="false" ht="21" hidden="false" customHeight="false" outlineLevel="0" collapsed="false">
      <c r="A9" s="40"/>
      <c r="B9" s="45"/>
      <c r="C9" s="40" t="n">
        <v>0</v>
      </c>
      <c r="D9" s="43" t="n">
        <f aca="false">_xlfn.BINOM.DIST(C9,$B$5,$B$7,FALSE())</f>
        <v>0.145616582074181</v>
      </c>
      <c r="E9" s="46" t="n">
        <f aca="false">D9*100</f>
        <v>14.5616582074181</v>
      </c>
      <c r="F9" s="2" t="n">
        <f aca="false">100 - E9</f>
        <v>85.4383417925819</v>
      </c>
    </row>
    <row r="10" customFormat="false" ht="21" hidden="false" customHeight="false" outlineLevel="0" collapsed="false">
      <c r="A10" s="40"/>
      <c r="B10" s="45"/>
      <c r="C10" s="40" t="n">
        <v>1</v>
      </c>
      <c r="D10" s="43" t="n">
        <f aca="false">_xlfn.BINOM.DIST(C10,$B$5,$B$7,FALSE())</f>
        <v>0.280627753677606</v>
      </c>
      <c r="E10" s="47" t="n">
        <f aca="false">D10*100</f>
        <v>28.0627753677606</v>
      </c>
      <c r="F10" s="40"/>
    </row>
    <row r="11" customFormat="false" ht="21" hidden="false" customHeight="false" outlineLevel="0" collapsed="false">
      <c r="A11" s="40"/>
      <c r="B11" s="45"/>
      <c r="C11" s="40" t="n">
        <v>2</v>
      </c>
      <c r="D11" s="43" t="n">
        <f aca="false">_xlfn.BINOM.DIST(C11,$B$5,$B$7,FALSE())</f>
        <v>0.27035164071114</v>
      </c>
      <c r="E11" s="47" t="n">
        <f aca="false">D11*100</f>
        <v>27.035164071114</v>
      </c>
      <c r="F11" s="40"/>
    </row>
    <row r="12" customFormat="false" ht="21" hidden="false" customHeight="false" outlineLevel="0" collapsed="false">
      <c r="A12" s="40"/>
      <c r="B12" s="45"/>
      <c r="C12" s="40" t="n">
        <v>3</v>
      </c>
      <c r="D12" s="43" t="n">
        <f aca="false">_xlfn.BINOM.DIST(C12,$B$5,$B$7,FALSE())</f>
        <v>0.173598000781897</v>
      </c>
      <c r="E12" s="47" t="n">
        <f aca="false">D12*100</f>
        <v>17.3598000781897</v>
      </c>
      <c r="F12" s="40"/>
    </row>
    <row r="13" customFormat="false" ht="21" hidden="false" customHeight="false" outlineLevel="0" collapsed="false">
      <c r="A13" s="40"/>
      <c r="B13" s="45"/>
      <c r="C13" s="40" t="n">
        <v>4</v>
      </c>
      <c r="D13" s="43" t="n">
        <f aca="false">_xlfn.BINOM.DIST(C13,$B$5,$B$7,FALSE())</f>
        <v>0.0835853667815475</v>
      </c>
      <c r="E13" s="47" t="n">
        <f aca="false">D13*100</f>
        <v>8.35853667815475</v>
      </c>
      <c r="F13" s="40"/>
    </row>
    <row r="14" customFormat="false" ht="21" hidden="false" customHeight="false" outlineLevel="0" collapsed="false">
      <c r="A14" s="40"/>
      <c r="B14" s="45"/>
      <c r="C14" s="40" t="n">
        <v>5</v>
      </c>
      <c r="D14" s="43" t="n">
        <f aca="false">_xlfn.BINOM.DIST(C14,$B$5,$B$7,FALSE())</f>
        <v>0.032189506118145</v>
      </c>
      <c r="E14" s="47" t="n">
        <f aca="false">D14*100</f>
        <v>3.2189506118145</v>
      </c>
      <c r="F14" s="40"/>
    </row>
    <row r="15" customFormat="false" ht="21" hidden="false" customHeight="false" outlineLevel="0" collapsed="false">
      <c r="A15" s="40"/>
      <c r="B15" s="45"/>
      <c r="C15" s="40" t="n">
        <v>6</v>
      </c>
      <c r="D15" s="43" t="n">
        <f aca="false">_xlfn.BINOM.DIST(C15,$B$5,$B$7,FALSE())</f>
        <v>0.0103282240289042</v>
      </c>
      <c r="E15" s="47" t="n">
        <f aca="false">D15*100</f>
        <v>1.03282240289042</v>
      </c>
      <c r="F15" s="40"/>
    </row>
    <row r="16" customFormat="false" ht="21" hidden="false" customHeight="false" outlineLevel="0" collapsed="false">
      <c r="A16" s="40"/>
      <c r="B16" s="45"/>
      <c r="C16" s="40" t="n">
        <v>7</v>
      </c>
      <c r="D16" s="43" t="n">
        <f aca="false">_xlfn.BINOM.DIST(C16,$B$5,$B$7,FALSE())</f>
        <v>0.00283987155937188</v>
      </c>
      <c r="E16" s="47" t="n">
        <f aca="false">D16*100</f>
        <v>0.283987155937188</v>
      </c>
      <c r="F16" s="40"/>
    </row>
    <row r="17" customFormat="false" ht="21" hidden="false" customHeight="false" outlineLevel="0" collapsed="false">
      <c r="A17" s="40"/>
      <c r="B17" s="45"/>
      <c r="C17" s="40" t="n">
        <v>8</v>
      </c>
      <c r="D17" s="43" t="n">
        <f aca="false">_xlfn.BINOM.DIST(C17,$B$5,$B$7,FALSE())</f>
        <v>0.000683106288033564</v>
      </c>
      <c r="E17" s="47" t="n">
        <f aca="false">D17*100</f>
        <v>0.0683106288033564</v>
      </c>
      <c r="F17" s="40"/>
    </row>
    <row r="18" customFormat="false" ht="21" hidden="false" customHeight="false" outlineLevel="0" collapsed="false">
      <c r="A18" s="40"/>
      <c r="B18" s="45"/>
      <c r="C18" s="40" t="n">
        <v>9</v>
      </c>
      <c r="D18" s="43" t="n">
        <f aca="false">_xlfn.BINOM.DIST(C18,$B$5,$B$7,FALSE())</f>
        <v>0.000146027217139158</v>
      </c>
      <c r="E18" s="47" t="n">
        <f aca="false">D18*100</f>
        <v>0.0146027217139158</v>
      </c>
      <c r="F18" s="40"/>
    </row>
    <row r="19" customFormat="false" ht="21" hidden="false" customHeight="false" outlineLevel="0" collapsed="false">
      <c r="A19" s="40"/>
      <c r="B19" s="45"/>
      <c r="C19" s="40" t="n">
        <v>10</v>
      </c>
      <c r="D19" s="43" t="n">
        <f aca="false">_xlfn.BINOM.DIST(C19,$B$5,$B$7,FALSE())</f>
        <v>2.80886126067699E-005</v>
      </c>
      <c r="E19" s="47" t="n">
        <f aca="false">D19*100</f>
        <v>0.00280886126067699</v>
      </c>
      <c r="F19" s="40"/>
    </row>
    <row r="20" customFormat="false" ht="21" hidden="false" customHeight="false" outlineLevel="0" collapsed="false">
      <c r="A20" s="40"/>
      <c r="B20" s="45"/>
      <c r="C20" s="40" t="n">
        <v>11</v>
      </c>
      <c r="D20" s="43" t="n">
        <f aca="false">_xlfn.BINOM.DIST(C20,$B$5,$B$7,FALSE())</f>
        <v>4.91068987317072E-006</v>
      </c>
      <c r="E20" s="47" t="n">
        <f aca="false">D20*100</f>
        <v>0.000491068987317072</v>
      </c>
      <c r="F20" s="40"/>
    </row>
    <row r="21" customFormat="false" ht="21" hidden="false" customHeight="false" outlineLevel="0" collapsed="false">
      <c r="A21" s="40"/>
      <c r="B21" s="45"/>
      <c r="C21" s="40" t="n">
        <v>12</v>
      </c>
      <c r="D21" s="43" t="n">
        <f aca="false">_xlfn.BINOM.DIST(C21,$B$5,$B$7,FALSE())</f>
        <v>7.868185168748E-007</v>
      </c>
      <c r="E21" s="47" t="n">
        <f aca="false">D21*100</f>
        <v>7.868185168748E-005</v>
      </c>
      <c r="F21" s="40"/>
    </row>
    <row r="22" customFormat="false" ht="21" hidden="false" customHeight="false" outlineLevel="0" collapsed="false">
      <c r="A22" s="40"/>
      <c r="B22" s="45"/>
      <c r="C22" s="40" t="n">
        <v>13</v>
      </c>
      <c r="D22" s="43" t="n">
        <f aca="false">_xlfn.BINOM.DIST(C22,$B$5,$B$7,FALSE())</f>
        <v>1.16346391000453E-007</v>
      </c>
      <c r="E22" s="47" t="n">
        <f aca="false">D22*100</f>
        <v>1.16346391000453E-005</v>
      </c>
      <c r="F22" s="40"/>
    </row>
    <row r="23" customFormat="false" ht="21" hidden="false" customHeight="false" outlineLevel="0" collapsed="false">
      <c r="A23" s="40"/>
      <c r="B23" s="45"/>
      <c r="C23" s="40" t="n">
        <v>14</v>
      </c>
      <c r="D23" s="43" t="n">
        <f aca="false">_xlfn.BINOM.DIST(C23,$B$5,$B$7,FALSE())</f>
        <v>1.59718397514803E-008</v>
      </c>
      <c r="E23" s="47" t="n">
        <f aca="false">D23*100</f>
        <v>1.59718397514803E-006</v>
      </c>
      <c r="F23" s="40"/>
    </row>
    <row r="24" customFormat="false" ht="21" hidden="false" customHeight="false" outlineLevel="0" collapsed="false">
      <c r="A24" s="40"/>
      <c r="B24" s="45"/>
      <c r="C24" s="40" t="n">
        <v>15</v>
      </c>
      <c r="D24" s="43" t="n">
        <f aca="false">_xlfn.BINOM.DIST(C24,$B$5,$B$7,FALSE())</f>
        <v>2.04598335598634E-009</v>
      </c>
      <c r="E24" s="47" t="n">
        <f aca="false">D24*100</f>
        <v>2.04598335598634E-007</v>
      </c>
      <c r="F24" s="40"/>
    </row>
    <row r="25" customFormat="false" ht="21" hidden="false" customHeight="false" outlineLevel="0" collapsed="false">
      <c r="A25" s="40"/>
      <c r="B25" s="45"/>
      <c r="C25" s="40" t="n">
        <v>16</v>
      </c>
      <c r="D25" s="43" t="n">
        <f aca="false">_xlfn.BINOM.DIST(C25,$B$5,$B$7,FALSE())</f>
        <v>2.45656835689398E-010</v>
      </c>
      <c r="E25" s="47" t="n">
        <f aca="false">D25*100</f>
        <v>2.45656835689398E-008</v>
      </c>
      <c r="F25" s="40"/>
    </row>
    <row r="26" customFormat="false" ht="21" hidden="false" customHeight="false" outlineLevel="0" collapsed="false">
      <c r="A26" s="40"/>
      <c r="B26" s="45"/>
      <c r="C26" s="40" t="n">
        <v>17</v>
      </c>
      <c r="D26" s="43" t="n">
        <f aca="false">_xlfn.BINOM.DIST(C26,$B$5,$B$7,FALSE())</f>
        <v>2.77546005100335E-011</v>
      </c>
      <c r="E26" s="47" t="n">
        <f aca="false">D26*100</f>
        <v>2.77546005100335E-009</v>
      </c>
      <c r="F26" s="40"/>
    </row>
    <row r="27" customFormat="false" ht="21" hidden="false" customHeight="false" outlineLevel="0" collapsed="false">
      <c r="A27" s="40"/>
      <c r="B27" s="45"/>
      <c r="C27" s="40" t="n">
        <v>18</v>
      </c>
      <c r="D27" s="43" t="n">
        <f aca="false">_xlfn.BINOM.DIST(C27,$B$5,$B$7,FALSE())</f>
        <v>2.96091413851399E-012</v>
      </c>
      <c r="E27" s="47" t="n">
        <f aca="false">D27*100</f>
        <v>2.96091413851399E-010</v>
      </c>
      <c r="F27" s="40"/>
    </row>
    <row r="28" customFormat="false" ht="21" hidden="false" customHeight="false" outlineLevel="0" collapsed="false">
      <c r="A28" s="40"/>
      <c r="B28" s="45"/>
      <c r="C28" s="40" t="n">
        <v>19</v>
      </c>
      <c r="D28" s="43" t="n">
        <f aca="false">_xlfn.BINOM.DIST(C28,$B$5,$B$7,FALSE())</f>
        <v>2.99187759362498E-013</v>
      </c>
      <c r="E28" s="47" t="n">
        <f aca="false">D28*100</f>
        <v>2.99187759362498E-011</v>
      </c>
      <c r="F28" s="40"/>
    </row>
    <row r="29" customFormat="false" ht="21" hidden="false" customHeight="false" outlineLevel="0" collapsed="false">
      <c r="A29" s="40"/>
      <c r="B29" s="45"/>
      <c r="C29" s="40" t="n">
        <v>20</v>
      </c>
      <c r="D29" s="43" t="n">
        <f aca="false">_xlfn.BINOM.DIST(C29,$B$5,$B$7,FALSE())</f>
        <v>2.8713999270783E-014</v>
      </c>
      <c r="E29" s="47" t="n">
        <f aca="false">D29*100</f>
        <v>2.8713999270783E-012</v>
      </c>
      <c r="F29" s="40"/>
    </row>
    <row r="30" customFormat="false" ht="21" hidden="false" customHeight="false" outlineLevel="0" collapsed="false">
      <c r="A30" s="40"/>
      <c r="B30" s="45"/>
      <c r="C30" s="40" t="n">
        <v>21</v>
      </c>
      <c r="D30" s="43" t="n">
        <f aca="false">_xlfn.BINOM.DIST(C30,$B$5,$B$7,FALSE())</f>
        <v>2.62399184598038E-015</v>
      </c>
      <c r="E30" s="47" t="n">
        <f aca="false">D30*100</f>
        <v>2.62399184598038E-013</v>
      </c>
      <c r="F30" s="40"/>
    </row>
    <row r="31" customFormat="false" ht="21" hidden="false" customHeight="false" outlineLevel="0" collapsed="false">
      <c r="A31" s="40"/>
      <c r="B31" s="45"/>
      <c r="C31" s="40" t="n">
        <v>22</v>
      </c>
      <c r="D31" s="43" t="n">
        <f aca="false">_xlfn.BINOM.DIST(C31,$B$5,$B$7,FALSE())</f>
        <v>2.28842194213157E-016</v>
      </c>
      <c r="E31" s="47" t="n">
        <f aca="false">D31*100</f>
        <v>2.28842194213157E-014</v>
      </c>
      <c r="F31" s="40"/>
    </row>
    <row r="32" customFormat="false" ht="21" hidden="false" customHeight="false" outlineLevel="0" collapsed="false">
      <c r="A32" s="40"/>
      <c r="B32" s="45"/>
      <c r="C32" s="40" t="n">
        <v>23</v>
      </c>
      <c r="D32" s="43" t="n">
        <f aca="false">_xlfn.BINOM.DIST(C32,$B$5,$B$7,FALSE())</f>
        <v>1.90859052238896E-017</v>
      </c>
      <c r="E32" s="47" t="n">
        <f aca="false">D32*100</f>
        <v>1.90859052238896E-015</v>
      </c>
      <c r="F32" s="40"/>
    </row>
    <row r="33" customFormat="false" ht="21" hidden="false" customHeight="false" outlineLevel="0" collapsed="false">
      <c r="A33" s="40"/>
      <c r="B33" s="45"/>
      <c r="C33" s="40" t="n">
        <v>24</v>
      </c>
      <c r="D33" s="43" t="n">
        <f aca="false">_xlfn.BINOM.DIST(C33,$B$5,$B$7,FALSE())</f>
        <v>1.52515572782802E-018</v>
      </c>
      <c r="E33" s="47" t="n">
        <f aca="false">D33*100</f>
        <v>1.52515572782802E-016</v>
      </c>
      <c r="F33" s="40"/>
    </row>
    <row r="34" customFormat="false" ht="21" hidden="false" customHeight="false" outlineLevel="0" collapsed="false">
      <c r="A34" s="40"/>
      <c r="B34" s="45"/>
      <c r="C34" s="40" t="n">
        <v>25</v>
      </c>
      <c r="D34" s="43" t="n">
        <f aca="false">_xlfn.BINOM.DIST(C34,$B$5,$B$7,FALSE())</f>
        <v>1.16975525314556E-019</v>
      </c>
      <c r="E34" s="47" t="n">
        <f aca="false">D34*100</f>
        <v>1.16975525314556E-017</v>
      </c>
      <c r="F34" s="40"/>
    </row>
    <row r="35" customFormat="false" ht="21" hidden="false" customHeight="false" outlineLevel="0" collapsed="false">
      <c r="A35" s="40"/>
      <c r="B35" s="45"/>
      <c r="C35" s="40" t="n">
        <v>26</v>
      </c>
      <c r="D35" s="43" t="n">
        <f aca="false">_xlfn.BINOM.DIST(C35,$B$5,$B$7,FALSE())</f>
        <v>8.62483138582763E-021</v>
      </c>
      <c r="E35" s="47" t="n">
        <f aca="false">D35*100</f>
        <v>8.62483138582763E-019</v>
      </c>
      <c r="F35" s="40"/>
    </row>
    <row r="36" customFormat="false" ht="21" hidden="false" customHeight="false" outlineLevel="0" collapsed="false">
      <c r="A36" s="40"/>
      <c r="B36" s="45"/>
      <c r="C36" s="40" t="n">
        <v>27</v>
      </c>
      <c r="D36" s="43" t="n">
        <f aca="false">_xlfn.BINOM.DIST(C36,$B$5,$B$7,FALSE())</f>
        <v>6.12243131245572E-022</v>
      </c>
      <c r="E36" s="47" t="n">
        <f aca="false">D36*100</f>
        <v>6.12243131245572E-020</v>
      </c>
      <c r="F36" s="40"/>
    </row>
    <row r="37" customFormat="false" ht="21" hidden="false" customHeight="false" outlineLevel="0" collapsed="false">
      <c r="A37" s="40"/>
      <c r="B37" s="45"/>
      <c r="C37" s="40" t="n">
        <v>28</v>
      </c>
      <c r="D37" s="43" t="n">
        <f aca="false">_xlfn.BINOM.DIST(C37,$B$5,$B$7,FALSE())</f>
        <v>4.18997139344817E-023</v>
      </c>
      <c r="E37" s="47" t="n">
        <f aca="false">D37*100</f>
        <v>4.18997139344817E-021</v>
      </c>
      <c r="F37" s="40"/>
    </row>
    <row r="38" customFormat="false" ht="21" hidden="false" customHeight="false" outlineLevel="0" collapsed="false">
      <c r="A38" s="40"/>
      <c r="B38" s="45"/>
      <c r="C38" s="40" t="n">
        <v>29</v>
      </c>
      <c r="D38" s="43" t="n">
        <f aca="false">_xlfn.BINOM.DIST(C38,$B$5,$B$7,FALSE())</f>
        <v>2.7680013896923E-024</v>
      </c>
      <c r="E38" s="47" t="n">
        <f aca="false">D38*100</f>
        <v>2.7680013896923E-022</v>
      </c>
      <c r="F38" s="40"/>
    </row>
    <row r="39" customFormat="false" ht="21" hidden="false" customHeight="false" outlineLevel="0" collapsed="false">
      <c r="A39" s="40"/>
      <c r="B39" s="45"/>
      <c r="C39" s="40" t="n">
        <v>30</v>
      </c>
      <c r="D39" s="43" t="n">
        <f aca="false">_xlfn.BINOM.DIST(C39,$B$5,$B$7,FALSE())</f>
        <v>1.76728401615458E-025</v>
      </c>
      <c r="E39" s="47" t="n">
        <f aca="false">D39*100</f>
        <v>1.76728401615458E-023</v>
      </c>
      <c r="F39" s="40"/>
    </row>
    <row r="40" customFormat="false" ht="21" hidden="false" customHeight="false" outlineLevel="0" collapsed="false">
      <c r="A40" s="40"/>
      <c r="B40" s="45"/>
      <c r="C40" s="40" t="n">
        <v>31</v>
      </c>
      <c r="D40" s="43" t="n">
        <f aca="false">_xlfn.BINOM.DIST(C40,$B$5,$B$7,FALSE())</f>
        <v>1.09172685475414E-026</v>
      </c>
      <c r="E40" s="47" t="n">
        <f aca="false">D40*100</f>
        <v>1.09172685475414E-024</v>
      </c>
      <c r="F40" s="40"/>
    </row>
    <row r="41" customFormat="false" ht="21" hidden="false" customHeight="false" outlineLevel="0" collapsed="false">
      <c r="A41" s="40"/>
      <c r="B41" s="45"/>
      <c r="C41" s="40" t="n">
        <v>32</v>
      </c>
      <c r="D41" s="43" t="n">
        <f aca="false">_xlfn.BINOM.DIST(C41,$B$5,$B$7,FALSE())</f>
        <v>6.5319277209927E-028</v>
      </c>
      <c r="E41" s="47" t="n">
        <f aca="false">D41*100</f>
        <v>6.5319277209927E-026</v>
      </c>
      <c r="F41" s="40"/>
    </row>
    <row r="42" customFormat="false" ht="21" hidden="false" customHeight="false" outlineLevel="0" collapsed="false">
      <c r="A42" s="40"/>
      <c r="B42" s="45"/>
      <c r="C42" s="40" t="n">
        <v>33</v>
      </c>
      <c r="D42" s="43" t="n">
        <f aca="false">_xlfn.BINOM.DIST(C42,$B$5,$B$7,FALSE())</f>
        <v>3.78889686733055E-029</v>
      </c>
      <c r="E42" s="47" t="n">
        <f aca="false">D42*100</f>
        <v>3.78889686733055E-027</v>
      </c>
      <c r="F42" s="40"/>
    </row>
    <row r="43" customFormat="false" ht="21" hidden="false" customHeight="false" outlineLevel="0" collapsed="false">
      <c r="A43" s="40"/>
      <c r="B43" s="45"/>
      <c r="C43" s="40" t="n">
        <v>34</v>
      </c>
      <c r="D43" s="43" t="n">
        <f aca="false">_xlfn.BINOM.DIST(C43,$B$5,$B$7,FALSE())</f>
        <v>2.13268738105724E-030</v>
      </c>
      <c r="E43" s="47" t="n">
        <f aca="false">D43*100</f>
        <v>2.13268738105724E-028</v>
      </c>
      <c r="F43" s="40"/>
    </row>
    <row r="44" customFormat="false" ht="21" hidden="false" customHeight="false" outlineLevel="0" collapsed="false">
      <c r="A44" s="40"/>
      <c r="B44" s="45"/>
      <c r="C44" s="40" t="n">
        <v>35</v>
      </c>
      <c r="D44" s="43" t="n">
        <f aca="false">_xlfn.BINOM.DIST(C44,$B$5,$B$7,FALSE())</f>
        <v>1.16589770218661E-031</v>
      </c>
      <c r="E44" s="47" t="n">
        <f aca="false">D44*100</f>
        <v>1.16589770218661E-029</v>
      </c>
      <c r="F44" s="40"/>
    </row>
    <row r="45" customFormat="false" ht="21" hidden="false" customHeight="false" outlineLevel="0" collapsed="false">
      <c r="A45" s="40"/>
      <c r="B45" s="45"/>
      <c r="C45" s="40" t="n">
        <v>36</v>
      </c>
      <c r="D45" s="43" t="n">
        <f aca="false">_xlfn.BINOM.DIST(C45,$B$5,$B$7,FALSE())</f>
        <v>6.19536897748357E-033</v>
      </c>
      <c r="E45" s="47" t="n">
        <f aca="false">D45*100</f>
        <v>6.19536897748357E-031</v>
      </c>
      <c r="F45" s="40"/>
    </row>
    <row r="46" customFormat="false" ht="21" hidden="false" customHeight="false" outlineLevel="0" collapsed="false">
      <c r="A46" s="40"/>
      <c r="B46" s="45"/>
      <c r="C46" s="40" t="n">
        <v>37</v>
      </c>
      <c r="D46" s="43" t="n">
        <f aca="false">_xlfn.BINOM.DIST(C46,$B$5,$B$7,FALSE())</f>
        <v>3.20245181545575E-034</v>
      </c>
      <c r="E46" s="47" t="n">
        <f aca="false">D46*100</f>
        <v>3.20245181545575E-032</v>
      </c>
      <c r="F46" s="40"/>
    </row>
    <row r="47" customFormat="false" ht="21" hidden="false" customHeight="false" outlineLevel="0" collapsed="false">
      <c r="A47" s="40"/>
      <c r="B47" s="45"/>
      <c r="C47" s="40" t="n">
        <v>38</v>
      </c>
      <c r="D47" s="43" t="n">
        <f aca="false">_xlfn.BINOM.DIST(C47,$B$5,$B$7,FALSE())</f>
        <v>1.61147680703589E-035</v>
      </c>
      <c r="E47" s="47" t="n">
        <f aca="false">D47*100</f>
        <v>1.61147680703589E-033</v>
      </c>
      <c r="F47" s="40"/>
    </row>
    <row r="48" customFormat="false" ht="21" hidden="false" customHeight="false" outlineLevel="0" collapsed="false">
      <c r="A48" s="40"/>
      <c r="B48" s="45"/>
      <c r="C48" s="40" t="n">
        <v>39</v>
      </c>
      <c r="D48" s="43" t="n">
        <f aca="false">_xlfn.BINOM.DIST(C48,$B$5,$B$7,FALSE())</f>
        <v>7.89936871100726E-037</v>
      </c>
      <c r="E48" s="47" t="n">
        <f aca="false">D48*100</f>
        <v>7.89936871100726E-035</v>
      </c>
      <c r="F48" s="40"/>
    </row>
    <row r="49" customFormat="false" ht="21" hidden="false" customHeight="false" outlineLevel="0" collapsed="false">
      <c r="A49" s="40"/>
      <c r="B49" s="45"/>
      <c r="C49" s="40" t="n">
        <v>40</v>
      </c>
      <c r="D49" s="43" t="n">
        <f aca="false">_xlfn.BINOM.DIST(C49,$B$5,$B$7,FALSE())</f>
        <v>3.77461958334898E-038</v>
      </c>
      <c r="E49" s="47" t="n">
        <f aca="false">D49*100</f>
        <v>3.77461958334898E-036</v>
      </c>
      <c r="F49" s="40"/>
    </row>
    <row r="50" customFormat="false" ht="21" hidden="false" customHeight="false" outlineLevel="0" collapsed="false">
      <c r="A50" s="40"/>
      <c r="B50" s="45"/>
      <c r="C50" s="40" t="n">
        <v>41</v>
      </c>
      <c r="D50" s="43" t="n">
        <f aca="false">_xlfn.BINOM.DIST(C50,$B$5,$B$7,FALSE())</f>
        <v>1.75929216563311E-039</v>
      </c>
      <c r="E50" s="47" t="n">
        <f aca="false">D50*100</f>
        <v>1.75929216563311E-037</v>
      </c>
      <c r="F50" s="40"/>
    </row>
    <row r="51" customFormat="false" ht="21" hidden="false" customHeight="false" outlineLevel="0" collapsed="false">
      <c r="A51" s="40"/>
      <c r="B51" s="45"/>
      <c r="C51" s="40" t="n">
        <v>42</v>
      </c>
      <c r="D51" s="43" t="n">
        <f aca="false">_xlfn.BINOM.DIST(C51,$B$5,$B$7,FALSE())</f>
        <v>8.00285848798269E-041</v>
      </c>
      <c r="E51" s="47" t="n">
        <f aca="false">D51*100</f>
        <v>8.00285848798269E-039</v>
      </c>
      <c r="F51" s="40"/>
    </row>
    <row r="52" customFormat="false" ht="21" hidden="false" customHeight="false" outlineLevel="0" collapsed="false">
      <c r="A52" s="40"/>
      <c r="B52" s="45"/>
      <c r="C52" s="40" t="n">
        <v>43</v>
      </c>
      <c r="D52" s="43" t="n">
        <f aca="false">_xlfn.BINOM.DIST(C52,$B$5,$B$7,FALSE())</f>
        <v>3.5550109594725E-042</v>
      </c>
      <c r="E52" s="47" t="n">
        <f aca="false">D52*100</f>
        <v>3.5550109594725E-040</v>
      </c>
      <c r="F52" s="40"/>
    </row>
    <row r="53" customFormat="false" ht="21" hidden="false" customHeight="false" outlineLevel="0" collapsed="false">
      <c r="A53" s="40"/>
      <c r="B53" s="45"/>
      <c r="C53" s="40" t="n">
        <v>44</v>
      </c>
      <c r="D53" s="43" t="n">
        <f aca="false">_xlfn.BINOM.DIST(C53,$B$5,$B$7,FALSE())</f>
        <v>1.54298005675766E-043</v>
      </c>
      <c r="E53" s="47" t="n">
        <f aca="false">D53*100</f>
        <v>1.54298005675766E-041</v>
      </c>
      <c r="F53" s="40"/>
    </row>
    <row r="54" customFormat="false" ht="21" hidden="false" customHeight="false" outlineLevel="0" collapsed="false">
      <c r="A54" s="40"/>
      <c r="B54" s="45"/>
      <c r="C54" s="40" t="n">
        <v>45</v>
      </c>
      <c r="D54" s="43" t="n">
        <f aca="false">_xlfn.BINOM.DIST(C54,$B$5,$B$7,FALSE())</f>
        <v>6.54677790578239E-045</v>
      </c>
      <c r="E54" s="47" t="n">
        <f aca="false">D54*100</f>
        <v>6.54677790578239E-043</v>
      </c>
      <c r="F54" s="40"/>
    </row>
    <row r="55" customFormat="false" ht="21" hidden="false" customHeight="false" outlineLevel="0" collapsed="false">
      <c r="A55" s="40"/>
      <c r="B55" s="45"/>
      <c r="C55" s="40" t="n">
        <v>46</v>
      </c>
      <c r="D55" s="43" t="n">
        <f aca="false">_xlfn.BINOM.DIST(C55,$B$5,$B$7,FALSE())</f>
        <v>2.71679787958972E-046</v>
      </c>
      <c r="E55" s="47" t="n">
        <f aca="false">D55*100</f>
        <v>2.71679787958972E-044</v>
      </c>
      <c r="F55" s="40"/>
    </row>
    <row r="56" customFormat="false" ht="21" hidden="false" customHeight="false" outlineLevel="0" collapsed="false">
      <c r="A56" s="40"/>
      <c r="B56" s="45"/>
      <c r="C56" s="40" t="n">
        <v>47</v>
      </c>
      <c r="D56" s="43" t="n">
        <f aca="false">_xlfn.BINOM.DIST(C56,$B$5,$B$7,FALSE())</f>
        <v>1.10320126056519E-047</v>
      </c>
      <c r="E56" s="47" t="n">
        <f aca="false">D56*100</f>
        <v>1.10320126056519E-045</v>
      </c>
      <c r="F56" s="40"/>
    </row>
    <row r="57" customFormat="false" ht="21" hidden="false" customHeight="false" outlineLevel="0" collapsed="false">
      <c r="A57" s="40"/>
      <c r="B57" s="45"/>
      <c r="C57" s="40" t="n">
        <v>48</v>
      </c>
      <c r="D57" s="43" t="n">
        <f aca="false">_xlfn.BINOM.DIST(C57,$B$5,$B$7,FALSE())</f>
        <v>4.38547353686122E-049</v>
      </c>
      <c r="E57" s="47" t="n">
        <f aca="false">D57*100</f>
        <v>4.38547353686122E-047</v>
      </c>
      <c r="F57" s="40"/>
    </row>
    <row r="58" customFormat="false" ht="21" hidden="false" customHeight="false" outlineLevel="0" collapsed="false">
      <c r="A58" s="40"/>
      <c r="B58" s="45"/>
      <c r="C58" s="40" t="n">
        <v>49</v>
      </c>
      <c r="D58" s="43" t="n">
        <f aca="false">_xlfn.BINOM.DIST(C58,$B$5,$B$7,FALSE())</f>
        <v>1.70738350990658E-050</v>
      </c>
      <c r="E58" s="47" t="n">
        <f aca="false">D58*100</f>
        <v>1.70738350990658E-048</v>
      </c>
      <c r="F58" s="40"/>
    </row>
    <row r="59" customFormat="false" ht="21" hidden="false" customHeight="false" outlineLevel="0" collapsed="false">
      <c r="A59" s="40"/>
      <c r="B59" s="45"/>
      <c r="C59" s="40" t="n">
        <v>50</v>
      </c>
      <c r="D59" s="43" t="n">
        <f aca="false">_xlfn.BINOM.DIST(C59,$B$5,$B$7,FALSE())</f>
        <v>6.51297501220381E-052</v>
      </c>
      <c r="E59" s="47" t="n">
        <f aca="false">D59*100</f>
        <v>6.51297501220381E-050</v>
      </c>
      <c r="F59" s="40"/>
    </row>
    <row r="60" customFormat="false" ht="21" hidden="false" customHeight="false" outlineLevel="0" collapsed="false">
      <c r="A60" s="40"/>
      <c r="B60" s="45"/>
      <c r="C60" s="40" t="n">
        <v>51</v>
      </c>
      <c r="D60" s="43" t="n">
        <f aca="false">_xlfn.BINOM.DIST(C60,$B$5,$B$7,FALSE())</f>
        <v>2.43520325477803E-053</v>
      </c>
      <c r="E60" s="47" t="n">
        <f aca="false">D60*100</f>
        <v>2.43520325477803E-051</v>
      </c>
      <c r="F60" s="40"/>
    </row>
    <row r="61" customFormat="false" ht="21" hidden="false" customHeight="false" outlineLevel="0" collapsed="false">
      <c r="A61" s="40"/>
      <c r="B61" s="45"/>
      <c r="C61" s="40" t="n">
        <v>52</v>
      </c>
      <c r="D61" s="43" t="n">
        <f aca="false">_xlfn.BINOM.DIST(C61,$B$5,$B$7,FALSE())</f>
        <v>8.92823222874992E-055</v>
      </c>
      <c r="E61" s="47" t="n">
        <f aca="false">D61*100</f>
        <v>8.92823222874992E-053</v>
      </c>
      <c r="F61" s="40"/>
    </row>
    <row r="62" customFormat="false" ht="21" hidden="false" customHeight="false" outlineLevel="0" collapsed="false">
      <c r="A62" s="40"/>
      <c r="B62" s="45"/>
      <c r="C62" s="40" t="n">
        <v>53</v>
      </c>
      <c r="D62" s="43" t="n">
        <f aca="false">_xlfn.BINOM.DIST(C62,$B$5,$B$7,FALSE())</f>
        <v>3.21092987745013E-056</v>
      </c>
      <c r="E62" s="47" t="n">
        <f aca="false">D62*100</f>
        <v>3.21092987745013E-054</v>
      </c>
      <c r="F62" s="40"/>
    </row>
    <row r="63" customFormat="false" ht="21" hidden="false" customHeight="false" outlineLevel="0" collapsed="false">
      <c r="A63" s="40"/>
      <c r="B63" s="45"/>
      <c r="C63" s="40" t="n">
        <v>54</v>
      </c>
      <c r="D63" s="43" t="n">
        <f aca="false">_xlfn.BINOM.DIST(C63,$B$5,$B$7,FALSE())</f>
        <v>1.13314597724115E-057</v>
      </c>
      <c r="E63" s="47" t="n">
        <f aca="false">D63*100</f>
        <v>1.13314597724115E-055</v>
      </c>
      <c r="F63" s="40"/>
    </row>
    <row r="64" customFormat="false" ht="21" hidden="false" customHeight="false" outlineLevel="0" collapsed="false">
      <c r="A64" s="40"/>
      <c r="B64" s="45"/>
      <c r="C64" s="40" t="n">
        <v>55</v>
      </c>
      <c r="D64" s="43" t="n">
        <f aca="false">_xlfn.BINOM.DIST(C64,$B$5,$B$7,FALSE())</f>
        <v>3.92536042082036E-059</v>
      </c>
      <c r="E64" s="47" t="n">
        <f aca="false">D64*100</f>
        <v>3.92536042082036E-057</v>
      </c>
      <c r="F64" s="40"/>
    </row>
    <row r="65" customFormat="false" ht="21" hidden="false" customHeight="false" outlineLevel="0" collapsed="false">
      <c r="A65" s="40"/>
      <c r="B65" s="45"/>
      <c r="C65" s="40" t="n">
        <v>56</v>
      </c>
      <c r="D65" s="43" t="n">
        <f aca="false">_xlfn.BINOM.DIST(C65,$B$5,$B$7,FALSE())</f>
        <v>1.33522798850883E-060</v>
      </c>
      <c r="E65" s="47" t="n">
        <f aca="false">D65*100</f>
        <v>1.33522798850883E-058</v>
      </c>
      <c r="F65" s="40"/>
    </row>
    <row r="66" customFormat="false" ht="21" hidden="false" customHeight="false" outlineLevel="0" collapsed="false">
      <c r="A66" s="40"/>
      <c r="B66" s="45"/>
      <c r="C66" s="40" t="n">
        <v>57</v>
      </c>
      <c r="D66" s="43" t="n">
        <f aca="false">_xlfn.BINOM.DIST(C66,$B$5,$B$7,FALSE())</f>
        <v>4.46120329959098E-062</v>
      </c>
      <c r="E66" s="47" t="n">
        <f aca="false">D66*100</f>
        <v>4.46120329959098E-060</v>
      </c>
      <c r="F66" s="40"/>
    </row>
    <row r="67" customFormat="false" ht="21" hidden="false" customHeight="false" outlineLevel="0" collapsed="false">
      <c r="A67" s="40"/>
      <c r="B67" s="45"/>
      <c r="C67" s="40" t="n">
        <v>58</v>
      </c>
      <c r="D67" s="43" t="n">
        <f aca="false">_xlfn.BINOM.DIST(C67,$B$5,$B$7,FALSE())</f>
        <v>1.46454585051846E-063</v>
      </c>
      <c r="E67" s="47" t="n">
        <f aca="false">D67*100</f>
        <v>1.46454585051846E-061</v>
      </c>
      <c r="F67" s="40"/>
    </row>
    <row r="68" customFormat="false" ht="21" hidden="false" customHeight="false" outlineLevel="0" collapsed="false">
      <c r="A68" s="40"/>
      <c r="B68" s="45"/>
      <c r="C68" s="40" t="n">
        <v>59</v>
      </c>
      <c r="D68" s="43" t="n">
        <f aca="false">_xlfn.BINOM.DIST(C68,$B$5,$B$7,FALSE())</f>
        <v>4.72538720705883E-065</v>
      </c>
      <c r="E68" s="47" t="n">
        <f aca="false">D68*100</f>
        <v>4.72538720705883E-063</v>
      </c>
      <c r="F68" s="40"/>
    </row>
    <row r="69" customFormat="false" ht="21" hidden="false" customHeight="false" outlineLevel="0" collapsed="false">
      <c r="A69" s="40"/>
      <c r="B69" s="45"/>
      <c r="C69" s="40" t="n">
        <v>60</v>
      </c>
      <c r="D69" s="43" t="n">
        <f aca="false">_xlfn.BINOM.DIST(C69,$B$5,$B$7,FALSE())</f>
        <v>1.49892554132293E-066</v>
      </c>
      <c r="E69" s="47" t="n">
        <f aca="false">D69*100</f>
        <v>1.49892554132293E-064</v>
      </c>
      <c r="F69" s="40"/>
    </row>
    <row r="70" customFormat="false" ht="21" hidden="false" customHeight="false" outlineLevel="0" collapsed="false">
      <c r="A70" s="40"/>
      <c r="B70" s="45"/>
      <c r="C70" s="40" t="n">
        <v>61</v>
      </c>
      <c r="D70" s="43" t="n">
        <f aca="false">_xlfn.BINOM.DIST(C70,$B$5,$B$7,FALSE())</f>
        <v>4.67575323784857E-068</v>
      </c>
      <c r="E70" s="47" t="n">
        <f aca="false">D70*100</f>
        <v>4.67575323784857E-066</v>
      </c>
      <c r="F70" s="40"/>
    </row>
    <row r="71" customFormat="false" ht="21" hidden="false" customHeight="false" outlineLevel="0" collapsed="false">
      <c r="A71" s="40"/>
      <c r="B71" s="45"/>
      <c r="C71" s="40" t="n">
        <v>62</v>
      </c>
      <c r="D71" s="43" t="n">
        <f aca="false">_xlfn.BINOM.DIST(C71,$B$5,$B$7,FALSE())</f>
        <v>1.43472505184298E-069</v>
      </c>
      <c r="E71" s="47" t="n">
        <f aca="false">D71*100</f>
        <v>1.43472505184298E-067</v>
      </c>
      <c r="F71" s="40"/>
    </row>
    <row r="72" customFormat="false" ht="21" hidden="false" customHeight="false" outlineLevel="0" collapsed="false">
      <c r="A72" s="40"/>
      <c r="B72" s="45"/>
      <c r="C72" s="40" t="n">
        <v>63</v>
      </c>
      <c r="D72" s="43" t="n">
        <f aca="false">_xlfn.BINOM.DIST(C72,$B$5,$B$7,FALSE())</f>
        <v>4.33155995251098E-071</v>
      </c>
      <c r="E72" s="47" t="n">
        <f aca="false">D72*100</f>
        <v>4.33155995251098E-069</v>
      </c>
      <c r="F72" s="40"/>
    </row>
    <row r="73" customFormat="false" ht="21" hidden="false" customHeight="false" outlineLevel="0" collapsed="false">
      <c r="A73" s="40"/>
      <c r="B73" s="45"/>
      <c r="C73" s="40" t="n">
        <v>64</v>
      </c>
      <c r="D73" s="43" t="n">
        <f aca="false">_xlfn.BINOM.DIST(C73,$B$5,$B$7,FALSE())</f>
        <v>1.28702784625596E-072</v>
      </c>
      <c r="E73" s="47" t="n">
        <f aca="false">D73*100</f>
        <v>1.28702784625596E-070</v>
      </c>
      <c r="F73" s="40"/>
    </row>
    <row r="74" customFormat="false" ht="21" hidden="false" customHeight="false" outlineLevel="0" collapsed="false">
      <c r="A74" s="40"/>
      <c r="B74" s="45"/>
      <c r="C74" s="40" t="n">
        <v>65</v>
      </c>
      <c r="D74" s="43" t="n">
        <f aca="false">_xlfn.BINOM.DIST(C74,$B$5,$B$7,FALSE())</f>
        <v>3.76448477224899E-074</v>
      </c>
      <c r="E74" s="47" t="n">
        <f aca="false">D74*100</f>
        <v>3.76448477224899E-072</v>
      </c>
      <c r="F74" s="40"/>
    </row>
    <row r="75" customFormat="false" ht="21" hidden="false" customHeight="false" outlineLevel="0" collapsed="false">
      <c r="A75" s="40"/>
      <c r="B75" s="45"/>
      <c r="C75" s="40" t="n">
        <v>66</v>
      </c>
      <c r="D75" s="43" t="n">
        <f aca="false">_xlfn.BINOM.DIST(C75,$B$5,$B$7,FALSE())</f>
        <v>1.08417632042967E-075</v>
      </c>
      <c r="E75" s="47" t="n">
        <f aca="false">D75*100</f>
        <v>1.08417632042967E-073</v>
      </c>
      <c r="F75" s="40"/>
    </row>
    <row r="76" customFormat="false" ht="21" hidden="false" customHeight="false" outlineLevel="0" collapsed="false">
      <c r="A76" s="40"/>
      <c r="B76" s="45"/>
      <c r="C76" s="40" t="n">
        <v>67</v>
      </c>
      <c r="D76" s="43" t="n">
        <f aca="false">_xlfn.BINOM.DIST(C76,$B$5,$B$7,FALSE())</f>
        <v>3.0751815051869E-077</v>
      </c>
      <c r="E76" s="47" t="n">
        <f aca="false">D76*100</f>
        <v>3.0751815051869E-075</v>
      </c>
      <c r="F76" s="40"/>
    </row>
    <row r="77" customFormat="false" ht="21" hidden="false" customHeight="false" outlineLevel="0" collapsed="false">
      <c r="A77" s="40"/>
      <c r="B77" s="45"/>
      <c r="C77" s="40" t="n">
        <v>68</v>
      </c>
      <c r="D77" s="43" t="n">
        <f aca="false">_xlfn.BINOM.DIST(C77,$B$5,$B$7,FALSE())</f>
        <v>8.5924060350969E-079</v>
      </c>
      <c r="E77" s="47" t="n">
        <f aca="false">D77*100</f>
        <v>8.5924060350969E-077</v>
      </c>
      <c r="F77" s="40"/>
    </row>
    <row r="78" customFormat="false" ht="21" hidden="false" customHeight="false" outlineLevel="0" collapsed="false">
      <c r="A78" s="40"/>
      <c r="B78" s="45"/>
      <c r="C78" s="40" t="n">
        <v>69</v>
      </c>
      <c r="D78" s="43" t="n">
        <f aca="false">_xlfn.BINOM.DIST(C78,$B$5,$B$7,FALSE())</f>
        <v>2.36551628400302E-080</v>
      </c>
      <c r="E78" s="47" t="n">
        <f aca="false">D78*100</f>
        <v>2.36551628400302E-078</v>
      </c>
      <c r="F78" s="40"/>
    </row>
    <row r="79" customFormat="false" ht="21" hidden="false" customHeight="false" outlineLevel="0" collapsed="false">
      <c r="A79" s="40"/>
      <c r="B79" s="45"/>
      <c r="C79" s="40" t="n">
        <v>70</v>
      </c>
      <c r="D79" s="43" t="n">
        <f aca="false">_xlfn.BINOM.DIST(C79,$B$5,$B$7,FALSE())</f>
        <v>6.41793648376655E-082</v>
      </c>
      <c r="E79" s="47" t="n">
        <f aca="false">D79*100</f>
        <v>6.41793648376655E-080</v>
      </c>
      <c r="F79" s="40"/>
    </row>
    <row r="80" customFormat="false" ht="21" hidden="false" customHeight="false" outlineLevel="0" collapsed="false">
      <c r="A80" s="40"/>
      <c r="B80" s="45"/>
      <c r="C80" s="40" t="n">
        <v>71</v>
      </c>
      <c r="D80" s="43" t="n">
        <f aca="false">_xlfn.BINOM.DIST(C80,$B$5,$B$7,FALSE())</f>
        <v>1.71637361715273E-083</v>
      </c>
      <c r="E80" s="47" t="n">
        <f aca="false">D80*100</f>
        <v>1.71637361715273E-081</v>
      </c>
      <c r="F80" s="40"/>
    </row>
    <row r="81" customFormat="false" ht="21" hidden="false" customHeight="false" outlineLevel="0" collapsed="false">
      <c r="A81" s="40"/>
      <c r="B81" s="45"/>
      <c r="C81" s="40" t="n">
        <v>72</v>
      </c>
      <c r="D81" s="43" t="n">
        <f aca="false">_xlfn.BINOM.DIST(C81,$B$5,$B$7,FALSE())</f>
        <v>4.52544540416794E-085</v>
      </c>
      <c r="E81" s="47" t="n">
        <f aca="false">D81*100</f>
        <v>4.52544540416794E-083</v>
      </c>
      <c r="F81" s="40"/>
    </row>
    <row r="82" customFormat="false" ht="21" hidden="false" customHeight="false" outlineLevel="0" collapsed="false">
      <c r="A82" s="40"/>
      <c r="B82" s="45"/>
      <c r="C82" s="40" t="n">
        <v>73</v>
      </c>
      <c r="D82" s="43" t="n">
        <f aca="false">_xlfn.BINOM.DIST(C82,$B$5,$B$7,FALSE())</f>
        <v>1.17659684011879E-086</v>
      </c>
      <c r="E82" s="47" t="n">
        <f aca="false">D82*100</f>
        <v>1.17659684011879E-084</v>
      </c>
      <c r="F82" s="40"/>
    </row>
    <row r="83" customFormat="false" ht="21" hidden="false" customHeight="false" outlineLevel="0" collapsed="false">
      <c r="A83" s="40"/>
      <c r="B83" s="45"/>
      <c r="C83" s="40" t="n">
        <v>74</v>
      </c>
      <c r="D83" s="43" t="n">
        <f aca="false">_xlfn.BINOM.DIST(C83,$B$5,$B$7,FALSE())</f>
        <v>3.01711843233562E-088</v>
      </c>
      <c r="E83" s="47" t="n">
        <f aca="false">D83*100</f>
        <v>3.01711843233562E-086</v>
      </c>
      <c r="F83" s="40"/>
    </row>
    <row r="84" customFormat="false" ht="21" hidden="false" customHeight="false" outlineLevel="0" collapsed="false">
      <c r="A84" s="40"/>
      <c r="B84" s="45"/>
      <c r="C84" s="40" t="n">
        <v>75</v>
      </c>
      <c r="D84" s="43" t="n">
        <f aca="false">_xlfn.BINOM.DIST(C84,$B$5,$B$7,FALSE())</f>
        <v>7.63193507311307E-090</v>
      </c>
      <c r="E84" s="47" t="n">
        <f aca="false">D84*100</f>
        <v>7.63193507311307E-088</v>
      </c>
      <c r="F84" s="40"/>
    </row>
    <row r="85" customFormat="false" ht="21" hidden="false" customHeight="false" outlineLevel="0" collapsed="false">
      <c r="A85" s="40"/>
      <c r="B85" s="45"/>
      <c r="C85" s="40" t="n">
        <v>76</v>
      </c>
      <c r="D85" s="43" t="n">
        <f aca="false">_xlfn.BINOM.DIST(C85,$B$5,$B$7,FALSE())</f>
        <v>1.90472288397444E-091</v>
      </c>
      <c r="E85" s="47" t="n">
        <f aca="false">D85*100</f>
        <v>1.90472288397444E-089</v>
      </c>
      <c r="F85" s="40"/>
    </row>
    <row r="86" customFormat="false" ht="21" hidden="false" customHeight="false" outlineLevel="0" collapsed="false">
      <c r="A86" s="40"/>
      <c r="B86" s="45"/>
      <c r="C86" s="40" t="n">
        <v>77</v>
      </c>
      <c r="D86" s="43" t="n">
        <f aca="false">_xlfn.BINOM.DIST(C86,$B$5,$B$7,FALSE())</f>
        <v>4.69092977889586E-093</v>
      </c>
      <c r="E86" s="47" t="n">
        <f aca="false">D86*100</f>
        <v>4.69092977889586E-091</v>
      </c>
      <c r="F86" s="40"/>
    </row>
    <row r="87" customFormat="false" ht="21" hidden="false" customHeight="false" outlineLevel="0" collapsed="false">
      <c r="A87" s="40"/>
      <c r="B87" s="45"/>
      <c r="C87" s="40" t="n">
        <v>78</v>
      </c>
      <c r="D87" s="43" t="n">
        <f aca="false">_xlfn.BINOM.DIST(C87,$B$5,$B$7,FALSE())</f>
        <v>1.14022169278112E-094</v>
      </c>
      <c r="E87" s="47" t="n">
        <f aca="false">D87*100</f>
        <v>1.14022169278112E-092</v>
      </c>
      <c r="F87" s="40"/>
    </row>
    <row r="88" customFormat="false" ht="21" hidden="false" customHeight="false" outlineLevel="0" collapsed="false">
      <c r="A88" s="40"/>
      <c r="B88" s="45"/>
      <c r="C88" s="40" t="n">
        <v>79</v>
      </c>
      <c r="D88" s="43" t="n">
        <f aca="false">_xlfn.BINOM.DIST(C88,$B$5,$B$7,FALSE())</f>
        <v>2.73586252664147E-096</v>
      </c>
      <c r="E88" s="47" t="n">
        <f aca="false">D88*100</f>
        <v>2.73586252664147E-094</v>
      </c>
      <c r="F88" s="40"/>
    </row>
    <row r="89" customFormat="false" ht="21" hidden="false" customHeight="false" outlineLevel="0" collapsed="false">
      <c r="A89" s="40"/>
      <c r="B89" s="45"/>
      <c r="C89" s="40" t="n">
        <v>80</v>
      </c>
      <c r="D89" s="43" t="n">
        <f aca="false">_xlfn.BINOM.DIST(C89,$B$5,$B$7,FALSE())</f>
        <v>6.48102086802368E-098</v>
      </c>
      <c r="E89" s="47" t="n">
        <f aca="false">D89*100</f>
        <v>6.48102086802368E-096</v>
      </c>
      <c r="F89" s="40"/>
    </row>
    <row r="90" customFormat="false" ht="21" hidden="false" customHeight="false" outlineLevel="0" collapsed="false">
      <c r="A90" s="40"/>
      <c r="B90" s="45"/>
      <c r="C90" s="40" t="n">
        <v>81</v>
      </c>
      <c r="D90" s="43" t="n">
        <f aca="false">_xlfn.BINOM.DIST(C90,$B$5,$B$7,FALSE())</f>
        <v>1.51601881040601E-099</v>
      </c>
      <c r="E90" s="47" t="n">
        <f aca="false">D90*100</f>
        <v>1.51601881040601E-097</v>
      </c>
      <c r="F90" s="40"/>
    </row>
    <row r="91" customFormat="false" ht="21" hidden="false" customHeight="false" outlineLevel="0" collapsed="false">
      <c r="A91" s="40"/>
      <c r="B91" s="45"/>
      <c r="C91" s="40" t="n">
        <v>82</v>
      </c>
      <c r="D91" s="43" t="n">
        <f aca="false">_xlfn.BINOM.DIST(C91,$B$5,$B$7,FALSE())</f>
        <v>3.50222432198284E-101</v>
      </c>
      <c r="E91" s="47" t="n">
        <f aca="false">D91*100</f>
        <v>3.50222432198284E-099</v>
      </c>
      <c r="F91" s="40"/>
    </row>
    <row r="92" customFormat="false" ht="21" hidden="false" customHeight="false" outlineLevel="0" collapsed="false">
      <c r="A92" s="40"/>
      <c r="B92" s="45"/>
      <c r="C92" s="40" t="n">
        <v>83</v>
      </c>
      <c r="D92" s="43" t="n">
        <f aca="false">_xlfn.BINOM.DIST(C92,$B$5,$B$7,FALSE())</f>
        <v>7.99145950036034E-103</v>
      </c>
      <c r="E92" s="47" t="n">
        <f aca="false">D92*100</f>
        <v>7.99145950036034E-101</v>
      </c>
      <c r="F92" s="40"/>
    </row>
    <row r="93" customFormat="false" ht="21" hidden="false" customHeight="false" outlineLevel="0" collapsed="false">
      <c r="A93" s="40"/>
      <c r="B93" s="45"/>
      <c r="C93" s="40" t="n">
        <v>84</v>
      </c>
      <c r="D93" s="43" t="n">
        <f aca="false">_xlfn.BINOM.DIST(C93,$B$5,$B$7,FALSE())</f>
        <v>1.80141612376207E-104</v>
      </c>
      <c r="E93" s="47" t="n">
        <f aca="false">D93*100</f>
        <v>1.80141612376207E-102</v>
      </c>
      <c r="F93" s="40"/>
    </row>
    <row r="94" customFormat="false" ht="21" hidden="false" customHeight="false" outlineLevel="0" collapsed="false">
      <c r="A94" s="40"/>
      <c r="B94" s="45"/>
      <c r="C94" s="40" t="n">
        <v>85</v>
      </c>
      <c r="D94" s="43" t="n">
        <f aca="false">_xlfn.BINOM.DIST(C94,$B$5,$B$7,FALSE())</f>
        <v>4.01207757971673E-106</v>
      </c>
      <c r="E94" s="47" t="n">
        <f aca="false">D94*100</f>
        <v>4.01207757971673E-104</v>
      </c>
      <c r="F94" s="40"/>
    </row>
    <row r="95" customFormat="false" ht="21" hidden="false" customHeight="false" outlineLevel="0" collapsed="false">
      <c r="A95" s="40"/>
      <c r="B95" s="45"/>
      <c r="C95" s="40" t="n">
        <v>86</v>
      </c>
      <c r="D95" s="43" t="n">
        <f aca="false">_xlfn.BINOM.DIST(C95,$B$5,$B$7,FALSE())</f>
        <v>8.82982358556078E-108</v>
      </c>
      <c r="E95" s="47" t="n">
        <f aca="false">D95*100</f>
        <v>8.82982358556078E-106</v>
      </c>
      <c r="F95" s="40"/>
    </row>
    <row r="96" customFormat="false" ht="21" hidden="false" customHeight="false" outlineLevel="0" collapsed="false">
      <c r="A96" s="40"/>
      <c r="B96" s="45"/>
      <c r="C96" s="40" t="n">
        <v>87</v>
      </c>
      <c r="D96" s="43" t="n">
        <f aca="false">_xlfn.BINOM.DIST(C96,$B$5,$B$7,FALSE())</f>
        <v>1.920528973772E-109</v>
      </c>
      <c r="E96" s="47" t="n">
        <f aca="false">D96*100</f>
        <v>1.920528973772E-107</v>
      </c>
      <c r="F96" s="40"/>
    </row>
    <row r="97" customFormat="false" ht="21" hidden="false" customHeight="false" outlineLevel="0" collapsed="false">
      <c r="A97" s="40"/>
      <c r="B97" s="45"/>
      <c r="C97" s="40" t="n">
        <v>88</v>
      </c>
      <c r="D97" s="43" t="n">
        <f aca="false">_xlfn.BINOM.DIST(C97,$B$5,$B$7,FALSE())</f>
        <v>4.12888887388006E-111</v>
      </c>
      <c r="E97" s="47" t="n">
        <f aca="false">D97*100</f>
        <v>4.12888887388006E-109</v>
      </c>
      <c r="F97" s="40"/>
    </row>
    <row r="98" customFormat="false" ht="21" hidden="false" customHeight="false" outlineLevel="0" collapsed="false">
      <c r="A98" s="40"/>
      <c r="B98" s="45"/>
      <c r="C98" s="40" t="n">
        <v>89</v>
      </c>
      <c r="D98" s="43" t="n">
        <f aca="false">_xlfn.BINOM.DIST(C98,$B$5,$B$7,FALSE())</f>
        <v>8.7749587648295E-113</v>
      </c>
      <c r="E98" s="47" t="n">
        <f aca="false">D98*100</f>
        <v>8.7749587648295E-111</v>
      </c>
      <c r="F98" s="40"/>
    </row>
    <row r="99" customFormat="false" ht="21" hidden="false" customHeight="false" outlineLevel="0" collapsed="false">
      <c r="A99" s="40"/>
      <c r="B99" s="45"/>
      <c r="C99" s="40" t="n">
        <v>90</v>
      </c>
      <c r="D99" s="43" t="n">
        <f aca="false">_xlfn.BINOM.DIST(C99,$B$5,$B$7,FALSE())</f>
        <v>1.84378953311165E-114</v>
      </c>
      <c r="E99" s="47" t="n">
        <f aca="false">D99*100</f>
        <v>1.84378953311165E-112</v>
      </c>
      <c r="F99" s="40"/>
    </row>
    <row r="100" customFormat="false" ht="21" hidden="false" customHeight="false" outlineLevel="0" collapsed="false">
      <c r="A100" s="40"/>
      <c r="B100" s="45"/>
      <c r="C100" s="40" t="n">
        <v>91</v>
      </c>
      <c r="D100" s="43" t="n">
        <f aca="false">_xlfn.BINOM.DIST(C100,$B$5,$B$7,FALSE())</f>
        <v>3.83076558379136E-116</v>
      </c>
      <c r="E100" s="47" t="n">
        <f aca="false">D100*100</f>
        <v>3.83076558379136E-114</v>
      </c>
      <c r="F100" s="40"/>
    </row>
    <row r="101" customFormat="false" ht="21" hidden="false" customHeight="false" outlineLevel="0" collapsed="false">
      <c r="A101" s="40"/>
      <c r="B101" s="45"/>
      <c r="C101" s="40" t="n">
        <v>92</v>
      </c>
      <c r="D101" s="43" t="n">
        <f aca="false">_xlfn.BINOM.DIST(C101,$B$5,$B$7,FALSE())</f>
        <v>7.87082411355549E-118</v>
      </c>
      <c r="E101" s="47" t="n">
        <f aca="false">D101*100</f>
        <v>7.87082411355549E-116</v>
      </c>
      <c r="F101" s="40"/>
    </row>
    <row r="102" customFormat="false" ht="21" hidden="false" customHeight="false" outlineLevel="0" collapsed="false">
      <c r="A102" s="40"/>
      <c r="B102" s="45"/>
      <c r="C102" s="40" t="n">
        <v>93</v>
      </c>
      <c r="D102" s="43" t="n">
        <f aca="false">_xlfn.BINOM.DIST(C102,$B$5,$B$7,FALSE())</f>
        <v>1.59943476131187E-119</v>
      </c>
      <c r="E102" s="47" t="n">
        <f aca="false">D102*100</f>
        <v>1.59943476131187E-117</v>
      </c>
      <c r="F102" s="40"/>
    </row>
    <row r="103" customFormat="false" ht="21" hidden="false" customHeight="false" outlineLevel="0" collapsed="false">
      <c r="A103" s="40"/>
      <c r="B103" s="45"/>
      <c r="C103" s="40" t="n">
        <v>94</v>
      </c>
      <c r="D103" s="43" t="n">
        <f aca="false">_xlfn.BINOM.DIST(C103,$B$5,$B$7,FALSE())</f>
        <v>3.21495384389598E-121</v>
      </c>
      <c r="E103" s="47" t="n">
        <f aca="false">D103*100</f>
        <v>3.21495384389598E-119</v>
      </c>
      <c r="F103" s="40"/>
    </row>
    <row r="104" customFormat="false" ht="21" hidden="false" customHeight="false" outlineLevel="0" collapsed="false">
      <c r="A104" s="40"/>
      <c r="B104" s="45"/>
      <c r="C104" s="40" t="n">
        <v>95</v>
      </c>
      <c r="D104" s="43" t="n">
        <f aca="false">_xlfn.BINOM.DIST(C104,$B$5,$B$7,FALSE())</f>
        <v>6.39284207607333E-123</v>
      </c>
      <c r="E104" s="47" t="n">
        <f aca="false">D104*100</f>
        <v>6.39284207607333E-121</v>
      </c>
      <c r="F104" s="40"/>
    </row>
    <row r="105" customFormat="false" ht="21" hidden="false" customHeight="false" outlineLevel="0" collapsed="false">
      <c r="A105" s="40"/>
      <c r="B105" s="45"/>
      <c r="C105" s="40" t="n">
        <v>96</v>
      </c>
      <c r="D105" s="43" t="n">
        <f aca="false">_xlfn.BINOM.DIST(C105,$B$5,$B$7,FALSE())</f>
        <v>1.25768631655071E-124</v>
      </c>
      <c r="E105" s="47" t="n">
        <f aca="false">D105*100</f>
        <v>1.25768631655071E-122</v>
      </c>
      <c r="F105" s="40"/>
    </row>
    <row r="106" customFormat="false" ht="21" hidden="false" customHeight="false" outlineLevel="0" collapsed="false">
      <c r="A106" s="40"/>
      <c r="B106" s="45"/>
      <c r="C106" s="40" t="n">
        <v>97</v>
      </c>
      <c r="D106" s="43" t="n">
        <f aca="false">_xlfn.BINOM.DIST(C106,$B$5,$B$7,FALSE())</f>
        <v>2.44825656735205E-126</v>
      </c>
      <c r="E106" s="47" t="n">
        <f aca="false">D106*100</f>
        <v>2.44825656735205E-124</v>
      </c>
      <c r="F106" s="40"/>
    </row>
    <row r="107" customFormat="false" ht="21" hidden="false" customHeight="false" outlineLevel="0" collapsed="false">
      <c r="A107" s="40"/>
      <c r="B107" s="45"/>
      <c r="C107" s="40" t="n">
        <v>98</v>
      </c>
      <c r="D107" s="43" t="n">
        <f aca="false">_xlfn.BINOM.DIST(C107,$B$5,$B$7,FALSE())</f>
        <v>4.71621823017794E-128</v>
      </c>
      <c r="E107" s="47" t="n">
        <f aca="false">D107*100</f>
        <v>4.71621823017794E-126</v>
      </c>
      <c r="F107" s="40"/>
    </row>
    <row r="108" customFormat="false" ht="21" hidden="false" customHeight="false" outlineLevel="0" collapsed="false">
      <c r="A108" s="40"/>
      <c r="B108" s="45"/>
      <c r="C108" s="40" t="n">
        <v>99</v>
      </c>
      <c r="D108" s="43" t="n">
        <f aca="false">_xlfn.BINOM.DIST(C108,$B$5,$B$7,FALSE())</f>
        <v>8.99142305139111E-130</v>
      </c>
      <c r="E108" s="47" t="n">
        <f aca="false">D108*100</f>
        <v>8.99142305139111E-128</v>
      </c>
      <c r="F108" s="40"/>
    </row>
    <row r="109" customFormat="false" ht="21" hidden="false" customHeight="false" outlineLevel="0" collapsed="false">
      <c r="A109" s="40"/>
      <c r="B109" s="45"/>
      <c r="C109" s="40" t="n">
        <v>100</v>
      </c>
      <c r="D109" s="43" t="n">
        <f aca="false">_xlfn.BINOM.DIST(C109,$B$5,$B$7,FALSE())</f>
        <v>1.69669913868397E-131</v>
      </c>
      <c r="E109" s="47" t="n">
        <f aca="false">D109*100</f>
        <v>1.69669913868397E-129</v>
      </c>
      <c r="F109" s="40"/>
    </row>
    <row r="110" customFormat="false" ht="21" hidden="false" customHeight="false" outlineLevel="0" collapsed="false">
      <c r="A110" s="40"/>
      <c r="B110" s="45"/>
      <c r="C110" s="40"/>
      <c r="D110" s="43"/>
      <c r="E110" s="47"/>
      <c r="F110" s="40"/>
    </row>
    <row r="111" customFormat="false" ht="21" hidden="false" customHeight="false" outlineLevel="0" collapsed="false">
      <c r="A111" s="40"/>
      <c r="B111" s="45"/>
      <c r="C111" s="40"/>
      <c r="D111" s="43"/>
      <c r="E111" s="47"/>
      <c r="F111" s="40"/>
    </row>
    <row r="112" customFormat="false" ht="21" hidden="false" customHeight="false" outlineLevel="0" collapsed="false">
      <c r="A112" s="40"/>
      <c r="B112" s="45"/>
      <c r="C112" s="40"/>
      <c r="D112" s="43"/>
      <c r="E112" s="47"/>
      <c r="F112" s="40"/>
    </row>
    <row r="113" customFormat="false" ht="21" hidden="false" customHeight="false" outlineLevel="0" collapsed="false">
      <c r="A113" s="40"/>
      <c r="B113" s="45"/>
      <c r="C113" s="40"/>
      <c r="D113" s="43"/>
      <c r="E113" s="47"/>
      <c r="F113" s="40"/>
    </row>
    <row r="114" customFormat="false" ht="21" hidden="false" customHeight="false" outlineLevel="0" collapsed="false">
      <c r="A114" s="40"/>
      <c r="B114" s="45"/>
      <c r="C114" s="40"/>
      <c r="D114" s="43"/>
      <c r="E114" s="47"/>
      <c r="F114" s="40"/>
    </row>
    <row r="115" customFormat="false" ht="21" hidden="false" customHeight="false" outlineLevel="0" collapsed="false">
      <c r="A115" s="40"/>
      <c r="B115" s="45"/>
      <c r="C115" s="40"/>
      <c r="D115" s="43"/>
      <c r="E115" s="47"/>
      <c r="F115" s="40"/>
    </row>
    <row r="116" customFormat="false" ht="21" hidden="false" customHeight="false" outlineLevel="0" collapsed="false">
      <c r="A116" s="40"/>
      <c r="B116" s="45"/>
      <c r="C116" s="40"/>
      <c r="D116" s="43"/>
      <c r="E116" s="47"/>
      <c r="F116" s="40"/>
    </row>
    <row r="117" customFormat="false" ht="21" hidden="false" customHeight="false" outlineLevel="0" collapsed="false">
      <c r="A117" s="40"/>
      <c r="B117" s="45"/>
      <c r="C117" s="40"/>
      <c r="D117" s="43"/>
      <c r="E117" s="47"/>
      <c r="F117" s="40"/>
    </row>
    <row r="118" customFormat="false" ht="21" hidden="false" customHeight="false" outlineLevel="0" collapsed="false">
      <c r="A118" s="40"/>
      <c r="B118" s="45"/>
      <c r="C118" s="40"/>
      <c r="D118" s="43"/>
      <c r="E118" s="47"/>
      <c r="F118" s="40"/>
    </row>
    <row r="119" customFormat="false" ht="21" hidden="false" customHeight="false" outlineLevel="0" collapsed="false">
      <c r="A119" s="40"/>
      <c r="B119" s="45"/>
      <c r="C119" s="40"/>
      <c r="D119" s="43"/>
      <c r="E119" s="47"/>
      <c r="F119" s="40"/>
    </row>
    <row r="120" customFormat="false" ht="21" hidden="false" customHeight="false" outlineLevel="0" collapsed="false">
      <c r="A120" s="40"/>
      <c r="B120" s="45"/>
      <c r="C120" s="40"/>
      <c r="D120" s="43"/>
      <c r="E120" s="47"/>
      <c r="F120" s="40"/>
    </row>
    <row r="121" customFormat="false" ht="21" hidden="false" customHeight="false" outlineLevel="0" collapsed="false">
      <c r="A121" s="40"/>
      <c r="B121" s="45"/>
      <c r="C121" s="40"/>
      <c r="D121" s="43"/>
      <c r="E121" s="47"/>
      <c r="F121" s="40"/>
    </row>
    <row r="122" customFormat="false" ht="21" hidden="false" customHeight="false" outlineLevel="0" collapsed="false">
      <c r="A122" s="40"/>
      <c r="B122" s="45"/>
      <c r="C122" s="40"/>
      <c r="D122" s="43"/>
      <c r="E122" s="47"/>
      <c r="F122" s="40"/>
    </row>
    <row r="123" customFormat="false" ht="21" hidden="false" customHeight="false" outlineLevel="0" collapsed="false">
      <c r="A123" s="40"/>
      <c r="B123" s="45"/>
      <c r="C123" s="40"/>
      <c r="D123" s="43"/>
      <c r="E123" s="47"/>
      <c r="F123" s="40"/>
    </row>
    <row r="124" customFormat="false" ht="21" hidden="false" customHeight="false" outlineLevel="0" collapsed="false">
      <c r="A124" s="40"/>
      <c r="B124" s="45"/>
      <c r="C124" s="40"/>
      <c r="D124" s="43"/>
      <c r="E124" s="47"/>
      <c r="F124" s="40"/>
    </row>
    <row r="125" customFormat="false" ht="21" hidden="false" customHeight="false" outlineLevel="0" collapsed="false">
      <c r="A125" s="40"/>
      <c r="B125" s="45"/>
      <c r="C125" s="40"/>
      <c r="D125" s="43"/>
      <c r="E125" s="47"/>
      <c r="F125" s="40"/>
    </row>
    <row r="126" customFormat="false" ht="21" hidden="false" customHeight="false" outlineLevel="0" collapsed="false">
      <c r="A126" s="40"/>
      <c r="B126" s="45"/>
      <c r="C126" s="40"/>
      <c r="D126" s="43"/>
      <c r="E126" s="47"/>
      <c r="F126" s="40"/>
    </row>
    <row r="127" customFormat="false" ht="21" hidden="false" customHeight="false" outlineLevel="0" collapsed="false">
      <c r="A127" s="40"/>
      <c r="B127" s="45"/>
      <c r="C127" s="40"/>
      <c r="D127" s="43"/>
      <c r="E127" s="47"/>
      <c r="F127" s="40"/>
    </row>
    <row r="128" customFormat="false" ht="21" hidden="false" customHeight="false" outlineLevel="0" collapsed="false">
      <c r="A128" s="40"/>
      <c r="B128" s="45"/>
      <c r="C128" s="40"/>
      <c r="D128" s="43"/>
      <c r="E128" s="47"/>
      <c r="F128" s="40"/>
    </row>
    <row r="129" customFormat="false" ht="21" hidden="false" customHeight="false" outlineLevel="0" collapsed="false">
      <c r="A129" s="40"/>
      <c r="B129" s="45"/>
      <c r="C129" s="40"/>
      <c r="D129" s="43"/>
      <c r="E129" s="47"/>
      <c r="F129" s="40"/>
    </row>
    <row r="130" customFormat="false" ht="21" hidden="false" customHeight="false" outlineLevel="0" collapsed="false">
      <c r="A130" s="40"/>
      <c r="B130" s="45"/>
      <c r="C130" s="40"/>
      <c r="D130" s="43"/>
      <c r="E130" s="47"/>
      <c r="F130" s="40"/>
    </row>
    <row r="131" customFormat="false" ht="21" hidden="false" customHeight="false" outlineLevel="0" collapsed="false">
      <c r="A131" s="40"/>
      <c r="B131" s="45"/>
      <c r="C131" s="40"/>
      <c r="D131" s="43"/>
      <c r="E131" s="47"/>
      <c r="F131" s="40"/>
    </row>
    <row r="132" customFormat="false" ht="21" hidden="false" customHeight="false" outlineLevel="0" collapsed="false">
      <c r="A132" s="40"/>
      <c r="B132" s="45"/>
      <c r="C132" s="40"/>
      <c r="D132" s="43"/>
      <c r="E132" s="47"/>
      <c r="F132" s="40"/>
    </row>
    <row r="133" customFormat="false" ht="21" hidden="false" customHeight="false" outlineLevel="0" collapsed="false">
      <c r="A133" s="40"/>
      <c r="B133" s="45"/>
      <c r="C133" s="40"/>
      <c r="D133" s="43"/>
      <c r="E133" s="47"/>
      <c r="F133" s="40"/>
    </row>
    <row r="134" customFormat="false" ht="21" hidden="false" customHeight="false" outlineLevel="0" collapsed="false">
      <c r="A134" s="40"/>
      <c r="B134" s="45"/>
      <c r="C134" s="40"/>
      <c r="D134" s="43"/>
      <c r="E134" s="47"/>
      <c r="F134" s="40"/>
    </row>
    <row r="135" customFormat="false" ht="21" hidden="false" customHeight="false" outlineLevel="0" collapsed="false">
      <c r="A135" s="40"/>
      <c r="B135" s="45"/>
      <c r="C135" s="40"/>
      <c r="D135" s="43"/>
      <c r="E135" s="47"/>
      <c r="F135" s="40"/>
    </row>
    <row r="136" customFormat="false" ht="21" hidden="false" customHeight="false" outlineLevel="0" collapsed="false">
      <c r="A136" s="40"/>
      <c r="B136" s="45"/>
      <c r="C136" s="40"/>
      <c r="D136" s="43"/>
      <c r="E136" s="47"/>
      <c r="F136" s="40"/>
    </row>
    <row r="137" customFormat="false" ht="21" hidden="false" customHeight="false" outlineLevel="0" collapsed="false">
      <c r="A137" s="40"/>
      <c r="B137" s="45"/>
      <c r="C137" s="40"/>
      <c r="D137" s="43"/>
      <c r="E137" s="47"/>
      <c r="F137" s="40"/>
    </row>
    <row r="138" customFormat="false" ht="21" hidden="false" customHeight="false" outlineLevel="0" collapsed="false">
      <c r="A138" s="40"/>
      <c r="B138" s="45"/>
      <c r="C138" s="40"/>
      <c r="D138" s="43"/>
      <c r="E138" s="47"/>
      <c r="F138" s="40"/>
    </row>
    <row r="139" customFormat="false" ht="21" hidden="false" customHeight="false" outlineLevel="0" collapsed="false">
      <c r="A139" s="40"/>
      <c r="B139" s="45"/>
      <c r="C139" s="40"/>
      <c r="D139" s="43"/>
      <c r="E139" s="47"/>
      <c r="F139" s="40"/>
    </row>
    <row r="140" customFormat="false" ht="21" hidden="false" customHeight="false" outlineLevel="0" collapsed="false">
      <c r="A140" s="40"/>
      <c r="B140" s="45"/>
      <c r="C140" s="40"/>
      <c r="D140" s="43"/>
      <c r="E140" s="47"/>
      <c r="F140" s="40"/>
    </row>
    <row r="141" customFormat="false" ht="21" hidden="false" customHeight="false" outlineLevel="0" collapsed="false">
      <c r="A141" s="40"/>
      <c r="B141" s="45"/>
      <c r="C141" s="40"/>
      <c r="D141" s="43"/>
      <c r="E141" s="47"/>
      <c r="F141" s="40"/>
    </row>
    <row r="142" customFormat="false" ht="21" hidden="false" customHeight="false" outlineLevel="0" collapsed="false">
      <c r="A142" s="40"/>
      <c r="B142" s="45"/>
      <c r="C142" s="40"/>
      <c r="D142" s="43"/>
      <c r="E142" s="47"/>
      <c r="F142" s="40"/>
    </row>
    <row r="143" customFormat="false" ht="21" hidden="false" customHeight="false" outlineLevel="0" collapsed="false">
      <c r="A143" s="40"/>
      <c r="B143" s="45"/>
      <c r="C143" s="40"/>
      <c r="D143" s="43"/>
      <c r="E143" s="47"/>
      <c r="F143" s="40"/>
    </row>
    <row r="144" customFormat="false" ht="21" hidden="false" customHeight="false" outlineLevel="0" collapsed="false">
      <c r="A144" s="40"/>
      <c r="B144" s="45"/>
      <c r="C144" s="40"/>
      <c r="D144" s="43"/>
      <c r="E144" s="47"/>
      <c r="F144" s="40"/>
    </row>
    <row r="145" customFormat="false" ht="21" hidden="false" customHeight="false" outlineLevel="0" collapsed="false">
      <c r="A145" s="40"/>
      <c r="B145" s="45"/>
      <c r="C145" s="40"/>
      <c r="D145" s="43"/>
      <c r="E145" s="47"/>
      <c r="F145" s="40"/>
    </row>
    <row r="146" customFormat="false" ht="21" hidden="false" customHeight="false" outlineLevel="0" collapsed="false">
      <c r="A146" s="40"/>
      <c r="B146" s="45"/>
      <c r="C146" s="40"/>
      <c r="D146" s="43"/>
      <c r="E146" s="47"/>
      <c r="F146" s="40"/>
    </row>
    <row r="147" customFormat="false" ht="21" hidden="false" customHeight="false" outlineLevel="0" collapsed="false">
      <c r="A147" s="40"/>
      <c r="B147" s="45"/>
      <c r="C147" s="40"/>
      <c r="D147" s="43"/>
      <c r="E147" s="47"/>
      <c r="F147" s="40"/>
    </row>
    <row r="148" customFormat="false" ht="21" hidden="false" customHeight="false" outlineLevel="0" collapsed="false">
      <c r="A148" s="40"/>
      <c r="B148" s="45"/>
      <c r="C148" s="40"/>
      <c r="D148" s="43"/>
      <c r="E148" s="47"/>
      <c r="F148" s="40"/>
    </row>
    <row r="149" customFormat="false" ht="21" hidden="false" customHeight="false" outlineLevel="0" collapsed="false">
      <c r="A149" s="40"/>
      <c r="B149" s="45"/>
      <c r="C149" s="40"/>
      <c r="D149" s="43"/>
      <c r="E149" s="47"/>
      <c r="F149" s="40"/>
    </row>
    <row r="150" customFormat="false" ht="21" hidden="false" customHeight="false" outlineLevel="0" collapsed="false">
      <c r="A150" s="40"/>
      <c r="B150" s="45"/>
      <c r="C150" s="40"/>
      <c r="D150" s="43"/>
      <c r="E150" s="47"/>
      <c r="F150" s="40"/>
    </row>
    <row r="151" customFormat="false" ht="21" hidden="false" customHeight="false" outlineLevel="0" collapsed="false">
      <c r="A151" s="40"/>
      <c r="B151" s="45"/>
      <c r="C151" s="40"/>
      <c r="D151" s="43"/>
      <c r="E151" s="47"/>
      <c r="F151" s="40"/>
    </row>
    <row r="152" customFormat="false" ht="21" hidden="false" customHeight="false" outlineLevel="0" collapsed="false">
      <c r="A152" s="40"/>
      <c r="B152" s="45"/>
      <c r="C152" s="40"/>
      <c r="D152" s="43"/>
      <c r="E152" s="47"/>
      <c r="F152" s="40"/>
    </row>
    <row r="153" customFormat="false" ht="21" hidden="false" customHeight="false" outlineLevel="0" collapsed="false">
      <c r="A153" s="40"/>
      <c r="B153" s="45"/>
      <c r="C153" s="40"/>
      <c r="D153" s="43"/>
      <c r="E153" s="47"/>
      <c r="F153" s="40"/>
    </row>
    <row r="154" customFormat="false" ht="21" hidden="false" customHeight="false" outlineLevel="0" collapsed="false">
      <c r="A154" s="40"/>
      <c r="B154" s="45"/>
      <c r="C154" s="40"/>
      <c r="D154" s="43"/>
      <c r="E154" s="47"/>
      <c r="F154" s="40"/>
    </row>
    <row r="155" customFormat="false" ht="21" hidden="false" customHeight="false" outlineLevel="0" collapsed="false">
      <c r="A155" s="40"/>
      <c r="B155" s="45"/>
      <c r="C155" s="40"/>
      <c r="D155" s="43"/>
      <c r="E155" s="47"/>
      <c r="F155" s="40"/>
    </row>
    <row r="156" customFormat="false" ht="21" hidden="false" customHeight="false" outlineLevel="0" collapsed="false">
      <c r="A156" s="40"/>
      <c r="B156" s="45"/>
      <c r="C156" s="40"/>
      <c r="D156" s="43"/>
      <c r="E156" s="47"/>
      <c r="F156" s="40"/>
    </row>
    <row r="157" customFormat="false" ht="21" hidden="false" customHeight="false" outlineLevel="0" collapsed="false">
      <c r="A157" s="40"/>
      <c r="B157" s="45"/>
      <c r="C157" s="40"/>
      <c r="D157" s="43"/>
      <c r="E157" s="47"/>
      <c r="F157" s="40"/>
    </row>
    <row r="158" customFormat="false" ht="21" hidden="false" customHeight="false" outlineLevel="0" collapsed="false">
      <c r="A158" s="40"/>
      <c r="B158" s="45"/>
      <c r="C158" s="40"/>
      <c r="D158" s="43"/>
      <c r="E158" s="47"/>
      <c r="F158" s="40"/>
    </row>
    <row r="159" customFormat="false" ht="21" hidden="false" customHeight="false" outlineLevel="0" collapsed="false">
      <c r="A159" s="40"/>
      <c r="B159" s="45"/>
      <c r="C159" s="40"/>
      <c r="D159" s="43"/>
      <c r="E159" s="47"/>
      <c r="F159" s="40"/>
    </row>
    <row r="160" customFormat="false" ht="21" hidden="false" customHeight="false" outlineLevel="0" collapsed="false">
      <c r="A160" s="40"/>
      <c r="B160" s="45"/>
      <c r="C160" s="40"/>
      <c r="D160" s="43"/>
      <c r="E160" s="47"/>
      <c r="F160" s="40"/>
    </row>
    <row r="161" customFormat="false" ht="21" hidden="false" customHeight="false" outlineLevel="0" collapsed="false">
      <c r="A161" s="40"/>
      <c r="B161" s="45"/>
      <c r="C161" s="40"/>
      <c r="D161" s="43"/>
      <c r="E161" s="47"/>
      <c r="F161" s="40"/>
    </row>
    <row r="162" customFormat="false" ht="21" hidden="false" customHeight="false" outlineLevel="0" collapsed="false">
      <c r="A162" s="40"/>
      <c r="B162" s="45"/>
      <c r="C162" s="40"/>
      <c r="D162" s="43"/>
      <c r="E162" s="47"/>
      <c r="F162" s="40"/>
    </row>
    <row r="163" customFormat="false" ht="21" hidden="false" customHeight="false" outlineLevel="0" collapsed="false">
      <c r="A163" s="40"/>
      <c r="B163" s="45"/>
      <c r="C163" s="40"/>
      <c r="D163" s="43"/>
      <c r="E163" s="47"/>
      <c r="F163" s="40"/>
    </row>
    <row r="164" customFormat="false" ht="21" hidden="false" customHeight="false" outlineLevel="0" collapsed="false">
      <c r="A164" s="40"/>
      <c r="B164" s="45"/>
      <c r="C164" s="40"/>
      <c r="D164" s="43"/>
      <c r="E164" s="47"/>
      <c r="F164" s="40"/>
    </row>
    <row r="165" customFormat="false" ht="21" hidden="false" customHeight="false" outlineLevel="0" collapsed="false">
      <c r="A165" s="40"/>
      <c r="B165" s="45"/>
      <c r="C165" s="40"/>
      <c r="D165" s="43"/>
      <c r="E165" s="47"/>
      <c r="F165" s="40"/>
    </row>
    <row r="166" customFormat="false" ht="21" hidden="false" customHeight="false" outlineLevel="0" collapsed="false">
      <c r="A166" s="40"/>
      <c r="B166" s="45"/>
      <c r="C166" s="40"/>
      <c r="D166" s="43"/>
      <c r="E166" s="47"/>
      <c r="F166" s="40"/>
    </row>
    <row r="167" customFormat="false" ht="21" hidden="false" customHeight="false" outlineLevel="0" collapsed="false">
      <c r="A167" s="40"/>
      <c r="B167" s="45"/>
      <c r="C167" s="40"/>
      <c r="D167" s="43"/>
      <c r="E167" s="47"/>
      <c r="F167" s="40"/>
    </row>
    <row r="168" customFormat="false" ht="21" hidden="false" customHeight="false" outlineLevel="0" collapsed="false">
      <c r="A168" s="40"/>
      <c r="B168" s="45"/>
      <c r="C168" s="40"/>
      <c r="D168" s="43"/>
      <c r="E168" s="47"/>
      <c r="F168" s="40"/>
    </row>
    <row r="169" customFormat="false" ht="21" hidden="false" customHeight="false" outlineLevel="0" collapsed="false">
      <c r="A169" s="40"/>
      <c r="B169" s="45"/>
      <c r="C169" s="40"/>
      <c r="D169" s="43"/>
      <c r="E169" s="47"/>
      <c r="F169" s="40"/>
    </row>
    <row r="170" customFormat="false" ht="21" hidden="false" customHeight="false" outlineLevel="0" collapsed="false">
      <c r="A170" s="40"/>
      <c r="B170" s="45"/>
      <c r="C170" s="40"/>
      <c r="D170" s="43"/>
      <c r="E170" s="47"/>
      <c r="F170" s="40"/>
    </row>
    <row r="171" customFormat="false" ht="21" hidden="false" customHeight="false" outlineLevel="0" collapsed="false">
      <c r="A171" s="40"/>
      <c r="B171" s="45"/>
      <c r="C171" s="40"/>
      <c r="D171" s="43"/>
      <c r="E171" s="47"/>
      <c r="F171" s="40"/>
    </row>
    <row r="172" customFormat="false" ht="21" hidden="false" customHeight="false" outlineLevel="0" collapsed="false">
      <c r="A172" s="40"/>
      <c r="B172" s="45"/>
      <c r="C172" s="40"/>
      <c r="D172" s="43"/>
      <c r="E172" s="47"/>
      <c r="F172" s="40"/>
    </row>
    <row r="173" customFormat="false" ht="21" hidden="false" customHeight="false" outlineLevel="0" collapsed="false">
      <c r="A173" s="40"/>
      <c r="B173" s="45"/>
      <c r="C173" s="40"/>
      <c r="D173" s="43"/>
      <c r="E173" s="47"/>
      <c r="F173" s="40"/>
    </row>
    <row r="174" customFormat="false" ht="21" hidden="false" customHeight="false" outlineLevel="0" collapsed="false">
      <c r="A174" s="40"/>
      <c r="B174" s="45"/>
      <c r="C174" s="40"/>
      <c r="D174" s="43"/>
      <c r="E174" s="47"/>
      <c r="F174" s="40"/>
    </row>
    <row r="175" customFormat="false" ht="21" hidden="false" customHeight="false" outlineLevel="0" collapsed="false">
      <c r="A175" s="40"/>
      <c r="B175" s="45"/>
      <c r="C175" s="40"/>
      <c r="D175" s="43"/>
      <c r="E175" s="47"/>
      <c r="F175" s="40"/>
    </row>
    <row r="176" customFormat="false" ht="21" hidden="false" customHeight="false" outlineLevel="0" collapsed="false">
      <c r="A176" s="40"/>
      <c r="B176" s="45"/>
      <c r="C176" s="40"/>
      <c r="D176" s="43"/>
      <c r="E176" s="47"/>
      <c r="F176" s="40"/>
    </row>
    <row r="177" customFormat="false" ht="21" hidden="false" customHeight="false" outlineLevel="0" collapsed="false">
      <c r="A177" s="40"/>
      <c r="B177" s="45"/>
      <c r="C177" s="40"/>
      <c r="D177" s="43"/>
      <c r="E177" s="47"/>
      <c r="F177" s="40"/>
    </row>
    <row r="178" customFormat="false" ht="21" hidden="false" customHeight="false" outlineLevel="0" collapsed="false">
      <c r="A178" s="40"/>
      <c r="B178" s="45"/>
      <c r="C178" s="40"/>
      <c r="D178" s="43"/>
      <c r="E178" s="47"/>
      <c r="F178" s="40"/>
    </row>
    <row r="179" customFormat="false" ht="21" hidden="false" customHeight="false" outlineLevel="0" collapsed="false">
      <c r="A179" s="40"/>
      <c r="B179" s="45"/>
      <c r="C179" s="40"/>
      <c r="D179" s="43"/>
      <c r="E179" s="47"/>
      <c r="F179" s="40"/>
    </row>
    <row r="180" customFormat="false" ht="21" hidden="false" customHeight="false" outlineLevel="0" collapsed="false">
      <c r="A180" s="40"/>
      <c r="B180" s="45"/>
      <c r="C180" s="40"/>
      <c r="D180" s="43"/>
      <c r="E180" s="47"/>
      <c r="F180" s="40"/>
    </row>
    <row r="181" customFormat="false" ht="21" hidden="false" customHeight="false" outlineLevel="0" collapsed="false">
      <c r="A181" s="40"/>
      <c r="B181" s="45"/>
      <c r="C181" s="40"/>
      <c r="D181" s="43"/>
      <c r="E181" s="47"/>
      <c r="F181" s="40"/>
    </row>
    <row r="182" customFormat="false" ht="21" hidden="false" customHeight="false" outlineLevel="0" collapsed="false">
      <c r="A182" s="40"/>
      <c r="B182" s="45"/>
      <c r="C182" s="40"/>
      <c r="D182" s="43"/>
      <c r="E182" s="47"/>
      <c r="F182" s="40"/>
    </row>
    <row r="183" customFormat="false" ht="21" hidden="false" customHeight="false" outlineLevel="0" collapsed="false">
      <c r="A183" s="40"/>
      <c r="B183" s="45"/>
      <c r="C183" s="40"/>
      <c r="D183" s="43"/>
      <c r="E183" s="47"/>
      <c r="F183" s="40"/>
    </row>
    <row r="184" customFormat="false" ht="21" hidden="false" customHeight="false" outlineLevel="0" collapsed="false">
      <c r="A184" s="40"/>
      <c r="B184" s="45"/>
      <c r="C184" s="40"/>
      <c r="D184" s="43"/>
      <c r="E184" s="47"/>
      <c r="F184" s="40"/>
    </row>
    <row r="185" customFormat="false" ht="21" hidden="false" customHeight="false" outlineLevel="0" collapsed="false">
      <c r="A185" s="40"/>
      <c r="B185" s="45"/>
      <c r="C185" s="40"/>
      <c r="D185" s="43"/>
      <c r="E185" s="47"/>
      <c r="F185" s="40"/>
    </row>
    <row r="186" customFormat="false" ht="21" hidden="false" customHeight="false" outlineLevel="0" collapsed="false">
      <c r="A186" s="40"/>
      <c r="B186" s="45"/>
      <c r="C186" s="40"/>
      <c r="D186" s="43"/>
      <c r="E186" s="47"/>
      <c r="F186" s="40"/>
    </row>
    <row r="187" customFormat="false" ht="21" hidden="false" customHeight="false" outlineLevel="0" collapsed="false">
      <c r="A187" s="40"/>
      <c r="B187" s="45"/>
      <c r="C187" s="40"/>
      <c r="D187" s="43"/>
      <c r="E187" s="47"/>
      <c r="F187" s="40"/>
    </row>
    <row r="188" customFormat="false" ht="21" hidden="false" customHeight="false" outlineLevel="0" collapsed="false">
      <c r="A188" s="40"/>
      <c r="B188" s="45"/>
      <c r="C188" s="40"/>
      <c r="D188" s="43"/>
      <c r="E188" s="47"/>
      <c r="F188" s="40"/>
    </row>
    <row r="189" customFormat="false" ht="21" hidden="false" customHeight="false" outlineLevel="0" collapsed="false">
      <c r="A189" s="40"/>
      <c r="B189" s="45"/>
      <c r="C189" s="40"/>
      <c r="D189" s="43"/>
      <c r="E189" s="47"/>
      <c r="F189" s="40"/>
    </row>
    <row r="190" customFormat="false" ht="21" hidden="false" customHeight="false" outlineLevel="0" collapsed="false">
      <c r="A190" s="40"/>
      <c r="B190" s="45"/>
      <c r="C190" s="40"/>
      <c r="D190" s="43"/>
      <c r="E190" s="47"/>
      <c r="F190" s="40"/>
    </row>
    <row r="191" customFormat="false" ht="21" hidden="false" customHeight="false" outlineLevel="0" collapsed="false">
      <c r="A191" s="40"/>
      <c r="B191" s="45"/>
      <c r="C191" s="40"/>
      <c r="D191" s="43"/>
      <c r="E191" s="47"/>
      <c r="F191" s="40"/>
    </row>
    <row r="192" customFormat="false" ht="21" hidden="false" customHeight="false" outlineLevel="0" collapsed="false">
      <c r="A192" s="40"/>
      <c r="B192" s="45"/>
      <c r="C192" s="40"/>
      <c r="D192" s="43"/>
      <c r="E192" s="47"/>
      <c r="F192" s="40"/>
    </row>
    <row r="193" customFormat="false" ht="21" hidden="false" customHeight="false" outlineLevel="0" collapsed="false">
      <c r="A193" s="40"/>
      <c r="B193" s="45"/>
      <c r="C193" s="40"/>
      <c r="D193" s="43"/>
      <c r="E193" s="47"/>
      <c r="F193" s="40"/>
    </row>
    <row r="194" customFormat="false" ht="21" hidden="false" customHeight="false" outlineLevel="0" collapsed="false">
      <c r="A194" s="40"/>
      <c r="B194" s="45"/>
      <c r="C194" s="40"/>
      <c r="D194" s="43"/>
      <c r="E194" s="47"/>
      <c r="F194" s="40"/>
    </row>
    <row r="195" customFormat="false" ht="21" hidden="false" customHeight="false" outlineLevel="0" collapsed="false">
      <c r="A195" s="40"/>
      <c r="B195" s="45"/>
      <c r="C195" s="40"/>
      <c r="D195" s="43"/>
      <c r="E195" s="47"/>
      <c r="F195" s="40"/>
    </row>
    <row r="196" customFormat="false" ht="21" hidden="false" customHeight="false" outlineLevel="0" collapsed="false">
      <c r="A196" s="40"/>
      <c r="B196" s="45"/>
      <c r="C196" s="40"/>
      <c r="D196" s="43"/>
      <c r="E196" s="47"/>
      <c r="F196" s="40"/>
    </row>
    <row r="197" customFormat="false" ht="21" hidden="false" customHeight="false" outlineLevel="0" collapsed="false">
      <c r="A197" s="40"/>
      <c r="B197" s="45"/>
      <c r="C197" s="40"/>
      <c r="D197" s="43"/>
      <c r="E197" s="47"/>
      <c r="F197" s="40"/>
    </row>
    <row r="198" customFormat="false" ht="21" hidden="false" customHeight="false" outlineLevel="0" collapsed="false">
      <c r="A198" s="40"/>
      <c r="B198" s="45"/>
      <c r="C198" s="40"/>
      <c r="D198" s="43"/>
      <c r="E198" s="47"/>
      <c r="F198" s="40"/>
    </row>
    <row r="199" customFormat="false" ht="21" hidden="false" customHeight="false" outlineLevel="0" collapsed="false">
      <c r="A199" s="40"/>
      <c r="B199" s="45"/>
      <c r="C199" s="40"/>
      <c r="D199" s="43"/>
      <c r="E199" s="47"/>
      <c r="F199" s="40"/>
    </row>
    <row r="200" customFormat="false" ht="21" hidden="false" customHeight="false" outlineLevel="0" collapsed="false">
      <c r="A200" s="40"/>
      <c r="B200" s="45"/>
      <c r="C200" s="40"/>
      <c r="D200" s="43"/>
      <c r="E200" s="47"/>
      <c r="F200" s="40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2020-08-16T10:44:56Z</dcterms:created>
  <dc:creator>Damjan Ostrelič</dc:creator>
  <dc:description/>
  <dc:language>en-GB</dc:language>
  <cp:lastModifiedBy/>
  <dcterms:modified xsi:type="dcterms:W3CDTF">2021-01-04T20:12:36Z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