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ebastiencaron/Desktop/Fixed-Income/Cours 7/"/>
    </mc:Choice>
  </mc:AlternateContent>
  <xr:revisionPtr revIDLastSave="0" documentId="8_{40788EB9-F636-AC4E-88C9-FD991D897CCC}" xr6:coauthVersionLast="47" xr6:coauthVersionMax="47" xr10:uidLastSave="{00000000-0000-0000-0000-000000000000}"/>
  <bookViews>
    <workbookView xWindow="0" yWindow="460" windowWidth="28800" windowHeight="16720" activeTab="1" xr2:uid="{00000000-000D-0000-FFFF-FFFF00000000}"/>
  </bookViews>
  <sheets>
    <sheet name="MortgagePayments" sheetId="23" r:id="rId1"/>
    <sheet name="PassthroughPricing" sheetId="17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7" l="1"/>
  <c r="O4" i="17"/>
  <c r="O3" i="17"/>
  <c r="D1" i="23"/>
  <c r="D3" i="23"/>
  <c r="M3" i="17" l="1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42" i="17"/>
  <c r="O43" i="17"/>
  <c r="O44" i="17"/>
  <c r="O45" i="17"/>
  <c r="O46" i="17"/>
  <c r="I3" i="17"/>
  <c r="J3" i="17" s="1"/>
  <c r="H3" i="17"/>
  <c r="L3" i="17"/>
  <c r="O31" i="17"/>
  <c r="O32" i="17"/>
  <c r="O33" i="17"/>
  <c r="O34" i="17"/>
  <c r="O35" i="17"/>
  <c r="O36" i="17"/>
  <c r="O37" i="17"/>
  <c r="O38" i="17"/>
  <c r="O39" i="17"/>
  <c r="O40" i="17"/>
  <c r="O41" i="17"/>
  <c r="O30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G5" i="17"/>
  <c r="G3" i="17"/>
  <c r="F4" i="17"/>
  <c r="F5" i="17" s="1"/>
  <c r="F6" i="17" s="1"/>
  <c r="D2" i="23"/>
  <c r="C3" i="23" s="1"/>
  <c r="E11" i="23"/>
  <c r="F11" i="23"/>
  <c r="C12" i="23" s="1"/>
  <c r="E12" i="23" s="1"/>
  <c r="F12" i="23" s="1"/>
  <c r="AC3" i="17"/>
  <c r="Y4" i="17"/>
  <c r="AC4" i="17" s="1"/>
  <c r="O2" i="17"/>
  <c r="Y5" i="17"/>
  <c r="Y6" i="17" s="1"/>
  <c r="AC6" i="17" s="1"/>
  <c r="AC5" i="17"/>
  <c r="F7" i="17" l="1"/>
  <c r="G6" i="17"/>
  <c r="Y7" i="17"/>
  <c r="G4" i="17"/>
  <c r="K3" i="17"/>
  <c r="N3" i="17" s="1"/>
  <c r="H4" i="17"/>
  <c r="C13" i="23"/>
  <c r="E13" i="23" s="1"/>
  <c r="F13" i="23" s="1"/>
  <c r="C14" i="23"/>
  <c r="I4" i="17" l="1"/>
  <c r="J4" i="17" s="1"/>
  <c r="L4" i="17"/>
  <c r="H5" i="17"/>
  <c r="H6" i="17" s="1"/>
  <c r="H7" i="17" s="1"/>
  <c r="T3" i="17"/>
  <c r="Y8" i="17"/>
  <c r="AC7" i="17"/>
  <c r="F8" i="17"/>
  <c r="G7" i="17"/>
  <c r="E14" i="23"/>
  <c r="F14" i="23" s="1"/>
  <c r="C15" i="23" s="1"/>
  <c r="H8" i="17" l="1"/>
  <c r="F9" i="17"/>
  <c r="G8" i="17"/>
  <c r="AC8" i="17"/>
  <c r="Y9" i="17"/>
  <c r="E15" i="23"/>
  <c r="F15" i="23" s="1"/>
  <c r="C16" i="23" s="1"/>
  <c r="H9" i="17" l="1"/>
  <c r="Y10" i="17"/>
  <c r="AC9" i="17"/>
  <c r="F10" i="17"/>
  <c r="G9" i="17"/>
  <c r="H10" i="17" s="1"/>
  <c r="E16" i="23"/>
  <c r="F16" i="23" s="1"/>
  <c r="C17" i="23" s="1"/>
  <c r="F11" i="17" l="1"/>
  <c r="G10" i="17"/>
  <c r="H11" i="17" s="1"/>
  <c r="AC10" i="17"/>
  <c r="Y11" i="17"/>
  <c r="E17" i="23"/>
  <c r="F17" i="23" s="1"/>
  <c r="C18" i="23"/>
  <c r="F12" i="17" l="1"/>
  <c r="G11" i="17"/>
  <c r="H12" i="17" s="1"/>
  <c r="Y12" i="17"/>
  <c r="AC11" i="17"/>
  <c r="E18" i="23"/>
  <c r="F18" i="23" s="1"/>
  <c r="C19" i="23" s="1"/>
  <c r="AC12" i="17" l="1"/>
  <c r="Y13" i="17"/>
  <c r="F13" i="17"/>
  <c r="G12" i="17"/>
  <c r="H13" i="17" s="1"/>
  <c r="E19" i="23"/>
  <c r="F19" i="23" s="1"/>
  <c r="C20" i="23" s="1"/>
  <c r="F14" i="17" l="1"/>
  <c r="G13" i="17"/>
  <c r="H14" i="17" s="1"/>
  <c r="Y14" i="17"/>
  <c r="AC13" i="17"/>
  <c r="E20" i="23"/>
  <c r="F20" i="23" s="1"/>
  <c r="C21" i="23" s="1"/>
  <c r="AC14" i="17" l="1"/>
  <c r="Y15" i="17"/>
  <c r="F15" i="17"/>
  <c r="G14" i="17"/>
  <c r="H15" i="17" s="1"/>
  <c r="E21" i="23"/>
  <c r="F21" i="23" s="1"/>
  <c r="C22" i="23" s="1"/>
  <c r="Y16" i="17" l="1"/>
  <c r="AC15" i="17"/>
  <c r="F16" i="17"/>
  <c r="G15" i="17"/>
  <c r="H16" i="17" s="1"/>
  <c r="C23" i="23"/>
  <c r="E23" i="23" s="1"/>
  <c r="F23" i="23" s="1"/>
  <c r="C24" i="23" s="1"/>
  <c r="E24" i="23" s="1"/>
  <c r="F24" i="23" s="1"/>
  <c r="C25" i="23" s="1"/>
  <c r="E25" i="23" s="1"/>
  <c r="F25" i="23" s="1"/>
  <c r="C26" i="23" s="1"/>
  <c r="E26" i="23" s="1"/>
  <c r="F26" i="23" s="1"/>
  <c r="C27" i="23" s="1"/>
  <c r="E22" i="23"/>
  <c r="F22" i="23" s="1"/>
  <c r="F17" i="17" l="1"/>
  <c r="G16" i="17"/>
  <c r="H17" i="17" s="1"/>
  <c r="AC16" i="17"/>
  <c r="Y17" i="17"/>
  <c r="E27" i="23"/>
  <c r="F27" i="23" s="1"/>
  <c r="C28" i="23" s="1"/>
  <c r="E28" i="23" s="1"/>
  <c r="F28" i="23" s="1"/>
  <c r="C29" i="23" s="1"/>
  <c r="F18" i="17" l="1"/>
  <c r="G17" i="17"/>
  <c r="H18" i="17" s="1"/>
  <c r="Y18" i="17"/>
  <c r="AC17" i="17"/>
  <c r="E29" i="23"/>
  <c r="F29" i="23" s="1"/>
  <c r="C30" i="23" s="1"/>
  <c r="E30" i="23" s="1"/>
  <c r="F30" i="23" s="1"/>
  <c r="C31" i="23" s="1"/>
  <c r="E31" i="23" s="1"/>
  <c r="F31" i="23" s="1"/>
  <c r="C32" i="23" s="1"/>
  <c r="E32" i="23" s="1"/>
  <c r="F32" i="23" s="1"/>
  <c r="C33" i="23" s="1"/>
  <c r="E33" i="23" s="1"/>
  <c r="F33" i="23" s="1"/>
  <c r="C34" i="23" s="1"/>
  <c r="E34" i="23" s="1"/>
  <c r="F34" i="23" s="1"/>
  <c r="C35" i="23" s="1"/>
  <c r="AC18" i="17" l="1"/>
  <c r="Y19" i="17"/>
  <c r="F19" i="17"/>
  <c r="G18" i="17"/>
  <c r="H19" i="17" s="1"/>
  <c r="C36" i="23"/>
  <c r="E35" i="23"/>
  <c r="F35" i="23" s="1"/>
  <c r="F20" i="17" l="1"/>
  <c r="G19" i="17"/>
  <c r="H20" i="17" s="1"/>
  <c r="Y20" i="17"/>
  <c r="AC19" i="17"/>
  <c r="C37" i="23"/>
  <c r="E36" i="23"/>
  <c r="F36" i="23" s="1"/>
  <c r="AC20" i="17" l="1"/>
  <c r="Y21" i="17"/>
  <c r="F21" i="17"/>
  <c r="G20" i="17"/>
  <c r="H21" i="17" s="1"/>
  <c r="E37" i="23"/>
  <c r="F37" i="23" s="1"/>
  <c r="C38" i="23" s="1"/>
  <c r="F22" i="17" l="1"/>
  <c r="G21" i="17"/>
  <c r="H22" i="17" s="1"/>
  <c r="Y22" i="17"/>
  <c r="AC21" i="17"/>
  <c r="E38" i="23"/>
  <c r="F38" i="23" s="1"/>
  <c r="C39" i="23" s="1"/>
  <c r="F23" i="17" l="1"/>
  <c r="G22" i="17"/>
  <c r="H23" i="17" s="1"/>
  <c r="AC22" i="17"/>
  <c r="Y23" i="17"/>
  <c r="AC23" i="17" s="1"/>
  <c r="E39" i="23"/>
  <c r="F39" i="23" s="1"/>
  <c r="C40" i="23" s="1"/>
  <c r="F24" i="17" l="1"/>
  <c r="G23" i="17"/>
  <c r="H24" i="17" s="1"/>
  <c r="E40" i="23"/>
  <c r="F40" i="23" s="1"/>
  <c r="C41" i="23" s="1"/>
  <c r="F25" i="17" l="1"/>
  <c r="G24" i="17"/>
  <c r="H25" i="17" s="1"/>
  <c r="E41" i="23"/>
  <c r="F41" i="23" s="1"/>
  <c r="C42" i="23" s="1"/>
  <c r="F26" i="17" l="1"/>
  <c r="G25" i="17"/>
  <c r="H26" i="17" s="1"/>
  <c r="E42" i="23"/>
  <c r="F42" i="23" s="1"/>
  <c r="C43" i="23" s="1"/>
  <c r="F27" i="17" l="1"/>
  <c r="G26" i="17"/>
  <c r="H27" i="17" s="1"/>
  <c r="E43" i="23"/>
  <c r="F43" i="23" s="1"/>
  <c r="C44" i="23" s="1"/>
  <c r="F28" i="17" l="1"/>
  <c r="G27" i="17"/>
  <c r="H28" i="17" s="1"/>
  <c r="E44" i="23"/>
  <c r="F44" i="23" s="1"/>
  <c r="C45" i="23" s="1"/>
  <c r="F29" i="17" l="1"/>
  <c r="G28" i="17"/>
  <c r="H29" i="17" s="1"/>
  <c r="E45" i="23"/>
  <c r="F45" i="23" s="1"/>
  <c r="C46" i="23" s="1"/>
  <c r="F30" i="17" l="1"/>
  <c r="G29" i="17"/>
  <c r="H30" i="17" s="1"/>
  <c r="E46" i="23"/>
  <c r="F46" i="23" s="1"/>
  <c r="C47" i="23" s="1"/>
  <c r="F31" i="17" l="1"/>
  <c r="G30" i="17"/>
  <c r="H31" i="17" s="1"/>
  <c r="E47" i="23"/>
  <c r="F47" i="23" s="1"/>
  <c r="C48" i="23" s="1"/>
  <c r="G31" i="17" l="1"/>
  <c r="H32" i="17" s="1"/>
  <c r="F32" i="17"/>
  <c r="E48" i="23"/>
  <c r="F48" i="23" s="1"/>
  <c r="C49" i="23" s="1"/>
  <c r="G32" i="17" l="1"/>
  <c r="F33" i="17"/>
  <c r="E49" i="23"/>
  <c r="F49" i="23" s="1"/>
  <c r="C50" i="23" s="1"/>
  <c r="H33" i="17" l="1"/>
  <c r="G33" i="17"/>
  <c r="F34" i="17"/>
  <c r="E50" i="23"/>
  <c r="F50" i="23" s="1"/>
  <c r="C51" i="23" s="1"/>
  <c r="H34" i="17" l="1"/>
  <c r="G34" i="17"/>
  <c r="F35" i="17"/>
  <c r="E51" i="23"/>
  <c r="F51" i="23" s="1"/>
  <c r="C52" i="23" s="1"/>
  <c r="H35" i="17" l="1"/>
  <c r="F36" i="17"/>
  <c r="G35" i="17"/>
  <c r="E52" i="23"/>
  <c r="F52" i="23" s="1"/>
  <c r="C53" i="23" s="1"/>
  <c r="H36" i="17" l="1"/>
  <c r="G36" i="17"/>
  <c r="F37" i="17"/>
  <c r="E53" i="23"/>
  <c r="F53" i="23" s="1"/>
  <c r="C54" i="23" s="1"/>
  <c r="F38" i="17" l="1"/>
  <c r="G37" i="17"/>
  <c r="H37" i="17"/>
  <c r="E54" i="23"/>
  <c r="F54" i="23" s="1"/>
  <c r="C55" i="23" s="1"/>
  <c r="H38" i="17" l="1"/>
  <c r="F39" i="17"/>
  <c r="G38" i="17"/>
  <c r="E55" i="23"/>
  <c r="F55" i="23" s="1"/>
  <c r="C56" i="23" s="1"/>
  <c r="H39" i="17" l="1"/>
  <c r="F40" i="17"/>
  <c r="G39" i="17"/>
  <c r="E56" i="23"/>
  <c r="F56" i="23" s="1"/>
  <c r="C57" i="23" s="1"/>
  <c r="F41" i="17" l="1"/>
  <c r="G40" i="17"/>
  <c r="H40" i="17"/>
  <c r="E57" i="23"/>
  <c r="F57" i="23" s="1"/>
  <c r="C58" i="23" s="1"/>
  <c r="H41" i="17" l="1"/>
  <c r="F42" i="17"/>
  <c r="G41" i="17"/>
  <c r="E58" i="23"/>
  <c r="F58" i="23" s="1"/>
  <c r="C59" i="23" s="1"/>
  <c r="F43" i="17" l="1"/>
  <c r="G42" i="17"/>
  <c r="H42" i="17"/>
  <c r="H43" i="17" s="1"/>
  <c r="E59" i="23"/>
  <c r="F59" i="23" s="1"/>
  <c r="C60" i="23" s="1"/>
  <c r="F44" i="17" l="1"/>
  <c r="G43" i="17"/>
  <c r="E60" i="23"/>
  <c r="F60" i="23" s="1"/>
  <c r="C61" i="23" s="1"/>
  <c r="F45" i="17" l="1"/>
  <c r="G44" i="17"/>
  <c r="H44" i="17"/>
  <c r="E61" i="23"/>
  <c r="F61" i="23" s="1"/>
  <c r="C62" i="23" s="1"/>
  <c r="H45" i="17" l="1"/>
  <c r="F46" i="17"/>
  <c r="G45" i="17"/>
  <c r="E62" i="23"/>
  <c r="F62" i="23" s="1"/>
  <c r="C63" i="23" s="1"/>
  <c r="H46" i="17" l="1"/>
  <c r="G46" i="17"/>
  <c r="H47" i="17" s="1"/>
  <c r="F47" i="17"/>
  <c r="E63" i="23"/>
  <c r="F63" i="23" s="1"/>
  <c r="C64" i="23" s="1"/>
  <c r="F48" i="17" l="1"/>
  <c r="G47" i="17"/>
  <c r="H48" i="17" s="1"/>
  <c r="E64" i="23"/>
  <c r="F64" i="23" s="1"/>
  <c r="C65" i="23" s="1"/>
  <c r="F49" i="17" l="1"/>
  <c r="G48" i="17"/>
  <c r="E65" i="23"/>
  <c r="F65" i="23" s="1"/>
  <c r="C66" i="23" s="1"/>
  <c r="F50" i="17" l="1"/>
  <c r="G49" i="17"/>
  <c r="H49" i="17"/>
  <c r="E66" i="23"/>
  <c r="F66" i="23" s="1"/>
  <c r="C67" i="23" s="1"/>
  <c r="H50" i="17" l="1"/>
  <c r="F51" i="17"/>
  <c r="G50" i="17"/>
  <c r="C68" i="23"/>
  <c r="E67" i="23"/>
  <c r="F67" i="23" s="1"/>
  <c r="H51" i="17" l="1"/>
  <c r="F52" i="17"/>
  <c r="G51" i="17"/>
  <c r="E68" i="23"/>
  <c r="F68" i="23" s="1"/>
  <c r="C69" i="23" s="1"/>
  <c r="F53" i="17" l="1"/>
  <c r="G52" i="17"/>
  <c r="H52" i="17"/>
  <c r="E69" i="23"/>
  <c r="F69" i="23" s="1"/>
  <c r="C70" i="23" s="1"/>
  <c r="H53" i="17" l="1"/>
  <c r="F54" i="17"/>
  <c r="G53" i="17"/>
  <c r="E70" i="23"/>
  <c r="F70" i="23" s="1"/>
  <c r="C71" i="23" s="1"/>
  <c r="H54" i="17" l="1"/>
  <c r="F55" i="17"/>
  <c r="G54" i="17"/>
  <c r="E71" i="23"/>
  <c r="F71" i="23" s="1"/>
  <c r="C72" i="23" s="1"/>
  <c r="H55" i="17" l="1"/>
  <c r="F56" i="17"/>
  <c r="G55" i="17"/>
  <c r="E72" i="23"/>
  <c r="F72" i="23" s="1"/>
  <c r="C73" i="23" s="1"/>
  <c r="H56" i="17" l="1"/>
  <c r="F57" i="17"/>
  <c r="G56" i="17"/>
  <c r="E73" i="23"/>
  <c r="F73" i="23" s="1"/>
  <c r="C74" i="23" s="1"/>
  <c r="H57" i="17" l="1"/>
  <c r="F58" i="17"/>
  <c r="G57" i="17"/>
  <c r="E74" i="23"/>
  <c r="F74" i="23" s="1"/>
  <c r="C75" i="23" s="1"/>
  <c r="H58" i="17" l="1"/>
  <c r="F59" i="17"/>
  <c r="G58" i="17"/>
  <c r="E75" i="23"/>
  <c r="F75" i="23" s="1"/>
  <c r="C76" i="23" s="1"/>
  <c r="F60" i="17" l="1"/>
  <c r="G59" i="17"/>
  <c r="H59" i="17"/>
  <c r="E76" i="23"/>
  <c r="F76" i="23" s="1"/>
  <c r="C77" i="23" s="1"/>
  <c r="H60" i="17" l="1"/>
  <c r="F61" i="17"/>
  <c r="G60" i="17"/>
  <c r="C78" i="23"/>
  <c r="E77" i="23"/>
  <c r="F77" i="23" s="1"/>
  <c r="F62" i="17" l="1"/>
  <c r="G61" i="17"/>
  <c r="H61" i="17"/>
  <c r="E78" i="23"/>
  <c r="F78" i="23" s="1"/>
  <c r="C79" i="23" s="1"/>
  <c r="H62" i="17" l="1"/>
  <c r="F63" i="17"/>
  <c r="G62" i="17"/>
  <c r="E79" i="23"/>
  <c r="F79" i="23" s="1"/>
  <c r="C80" i="23" s="1"/>
  <c r="F64" i="17" l="1"/>
  <c r="G63" i="17"/>
  <c r="H63" i="17"/>
  <c r="E80" i="23"/>
  <c r="F80" i="23" s="1"/>
  <c r="C81" i="23" s="1"/>
  <c r="F65" i="17" l="1"/>
  <c r="G64" i="17"/>
  <c r="H64" i="17"/>
  <c r="E81" i="23"/>
  <c r="F81" i="23" s="1"/>
  <c r="C82" i="23" s="1"/>
  <c r="H65" i="17" l="1"/>
  <c r="F66" i="17"/>
  <c r="G65" i="17"/>
  <c r="E82" i="23"/>
  <c r="F82" i="23" s="1"/>
  <c r="C83" i="23" s="1"/>
  <c r="F67" i="17" l="1"/>
  <c r="G66" i="17"/>
  <c r="H66" i="17"/>
  <c r="E83" i="23"/>
  <c r="F83" i="23" s="1"/>
  <c r="C84" i="23" s="1"/>
  <c r="H67" i="17" l="1"/>
  <c r="F68" i="17"/>
  <c r="G67" i="17"/>
  <c r="E84" i="23"/>
  <c r="F84" i="23" s="1"/>
  <c r="C85" i="23" s="1"/>
  <c r="H68" i="17" l="1"/>
  <c r="F69" i="17"/>
  <c r="G68" i="17"/>
  <c r="E85" i="23"/>
  <c r="F85" i="23" s="1"/>
  <c r="C86" i="23" s="1"/>
  <c r="H69" i="17" l="1"/>
  <c r="F70" i="17"/>
  <c r="G69" i="17"/>
  <c r="H70" i="17" s="1"/>
  <c r="E86" i="23"/>
  <c r="F86" i="23" s="1"/>
  <c r="C87" i="23" s="1"/>
  <c r="F71" i="17" l="1"/>
  <c r="G70" i="17"/>
  <c r="E87" i="23"/>
  <c r="F87" i="23" s="1"/>
  <c r="C88" i="23" s="1"/>
  <c r="F72" i="17" l="1"/>
  <c r="G71" i="17"/>
  <c r="H71" i="17"/>
  <c r="E88" i="23"/>
  <c r="F88" i="23" s="1"/>
  <c r="C89" i="23" s="1"/>
  <c r="H72" i="17" l="1"/>
  <c r="F73" i="17"/>
  <c r="G72" i="17"/>
  <c r="E89" i="23"/>
  <c r="F89" i="23" s="1"/>
  <c r="C90" i="23" s="1"/>
  <c r="H73" i="17" l="1"/>
  <c r="F74" i="17"/>
  <c r="G73" i="17"/>
  <c r="E90" i="23"/>
  <c r="F90" i="23" s="1"/>
  <c r="C91" i="23" s="1"/>
  <c r="H74" i="17" l="1"/>
  <c r="F75" i="17"/>
  <c r="G74" i="17"/>
  <c r="E91" i="23"/>
  <c r="F91" i="23" s="1"/>
  <c r="C92" i="23" s="1"/>
  <c r="H75" i="17" l="1"/>
  <c r="F76" i="17"/>
  <c r="G75" i="17"/>
  <c r="E92" i="23"/>
  <c r="F92" i="23" s="1"/>
  <c r="C93" i="23" s="1"/>
  <c r="H76" i="17" l="1"/>
  <c r="F77" i="17"/>
  <c r="G76" i="17"/>
  <c r="E93" i="23"/>
  <c r="F93" i="23" s="1"/>
  <c r="C94" i="23" s="1"/>
  <c r="H77" i="17" l="1"/>
  <c r="F78" i="17"/>
  <c r="G77" i="17"/>
  <c r="E94" i="23"/>
  <c r="F94" i="23" s="1"/>
  <c r="C95" i="23" s="1"/>
  <c r="H78" i="17" l="1"/>
  <c r="F79" i="17"/>
  <c r="G78" i="17"/>
  <c r="E95" i="23"/>
  <c r="F95" i="23" s="1"/>
  <c r="C96" i="23" s="1"/>
  <c r="F80" i="17" l="1"/>
  <c r="G79" i="17"/>
  <c r="H79" i="17"/>
  <c r="E96" i="23"/>
  <c r="F96" i="23" s="1"/>
  <c r="C97" i="23" s="1"/>
  <c r="H80" i="17" l="1"/>
  <c r="F81" i="17"/>
  <c r="G80" i="17"/>
  <c r="H81" i="17" s="1"/>
  <c r="E97" i="23"/>
  <c r="F97" i="23" s="1"/>
  <c r="C98" i="23" s="1"/>
  <c r="F82" i="17" l="1"/>
  <c r="G81" i="17"/>
  <c r="H82" i="17" s="1"/>
  <c r="E98" i="23"/>
  <c r="F98" i="23" s="1"/>
  <c r="C99" i="23" s="1"/>
  <c r="F83" i="17" l="1"/>
  <c r="G82" i="17"/>
  <c r="E99" i="23"/>
  <c r="F99" i="23" s="1"/>
  <c r="C100" i="23" s="1"/>
  <c r="F84" i="17" l="1"/>
  <c r="G83" i="17"/>
  <c r="H83" i="17"/>
  <c r="E100" i="23"/>
  <c r="F100" i="23" s="1"/>
  <c r="C101" i="23" s="1"/>
  <c r="H84" i="17" l="1"/>
  <c r="F85" i="17"/>
  <c r="G84" i="17"/>
  <c r="E101" i="23"/>
  <c r="F101" i="23" s="1"/>
  <c r="C102" i="23" s="1"/>
  <c r="H85" i="17" l="1"/>
  <c r="F86" i="17"/>
  <c r="G85" i="17"/>
  <c r="E102" i="23"/>
  <c r="F102" i="23" s="1"/>
  <c r="C103" i="23" s="1"/>
  <c r="H86" i="17" l="1"/>
  <c r="F87" i="17"/>
  <c r="G86" i="17"/>
  <c r="E103" i="23"/>
  <c r="F103" i="23" s="1"/>
  <c r="C104" i="23" s="1"/>
  <c r="H87" i="17" l="1"/>
  <c r="F88" i="17"/>
  <c r="G87" i="17"/>
  <c r="E104" i="23"/>
  <c r="F104" i="23" s="1"/>
  <c r="C105" i="23" s="1"/>
  <c r="F89" i="17" l="1"/>
  <c r="G88" i="17"/>
  <c r="H88" i="17"/>
  <c r="E105" i="23"/>
  <c r="F105" i="23" s="1"/>
  <c r="C106" i="23" s="1"/>
  <c r="H89" i="17" l="1"/>
  <c r="F90" i="17"/>
  <c r="G89" i="17"/>
  <c r="E106" i="23"/>
  <c r="F106" i="23" s="1"/>
  <c r="C107" i="23" s="1"/>
  <c r="F91" i="17" l="1"/>
  <c r="G90" i="17"/>
  <c r="H90" i="17"/>
  <c r="E107" i="23"/>
  <c r="F107" i="23" s="1"/>
  <c r="C108" i="23" s="1"/>
  <c r="H91" i="17" l="1"/>
  <c r="F92" i="17"/>
  <c r="G91" i="17"/>
  <c r="E108" i="23"/>
  <c r="F108" i="23" s="1"/>
  <c r="C109" i="23" s="1"/>
  <c r="H92" i="17" l="1"/>
  <c r="F93" i="17"/>
  <c r="G92" i="17"/>
  <c r="E109" i="23"/>
  <c r="F109" i="23" s="1"/>
  <c r="C110" i="23" s="1"/>
  <c r="F94" i="17" l="1"/>
  <c r="G93" i="17"/>
  <c r="H93" i="17"/>
  <c r="E110" i="23"/>
  <c r="F110" i="23" s="1"/>
  <c r="C111" i="23" s="1"/>
  <c r="H94" i="17" l="1"/>
  <c r="F95" i="17"/>
  <c r="G94" i="17"/>
  <c r="H95" i="17" s="1"/>
  <c r="E111" i="23"/>
  <c r="F111" i="23" s="1"/>
  <c r="C112" i="23" s="1"/>
  <c r="F96" i="17" l="1"/>
  <c r="G95" i="17"/>
  <c r="H96" i="17" s="1"/>
  <c r="E112" i="23"/>
  <c r="F112" i="23" s="1"/>
  <c r="C113" i="23" s="1"/>
  <c r="F97" i="17" l="1"/>
  <c r="G96" i="17"/>
  <c r="H97" i="17" s="1"/>
  <c r="E113" i="23"/>
  <c r="F113" i="23" s="1"/>
  <c r="C114" i="23" s="1"/>
  <c r="F98" i="17" l="1"/>
  <c r="G97" i="17"/>
  <c r="E114" i="23"/>
  <c r="F114" i="23" s="1"/>
  <c r="C115" i="23" s="1"/>
  <c r="F99" i="17" l="1"/>
  <c r="G98" i="17"/>
  <c r="H98" i="17"/>
  <c r="E115" i="23"/>
  <c r="F115" i="23" s="1"/>
  <c r="C116" i="23" s="1"/>
  <c r="H99" i="17" l="1"/>
  <c r="F100" i="17"/>
  <c r="G99" i="17"/>
  <c r="E116" i="23"/>
  <c r="F116" i="23" s="1"/>
  <c r="C117" i="23" s="1"/>
  <c r="F101" i="17" l="1"/>
  <c r="G100" i="17"/>
  <c r="H100" i="17"/>
  <c r="E117" i="23"/>
  <c r="F117" i="23" s="1"/>
  <c r="C118" i="23" s="1"/>
  <c r="H101" i="17" l="1"/>
  <c r="F102" i="17"/>
  <c r="G101" i="17"/>
  <c r="E118" i="23"/>
  <c r="F118" i="23" s="1"/>
  <c r="C119" i="23" s="1"/>
  <c r="F103" i="17" l="1"/>
  <c r="G102" i="17"/>
  <c r="H102" i="17"/>
  <c r="E119" i="23"/>
  <c r="F119" i="23" s="1"/>
  <c r="C120" i="23" s="1"/>
  <c r="H103" i="17" l="1"/>
  <c r="F104" i="17"/>
  <c r="G103" i="17"/>
  <c r="E120" i="23"/>
  <c r="F120" i="23" s="1"/>
  <c r="C121" i="23" s="1"/>
  <c r="H104" i="17" l="1"/>
  <c r="F105" i="17"/>
  <c r="G104" i="17"/>
  <c r="E121" i="23"/>
  <c r="F121" i="23" s="1"/>
  <c r="C122" i="23" s="1"/>
  <c r="F106" i="17" l="1"/>
  <c r="G105" i="17"/>
  <c r="H105" i="17"/>
  <c r="H106" i="17" s="1"/>
  <c r="E122" i="23"/>
  <c r="F122" i="23" s="1"/>
  <c r="C123" i="23" s="1"/>
  <c r="F107" i="17" l="1"/>
  <c r="G106" i="17"/>
  <c r="H107" i="17" s="1"/>
  <c r="E123" i="23"/>
  <c r="F123" i="23" s="1"/>
  <c r="C124" i="23" s="1"/>
  <c r="F108" i="17" l="1"/>
  <c r="G107" i="17"/>
  <c r="H108" i="17" s="1"/>
  <c r="E124" i="23"/>
  <c r="F124" i="23" s="1"/>
  <c r="C125" i="23" s="1"/>
  <c r="F109" i="17" l="1"/>
  <c r="G108" i="17"/>
  <c r="H109" i="17" s="1"/>
  <c r="E125" i="23"/>
  <c r="F125" i="23" s="1"/>
  <c r="C126" i="23" s="1"/>
  <c r="F110" i="17" l="1"/>
  <c r="G109" i="17"/>
  <c r="H110" i="17" s="1"/>
  <c r="E126" i="23"/>
  <c r="F126" i="23" s="1"/>
  <c r="C127" i="23" s="1"/>
  <c r="F111" i="17" l="1"/>
  <c r="G110" i="17"/>
  <c r="H111" i="17" s="1"/>
  <c r="E127" i="23"/>
  <c r="F127" i="23" s="1"/>
  <c r="C128" i="23" s="1"/>
  <c r="F112" i="17" l="1"/>
  <c r="G111" i="17"/>
  <c r="H112" i="17" s="1"/>
  <c r="E128" i="23"/>
  <c r="F128" i="23" s="1"/>
  <c r="C129" i="23" s="1"/>
  <c r="F113" i="17" l="1"/>
  <c r="G112" i="17"/>
  <c r="H113" i="17" s="1"/>
  <c r="E129" i="23"/>
  <c r="F129" i="23" s="1"/>
  <c r="C130" i="23" s="1"/>
  <c r="F114" i="17" l="1"/>
  <c r="G113" i="17"/>
  <c r="H114" i="17" s="1"/>
  <c r="C131" i="23"/>
  <c r="E130" i="23"/>
  <c r="F130" i="23" s="1"/>
  <c r="F115" i="17" l="1"/>
  <c r="G114" i="17"/>
  <c r="H115" i="17" s="1"/>
  <c r="E131" i="23"/>
  <c r="F131" i="23" s="1"/>
  <c r="C132" i="23" s="1"/>
  <c r="F116" i="17" l="1"/>
  <c r="G115" i="17"/>
  <c r="H116" i="17" s="1"/>
  <c r="E132" i="23"/>
  <c r="F132" i="23" s="1"/>
  <c r="C133" i="23" s="1"/>
  <c r="F117" i="17" l="1"/>
  <c r="G116" i="17"/>
  <c r="H117" i="17" s="1"/>
  <c r="E133" i="23"/>
  <c r="F133" i="23" s="1"/>
  <c r="C134" i="23" s="1"/>
  <c r="F118" i="17" l="1"/>
  <c r="G117" i="17"/>
  <c r="H118" i="17" s="1"/>
  <c r="E134" i="23"/>
  <c r="F134" i="23" s="1"/>
  <c r="C135" i="23" s="1"/>
  <c r="F119" i="17" l="1"/>
  <c r="G118" i="17"/>
  <c r="H119" i="17" s="1"/>
  <c r="E135" i="23"/>
  <c r="F135" i="23" s="1"/>
  <c r="C136" i="23" s="1"/>
  <c r="F120" i="17" l="1"/>
  <c r="G119" i="17"/>
  <c r="H120" i="17" s="1"/>
  <c r="E136" i="23"/>
  <c r="F136" i="23" s="1"/>
  <c r="C137" i="23" s="1"/>
  <c r="F121" i="17" l="1"/>
  <c r="G120" i="17"/>
  <c r="H121" i="17" s="1"/>
  <c r="E137" i="23"/>
  <c r="F137" i="23" s="1"/>
  <c r="C138" i="23" s="1"/>
  <c r="F122" i="17" l="1"/>
  <c r="G121" i="17"/>
  <c r="H122" i="17" s="1"/>
  <c r="E138" i="23"/>
  <c r="F138" i="23" s="1"/>
  <c r="C139" i="23" s="1"/>
  <c r="F123" i="17" l="1"/>
  <c r="G122" i="17"/>
  <c r="H123" i="17" s="1"/>
  <c r="E139" i="23"/>
  <c r="F139" i="23" s="1"/>
  <c r="C140" i="23" s="1"/>
  <c r="F124" i="17" l="1"/>
  <c r="G123" i="17"/>
  <c r="H124" i="17" s="1"/>
  <c r="E140" i="23"/>
  <c r="F140" i="23" s="1"/>
  <c r="C141" i="23" s="1"/>
  <c r="F125" i="17" l="1"/>
  <c r="G124" i="17"/>
  <c r="H125" i="17" s="1"/>
  <c r="E141" i="23"/>
  <c r="F141" i="23" s="1"/>
  <c r="C142" i="23" s="1"/>
  <c r="F126" i="17" l="1"/>
  <c r="G125" i="17"/>
  <c r="H126" i="17" s="1"/>
  <c r="E142" i="23"/>
  <c r="F142" i="23" s="1"/>
  <c r="C143" i="23" s="1"/>
  <c r="F127" i="17" l="1"/>
  <c r="G126" i="17"/>
  <c r="H127" i="17" s="1"/>
  <c r="E143" i="23"/>
  <c r="F143" i="23" s="1"/>
  <c r="C144" i="23" s="1"/>
  <c r="F128" i="17" l="1"/>
  <c r="G127" i="17"/>
  <c r="H128" i="17" s="1"/>
  <c r="E144" i="23"/>
  <c r="F144" i="23" s="1"/>
  <c r="C145" i="23" s="1"/>
  <c r="F129" i="17" l="1"/>
  <c r="G128" i="17"/>
  <c r="H129" i="17" s="1"/>
  <c r="E145" i="23"/>
  <c r="F145" i="23" s="1"/>
  <c r="C146" i="23" s="1"/>
  <c r="F130" i="17" l="1"/>
  <c r="G129" i="17"/>
  <c r="H130" i="17" s="1"/>
  <c r="E146" i="23"/>
  <c r="F146" i="23" s="1"/>
  <c r="C147" i="23" s="1"/>
  <c r="F131" i="17" l="1"/>
  <c r="G130" i="17"/>
  <c r="H131" i="17" s="1"/>
  <c r="E147" i="23"/>
  <c r="F147" i="23" s="1"/>
  <c r="C148" i="23" s="1"/>
  <c r="F132" i="17" l="1"/>
  <c r="G131" i="17"/>
  <c r="H132" i="17" s="1"/>
  <c r="E148" i="23"/>
  <c r="F148" i="23" s="1"/>
  <c r="C149" i="23" s="1"/>
  <c r="F133" i="17" l="1"/>
  <c r="G132" i="17"/>
  <c r="H133" i="17" s="1"/>
  <c r="E149" i="23"/>
  <c r="F149" i="23" s="1"/>
  <c r="C150" i="23" s="1"/>
  <c r="F134" i="17" l="1"/>
  <c r="G133" i="17"/>
  <c r="H134" i="17" s="1"/>
  <c r="E150" i="23"/>
  <c r="F150" i="23" s="1"/>
  <c r="C151" i="23" s="1"/>
  <c r="F135" i="17" l="1"/>
  <c r="G134" i="17"/>
  <c r="H135" i="17" s="1"/>
  <c r="E151" i="23"/>
  <c r="F151" i="23" s="1"/>
  <c r="C152" i="23" s="1"/>
  <c r="F136" i="17" l="1"/>
  <c r="G135" i="17"/>
  <c r="H136" i="17" s="1"/>
  <c r="E152" i="23"/>
  <c r="F152" i="23" s="1"/>
  <c r="C153" i="23" s="1"/>
  <c r="F137" i="17" l="1"/>
  <c r="G136" i="17"/>
  <c r="H137" i="17" s="1"/>
  <c r="E153" i="23"/>
  <c r="F153" i="23" s="1"/>
  <c r="C154" i="23" s="1"/>
  <c r="F138" i="17" l="1"/>
  <c r="G137" i="17"/>
  <c r="H138" i="17" s="1"/>
  <c r="E154" i="23"/>
  <c r="F154" i="23" s="1"/>
  <c r="C155" i="23" s="1"/>
  <c r="F139" i="17" l="1"/>
  <c r="G138" i="17"/>
  <c r="H139" i="17" s="1"/>
  <c r="E155" i="23"/>
  <c r="F155" i="23" s="1"/>
  <c r="C156" i="23" s="1"/>
  <c r="F140" i="17" l="1"/>
  <c r="G139" i="17"/>
  <c r="H140" i="17" s="1"/>
  <c r="E156" i="23"/>
  <c r="F156" i="23" s="1"/>
  <c r="C157" i="23" s="1"/>
  <c r="F141" i="17" l="1"/>
  <c r="G140" i="17"/>
  <c r="H141" i="17" s="1"/>
  <c r="E157" i="23"/>
  <c r="F157" i="23" s="1"/>
  <c r="C158" i="23" s="1"/>
  <c r="F142" i="17" l="1"/>
  <c r="G141" i="17"/>
  <c r="H142" i="17" s="1"/>
  <c r="E158" i="23"/>
  <c r="F158" i="23" s="1"/>
  <c r="C159" i="23" s="1"/>
  <c r="F143" i="17" l="1"/>
  <c r="G142" i="17"/>
  <c r="H143" i="17" s="1"/>
  <c r="E159" i="23"/>
  <c r="F159" i="23" s="1"/>
  <c r="C160" i="23" s="1"/>
  <c r="F144" i="17" l="1"/>
  <c r="G143" i="17"/>
  <c r="H144" i="17" s="1"/>
  <c r="E160" i="23"/>
  <c r="F160" i="23" s="1"/>
  <c r="C161" i="23" s="1"/>
  <c r="F145" i="17" l="1"/>
  <c r="G144" i="17"/>
  <c r="H145" i="17" s="1"/>
  <c r="E161" i="23"/>
  <c r="F161" i="23" s="1"/>
  <c r="C162" i="23" s="1"/>
  <c r="F146" i="17" l="1"/>
  <c r="G145" i="17"/>
  <c r="H146" i="17" s="1"/>
  <c r="E162" i="23"/>
  <c r="F162" i="23" s="1"/>
  <c r="C163" i="23" s="1"/>
  <c r="F147" i="17" l="1"/>
  <c r="G146" i="17"/>
  <c r="H147" i="17" s="1"/>
  <c r="E163" i="23"/>
  <c r="F163" i="23" s="1"/>
  <c r="C164" i="23" s="1"/>
  <c r="F148" i="17" l="1"/>
  <c r="G147" i="17"/>
  <c r="H148" i="17" s="1"/>
  <c r="E164" i="23"/>
  <c r="F164" i="23" s="1"/>
  <c r="C165" i="23" s="1"/>
  <c r="F149" i="17" l="1"/>
  <c r="G148" i="17"/>
  <c r="H149" i="17" s="1"/>
  <c r="E165" i="23"/>
  <c r="F165" i="23" s="1"/>
  <c r="C166" i="23" s="1"/>
  <c r="F150" i="17" l="1"/>
  <c r="G149" i="17"/>
  <c r="H150" i="17" s="1"/>
  <c r="E166" i="23"/>
  <c r="F166" i="23" s="1"/>
  <c r="C167" i="23" s="1"/>
  <c r="F151" i="17" l="1"/>
  <c r="G150" i="17"/>
  <c r="H151" i="17" s="1"/>
  <c r="E167" i="23"/>
  <c r="F167" i="23" s="1"/>
  <c r="C168" i="23" s="1"/>
  <c r="F152" i="17" l="1"/>
  <c r="G151" i="17"/>
  <c r="H152" i="17" s="1"/>
  <c r="E168" i="23"/>
  <c r="F168" i="23" s="1"/>
  <c r="C169" i="23" s="1"/>
  <c r="F153" i="17" l="1"/>
  <c r="G152" i="17"/>
  <c r="H153" i="17" s="1"/>
  <c r="E169" i="23"/>
  <c r="F169" i="23" s="1"/>
  <c r="C170" i="23" s="1"/>
  <c r="F154" i="17" l="1"/>
  <c r="G153" i="17"/>
  <c r="H154" i="17" s="1"/>
  <c r="E170" i="23"/>
  <c r="F170" i="23" s="1"/>
  <c r="C171" i="23" s="1"/>
  <c r="F155" i="17" l="1"/>
  <c r="G154" i="17"/>
  <c r="H155" i="17" s="1"/>
  <c r="E171" i="23"/>
  <c r="F171" i="23" s="1"/>
  <c r="C172" i="23" s="1"/>
  <c r="F156" i="17" l="1"/>
  <c r="G155" i="17"/>
  <c r="H156" i="17" s="1"/>
  <c r="E172" i="23"/>
  <c r="F172" i="23" s="1"/>
  <c r="C173" i="23" s="1"/>
  <c r="F157" i="17" l="1"/>
  <c r="G156" i="17"/>
  <c r="H157" i="17" s="1"/>
  <c r="E173" i="23"/>
  <c r="F173" i="23" s="1"/>
  <c r="C174" i="23" s="1"/>
  <c r="F158" i="17" l="1"/>
  <c r="G157" i="17"/>
  <c r="H158" i="17" s="1"/>
  <c r="E174" i="23"/>
  <c r="F174" i="23" s="1"/>
  <c r="C175" i="23" s="1"/>
  <c r="F159" i="17" l="1"/>
  <c r="G158" i="17"/>
  <c r="H159" i="17" s="1"/>
  <c r="E175" i="23"/>
  <c r="F175" i="23" s="1"/>
  <c r="C176" i="23" s="1"/>
  <c r="F160" i="17" l="1"/>
  <c r="G159" i="17"/>
  <c r="H160" i="17" s="1"/>
  <c r="E176" i="23"/>
  <c r="F176" i="23" s="1"/>
  <c r="C177" i="23" s="1"/>
  <c r="F161" i="17" l="1"/>
  <c r="G160" i="17"/>
  <c r="H161" i="17" s="1"/>
  <c r="E177" i="23"/>
  <c r="F177" i="23" s="1"/>
  <c r="C178" i="23" s="1"/>
  <c r="F162" i="17" l="1"/>
  <c r="G161" i="17"/>
  <c r="H162" i="17" s="1"/>
  <c r="E178" i="23"/>
  <c r="F178" i="23" s="1"/>
  <c r="C179" i="23" s="1"/>
  <c r="F163" i="17" l="1"/>
  <c r="G162" i="17"/>
  <c r="H163" i="17" s="1"/>
  <c r="E179" i="23"/>
  <c r="F179" i="23" s="1"/>
  <c r="C180" i="23" s="1"/>
  <c r="F164" i="17" l="1"/>
  <c r="G163" i="17"/>
  <c r="H164" i="17" s="1"/>
  <c r="E180" i="23"/>
  <c r="F180" i="23" s="1"/>
  <c r="C181" i="23" s="1"/>
  <c r="F165" i="17" l="1"/>
  <c r="G164" i="17"/>
  <c r="H165" i="17" s="1"/>
  <c r="E181" i="23"/>
  <c r="F181" i="23" s="1"/>
  <c r="C182" i="23" s="1"/>
  <c r="F166" i="17" l="1"/>
  <c r="G165" i="17"/>
  <c r="H166" i="17" s="1"/>
  <c r="E182" i="23"/>
  <c r="F182" i="23" s="1"/>
  <c r="C183" i="23" s="1"/>
  <c r="F167" i="17" l="1"/>
  <c r="G166" i="17"/>
  <c r="H167" i="17" s="1"/>
  <c r="E183" i="23"/>
  <c r="F183" i="23" s="1"/>
  <c r="C184" i="23" s="1"/>
  <c r="F168" i="17" l="1"/>
  <c r="G167" i="17"/>
  <c r="H168" i="17" s="1"/>
  <c r="E184" i="23"/>
  <c r="F184" i="23" s="1"/>
  <c r="C185" i="23" s="1"/>
  <c r="F169" i="17" l="1"/>
  <c r="G168" i="17"/>
  <c r="H169" i="17" s="1"/>
  <c r="E185" i="23"/>
  <c r="F185" i="23" s="1"/>
  <c r="C186" i="23" s="1"/>
  <c r="F170" i="17" l="1"/>
  <c r="G169" i="17"/>
  <c r="H170" i="17" s="1"/>
  <c r="E186" i="23"/>
  <c r="F186" i="23" s="1"/>
  <c r="C187" i="23" s="1"/>
  <c r="F171" i="17" l="1"/>
  <c r="G170" i="17"/>
  <c r="H171" i="17" s="1"/>
  <c r="E187" i="23"/>
  <c r="F187" i="23" s="1"/>
  <c r="C188" i="23" s="1"/>
  <c r="F172" i="17" l="1"/>
  <c r="G171" i="17"/>
  <c r="H172" i="17" s="1"/>
  <c r="E188" i="23"/>
  <c r="F188" i="23" s="1"/>
  <c r="C189" i="23" s="1"/>
  <c r="F173" i="17" l="1"/>
  <c r="G172" i="17"/>
  <c r="H173" i="17" s="1"/>
  <c r="E189" i="23"/>
  <c r="F189" i="23" s="1"/>
  <c r="C190" i="23" s="1"/>
  <c r="F174" i="17" l="1"/>
  <c r="G173" i="17"/>
  <c r="H174" i="17" s="1"/>
  <c r="E190" i="23"/>
  <c r="F190" i="23" s="1"/>
  <c r="C191" i="23" s="1"/>
  <c r="F175" i="17" l="1"/>
  <c r="G174" i="17"/>
  <c r="H175" i="17" s="1"/>
  <c r="E191" i="23"/>
  <c r="F191" i="23" s="1"/>
  <c r="C192" i="23" s="1"/>
  <c r="F176" i="17" l="1"/>
  <c r="G175" i="17"/>
  <c r="H176" i="17" s="1"/>
  <c r="E192" i="23"/>
  <c r="F192" i="23" s="1"/>
  <c r="C193" i="23" s="1"/>
  <c r="F177" i="17" l="1"/>
  <c r="G176" i="17"/>
  <c r="H177" i="17" s="1"/>
  <c r="E193" i="23"/>
  <c r="F193" i="23" s="1"/>
  <c r="C194" i="23" s="1"/>
  <c r="F178" i="17" l="1"/>
  <c r="G177" i="17"/>
  <c r="H178" i="17" s="1"/>
  <c r="E194" i="23"/>
  <c r="F194" i="23" s="1"/>
  <c r="C195" i="23" s="1"/>
  <c r="F179" i="17" l="1"/>
  <c r="G178" i="17"/>
  <c r="H179" i="17" s="1"/>
  <c r="E195" i="23"/>
  <c r="F195" i="23" s="1"/>
  <c r="C196" i="23" s="1"/>
  <c r="F180" i="17" l="1"/>
  <c r="G179" i="17"/>
  <c r="H180" i="17" s="1"/>
  <c r="E196" i="23"/>
  <c r="F196" i="23" s="1"/>
  <c r="C197" i="23" s="1"/>
  <c r="F181" i="17" l="1"/>
  <c r="G180" i="17"/>
  <c r="H181" i="17" s="1"/>
  <c r="E197" i="23"/>
  <c r="F197" i="23" s="1"/>
  <c r="C198" i="23" s="1"/>
  <c r="F182" i="17" l="1"/>
  <c r="G181" i="17"/>
  <c r="H182" i="17" s="1"/>
  <c r="E198" i="23"/>
  <c r="F198" i="23" s="1"/>
  <c r="C199" i="23" s="1"/>
  <c r="F183" i="17" l="1"/>
  <c r="G182" i="17"/>
  <c r="H183" i="17" s="1"/>
  <c r="E199" i="23"/>
  <c r="F199" i="23" s="1"/>
  <c r="C200" i="23" s="1"/>
  <c r="F184" i="17" l="1"/>
  <c r="G183" i="17"/>
  <c r="H184" i="17" s="1"/>
  <c r="E200" i="23"/>
  <c r="F200" i="23" s="1"/>
  <c r="C201" i="23" s="1"/>
  <c r="F185" i="17" l="1"/>
  <c r="G184" i="17"/>
  <c r="H185" i="17" s="1"/>
  <c r="E201" i="23"/>
  <c r="F201" i="23" s="1"/>
  <c r="C202" i="23" s="1"/>
  <c r="F186" i="17" l="1"/>
  <c r="G185" i="17"/>
  <c r="H186" i="17" s="1"/>
  <c r="E202" i="23"/>
  <c r="F202" i="23" s="1"/>
  <c r="C203" i="23" s="1"/>
  <c r="F187" i="17" l="1"/>
  <c r="G186" i="17"/>
  <c r="H187" i="17" s="1"/>
  <c r="E203" i="23"/>
  <c r="F203" i="23" s="1"/>
  <c r="C204" i="23" s="1"/>
  <c r="F188" i="17" l="1"/>
  <c r="G187" i="17"/>
  <c r="H188" i="17" s="1"/>
  <c r="E204" i="23"/>
  <c r="F204" i="23" s="1"/>
  <c r="C205" i="23" s="1"/>
  <c r="F189" i="17" l="1"/>
  <c r="G188" i="17"/>
  <c r="H189" i="17" s="1"/>
  <c r="E205" i="23"/>
  <c r="F205" i="23" s="1"/>
  <c r="C206" i="23" s="1"/>
  <c r="F190" i="17" l="1"/>
  <c r="G189" i="17"/>
  <c r="H190" i="17" s="1"/>
  <c r="E206" i="23"/>
  <c r="F206" i="23" s="1"/>
  <c r="C207" i="23" s="1"/>
  <c r="F191" i="17" l="1"/>
  <c r="G190" i="17"/>
  <c r="H191" i="17" s="1"/>
  <c r="E207" i="23"/>
  <c r="F207" i="23" s="1"/>
  <c r="C208" i="23" s="1"/>
  <c r="F192" i="17" l="1"/>
  <c r="G191" i="17"/>
  <c r="H192" i="17" s="1"/>
  <c r="E208" i="23"/>
  <c r="F208" i="23" s="1"/>
  <c r="C209" i="23" s="1"/>
  <c r="F193" i="17" l="1"/>
  <c r="G192" i="17"/>
  <c r="H193" i="17" s="1"/>
  <c r="E209" i="23"/>
  <c r="F209" i="23" s="1"/>
  <c r="C210" i="23" s="1"/>
  <c r="F194" i="17" l="1"/>
  <c r="G193" i="17"/>
  <c r="H194" i="17" s="1"/>
  <c r="E210" i="23"/>
  <c r="F210" i="23" s="1"/>
  <c r="C211" i="23" s="1"/>
  <c r="F195" i="17" l="1"/>
  <c r="G194" i="17"/>
  <c r="H195" i="17" s="1"/>
  <c r="E211" i="23"/>
  <c r="F211" i="23" s="1"/>
  <c r="C212" i="23" s="1"/>
  <c r="F196" i="17" l="1"/>
  <c r="G195" i="17"/>
  <c r="H196" i="17" s="1"/>
  <c r="C213" i="23"/>
  <c r="E212" i="23"/>
  <c r="F212" i="23" s="1"/>
  <c r="F197" i="17" l="1"/>
  <c r="G196" i="17"/>
  <c r="H197" i="17" s="1"/>
  <c r="E213" i="23"/>
  <c r="F213" i="23" s="1"/>
  <c r="C214" i="23" s="1"/>
  <c r="F198" i="17" l="1"/>
  <c r="G197" i="17"/>
  <c r="H198" i="17" s="1"/>
  <c r="E214" i="23"/>
  <c r="F214" i="23" s="1"/>
  <c r="C215" i="23" s="1"/>
  <c r="F199" i="17" l="1"/>
  <c r="G198" i="17"/>
  <c r="H199" i="17" s="1"/>
  <c r="E215" i="23"/>
  <c r="F215" i="23" s="1"/>
  <c r="C216" i="23" s="1"/>
  <c r="F200" i="17" l="1"/>
  <c r="G199" i="17"/>
  <c r="H200" i="17" s="1"/>
  <c r="E216" i="23"/>
  <c r="F216" i="23" s="1"/>
  <c r="C217" i="23" s="1"/>
  <c r="F201" i="17" l="1"/>
  <c r="G200" i="17"/>
  <c r="H201" i="17" s="1"/>
  <c r="E217" i="23"/>
  <c r="F217" i="23" s="1"/>
  <c r="C218" i="23" s="1"/>
  <c r="F202" i="17" l="1"/>
  <c r="G201" i="17"/>
  <c r="H202" i="17" s="1"/>
  <c r="E218" i="23"/>
  <c r="F218" i="23" s="1"/>
  <c r="C219" i="23" s="1"/>
  <c r="F203" i="17" l="1"/>
  <c r="G202" i="17"/>
  <c r="H203" i="17" s="1"/>
  <c r="E219" i="23"/>
  <c r="F219" i="23" s="1"/>
  <c r="C220" i="23" s="1"/>
  <c r="F204" i="17" l="1"/>
  <c r="G203" i="17"/>
  <c r="H204" i="17" s="1"/>
  <c r="E220" i="23"/>
  <c r="F220" i="23" s="1"/>
  <c r="C221" i="23" s="1"/>
  <c r="F205" i="17" l="1"/>
  <c r="G204" i="17"/>
  <c r="H205" i="17" s="1"/>
  <c r="E221" i="23"/>
  <c r="F221" i="23" s="1"/>
  <c r="C222" i="23" s="1"/>
  <c r="F206" i="17" l="1"/>
  <c r="G205" i="17"/>
  <c r="H206" i="17" s="1"/>
  <c r="E222" i="23"/>
  <c r="F222" i="23" s="1"/>
  <c r="C223" i="23" s="1"/>
  <c r="F207" i="17" l="1"/>
  <c r="G206" i="17"/>
  <c r="H207" i="17" s="1"/>
  <c r="E223" i="23"/>
  <c r="F223" i="23" s="1"/>
  <c r="C224" i="23" s="1"/>
  <c r="F208" i="17" l="1"/>
  <c r="G207" i="17"/>
  <c r="H208" i="17" s="1"/>
  <c r="E224" i="23"/>
  <c r="F224" i="23" s="1"/>
  <c r="C225" i="23" s="1"/>
  <c r="F209" i="17" l="1"/>
  <c r="G208" i="17"/>
  <c r="H209" i="17" s="1"/>
  <c r="E225" i="23"/>
  <c r="F225" i="23" s="1"/>
  <c r="C226" i="23" s="1"/>
  <c r="F210" i="17" l="1"/>
  <c r="G209" i="17"/>
  <c r="H210" i="17" s="1"/>
  <c r="E226" i="23"/>
  <c r="F226" i="23" s="1"/>
  <c r="C227" i="23" s="1"/>
  <c r="F211" i="17" l="1"/>
  <c r="G210" i="17"/>
  <c r="H211" i="17" s="1"/>
  <c r="E227" i="23"/>
  <c r="F227" i="23" s="1"/>
  <c r="C228" i="23" s="1"/>
  <c r="F212" i="17" l="1"/>
  <c r="G211" i="17"/>
  <c r="H212" i="17" s="1"/>
  <c r="E228" i="23"/>
  <c r="F228" i="23" s="1"/>
  <c r="C229" i="23" s="1"/>
  <c r="F213" i="17" l="1"/>
  <c r="G212" i="17"/>
  <c r="H213" i="17" s="1"/>
  <c r="E229" i="23"/>
  <c r="F229" i="23" s="1"/>
  <c r="C230" i="23" s="1"/>
  <c r="F214" i="17" l="1"/>
  <c r="G213" i="17"/>
  <c r="H214" i="17" s="1"/>
  <c r="E230" i="23"/>
  <c r="F230" i="23" s="1"/>
  <c r="C231" i="23" s="1"/>
  <c r="F215" i="17" l="1"/>
  <c r="G214" i="17"/>
  <c r="H215" i="17" s="1"/>
  <c r="E231" i="23"/>
  <c r="F231" i="23" s="1"/>
  <c r="C232" i="23" s="1"/>
  <c r="F216" i="17" l="1"/>
  <c r="G215" i="17"/>
  <c r="H216" i="17" s="1"/>
  <c r="E232" i="23"/>
  <c r="F232" i="23" s="1"/>
  <c r="C233" i="23" s="1"/>
  <c r="F217" i="17" l="1"/>
  <c r="G216" i="17"/>
  <c r="H217" i="17" s="1"/>
  <c r="E233" i="23"/>
  <c r="F233" i="23" s="1"/>
  <c r="C234" i="23" s="1"/>
  <c r="F218" i="17" l="1"/>
  <c r="G217" i="17"/>
  <c r="H218" i="17" s="1"/>
  <c r="E234" i="23"/>
  <c r="F234" i="23" s="1"/>
  <c r="C235" i="23" s="1"/>
  <c r="F219" i="17" l="1"/>
  <c r="G218" i="17"/>
  <c r="H219" i="17" s="1"/>
  <c r="E235" i="23"/>
  <c r="F235" i="23" s="1"/>
  <c r="C236" i="23" s="1"/>
  <c r="F220" i="17" l="1"/>
  <c r="G219" i="17"/>
  <c r="H220" i="17" s="1"/>
  <c r="E236" i="23"/>
  <c r="F236" i="23" s="1"/>
  <c r="C237" i="23" s="1"/>
  <c r="F221" i="17" l="1"/>
  <c r="G220" i="17"/>
  <c r="H221" i="17" s="1"/>
  <c r="E237" i="23"/>
  <c r="F237" i="23" s="1"/>
  <c r="C238" i="23" s="1"/>
  <c r="F222" i="17" l="1"/>
  <c r="G221" i="17"/>
  <c r="H222" i="17" s="1"/>
  <c r="E238" i="23"/>
  <c r="F238" i="23" s="1"/>
  <c r="C239" i="23" s="1"/>
  <c r="F223" i="17" l="1"/>
  <c r="G222" i="17"/>
  <c r="H223" i="17" s="1"/>
  <c r="E239" i="23"/>
  <c r="F239" i="23" s="1"/>
  <c r="C240" i="23" s="1"/>
  <c r="F224" i="17" l="1"/>
  <c r="G223" i="17"/>
  <c r="H224" i="17" s="1"/>
  <c r="E240" i="23"/>
  <c r="F240" i="23" s="1"/>
  <c r="C241" i="23" s="1"/>
  <c r="F225" i="17" l="1"/>
  <c r="G224" i="17"/>
  <c r="H225" i="17" s="1"/>
  <c r="E241" i="23"/>
  <c r="F241" i="23" s="1"/>
  <c r="C242" i="23" s="1"/>
  <c r="F226" i="17" l="1"/>
  <c r="G225" i="17"/>
  <c r="H226" i="17" s="1"/>
  <c r="E242" i="23"/>
  <c r="F242" i="23" s="1"/>
  <c r="C243" i="23" s="1"/>
  <c r="F227" i="17" l="1"/>
  <c r="G226" i="17"/>
  <c r="H227" i="17" s="1"/>
  <c r="E243" i="23"/>
  <c r="F243" i="23" s="1"/>
  <c r="C244" i="23" s="1"/>
  <c r="F228" i="17" l="1"/>
  <c r="G227" i="17"/>
  <c r="H228" i="17" s="1"/>
  <c r="E244" i="23"/>
  <c r="F244" i="23" s="1"/>
  <c r="C245" i="23" s="1"/>
  <c r="F229" i="17" l="1"/>
  <c r="G228" i="17"/>
  <c r="H229" i="17" s="1"/>
  <c r="E245" i="23"/>
  <c r="F245" i="23" s="1"/>
  <c r="C246" i="23" s="1"/>
  <c r="F230" i="17" l="1"/>
  <c r="G229" i="17"/>
  <c r="H230" i="17" s="1"/>
  <c r="E246" i="23"/>
  <c r="F246" i="23" s="1"/>
  <c r="C247" i="23" s="1"/>
  <c r="F231" i="17" l="1"/>
  <c r="G230" i="17"/>
  <c r="H231" i="17" s="1"/>
  <c r="E247" i="23"/>
  <c r="F247" i="23" s="1"/>
  <c r="C248" i="23" s="1"/>
  <c r="F232" i="17" l="1"/>
  <c r="G231" i="17"/>
  <c r="H232" i="17" s="1"/>
  <c r="E248" i="23"/>
  <c r="F248" i="23" s="1"/>
  <c r="C249" i="23" s="1"/>
  <c r="F233" i="17" l="1"/>
  <c r="G232" i="17"/>
  <c r="H233" i="17" s="1"/>
  <c r="E249" i="23"/>
  <c r="F249" i="23" s="1"/>
  <c r="C250" i="23" s="1"/>
  <c r="F234" i="17" l="1"/>
  <c r="G233" i="17"/>
  <c r="H234" i="17" s="1"/>
  <c r="E250" i="23"/>
  <c r="F250" i="23" s="1"/>
  <c r="C251" i="23" s="1"/>
  <c r="F235" i="17" l="1"/>
  <c r="G234" i="17"/>
  <c r="H235" i="17" s="1"/>
  <c r="E251" i="23"/>
  <c r="F251" i="23" s="1"/>
  <c r="C252" i="23" s="1"/>
  <c r="F236" i="17" l="1"/>
  <c r="G235" i="17"/>
  <c r="H236" i="17" s="1"/>
  <c r="E252" i="23"/>
  <c r="F252" i="23" s="1"/>
  <c r="C253" i="23" s="1"/>
  <c r="F237" i="17" l="1"/>
  <c r="G236" i="17"/>
  <c r="H237" i="17" s="1"/>
  <c r="E253" i="23"/>
  <c r="F253" i="23" s="1"/>
  <c r="C254" i="23" s="1"/>
  <c r="F238" i="17" l="1"/>
  <c r="G237" i="17"/>
  <c r="H238" i="17" s="1"/>
  <c r="E254" i="23"/>
  <c r="F254" i="23" s="1"/>
  <c r="C255" i="23" s="1"/>
  <c r="F239" i="17" l="1"/>
  <c r="G238" i="17"/>
  <c r="H239" i="17" s="1"/>
  <c r="E255" i="23"/>
  <c r="F255" i="23" s="1"/>
  <c r="C256" i="23" s="1"/>
  <c r="F240" i="17" l="1"/>
  <c r="G239" i="17"/>
  <c r="H240" i="17" s="1"/>
  <c r="E256" i="23"/>
  <c r="F256" i="23" s="1"/>
  <c r="C257" i="23" s="1"/>
  <c r="F241" i="17" l="1"/>
  <c r="G240" i="17"/>
  <c r="H241" i="17" s="1"/>
  <c r="E257" i="23"/>
  <c r="F257" i="23" s="1"/>
  <c r="C258" i="23" s="1"/>
  <c r="F242" i="17" l="1"/>
  <c r="G241" i="17"/>
  <c r="H242" i="17" s="1"/>
  <c r="E258" i="23"/>
  <c r="F258" i="23" s="1"/>
  <c r="C259" i="23" s="1"/>
  <c r="F243" i="17" l="1"/>
  <c r="G242" i="17"/>
  <c r="H243" i="17" s="1"/>
  <c r="E259" i="23"/>
  <c r="F259" i="23" s="1"/>
  <c r="C260" i="23" s="1"/>
  <c r="F244" i="17" l="1"/>
  <c r="G243" i="17"/>
  <c r="H244" i="17" s="1"/>
  <c r="E260" i="23"/>
  <c r="F260" i="23" s="1"/>
  <c r="C261" i="23" s="1"/>
  <c r="F245" i="17" l="1"/>
  <c r="G244" i="17"/>
  <c r="H245" i="17" s="1"/>
  <c r="E261" i="23"/>
  <c r="F261" i="23" s="1"/>
  <c r="C262" i="23" s="1"/>
  <c r="F246" i="17" l="1"/>
  <c r="G245" i="17"/>
  <c r="H246" i="17" s="1"/>
  <c r="E262" i="23"/>
  <c r="F262" i="23" s="1"/>
  <c r="C263" i="23" s="1"/>
  <c r="F247" i="17" l="1"/>
  <c r="G246" i="17"/>
  <c r="H247" i="17" s="1"/>
  <c r="E263" i="23"/>
  <c r="F263" i="23" s="1"/>
  <c r="C264" i="23" s="1"/>
  <c r="F248" i="17" l="1"/>
  <c r="G247" i="17"/>
  <c r="H248" i="17" s="1"/>
  <c r="E264" i="23"/>
  <c r="F264" i="23" s="1"/>
  <c r="C265" i="23" s="1"/>
  <c r="F249" i="17" l="1"/>
  <c r="G248" i="17"/>
  <c r="H249" i="17" s="1"/>
  <c r="E265" i="23"/>
  <c r="F265" i="23" s="1"/>
  <c r="C266" i="23" s="1"/>
  <c r="F250" i="17" l="1"/>
  <c r="G249" i="17"/>
  <c r="H250" i="17" s="1"/>
  <c r="E266" i="23"/>
  <c r="F266" i="23" s="1"/>
  <c r="C267" i="23" s="1"/>
  <c r="F251" i="17" l="1"/>
  <c r="G250" i="17"/>
  <c r="H251" i="17" s="1"/>
  <c r="E267" i="23"/>
  <c r="F267" i="23" s="1"/>
  <c r="C268" i="23" s="1"/>
  <c r="F252" i="17" l="1"/>
  <c r="G251" i="17"/>
  <c r="H252" i="17" s="1"/>
  <c r="E268" i="23"/>
  <c r="F268" i="23" s="1"/>
  <c r="C269" i="23" s="1"/>
  <c r="F253" i="17" l="1"/>
  <c r="G252" i="17"/>
  <c r="H253" i="17" s="1"/>
  <c r="E269" i="23"/>
  <c r="F269" i="23" s="1"/>
  <c r="C270" i="23" s="1"/>
  <c r="F254" i="17" l="1"/>
  <c r="G253" i="17"/>
  <c r="H254" i="17" s="1"/>
  <c r="E270" i="23"/>
  <c r="F270" i="23" s="1"/>
  <c r="C271" i="23" s="1"/>
  <c r="F255" i="17" l="1"/>
  <c r="G254" i="17"/>
  <c r="H255" i="17" s="1"/>
  <c r="E271" i="23"/>
  <c r="F271" i="23" s="1"/>
  <c r="C272" i="23" s="1"/>
  <c r="F256" i="17" l="1"/>
  <c r="G255" i="17"/>
  <c r="H256" i="17" s="1"/>
  <c r="E272" i="23"/>
  <c r="F272" i="23" s="1"/>
  <c r="C273" i="23" s="1"/>
  <c r="F257" i="17" l="1"/>
  <c r="G256" i="17"/>
  <c r="H257" i="17" s="1"/>
  <c r="E273" i="23"/>
  <c r="F273" i="23" s="1"/>
  <c r="C274" i="23" s="1"/>
  <c r="F258" i="17" l="1"/>
  <c r="G257" i="17"/>
  <c r="H258" i="17" s="1"/>
  <c r="E274" i="23"/>
  <c r="F274" i="23" s="1"/>
  <c r="C275" i="23" s="1"/>
  <c r="F259" i="17" l="1"/>
  <c r="G258" i="17"/>
  <c r="H259" i="17" s="1"/>
  <c r="E275" i="23"/>
  <c r="F275" i="23" s="1"/>
  <c r="C276" i="23" s="1"/>
  <c r="F260" i="17" l="1"/>
  <c r="G259" i="17"/>
  <c r="H260" i="17" s="1"/>
  <c r="E276" i="23"/>
  <c r="F276" i="23" s="1"/>
  <c r="C277" i="23" s="1"/>
  <c r="F261" i="17" l="1"/>
  <c r="G260" i="17"/>
  <c r="H261" i="17" s="1"/>
  <c r="E277" i="23"/>
  <c r="F277" i="23" s="1"/>
  <c r="C278" i="23" s="1"/>
  <c r="F262" i="17" l="1"/>
  <c r="G261" i="17"/>
  <c r="H262" i="17" s="1"/>
  <c r="E278" i="23"/>
  <c r="F278" i="23" s="1"/>
  <c r="C279" i="23" s="1"/>
  <c r="F263" i="17" l="1"/>
  <c r="G262" i="17"/>
  <c r="H263" i="17" s="1"/>
  <c r="E279" i="23"/>
  <c r="F279" i="23" s="1"/>
  <c r="C280" i="23" s="1"/>
  <c r="F264" i="17" l="1"/>
  <c r="G263" i="17"/>
  <c r="H264" i="17" s="1"/>
  <c r="E280" i="23"/>
  <c r="F280" i="23" s="1"/>
  <c r="C281" i="23" s="1"/>
  <c r="F265" i="17" l="1"/>
  <c r="G264" i="17"/>
  <c r="H265" i="17" s="1"/>
  <c r="E281" i="23"/>
  <c r="F281" i="23" s="1"/>
  <c r="C282" i="23" s="1"/>
  <c r="F266" i="17" l="1"/>
  <c r="G265" i="17"/>
  <c r="H266" i="17" s="1"/>
  <c r="E282" i="23"/>
  <c r="F282" i="23" s="1"/>
  <c r="C283" i="23" s="1"/>
  <c r="F267" i="17" l="1"/>
  <c r="G266" i="17"/>
  <c r="H267" i="17" s="1"/>
  <c r="E283" i="23"/>
  <c r="F283" i="23" s="1"/>
  <c r="C284" i="23" s="1"/>
  <c r="F268" i="17" l="1"/>
  <c r="G267" i="17"/>
  <c r="H268" i="17" s="1"/>
  <c r="E284" i="23"/>
  <c r="F284" i="23" s="1"/>
  <c r="C285" i="23" s="1"/>
  <c r="F269" i="17" l="1"/>
  <c r="G268" i="17"/>
  <c r="H269" i="17" s="1"/>
  <c r="E285" i="23"/>
  <c r="F285" i="23" s="1"/>
  <c r="C286" i="23" s="1"/>
  <c r="F270" i="17" l="1"/>
  <c r="G269" i="17"/>
  <c r="H270" i="17" s="1"/>
  <c r="E286" i="23"/>
  <c r="F286" i="23" s="1"/>
  <c r="C287" i="23" s="1"/>
  <c r="F271" i="17" l="1"/>
  <c r="G270" i="17"/>
  <c r="H271" i="17" s="1"/>
  <c r="E287" i="23"/>
  <c r="F287" i="23" s="1"/>
  <c r="C288" i="23" s="1"/>
  <c r="F272" i="17" l="1"/>
  <c r="G271" i="17"/>
  <c r="H272" i="17" s="1"/>
  <c r="E288" i="23"/>
  <c r="F288" i="23" s="1"/>
  <c r="C289" i="23" s="1"/>
  <c r="F273" i="17" l="1"/>
  <c r="G272" i="17"/>
  <c r="H273" i="17" s="1"/>
  <c r="E289" i="23"/>
  <c r="F289" i="23" s="1"/>
  <c r="C290" i="23" s="1"/>
  <c r="F274" i="17" l="1"/>
  <c r="G273" i="17"/>
  <c r="H274" i="17" s="1"/>
  <c r="E290" i="23"/>
  <c r="F290" i="23" s="1"/>
  <c r="C291" i="23" s="1"/>
  <c r="F275" i="17" l="1"/>
  <c r="G274" i="17"/>
  <c r="H275" i="17" s="1"/>
  <c r="E291" i="23"/>
  <c r="F291" i="23" s="1"/>
  <c r="C292" i="23" s="1"/>
  <c r="F276" i="17" l="1"/>
  <c r="G275" i="17"/>
  <c r="H276" i="17" s="1"/>
  <c r="E292" i="23"/>
  <c r="F292" i="23" s="1"/>
  <c r="C293" i="23" s="1"/>
  <c r="F277" i="17" l="1"/>
  <c r="G276" i="17"/>
  <c r="H277" i="17" s="1"/>
  <c r="E293" i="23"/>
  <c r="F293" i="23" s="1"/>
  <c r="C294" i="23" s="1"/>
  <c r="F278" i="17" l="1"/>
  <c r="G277" i="17"/>
  <c r="H278" i="17" s="1"/>
  <c r="E294" i="23"/>
  <c r="F294" i="23" s="1"/>
  <c r="C295" i="23" s="1"/>
  <c r="F279" i="17" l="1"/>
  <c r="G278" i="17"/>
  <c r="H279" i="17" s="1"/>
  <c r="E295" i="23"/>
  <c r="F295" i="23" s="1"/>
  <c r="C296" i="23" s="1"/>
  <c r="F280" i="17" l="1"/>
  <c r="G279" i="17"/>
  <c r="H280" i="17" s="1"/>
  <c r="E296" i="23"/>
  <c r="F296" i="23" s="1"/>
  <c r="C297" i="23" s="1"/>
  <c r="F281" i="17" l="1"/>
  <c r="G280" i="17"/>
  <c r="H281" i="17" s="1"/>
  <c r="E297" i="23"/>
  <c r="F297" i="23" s="1"/>
  <c r="C298" i="23" s="1"/>
  <c r="F282" i="17" l="1"/>
  <c r="G281" i="17"/>
  <c r="H282" i="17" s="1"/>
  <c r="E298" i="23"/>
  <c r="F298" i="23" s="1"/>
  <c r="C299" i="23" s="1"/>
  <c r="F283" i="17" l="1"/>
  <c r="G282" i="17"/>
  <c r="H283" i="17" s="1"/>
  <c r="E299" i="23"/>
  <c r="F299" i="23" s="1"/>
  <c r="C300" i="23" s="1"/>
  <c r="F284" i="17" l="1"/>
  <c r="G283" i="17"/>
  <c r="H284" i="17" s="1"/>
  <c r="E300" i="23"/>
  <c r="F300" i="23" s="1"/>
  <c r="C301" i="23" s="1"/>
  <c r="F285" i="17" l="1"/>
  <c r="G284" i="17"/>
  <c r="H285" i="17" s="1"/>
  <c r="E301" i="23"/>
  <c r="F301" i="23" s="1"/>
  <c r="C302" i="23" s="1"/>
  <c r="F286" i="17" l="1"/>
  <c r="G285" i="17"/>
  <c r="H286" i="17" s="1"/>
  <c r="E302" i="23"/>
  <c r="F302" i="23" s="1"/>
  <c r="C303" i="23" s="1"/>
  <c r="F287" i="17" l="1"/>
  <c r="G286" i="17"/>
  <c r="H287" i="17" s="1"/>
  <c r="E303" i="23"/>
  <c r="F303" i="23" s="1"/>
  <c r="C304" i="23" s="1"/>
  <c r="F288" i="17" l="1"/>
  <c r="G287" i="17"/>
  <c r="H288" i="17" s="1"/>
  <c r="E304" i="23"/>
  <c r="F304" i="23" s="1"/>
  <c r="C305" i="23" s="1"/>
  <c r="F289" i="17" l="1"/>
  <c r="G288" i="17"/>
  <c r="H289" i="17" s="1"/>
  <c r="E305" i="23"/>
  <c r="F305" i="23" s="1"/>
  <c r="C306" i="23" s="1"/>
  <c r="F290" i="17" l="1"/>
  <c r="G289" i="17"/>
  <c r="H290" i="17" s="1"/>
  <c r="E306" i="23"/>
  <c r="F306" i="23" s="1"/>
  <c r="C307" i="23" s="1"/>
  <c r="F291" i="17" l="1"/>
  <c r="G290" i="17"/>
  <c r="H291" i="17" s="1"/>
  <c r="E307" i="23"/>
  <c r="F307" i="23" s="1"/>
  <c r="C308" i="23" s="1"/>
  <c r="F292" i="17" l="1"/>
  <c r="G291" i="17"/>
  <c r="H292" i="17" s="1"/>
  <c r="E308" i="23"/>
  <c r="F308" i="23" s="1"/>
  <c r="C309" i="23" s="1"/>
  <c r="F293" i="17" l="1"/>
  <c r="G292" i="17"/>
  <c r="H293" i="17" s="1"/>
  <c r="E309" i="23"/>
  <c r="F309" i="23" s="1"/>
  <c r="C310" i="23" s="1"/>
  <c r="F294" i="17" l="1"/>
  <c r="G293" i="17"/>
  <c r="H294" i="17" s="1"/>
  <c r="E310" i="23"/>
  <c r="F310" i="23" s="1"/>
  <c r="C311" i="23" s="1"/>
  <c r="F295" i="17" l="1"/>
  <c r="G294" i="17"/>
  <c r="H295" i="17" s="1"/>
  <c r="E311" i="23"/>
  <c r="F311" i="23" s="1"/>
  <c r="C312" i="23" s="1"/>
  <c r="F296" i="17" l="1"/>
  <c r="G295" i="17"/>
  <c r="H296" i="17" s="1"/>
  <c r="E312" i="23"/>
  <c r="F312" i="23" s="1"/>
  <c r="C313" i="23" s="1"/>
  <c r="F297" i="17" l="1"/>
  <c r="G296" i="17"/>
  <c r="H297" i="17" s="1"/>
  <c r="E313" i="23"/>
  <c r="F313" i="23" s="1"/>
  <c r="C314" i="23" s="1"/>
  <c r="F298" i="17" l="1"/>
  <c r="G297" i="17"/>
  <c r="H298" i="17" s="1"/>
  <c r="E314" i="23"/>
  <c r="F314" i="23" s="1"/>
  <c r="C315" i="23" s="1"/>
  <c r="F299" i="17" l="1"/>
  <c r="G298" i="17"/>
  <c r="H299" i="17" s="1"/>
  <c r="E315" i="23"/>
  <c r="F315" i="23" s="1"/>
  <c r="C316" i="23" s="1"/>
  <c r="F300" i="17" l="1"/>
  <c r="G299" i="17"/>
  <c r="H300" i="17" s="1"/>
  <c r="E316" i="23"/>
  <c r="F316" i="23" s="1"/>
  <c r="C317" i="23" s="1"/>
  <c r="F301" i="17" l="1"/>
  <c r="G300" i="17"/>
  <c r="H301" i="17" s="1"/>
  <c r="E317" i="23"/>
  <c r="F317" i="23" s="1"/>
  <c r="C318" i="23" s="1"/>
  <c r="F302" i="17" l="1"/>
  <c r="G301" i="17"/>
  <c r="H302" i="17" s="1"/>
  <c r="E318" i="23"/>
  <c r="F318" i="23" s="1"/>
  <c r="C319" i="23" s="1"/>
  <c r="F303" i="17" l="1"/>
  <c r="G302" i="17"/>
  <c r="H303" i="17" s="1"/>
  <c r="E319" i="23"/>
  <c r="F319" i="23" s="1"/>
  <c r="C320" i="23" s="1"/>
  <c r="F304" i="17" l="1"/>
  <c r="G303" i="17"/>
  <c r="H304" i="17" s="1"/>
  <c r="E320" i="23"/>
  <c r="F320" i="23" s="1"/>
  <c r="C321" i="23" s="1"/>
  <c r="F305" i="17" l="1"/>
  <c r="G304" i="17"/>
  <c r="H305" i="17" s="1"/>
  <c r="E321" i="23"/>
  <c r="F321" i="23" s="1"/>
  <c r="C322" i="23" s="1"/>
  <c r="F306" i="17" l="1"/>
  <c r="G305" i="17"/>
  <c r="H306" i="17" s="1"/>
  <c r="E322" i="23"/>
  <c r="F322" i="23" s="1"/>
  <c r="C323" i="23" s="1"/>
  <c r="F307" i="17" l="1"/>
  <c r="G306" i="17"/>
  <c r="H307" i="17" s="1"/>
  <c r="E323" i="23"/>
  <c r="F323" i="23" s="1"/>
  <c r="C324" i="23" s="1"/>
  <c r="F308" i="17" l="1"/>
  <c r="G307" i="17"/>
  <c r="H308" i="17" s="1"/>
  <c r="E324" i="23"/>
  <c r="F324" i="23" s="1"/>
  <c r="C325" i="23" s="1"/>
  <c r="F309" i="17" l="1"/>
  <c r="G308" i="17"/>
  <c r="H309" i="17" s="1"/>
  <c r="E325" i="23"/>
  <c r="F325" i="23" s="1"/>
  <c r="C326" i="23" s="1"/>
  <c r="F310" i="17" l="1"/>
  <c r="G309" i="17"/>
  <c r="H310" i="17" s="1"/>
  <c r="E326" i="23"/>
  <c r="F326" i="23" s="1"/>
  <c r="C327" i="23" s="1"/>
  <c r="F311" i="17" l="1"/>
  <c r="G310" i="17"/>
  <c r="H311" i="17" s="1"/>
  <c r="E327" i="23"/>
  <c r="F327" i="23" s="1"/>
  <c r="C328" i="23" s="1"/>
  <c r="F312" i="17" l="1"/>
  <c r="G311" i="17"/>
  <c r="H312" i="17" s="1"/>
  <c r="E328" i="23"/>
  <c r="F328" i="23" s="1"/>
  <c r="C329" i="23" s="1"/>
  <c r="F313" i="17" l="1"/>
  <c r="G312" i="17"/>
  <c r="H313" i="17" s="1"/>
  <c r="E329" i="23"/>
  <c r="F329" i="23" s="1"/>
  <c r="C330" i="23" s="1"/>
  <c r="F314" i="17" l="1"/>
  <c r="G313" i="17"/>
  <c r="H314" i="17" s="1"/>
  <c r="E330" i="23"/>
  <c r="F330" i="23" s="1"/>
  <c r="C331" i="23" s="1"/>
  <c r="F315" i="17" l="1"/>
  <c r="G314" i="17"/>
  <c r="H315" i="17" s="1"/>
  <c r="E331" i="23"/>
  <c r="F331" i="23" s="1"/>
  <c r="C332" i="23" s="1"/>
  <c r="F316" i="17" l="1"/>
  <c r="G315" i="17"/>
  <c r="H316" i="17" s="1"/>
  <c r="E332" i="23"/>
  <c r="F332" i="23" s="1"/>
  <c r="C333" i="23" s="1"/>
  <c r="F317" i="17" l="1"/>
  <c r="G316" i="17"/>
  <c r="H317" i="17" s="1"/>
  <c r="E333" i="23"/>
  <c r="F333" i="23" s="1"/>
  <c r="C334" i="23" s="1"/>
  <c r="F318" i="17" l="1"/>
  <c r="G317" i="17"/>
  <c r="H318" i="17" s="1"/>
  <c r="E334" i="23"/>
  <c r="F334" i="23" s="1"/>
  <c r="C335" i="23" s="1"/>
  <c r="F319" i="17" l="1"/>
  <c r="G318" i="17"/>
  <c r="H319" i="17" s="1"/>
  <c r="C336" i="23"/>
  <c r="E335" i="23"/>
  <c r="F335" i="23" s="1"/>
  <c r="F320" i="17" l="1"/>
  <c r="G319" i="17"/>
  <c r="H320" i="17" s="1"/>
  <c r="E336" i="23"/>
  <c r="F336" i="23" s="1"/>
  <c r="C337" i="23" s="1"/>
  <c r="F321" i="17" l="1"/>
  <c r="G320" i="17"/>
  <c r="H321" i="17" s="1"/>
  <c r="E337" i="23"/>
  <c r="F337" i="23" s="1"/>
  <c r="C338" i="23" s="1"/>
  <c r="F322" i="17" l="1"/>
  <c r="G321" i="17"/>
  <c r="H322" i="17" s="1"/>
  <c r="E338" i="23"/>
  <c r="F338" i="23" s="1"/>
  <c r="C339" i="23" s="1"/>
  <c r="F323" i="17" l="1"/>
  <c r="G322" i="17"/>
  <c r="H323" i="17" s="1"/>
  <c r="E339" i="23"/>
  <c r="F339" i="23" s="1"/>
  <c r="C340" i="23" s="1"/>
  <c r="F324" i="17" l="1"/>
  <c r="G323" i="17"/>
  <c r="H324" i="17" s="1"/>
  <c r="E340" i="23"/>
  <c r="F340" i="23" s="1"/>
  <c r="C341" i="23" s="1"/>
  <c r="F325" i="17" l="1"/>
  <c r="G324" i="17"/>
  <c r="H325" i="17" s="1"/>
  <c r="E341" i="23"/>
  <c r="F341" i="23" s="1"/>
  <c r="C342" i="23" s="1"/>
  <c r="F326" i="17" l="1"/>
  <c r="G325" i="17"/>
  <c r="H326" i="17" s="1"/>
  <c r="E342" i="23"/>
  <c r="F342" i="23" s="1"/>
  <c r="C343" i="23" s="1"/>
  <c r="F327" i="17" l="1"/>
  <c r="G326" i="17"/>
  <c r="H327" i="17" s="1"/>
  <c r="E343" i="23"/>
  <c r="F343" i="23" s="1"/>
  <c r="C344" i="23" s="1"/>
  <c r="F328" i="17" l="1"/>
  <c r="G327" i="17"/>
  <c r="H328" i="17" s="1"/>
  <c r="E344" i="23"/>
  <c r="F344" i="23" s="1"/>
  <c r="C345" i="23" s="1"/>
  <c r="F329" i="17" l="1"/>
  <c r="G328" i="17"/>
  <c r="H329" i="17" s="1"/>
  <c r="E345" i="23"/>
  <c r="F345" i="23" s="1"/>
  <c r="C346" i="23" s="1"/>
  <c r="F330" i="17" l="1"/>
  <c r="G329" i="17"/>
  <c r="H330" i="17" s="1"/>
  <c r="E346" i="23"/>
  <c r="F346" i="23" s="1"/>
  <c r="C347" i="23" s="1"/>
  <c r="F331" i="17" l="1"/>
  <c r="G330" i="17"/>
  <c r="H331" i="17" s="1"/>
  <c r="E347" i="23"/>
  <c r="F347" i="23" s="1"/>
  <c r="C348" i="23" s="1"/>
  <c r="F332" i="17" l="1"/>
  <c r="G331" i="17"/>
  <c r="H332" i="17" s="1"/>
  <c r="E348" i="23"/>
  <c r="F348" i="23" s="1"/>
  <c r="C349" i="23" s="1"/>
  <c r="F333" i="17" l="1"/>
  <c r="G332" i="17"/>
  <c r="H333" i="17" s="1"/>
  <c r="E349" i="23"/>
  <c r="F349" i="23" s="1"/>
  <c r="C350" i="23" s="1"/>
  <c r="F334" i="17" l="1"/>
  <c r="G333" i="17"/>
  <c r="H334" i="17" s="1"/>
  <c r="E350" i="23"/>
  <c r="F350" i="23" s="1"/>
  <c r="C351" i="23" s="1"/>
  <c r="F335" i="17" l="1"/>
  <c r="G334" i="17"/>
  <c r="H335" i="17" s="1"/>
  <c r="E351" i="23"/>
  <c r="F351" i="23" s="1"/>
  <c r="C352" i="23" s="1"/>
  <c r="F336" i="17" l="1"/>
  <c r="G335" i="17"/>
  <c r="H336" i="17" s="1"/>
  <c r="E352" i="23"/>
  <c r="F352" i="23" s="1"/>
  <c r="C353" i="23" s="1"/>
  <c r="F337" i="17" l="1"/>
  <c r="G336" i="17"/>
  <c r="H337" i="17" s="1"/>
  <c r="E353" i="23"/>
  <c r="F353" i="23" s="1"/>
  <c r="C354" i="23" s="1"/>
  <c r="F338" i="17" l="1"/>
  <c r="G337" i="17"/>
  <c r="H338" i="17" s="1"/>
  <c r="E354" i="23"/>
  <c r="F354" i="23" s="1"/>
  <c r="C355" i="23" s="1"/>
  <c r="F339" i="17" l="1"/>
  <c r="G338" i="17"/>
  <c r="H339" i="17" s="1"/>
  <c r="E355" i="23"/>
  <c r="F355" i="23" s="1"/>
  <c r="C356" i="23" s="1"/>
  <c r="F340" i="17" l="1"/>
  <c r="G339" i="17"/>
  <c r="H340" i="17" s="1"/>
  <c r="E356" i="23"/>
  <c r="F356" i="23" s="1"/>
  <c r="C357" i="23" s="1"/>
  <c r="F341" i="17" l="1"/>
  <c r="G340" i="17"/>
  <c r="H341" i="17" s="1"/>
  <c r="E357" i="23"/>
  <c r="F357" i="23" s="1"/>
  <c r="C358" i="23" s="1"/>
  <c r="F342" i="17" l="1"/>
  <c r="G341" i="17"/>
  <c r="H342" i="17" s="1"/>
  <c r="E358" i="23"/>
  <c r="F358" i="23" s="1"/>
  <c r="C359" i="23" s="1"/>
  <c r="F343" i="17" l="1"/>
  <c r="G342" i="17"/>
  <c r="H343" i="17" s="1"/>
  <c r="E359" i="23"/>
  <c r="F359" i="23" s="1"/>
  <c r="C360" i="23" s="1"/>
  <c r="F344" i="17" l="1"/>
  <c r="G343" i="17"/>
  <c r="H344" i="17" s="1"/>
  <c r="E360" i="23"/>
  <c r="F360" i="23" s="1"/>
  <c r="C361" i="23" s="1"/>
  <c r="F345" i="17" l="1"/>
  <c r="G344" i="17"/>
  <c r="H345" i="17" s="1"/>
  <c r="E361" i="23"/>
  <c r="F361" i="23" s="1"/>
  <c r="C362" i="23" s="1"/>
  <c r="F346" i="17" l="1"/>
  <c r="G345" i="17"/>
  <c r="H346" i="17" s="1"/>
  <c r="E362" i="23"/>
  <c r="F362" i="23" s="1"/>
  <c r="C363" i="23" s="1"/>
  <c r="F347" i="17" l="1"/>
  <c r="G346" i="17"/>
  <c r="H347" i="17" s="1"/>
  <c r="E363" i="23"/>
  <c r="F363" i="23" s="1"/>
  <c r="C364" i="23" s="1"/>
  <c r="F348" i="17" l="1"/>
  <c r="G347" i="17"/>
  <c r="H348" i="17" s="1"/>
  <c r="E364" i="23"/>
  <c r="F364" i="23" s="1"/>
  <c r="C365" i="23" s="1"/>
  <c r="F349" i="17" l="1"/>
  <c r="G348" i="17"/>
  <c r="H349" i="17" s="1"/>
  <c r="E365" i="23"/>
  <c r="F365" i="23" s="1"/>
  <c r="C366" i="23" s="1"/>
  <c r="F350" i="17" l="1"/>
  <c r="G349" i="17"/>
  <c r="H350" i="17"/>
  <c r="E366" i="23"/>
  <c r="F366" i="23" s="1"/>
  <c r="C367" i="23" s="1"/>
  <c r="F351" i="17" l="1"/>
  <c r="G350" i="17"/>
  <c r="H351" i="17" s="1"/>
  <c r="E367" i="23"/>
  <c r="F367" i="23" s="1"/>
  <c r="C368" i="23" s="1"/>
  <c r="F352" i="17" l="1"/>
  <c r="G351" i="17"/>
  <c r="H352" i="17" s="1"/>
  <c r="E368" i="23"/>
  <c r="F368" i="23" s="1"/>
  <c r="C369" i="23" s="1"/>
  <c r="F353" i="17" l="1"/>
  <c r="G352" i="17"/>
  <c r="H353" i="17" s="1"/>
  <c r="E369" i="23"/>
  <c r="F369" i="23" s="1"/>
  <c r="C370" i="23" s="1"/>
  <c r="F354" i="17" l="1"/>
  <c r="G353" i="17"/>
  <c r="H354" i="17" s="1"/>
  <c r="E370" i="23"/>
  <c r="F370" i="23" s="1"/>
  <c r="C371" i="23" s="1"/>
  <c r="E371" i="23" s="1"/>
  <c r="F371" i="23" s="1"/>
  <c r="F355" i="17" l="1"/>
  <c r="G354" i="17"/>
  <c r="H355" i="17" s="1"/>
  <c r="F356" i="17" l="1"/>
  <c r="G355" i="17"/>
  <c r="H356" i="17" s="1"/>
  <c r="K4" i="17"/>
  <c r="N4" i="17" s="1"/>
  <c r="L5" i="17" l="1"/>
  <c r="I5" i="17"/>
  <c r="J5" i="17" s="1"/>
  <c r="F357" i="17"/>
  <c r="G356" i="17"/>
  <c r="H357" i="17" s="1"/>
  <c r="M4" i="17"/>
  <c r="T4" i="17" s="1"/>
  <c r="F358" i="17" l="1"/>
  <c r="G357" i="17"/>
  <c r="H358" i="17" s="1"/>
  <c r="K5" i="17"/>
  <c r="N5" i="17" s="1"/>
  <c r="I6" i="17" s="1"/>
  <c r="F359" i="17" l="1"/>
  <c r="G358" i="17"/>
  <c r="M5" i="17"/>
  <c r="T5" i="17" s="1"/>
  <c r="F360" i="17" l="1"/>
  <c r="G359" i="17"/>
  <c r="J6" i="17"/>
  <c r="L6" i="17"/>
  <c r="K6" i="17"/>
  <c r="F361" i="17" l="1"/>
  <c r="G360" i="17"/>
  <c r="N6" i="17"/>
  <c r="I7" i="17" s="1"/>
  <c r="M6" i="17"/>
  <c r="T6" i="17" s="1"/>
  <c r="F362" i="17" l="1"/>
  <c r="G362" i="17" s="1"/>
  <c r="G361" i="17"/>
  <c r="J7" i="17"/>
  <c r="K7" i="17"/>
  <c r="L7" i="17"/>
  <c r="N7" i="17" l="1"/>
  <c r="I8" i="17" s="1"/>
  <c r="M7" i="17"/>
  <c r="T7" i="17" s="1"/>
  <c r="J8" i="17" l="1"/>
  <c r="K8" i="17"/>
  <c r="L8" i="17"/>
  <c r="N8" i="17" l="1"/>
  <c r="I9" i="17" s="1"/>
  <c r="M8" i="17"/>
  <c r="T8" i="17" s="1"/>
  <c r="J9" i="17" l="1"/>
  <c r="K9" i="17"/>
  <c r="L9" i="17"/>
  <c r="N9" i="17" l="1"/>
  <c r="I10" i="17" s="1"/>
  <c r="M9" i="17"/>
  <c r="T9" i="17" s="1"/>
  <c r="J10" i="17" l="1"/>
  <c r="K10" i="17"/>
  <c r="L10" i="17"/>
  <c r="N10" i="17" l="1"/>
  <c r="I11" i="17" s="1"/>
  <c r="M10" i="17"/>
  <c r="T10" i="17" s="1"/>
  <c r="J11" i="17" l="1"/>
  <c r="L11" i="17"/>
  <c r="K11" i="17"/>
  <c r="N11" i="17" l="1"/>
  <c r="I12" i="17" s="1"/>
  <c r="M11" i="17"/>
  <c r="T11" i="17" s="1"/>
  <c r="K12" i="17" l="1"/>
  <c r="J12" i="17"/>
  <c r="L12" i="17"/>
  <c r="N12" i="17" l="1"/>
  <c r="I13" i="17" s="1"/>
  <c r="M12" i="17"/>
  <c r="T12" i="17" s="1"/>
  <c r="K13" i="17" l="1"/>
  <c r="L13" i="17"/>
  <c r="J13" i="17"/>
  <c r="M13" i="17" l="1"/>
  <c r="T13" i="17" s="1"/>
  <c r="N13" i="17"/>
  <c r="I14" i="17" s="1"/>
  <c r="J14" i="17" l="1"/>
  <c r="K14" i="17"/>
  <c r="L14" i="17"/>
  <c r="M14" i="17" l="1"/>
  <c r="T14" i="17" s="1"/>
  <c r="N14" i="17"/>
  <c r="I15" i="17" s="1"/>
  <c r="L15" i="17" l="1"/>
  <c r="K15" i="17"/>
  <c r="J15" i="17"/>
  <c r="N15" i="17" l="1"/>
  <c r="I16" i="17" s="1"/>
  <c r="M15" i="17"/>
  <c r="T15" i="17" s="1"/>
  <c r="J16" i="17" l="1"/>
  <c r="K16" i="17"/>
  <c r="L16" i="17"/>
  <c r="N16" i="17" l="1"/>
  <c r="M16" i="17"/>
  <c r="T16" i="17" s="1"/>
  <c r="K17" i="17" l="1"/>
  <c r="I17" i="17"/>
  <c r="J17" i="17" s="1"/>
  <c r="L17" i="17"/>
  <c r="N17" i="17" l="1"/>
  <c r="I18" i="17" s="1"/>
  <c r="M17" i="17"/>
  <c r="T17" i="17" s="1"/>
  <c r="K18" i="17"/>
  <c r="J18" i="17"/>
  <c r="L18" i="17"/>
  <c r="N18" i="17" l="1"/>
  <c r="M18" i="17"/>
  <c r="T18" i="17" s="1"/>
  <c r="I19" i="17" l="1"/>
  <c r="J19" i="17" s="1"/>
  <c r="L19" i="17"/>
  <c r="K19" i="17"/>
  <c r="N19" i="17" l="1"/>
  <c r="I20" i="17" s="1"/>
  <c r="J20" i="17" s="1"/>
  <c r="M19" i="17"/>
  <c r="T19" i="17" s="1"/>
  <c r="L20" i="17" l="1"/>
  <c r="K20" i="17"/>
  <c r="N20" i="17" s="1"/>
  <c r="I21" i="17" s="1"/>
  <c r="J21" i="17" s="1"/>
  <c r="M20" i="17" l="1"/>
  <c r="T20" i="17" s="1"/>
  <c r="K21" i="17"/>
  <c r="L21" i="17"/>
  <c r="M21" i="17" l="1"/>
  <c r="T21" i="17" s="1"/>
  <c r="N21" i="17"/>
  <c r="I22" i="17" s="1"/>
  <c r="J22" i="17" s="1"/>
  <c r="L22" i="17" l="1"/>
  <c r="K22" i="17"/>
  <c r="N22" i="17" s="1"/>
  <c r="M22" i="17" l="1"/>
  <c r="T22" i="17" s="1"/>
  <c r="L23" i="17"/>
  <c r="I23" i="17"/>
  <c r="J23" i="17" s="1"/>
  <c r="K23" i="17"/>
  <c r="N23" i="17" l="1"/>
  <c r="I24" i="17" s="1"/>
  <c r="J24" i="17" s="1"/>
  <c r="M23" i="17"/>
  <c r="T23" i="17" s="1"/>
  <c r="L24" i="17" l="1"/>
  <c r="K24" i="17"/>
  <c r="M24" i="17" l="1"/>
  <c r="T24" i="17" s="1"/>
  <c r="N24" i="17"/>
  <c r="I25" i="17" l="1"/>
  <c r="J25" i="17" s="1"/>
  <c r="L25" i="17"/>
  <c r="K25" i="17"/>
  <c r="M25" i="17" l="1"/>
  <c r="T25" i="17" s="1"/>
  <c r="N25" i="17"/>
  <c r="I26" i="17" l="1"/>
  <c r="J26" i="17" s="1"/>
  <c r="K26" i="17"/>
  <c r="L26" i="17"/>
  <c r="N26" i="17" l="1"/>
  <c r="M26" i="17"/>
  <c r="T26" i="17" s="1"/>
  <c r="I27" i="17" l="1"/>
  <c r="J27" i="17" s="1"/>
  <c r="K27" i="17"/>
  <c r="L27" i="17"/>
  <c r="N27" i="17" l="1"/>
  <c r="M27" i="17"/>
  <c r="T27" i="17" s="1"/>
  <c r="I28" i="17" l="1"/>
  <c r="J28" i="17" s="1"/>
  <c r="L28" i="17"/>
  <c r="K28" i="17"/>
  <c r="M28" i="17" l="1"/>
  <c r="T28" i="17" s="1"/>
  <c r="N28" i="17"/>
  <c r="I29" i="17" l="1"/>
  <c r="J29" i="17" s="1"/>
  <c r="K29" i="17"/>
  <c r="L29" i="17"/>
  <c r="N29" i="17" l="1"/>
  <c r="I30" i="17" s="1"/>
  <c r="J30" i="17" s="1"/>
  <c r="K30" i="17"/>
  <c r="M29" i="17"/>
  <c r="T29" i="17" s="1"/>
  <c r="N30" i="17" l="1"/>
  <c r="L31" i="17" s="1"/>
  <c r="L30" i="17"/>
  <c r="M30" i="17"/>
  <c r="T30" i="17" s="1"/>
  <c r="K31" i="17" l="1"/>
  <c r="I31" i="17"/>
  <c r="J31" i="17" s="1"/>
  <c r="M31" i="17" s="1"/>
  <c r="T31" i="17" s="1"/>
  <c r="N31" i="17" l="1"/>
  <c r="I32" i="17" s="1"/>
  <c r="J32" i="17" s="1"/>
  <c r="K32" i="17" l="1"/>
  <c r="L32" i="17"/>
  <c r="M32" i="17" l="1"/>
  <c r="T32" i="17" s="1"/>
  <c r="N32" i="17"/>
  <c r="K33" i="17" l="1"/>
  <c r="I33" i="17"/>
  <c r="J33" i="17" s="1"/>
  <c r="N33" i="17" s="1"/>
  <c r="L33" i="17"/>
  <c r="M33" i="17" l="1"/>
  <c r="T33" i="17" s="1"/>
  <c r="I34" i="17"/>
  <c r="J34" i="17" s="1"/>
  <c r="K34" i="17"/>
  <c r="L34" i="17"/>
  <c r="M34" i="17" l="1"/>
  <c r="T34" i="17" s="1"/>
  <c r="N34" i="17"/>
  <c r="I35" i="17" l="1"/>
  <c r="J35" i="17" s="1"/>
  <c r="L35" i="17"/>
  <c r="K35" i="17"/>
  <c r="M35" i="17" l="1"/>
  <c r="T35" i="17" s="1"/>
  <c r="N35" i="17"/>
  <c r="K36" i="17" l="1"/>
  <c r="L36" i="17"/>
  <c r="I36" i="17"/>
  <c r="J36" i="17" s="1"/>
  <c r="M36" i="17" s="1"/>
  <c r="T36" i="17" s="1"/>
  <c r="N36" i="17" l="1"/>
  <c r="I37" i="17" s="1"/>
  <c r="J37" i="17" s="1"/>
  <c r="L37" i="17"/>
  <c r="K37" i="17" l="1"/>
  <c r="N37" i="17" s="1"/>
  <c r="M37" i="17"/>
  <c r="T37" i="17" s="1"/>
  <c r="L38" i="17" l="1"/>
  <c r="I38" i="17"/>
  <c r="J38" i="17" s="1"/>
  <c r="K38" i="17"/>
  <c r="N38" i="17" l="1"/>
  <c r="I39" i="17"/>
  <c r="J39" i="17" s="1"/>
  <c r="L39" i="17"/>
  <c r="K39" i="17"/>
  <c r="M38" i="17"/>
  <c r="T38" i="17" s="1"/>
  <c r="N39" i="17" l="1"/>
  <c r="I40" i="17"/>
  <c r="J40" i="17" s="1"/>
  <c r="K40" i="17"/>
  <c r="L40" i="17"/>
  <c r="M39" i="17"/>
  <c r="T39" i="17" s="1"/>
  <c r="N40" i="17" l="1"/>
  <c r="I41" i="17" s="1"/>
  <c r="J41" i="17" s="1"/>
  <c r="M40" i="17"/>
  <c r="T40" i="17" s="1"/>
  <c r="K41" i="17" l="1"/>
  <c r="L41" i="17"/>
  <c r="M41" i="17"/>
  <c r="T41" i="17" s="1"/>
  <c r="N41" i="17"/>
  <c r="L42" i="17" l="1"/>
  <c r="K42" i="17"/>
  <c r="I42" i="17"/>
  <c r="J42" i="17" s="1"/>
  <c r="N42" i="17" l="1"/>
  <c r="L43" i="17"/>
  <c r="K43" i="17"/>
  <c r="I43" i="17"/>
  <c r="J43" i="17" s="1"/>
  <c r="M42" i="17"/>
  <c r="T42" i="17" s="1"/>
  <c r="M43" i="17" l="1"/>
  <c r="T43" i="17" s="1"/>
  <c r="N43" i="17"/>
  <c r="L44" i="17" l="1"/>
  <c r="I44" i="17"/>
  <c r="J44" i="17" s="1"/>
  <c r="K44" i="17"/>
  <c r="N44" i="17" l="1"/>
  <c r="L45" i="17" s="1"/>
  <c r="M44" i="17"/>
  <c r="T44" i="17" s="1"/>
  <c r="I45" i="17" l="1"/>
  <c r="J45" i="17" s="1"/>
  <c r="K45" i="17"/>
  <c r="N45" i="17" l="1"/>
  <c r="M45" i="17"/>
  <c r="T45" i="17" s="1"/>
  <c r="L46" i="17"/>
  <c r="I46" i="17"/>
  <c r="J46" i="17" s="1"/>
  <c r="N46" i="17" s="1"/>
  <c r="K46" i="17"/>
  <c r="M46" i="17" l="1"/>
  <c r="T46" i="17" s="1"/>
  <c r="I47" i="17"/>
  <c r="J47" i="17" s="1"/>
  <c r="K47" i="17"/>
  <c r="L47" i="17"/>
  <c r="M47" i="17" l="1"/>
  <c r="T47" i="17" s="1"/>
  <c r="N47" i="17"/>
  <c r="I48" i="17" l="1"/>
  <c r="J48" i="17" s="1"/>
  <c r="K48" i="17"/>
  <c r="L48" i="17"/>
  <c r="N48" i="17" l="1"/>
  <c r="I49" i="17"/>
  <c r="J49" i="17" s="1"/>
  <c r="K49" i="17"/>
  <c r="L49" i="17"/>
  <c r="M48" i="17"/>
  <c r="T48" i="17" s="1"/>
  <c r="N49" i="17" l="1"/>
  <c r="M49" i="17"/>
  <c r="T49" i="17" s="1"/>
  <c r="K50" i="17" l="1"/>
  <c r="L50" i="17"/>
  <c r="I50" i="17"/>
  <c r="J50" i="17" s="1"/>
  <c r="M50" i="17" l="1"/>
  <c r="T50" i="17" s="1"/>
  <c r="N50" i="17"/>
  <c r="K51" i="17" s="1"/>
  <c r="L51" i="17"/>
  <c r="I51" i="17"/>
  <c r="J51" i="17" s="1"/>
  <c r="M51" i="17" l="1"/>
  <c r="T51" i="17" s="1"/>
  <c r="N51" i="17"/>
  <c r="L52" i="17" l="1"/>
  <c r="K52" i="17"/>
  <c r="I52" i="17"/>
  <c r="J52" i="17" s="1"/>
  <c r="M52" i="17" l="1"/>
  <c r="T52" i="17" s="1"/>
  <c r="N52" i="17"/>
  <c r="K53" i="17" l="1"/>
  <c r="L53" i="17"/>
  <c r="I53" i="17"/>
  <c r="J53" i="17" s="1"/>
  <c r="N53" i="17" l="1"/>
  <c r="K54" i="17"/>
  <c r="I54" i="17"/>
  <c r="J54" i="17" s="1"/>
  <c r="L54" i="17"/>
  <c r="M53" i="17"/>
  <c r="T53" i="17" s="1"/>
  <c r="N54" i="17" l="1"/>
  <c r="L55" i="17"/>
  <c r="I55" i="17"/>
  <c r="J55" i="17" s="1"/>
  <c r="K55" i="17"/>
  <c r="N55" i="17" s="1"/>
  <c r="M54" i="17"/>
  <c r="T54" i="17" s="1"/>
  <c r="L56" i="17" l="1"/>
  <c r="I56" i="17"/>
  <c r="J56" i="17" s="1"/>
  <c r="K56" i="17"/>
  <c r="M55" i="17"/>
  <c r="T55" i="17" s="1"/>
  <c r="N56" i="17" l="1"/>
  <c r="L57" i="17"/>
  <c r="K57" i="17"/>
  <c r="I57" i="17"/>
  <c r="J57" i="17" s="1"/>
  <c r="M56" i="17"/>
  <c r="T56" i="17" s="1"/>
  <c r="M57" i="17" l="1"/>
  <c r="T57" i="17" s="1"/>
  <c r="N57" i="17"/>
  <c r="I58" i="17" l="1"/>
  <c r="J58" i="17" s="1"/>
  <c r="L58" i="17"/>
  <c r="K58" i="17"/>
  <c r="M58" i="17" l="1"/>
  <c r="T58" i="17" s="1"/>
  <c r="N58" i="17"/>
  <c r="I59" i="17" l="1"/>
  <c r="J59" i="17" s="1"/>
  <c r="L59" i="17"/>
  <c r="K59" i="17"/>
  <c r="M59" i="17" l="1"/>
  <c r="T59" i="17" s="1"/>
  <c r="N59" i="17"/>
  <c r="L60" i="17" l="1"/>
  <c r="I60" i="17"/>
  <c r="J60" i="17" s="1"/>
  <c r="K60" i="17"/>
  <c r="M60" i="17" l="1"/>
  <c r="T60" i="17" s="1"/>
  <c r="N60" i="17"/>
  <c r="L61" i="17" l="1"/>
  <c r="K61" i="17"/>
  <c r="I61" i="17"/>
  <c r="J61" i="17" s="1"/>
  <c r="N61" i="17" l="1"/>
  <c r="L62" i="17"/>
  <c r="I62" i="17"/>
  <c r="J62" i="17" s="1"/>
  <c r="K62" i="17"/>
  <c r="M61" i="17"/>
  <c r="T61" i="17" s="1"/>
  <c r="N62" i="17" l="1"/>
  <c r="K63" i="17"/>
  <c r="L63" i="17"/>
  <c r="I63" i="17"/>
  <c r="J63" i="17" s="1"/>
  <c r="M62" i="17"/>
  <c r="T62" i="17" s="1"/>
  <c r="M63" i="17" l="1"/>
  <c r="T63" i="17" s="1"/>
  <c r="N63" i="17"/>
  <c r="K64" i="17" l="1"/>
  <c r="I64" i="17"/>
  <c r="J64" i="17" s="1"/>
  <c r="L64" i="17"/>
  <c r="M64" i="17" l="1"/>
  <c r="T64" i="17" s="1"/>
  <c r="N64" i="17"/>
  <c r="K65" i="17" l="1"/>
  <c r="L65" i="17"/>
  <c r="I65" i="17"/>
  <c r="J65" i="17" s="1"/>
  <c r="N65" i="17" l="1"/>
  <c r="K66" i="17" s="1"/>
  <c r="M65" i="17"/>
  <c r="T65" i="17" s="1"/>
  <c r="I66" i="17" l="1"/>
  <c r="J66" i="17" s="1"/>
  <c r="L66" i="17"/>
  <c r="M66" i="17" l="1"/>
  <c r="T66" i="17" s="1"/>
  <c r="N66" i="17"/>
  <c r="L67" i="17" l="1"/>
  <c r="I67" i="17"/>
  <c r="J67" i="17" s="1"/>
  <c r="K67" i="17"/>
  <c r="M67" i="17" l="1"/>
  <c r="T67" i="17" s="1"/>
  <c r="N67" i="17"/>
  <c r="L68" i="17" l="1"/>
  <c r="K68" i="17"/>
  <c r="I68" i="17"/>
  <c r="J68" i="17" s="1"/>
  <c r="M68" i="17" s="1"/>
  <c r="T68" i="17" s="1"/>
  <c r="N68" i="17" l="1"/>
  <c r="I69" i="17"/>
  <c r="J69" i="17" s="1"/>
  <c r="K69" i="17"/>
  <c r="N69" i="17" s="1"/>
  <c r="L69" i="17"/>
  <c r="M69" i="17" l="1"/>
  <c r="T69" i="17" s="1"/>
  <c r="I70" i="17"/>
  <c r="J70" i="17" s="1"/>
  <c r="K70" i="17"/>
  <c r="L70" i="17"/>
  <c r="N70" i="17" l="1"/>
  <c r="M70" i="17"/>
  <c r="T70" i="17" s="1"/>
  <c r="I71" i="17"/>
  <c r="J71" i="17" s="1"/>
  <c r="K71" i="17"/>
  <c r="N71" i="17" s="1"/>
  <c r="L71" i="17"/>
  <c r="M71" i="17" l="1"/>
  <c r="T71" i="17" s="1"/>
  <c r="L72" i="17"/>
  <c r="K72" i="17"/>
  <c r="I72" i="17"/>
  <c r="J72" i="17" s="1"/>
  <c r="M72" i="17" s="1"/>
  <c r="T72" i="17" s="1"/>
  <c r="N72" i="17" l="1"/>
  <c r="I73" i="17"/>
  <c r="J73" i="17" s="1"/>
  <c r="K73" i="17"/>
  <c r="N73" i="17" s="1"/>
  <c r="L73" i="17"/>
  <c r="M73" i="17" l="1"/>
  <c r="T73" i="17" s="1"/>
  <c r="L74" i="17"/>
  <c r="I74" i="17"/>
  <c r="J74" i="17" s="1"/>
  <c r="K74" i="17"/>
  <c r="M74" i="17" l="1"/>
  <c r="T74" i="17" s="1"/>
  <c r="N74" i="17"/>
  <c r="L75" i="17" l="1"/>
  <c r="I75" i="17"/>
  <c r="J75" i="17" s="1"/>
  <c r="K75" i="17"/>
  <c r="N75" i="17" s="1"/>
  <c r="I76" i="17" l="1"/>
  <c r="J76" i="17" s="1"/>
  <c r="L76" i="17"/>
  <c r="K76" i="17"/>
  <c r="N76" i="17" s="1"/>
  <c r="M75" i="17"/>
  <c r="T75" i="17" s="1"/>
  <c r="L77" i="17" l="1"/>
  <c r="K77" i="17"/>
  <c r="I77" i="17"/>
  <c r="J77" i="17" s="1"/>
  <c r="M77" i="17" s="1"/>
  <c r="T77" i="17" s="1"/>
  <c r="M76" i="17"/>
  <c r="T76" i="17" s="1"/>
  <c r="N77" i="17" l="1"/>
  <c r="L78" i="17" l="1"/>
  <c r="I78" i="17"/>
  <c r="J78" i="17" s="1"/>
  <c r="K78" i="17"/>
  <c r="M78" i="17" l="1"/>
  <c r="T78" i="17" s="1"/>
  <c r="N78" i="17"/>
  <c r="K79" i="17" l="1"/>
  <c r="L79" i="17"/>
  <c r="I79" i="17"/>
  <c r="J79" i="17" s="1"/>
  <c r="N79" i="17" s="1"/>
  <c r="M79" i="17" l="1"/>
  <c r="T79" i="17" s="1"/>
  <c r="K80" i="17"/>
  <c r="I80" i="17"/>
  <c r="J80" i="17" s="1"/>
  <c r="N80" i="17" s="1"/>
  <c r="L80" i="17"/>
  <c r="L81" i="17" l="1"/>
  <c r="K81" i="17"/>
  <c r="I81" i="17"/>
  <c r="J81" i="17" s="1"/>
  <c r="M81" i="17" s="1"/>
  <c r="T81" i="17" s="1"/>
  <c r="M80" i="17"/>
  <c r="T80" i="17" s="1"/>
  <c r="N81" i="17" l="1"/>
  <c r="L82" i="17" l="1"/>
  <c r="I82" i="17"/>
  <c r="J82" i="17" s="1"/>
  <c r="K82" i="17"/>
  <c r="N82" i="17" s="1"/>
  <c r="L83" i="17" l="1"/>
  <c r="K83" i="17"/>
  <c r="I83" i="17"/>
  <c r="J83" i="17" s="1"/>
  <c r="M82" i="17"/>
  <c r="T82" i="17" s="1"/>
  <c r="M83" i="17" l="1"/>
  <c r="T83" i="17" s="1"/>
  <c r="N83" i="17"/>
  <c r="L84" i="17" l="1"/>
  <c r="I84" i="17"/>
  <c r="J84" i="17" s="1"/>
  <c r="K84" i="17"/>
  <c r="N84" i="17" l="1"/>
  <c r="L85" i="17"/>
  <c r="I85" i="17"/>
  <c r="J85" i="17" s="1"/>
  <c r="K85" i="17"/>
  <c r="M84" i="17"/>
  <c r="T84" i="17" s="1"/>
  <c r="M85" i="17" l="1"/>
  <c r="T85" i="17" s="1"/>
  <c r="N85" i="17"/>
  <c r="I86" i="17" l="1"/>
  <c r="J86" i="17" s="1"/>
  <c r="K86" i="17"/>
  <c r="L86" i="17"/>
  <c r="N86" i="17" l="1"/>
  <c r="I87" i="17"/>
  <c r="J87" i="17" s="1"/>
  <c r="L87" i="17"/>
  <c r="K87" i="17"/>
  <c r="M86" i="17"/>
  <c r="T86" i="17" s="1"/>
  <c r="N87" i="17" l="1"/>
  <c r="I88" i="17" s="1"/>
  <c r="J88" i="17" s="1"/>
  <c r="M87" i="17"/>
  <c r="T87" i="17" s="1"/>
  <c r="K88" i="17" l="1"/>
  <c r="N88" i="17" s="1"/>
  <c r="I89" i="17" s="1"/>
  <c r="J89" i="17" s="1"/>
  <c r="L88" i="17"/>
  <c r="M88" i="17" s="1"/>
  <c r="T88" i="17" s="1"/>
  <c r="L89" i="17" l="1"/>
  <c r="K89" i="17"/>
  <c r="N89" i="17" s="1"/>
  <c r="I90" i="17" s="1"/>
  <c r="J90" i="17" s="1"/>
  <c r="M89" i="17"/>
  <c r="T89" i="17" s="1"/>
  <c r="L90" i="17" l="1"/>
  <c r="K90" i="17"/>
  <c r="N90" i="17" s="1"/>
  <c r="M90" i="17" l="1"/>
  <c r="T90" i="17" s="1"/>
  <c r="I91" i="17"/>
  <c r="J91" i="17" s="1"/>
  <c r="L91" i="17"/>
  <c r="K91" i="17"/>
  <c r="N91" i="17" s="1"/>
  <c r="L92" i="17" l="1"/>
  <c r="I92" i="17"/>
  <c r="J92" i="17" s="1"/>
  <c r="K92" i="17"/>
  <c r="M91" i="17"/>
  <c r="T91" i="17" s="1"/>
  <c r="N92" i="17" l="1"/>
  <c r="L93" i="17"/>
  <c r="I93" i="17"/>
  <c r="J93" i="17" s="1"/>
  <c r="K93" i="17"/>
  <c r="M92" i="17"/>
  <c r="T92" i="17" s="1"/>
  <c r="N93" i="17" l="1"/>
  <c r="I94" i="17"/>
  <c r="J94" i="17" s="1"/>
  <c r="L94" i="17"/>
  <c r="K94" i="17"/>
  <c r="M93" i="17"/>
  <c r="T93" i="17" s="1"/>
  <c r="N94" i="17" l="1"/>
  <c r="I95" i="17"/>
  <c r="J95" i="17" s="1"/>
  <c r="L95" i="17"/>
  <c r="K95" i="17"/>
  <c r="M94" i="17"/>
  <c r="T94" i="17" s="1"/>
  <c r="N95" i="17" l="1"/>
  <c r="I96" i="17"/>
  <c r="J96" i="17" s="1"/>
  <c r="K96" i="17"/>
  <c r="L96" i="17"/>
  <c r="M95" i="17"/>
  <c r="T95" i="17" s="1"/>
  <c r="N96" i="17" l="1"/>
  <c r="L97" i="17" s="1"/>
  <c r="I97" i="17"/>
  <c r="J97" i="17" s="1"/>
  <c r="M96" i="17"/>
  <c r="T96" i="17" s="1"/>
  <c r="K97" i="17" l="1"/>
  <c r="N97" i="17" s="1"/>
  <c r="L98" i="17" s="1"/>
  <c r="M97" i="17"/>
  <c r="T97" i="17" s="1"/>
  <c r="I98" i="17" l="1"/>
  <c r="J98" i="17" s="1"/>
  <c r="K98" i="17"/>
  <c r="N98" i="17"/>
  <c r="L99" i="17" s="1"/>
  <c r="M98" i="17"/>
  <c r="T98" i="17" s="1"/>
  <c r="I99" i="17" l="1"/>
  <c r="J99" i="17" s="1"/>
  <c r="K99" i="17"/>
  <c r="M99" i="17" s="1"/>
  <c r="T99" i="17" s="1"/>
  <c r="N99" i="17" l="1"/>
  <c r="L100" i="17"/>
  <c r="I100" i="17"/>
  <c r="J100" i="17" s="1"/>
  <c r="K100" i="17"/>
  <c r="N100" i="17" s="1"/>
  <c r="L101" i="17" l="1"/>
  <c r="I101" i="17"/>
  <c r="J101" i="17" s="1"/>
  <c r="K101" i="17"/>
  <c r="M100" i="17"/>
  <c r="T100" i="17" s="1"/>
  <c r="N101" i="17" l="1"/>
  <c r="I102" i="17"/>
  <c r="J102" i="17" s="1"/>
  <c r="L102" i="17"/>
  <c r="K102" i="17"/>
  <c r="M101" i="17"/>
  <c r="T101" i="17" s="1"/>
  <c r="N102" i="17" l="1"/>
  <c r="I103" i="17"/>
  <c r="J103" i="17" s="1"/>
  <c r="L103" i="17"/>
  <c r="K103" i="17"/>
  <c r="M102" i="17"/>
  <c r="T102" i="17" s="1"/>
  <c r="N103" i="17" l="1"/>
  <c r="K104" i="17"/>
  <c r="L104" i="17"/>
  <c r="I104" i="17"/>
  <c r="J104" i="17" s="1"/>
  <c r="M103" i="17"/>
  <c r="T103" i="17" s="1"/>
  <c r="N104" i="17" l="1"/>
  <c r="M104" i="17"/>
  <c r="T104" i="17" s="1"/>
  <c r="K105" i="17" l="1"/>
  <c r="I105" i="17"/>
  <c r="J105" i="17" s="1"/>
  <c r="L105" i="17"/>
  <c r="N105" i="17" l="1"/>
  <c r="I106" i="17"/>
  <c r="J106" i="17" s="1"/>
  <c r="L106" i="17"/>
  <c r="K106" i="17"/>
  <c r="N106" i="17" s="1"/>
  <c r="M105" i="17"/>
  <c r="T105" i="17" s="1"/>
  <c r="I107" i="17" l="1"/>
  <c r="J107" i="17" s="1"/>
  <c r="L107" i="17"/>
  <c r="K107" i="17"/>
  <c r="N107" i="17" s="1"/>
  <c r="M106" i="17"/>
  <c r="T106" i="17" s="1"/>
  <c r="L108" i="17" l="1"/>
  <c r="I108" i="17"/>
  <c r="J108" i="17" s="1"/>
  <c r="K108" i="17"/>
  <c r="M107" i="17"/>
  <c r="T107" i="17" s="1"/>
  <c r="N108" i="17" l="1"/>
  <c r="K109" i="17"/>
  <c r="L109" i="17"/>
  <c r="I109" i="17"/>
  <c r="J109" i="17" s="1"/>
  <c r="M108" i="17"/>
  <c r="T108" i="17" s="1"/>
  <c r="M109" i="17" l="1"/>
  <c r="T109" i="17" s="1"/>
  <c r="N109" i="17"/>
  <c r="I110" i="17" l="1"/>
  <c r="J110" i="17" s="1"/>
  <c r="L110" i="17"/>
  <c r="K110" i="17"/>
  <c r="N110" i="17"/>
  <c r="K111" i="17" l="1"/>
  <c r="I111" i="17"/>
  <c r="J111" i="17" s="1"/>
  <c r="L111" i="17"/>
  <c r="M110" i="17"/>
  <c r="T110" i="17" s="1"/>
  <c r="M111" i="17" l="1"/>
  <c r="T111" i="17" s="1"/>
  <c r="N111" i="17"/>
  <c r="L112" i="17" l="1"/>
  <c r="I112" i="17"/>
  <c r="J112" i="17" s="1"/>
  <c r="K112" i="17"/>
  <c r="M112" i="17" l="1"/>
  <c r="T112" i="17" s="1"/>
  <c r="N112" i="17"/>
  <c r="K113" i="17" l="1"/>
  <c r="I113" i="17"/>
  <c r="J113" i="17" s="1"/>
  <c r="L113" i="17"/>
  <c r="M113" i="17" l="1"/>
  <c r="T113" i="17" s="1"/>
  <c r="N113" i="17"/>
  <c r="K114" i="17" l="1"/>
  <c r="I114" i="17"/>
  <c r="J114" i="17" s="1"/>
  <c r="N114" i="17" s="1"/>
  <c r="L114" i="17"/>
  <c r="L115" i="17" l="1"/>
  <c r="I115" i="17"/>
  <c r="J115" i="17" s="1"/>
  <c r="K115" i="17"/>
  <c r="M114" i="17"/>
  <c r="T114" i="17" s="1"/>
  <c r="N115" i="17" l="1"/>
  <c r="K116" i="17"/>
  <c r="I116" i="17"/>
  <c r="J116" i="17" s="1"/>
  <c r="N116" i="17" s="1"/>
  <c r="L116" i="17"/>
  <c r="M115" i="17"/>
  <c r="T115" i="17" s="1"/>
  <c r="I117" i="17" l="1"/>
  <c r="J117" i="17" s="1"/>
  <c r="K117" i="17"/>
  <c r="N117" i="17" s="1"/>
  <c r="L117" i="17"/>
  <c r="M116" i="17"/>
  <c r="T116" i="17" s="1"/>
  <c r="I118" i="17" l="1"/>
  <c r="J118" i="17" s="1"/>
  <c r="L118" i="17"/>
  <c r="K118" i="17"/>
  <c r="N118" i="17" s="1"/>
  <c r="M117" i="17"/>
  <c r="T117" i="17" s="1"/>
  <c r="I119" i="17" l="1"/>
  <c r="J119" i="17" s="1"/>
  <c r="K119" i="17"/>
  <c r="N119" i="17" s="1"/>
  <c r="L119" i="17"/>
  <c r="M118" i="17"/>
  <c r="T118" i="17" s="1"/>
  <c r="L120" i="17" l="1"/>
  <c r="I120" i="17"/>
  <c r="J120" i="17" s="1"/>
  <c r="K120" i="17"/>
  <c r="N120" i="17" s="1"/>
  <c r="M119" i="17"/>
  <c r="T119" i="17" s="1"/>
  <c r="K121" i="17" l="1"/>
  <c r="L121" i="17"/>
  <c r="I121" i="17"/>
  <c r="J121" i="17" s="1"/>
  <c r="M120" i="17"/>
  <c r="T120" i="17" s="1"/>
  <c r="M121" i="17" l="1"/>
  <c r="T121" i="17" s="1"/>
  <c r="N121" i="17"/>
  <c r="K122" i="17" l="1"/>
  <c r="I122" i="17"/>
  <c r="J122" i="17" s="1"/>
  <c r="N122" i="17" s="1"/>
  <c r="L122" i="17"/>
  <c r="K123" i="17" l="1"/>
  <c r="I123" i="17"/>
  <c r="J123" i="17" s="1"/>
  <c r="L123" i="17"/>
  <c r="M122" i="17"/>
  <c r="T122" i="17" s="1"/>
  <c r="M123" i="17" l="1"/>
  <c r="T123" i="17" s="1"/>
  <c r="N123" i="17"/>
  <c r="L124" i="17" l="1"/>
  <c r="I124" i="17"/>
  <c r="J124" i="17" s="1"/>
  <c r="K124" i="17"/>
  <c r="M124" i="17" l="1"/>
  <c r="T124" i="17" s="1"/>
  <c r="N124" i="17"/>
  <c r="L125" i="17" l="1"/>
  <c r="K125" i="17"/>
  <c r="I125" i="17"/>
  <c r="J125" i="17" s="1"/>
  <c r="M125" i="17" l="1"/>
  <c r="T125" i="17" s="1"/>
  <c r="N125" i="17"/>
  <c r="L126" i="17" s="1"/>
  <c r="K126" i="17" l="1"/>
  <c r="I126" i="17"/>
  <c r="J126" i="17" s="1"/>
  <c r="M126" i="17" s="1"/>
  <c r="T126" i="17" s="1"/>
  <c r="N126" i="17" l="1"/>
  <c r="L127" i="17" l="1"/>
  <c r="I127" i="17"/>
  <c r="J127" i="17" s="1"/>
  <c r="K127" i="17"/>
  <c r="N127" i="17" s="1"/>
  <c r="L128" i="17" l="1"/>
  <c r="K128" i="17"/>
  <c r="I128" i="17"/>
  <c r="J128" i="17" s="1"/>
  <c r="M127" i="17"/>
  <c r="T127" i="17" s="1"/>
  <c r="N128" i="17" l="1"/>
  <c r="M128" i="17"/>
  <c r="T128" i="17" s="1"/>
  <c r="K129" i="17" l="1"/>
  <c r="L129" i="17"/>
  <c r="I129" i="17"/>
  <c r="J129" i="17" s="1"/>
  <c r="N129" i="17" l="1"/>
  <c r="M129" i="17"/>
  <c r="T129" i="17" s="1"/>
  <c r="L130" i="17" l="1"/>
  <c r="K130" i="17"/>
  <c r="I130" i="17"/>
  <c r="J130" i="17" s="1"/>
  <c r="M130" i="17" s="1"/>
  <c r="T130" i="17" s="1"/>
  <c r="N130" i="17"/>
  <c r="I131" i="17" l="1"/>
  <c r="J131" i="17" s="1"/>
  <c r="K131" i="17"/>
  <c r="N131" i="17" s="1"/>
  <c r="L131" i="17"/>
  <c r="K132" i="17" l="1"/>
  <c r="I132" i="17"/>
  <c r="J132" i="17" s="1"/>
  <c r="L132" i="17"/>
  <c r="M131" i="17"/>
  <c r="T131" i="17" s="1"/>
  <c r="M132" i="17" l="1"/>
  <c r="T132" i="17" s="1"/>
  <c r="N132" i="17"/>
  <c r="I133" i="17" l="1"/>
  <c r="J133" i="17" s="1"/>
  <c r="K133" i="17"/>
  <c r="L133" i="17"/>
  <c r="N133" i="17"/>
  <c r="I134" i="17" l="1"/>
  <c r="J134" i="17" s="1"/>
  <c r="K134" i="17"/>
  <c r="L134" i="17"/>
  <c r="N134" i="17"/>
  <c r="M133" i="17"/>
  <c r="T133" i="17" s="1"/>
  <c r="L135" i="17" l="1"/>
  <c r="I135" i="17"/>
  <c r="J135" i="17" s="1"/>
  <c r="K135" i="17"/>
  <c r="N135" i="17" s="1"/>
  <c r="M134" i="17"/>
  <c r="T134" i="17" s="1"/>
  <c r="I136" i="17" l="1"/>
  <c r="J136" i="17" s="1"/>
  <c r="K136" i="17"/>
  <c r="N136" i="17" s="1"/>
  <c r="L136" i="17"/>
  <c r="M135" i="17"/>
  <c r="T135" i="17" s="1"/>
  <c r="I137" i="17" l="1"/>
  <c r="J137" i="17" s="1"/>
  <c r="K137" i="17"/>
  <c r="L137" i="17"/>
  <c r="N137" i="17"/>
  <c r="M136" i="17"/>
  <c r="T136" i="17" s="1"/>
  <c r="L138" i="17" l="1"/>
  <c r="K138" i="17"/>
  <c r="I138" i="17"/>
  <c r="J138" i="17" s="1"/>
  <c r="M138" i="17" s="1"/>
  <c r="T138" i="17" s="1"/>
  <c r="N138" i="17"/>
  <c r="M137" i="17"/>
  <c r="T137" i="17" s="1"/>
  <c r="I139" i="17" l="1"/>
  <c r="J139" i="17" s="1"/>
  <c r="L139" i="17"/>
  <c r="K139" i="17"/>
  <c r="M139" i="17" l="1"/>
  <c r="T139" i="17" s="1"/>
  <c r="N139" i="17"/>
  <c r="L140" i="17" l="1"/>
  <c r="I140" i="17"/>
  <c r="J140" i="17" s="1"/>
  <c r="K140" i="17"/>
  <c r="N140" i="17" l="1"/>
  <c r="M140" i="17"/>
  <c r="T140" i="17" s="1"/>
  <c r="I141" i="17" l="1"/>
  <c r="J141" i="17" s="1"/>
  <c r="K141" i="17"/>
  <c r="N141" i="17" s="1"/>
  <c r="L141" i="17"/>
  <c r="I142" i="17" l="1"/>
  <c r="J142" i="17" s="1"/>
  <c r="K142" i="17"/>
  <c r="N142" i="17" s="1"/>
  <c r="L142" i="17"/>
  <c r="M141" i="17"/>
  <c r="T141" i="17" s="1"/>
  <c r="K143" i="17" l="1"/>
  <c r="L143" i="17"/>
  <c r="I143" i="17"/>
  <c r="J143" i="17" s="1"/>
  <c r="M142" i="17"/>
  <c r="T142" i="17" s="1"/>
  <c r="N143" i="17" l="1"/>
  <c r="M143" i="17"/>
  <c r="T143" i="17" s="1"/>
  <c r="I144" i="17" l="1"/>
  <c r="J144" i="17" s="1"/>
  <c r="K144" i="17"/>
  <c r="L144" i="17"/>
  <c r="N144" i="17"/>
  <c r="K145" i="17" l="1"/>
  <c r="L145" i="17"/>
  <c r="I145" i="17"/>
  <c r="J145" i="17" s="1"/>
  <c r="M145" i="17" s="1"/>
  <c r="T145" i="17" s="1"/>
  <c r="M144" i="17"/>
  <c r="T144" i="17" s="1"/>
  <c r="N145" i="17" l="1"/>
  <c r="L146" i="17" l="1"/>
  <c r="K146" i="17"/>
  <c r="I146" i="17"/>
  <c r="J146" i="17" s="1"/>
  <c r="M146" i="17" s="1"/>
  <c r="T146" i="17" s="1"/>
  <c r="N146" i="17"/>
  <c r="K147" i="17" l="1"/>
  <c r="I147" i="17"/>
  <c r="J147" i="17" s="1"/>
  <c r="L147" i="17"/>
  <c r="N147" i="17" l="1"/>
  <c r="M147" i="17"/>
  <c r="T147" i="17" s="1"/>
  <c r="L148" i="17" l="1"/>
  <c r="I148" i="17"/>
  <c r="J148" i="17" s="1"/>
  <c r="K148" i="17"/>
  <c r="N148" i="17" s="1"/>
  <c r="I149" i="17" l="1"/>
  <c r="J149" i="17" s="1"/>
  <c r="K149" i="17"/>
  <c r="L149" i="17"/>
  <c r="N149" i="17"/>
  <c r="M148" i="17"/>
  <c r="T148" i="17" s="1"/>
  <c r="L150" i="17" l="1"/>
  <c r="I150" i="17"/>
  <c r="J150" i="17" s="1"/>
  <c r="K150" i="17"/>
  <c r="N150" i="17" s="1"/>
  <c r="M149" i="17"/>
  <c r="T149" i="17" s="1"/>
  <c r="I151" i="17" l="1"/>
  <c r="J151" i="17" s="1"/>
  <c r="L151" i="17"/>
  <c r="K151" i="17"/>
  <c r="N151" i="17"/>
  <c r="M150" i="17"/>
  <c r="T150" i="17" s="1"/>
  <c r="I152" i="17" l="1"/>
  <c r="J152" i="17" s="1"/>
  <c r="M152" i="17" s="1"/>
  <c r="T152" i="17" s="1"/>
  <c r="K152" i="17"/>
  <c r="L152" i="17"/>
  <c r="M151" i="17"/>
  <c r="T151" i="17" s="1"/>
  <c r="N152" i="17" l="1"/>
  <c r="K153" i="17" l="1"/>
  <c r="L153" i="17"/>
  <c r="I153" i="17"/>
  <c r="J153" i="17" s="1"/>
  <c r="M153" i="17" s="1"/>
  <c r="T153" i="17" s="1"/>
  <c r="N153" i="17" l="1"/>
  <c r="K154" i="17" l="1"/>
  <c r="L154" i="17"/>
  <c r="I154" i="17"/>
  <c r="J154" i="17" s="1"/>
  <c r="M154" i="17" s="1"/>
  <c r="T154" i="17" s="1"/>
  <c r="N154" i="17"/>
  <c r="I155" i="17" l="1"/>
  <c r="J155" i="17" s="1"/>
  <c r="K155" i="17"/>
  <c r="L155" i="17"/>
  <c r="N155" i="17"/>
  <c r="L156" i="17" l="1"/>
  <c r="I156" i="17"/>
  <c r="J156" i="17" s="1"/>
  <c r="M156" i="17" s="1"/>
  <c r="T156" i="17" s="1"/>
  <c r="K156" i="17"/>
  <c r="M155" i="17"/>
  <c r="T155" i="17" s="1"/>
  <c r="N156" i="17" l="1"/>
  <c r="L157" i="17" l="1"/>
  <c r="I157" i="17"/>
  <c r="J157" i="17" s="1"/>
  <c r="K157" i="17"/>
  <c r="N157" i="17" s="1"/>
  <c r="L158" i="17" l="1"/>
  <c r="K158" i="17"/>
  <c r="I158" i="17"/>
  <c r="J158" i="17" s="1"/>
  <c r="M158" i="17" s="1"/>
  <c r="T158" i="17" s="1"/>
  <c r="N158" i="17"/>
  <c r="M157" i="17"/>
  <c r="T157" i="17" s="1"/>
  <c r="K159" i="17" l="1"/>
  <c r="I159" i="17"/>
  <c r="J159" i="17" s="1"/>
  <c r="L159" i="17"/>
  <c r="N159" i="17"/>
  <c r="I160" i="17" l="1"/>
  <c r="J160" i="17" s="1"/>
  <c r="L160" i="17"/>
  <c r="K160" i="17"/>
  <c r="N160" i="17" s="1"/>
  <c r="M159" i="17"/>
  <c r="T159" i="17" s="1"/>
  <c r="I161" i="17" l="1"/>
  <c r="J161" i="17" s="1"/>
  <c r="L161" i="17"/>
  <c r="K161" i="17"/>
  <c r="N161" i="17" s="1"/>
  <c r="M160" i="17"/>
  <c r="T160" i="17" s="1"/>
  <c r="K162" i="17" l="1"/>
  <c r="I162" i="17"/>
  <c r="J162" i="17" s="1"/>
  <c r="L162" i="17"/>
  <c r="N162" i="17"/>
  <c r="M161" i="17"/>
  <c r="T161" i="17" s="1"/>
  <c r="L163" i="17" l="1"/>
  <c r="I163" i="17"/>
  <c r="J163" i="17" s="1"/>
  <c r="K163" i="17"/>
  <c r="N163" i="17" s="1"/>
  <c r="M162" i="17"/>
  <c r="T162" i="17" s="1"/>
  <c r="K164" i="17" l="1"/>
  <c r="I164" i="17"/>
  <c r="J164" i="17" s="1"/>
  <c r="L164" i="17"/>
  <c r="N164" i="17"/>
  <c r="K165" i="17" s="1"/>
  <c r="M163" i="17"/>
  <c r="T163" i="17" s="1"/>
  <c r="I165" i="17"/>
  <c r="J165" i="17" s="1"/>
  <c r="L165" i="17" l="1"/>
  <c r="M165" i="17" s="1"/>
  <c r="T165" i="17" s="1"/>
  <c r="M164" i="17"/>
  <c r="T164" i="17" s="1"/>
  <c r="N165" i="17"/>
  <c r="L166" i="17" l="1"/>
  <c r="K166" i="17"/>
  <c r="I166" i="17"/>
  <c r="J166" i="17" s="1"/>
  <c r="M166" i="17" s="1"/>
  <c r="T166" i="17" s="1"/>
  <c r="N166" i="17" l="1"/>
  <c r="K167" i="17"/>
  <c r="L167" i="17"/>
  <c r="I167" i="17"/>
  <c r="J167" i="17" s="1"/>
  <c r="M167" i="17" l="1"/>
  <c r="T167" i="17" s="1"/>
  <c r="N167" i="17"/>
  <c r="I168" i="17" l="1"/>
  <c r="J168" i="17" s="1"/>
  <c r="K168" i="17"/>
  <c r="N168" i="17" s="1"/>
  <c r="L168" i="17"/>
  <c r="L169" i="17" l="1"/>
  <c r="I169" i="17"/>
  <c r="J169" i="17" s="1"/>
  <c r="K169" i="17"/>
  <c r="N169" i="17" s="1"/>
  <c r="M168" i="17"/>
  <c r="T168" i="17" s="1"/>
  <c r="I170" i="17" l="1"/>
  <c r="J170" i="17" s="1"/>
  <c r="L170" i="17"/>
  <c r="K170" i="17"/>
  <c r="N170" i="17" s="1"/>
  <c r="M169" i="17"/>
  <c r="T169" i="17" s="1"/>
  <c r="L171" i="17" l="1"/>
  <c r="I171" i="17"/>
  <c r="J171" i="17" s="1"/>
  <c r="K171" i="17"/>
  <c r="M170" i="17"/>
  <c r="T170" i="17" s="1"/>
  <c r="M171" i="17" l="1"/>
  <c r="T171" i="17" s="1"/>
  <c r="N171" i="17"/>
  <c r="I172" i="17" l="1"/>
  <c r="J172" i="17" s="1"/>
  <c r="K172" i="17"/>
  <c r="N172" i="17" s="1"/>
  <c r="L172" i="17"/>
  <c r="K173" i="17" l="1"/>
  <c r="I173" i="17"/>
  <c r="J173" i="17" s="1"/>
  <c r="N173" i="17" s="1"/>
  <c r="L173" i="17"/>
  <c r="M172" i="17"/>
  <c r="T172" i="17" s="1"/>
  <c r="L174" i="17" l="1"/>
  <c r="K174" i="17"/>
  <c r="I174" i="17"/>
  <c r="J174" i="17" s="1"/>
  <c r="M173" i="17"/>
  <c r="T173" i="17" s="1"/>
  <c r="M174" i="17" l="1"/>
  <c r="T174" i="17" s="1"/>
  <c r="N174" i="17"/>
  <c r="K175" i="17" l="1"/>
  <c r="L175" i="17"/>
  <c r="I175" i="17"/>
  <c r="J175" i="17" s="1"/>
  <c r="M175" i="17" l="1"/>
  <c r="T175" i="17" s="1"/>
  <c r="N175" i="17"/>
  <c r="L176" i="17" l="1"/>
  <c r="I176" i="17"/>
  <c r="J176" i="17" s="1"/>
  <c r="K176" i="17"/>
  <c r="N176" i="17" s="1"/>
  <c r="K177" i="17" l="1"/>
  <c r="L177" i="17"/>
  <c r="I177" i="17"/>
  <c r="J177" i="17" s="1"/>
  <c r="M177" i="17" s="1"/>
  <c r="T177" i="17" s="1"/>
  <c r="M176" i="17"/>
  <c r="T176" i="17" s="1"/>
  <c r="N177" i="17" l="1"/>
  <c r="I178" i="17" l="1"/>
  <c r="J178" i="17" s="1"/>
  <c r="L178" i="17"/>
  <c r="K178" i="17"/>
  <c r="N178" i="17" s="1"/>
  <c r="L179" i="17" l="1"/>
  <c r="K179" i="17"/>
  <c r="I179" i="17"/>
  <c r="J179" i="17" s="1"/>
  <c r="M179" i="17" s="1"/>
  <c r="T179" i="17" s="1"/>
  <c r="M178" i="17"/>
  <c r="T178" i="17" s="1"/>
  <c r="N179" i="17" l="1"/>
  <c r="I180" i="17" l="1"/>
  <c r="J180" i="17" s="1"/>
  <c r="K180" i="17"/>
  <c r="L180" i="17"/>
  <c r="N180" i="17" l="1"/>
  <c r="I181" i="17" s="1"/>
  <c r="J181" i="17" s="1"/>
  <c r="M180" i="17"/>
  <c r="T180" i="17" s="1"/>
  <c r="K181" i="17" l="1"/>
  <c r="N181" i="17" s="1"/>
  <c r="L181" i="17"/>
  <c r="L182" i="17"/>
  <c r="I182" i="17"/>
  <c r="J182" i="17" s="1"/>
  <c r="K182" i="17"/>
  <c r="M181" i="17"/>
  <c r="T181" i="17" s="1"/>
  <c r="N182" i="17" l="1"/>
  <c r="I183" i="17"/>
  <c r="J183" i="17" s="1"/>
  <c r="L183" i="17"/>
  <c r="K183" i="17"/>
  <c r="M182" i="17"/>
  <c r="T182" i="17" s="1"/>
  <c r="N183" i="17" l="1"/>
  <c r="I184" i="17"/>
  <c r="J184" i="17" s="1"/>
  <c r="K184" i="17"/>
  <c r="L184" i="17"/>
  <c r="M183" i="17"/>
  <c r="T183" i="17" s="1"/>
  <c r="N184" i="17" l="1"/>
  <c r="L185" i="17"/>
  <c r="I185" i="17"/>
  <c r="J185" i="17" s="1"/>
  <c r="K185" i="17"/>
  <c r="M184" i="17"/>
  <c r="T184" i="17" s="1"/>
  <c r="M185" i="17" l="1"/>
  <c r="T185" i="17" s="1"/>
  <c r="N185" i="17"/>
  <c r="I186" i="17" l="1"/>
  <c r="J186" i="17" s="1"/>
  <c r="L186" i="17"/>
  <c r="K186" i="17"/>
  <c r="M186" i="17" l="1"/>
  <c r="T186" i="17" s="1"/>
  <c r="N186" i="17"/>
  <c r="I187" i="17" l="1"/>
  <c r="J187" i="17" s="1"/>
  <c r="K187" i="17"/>
  <c r="N187" i="17" s="1"/>
  <c r="L187" i="17"/>
  <c r="L188" i="17" l="1"/>
  <c r="I188" i="17"/>
  <c r="J188" i="17" s="1"/>
  <c r="K188" i="17"/>
  <c r="N188" i="17" s="1"/>
  <c r="M187" i="17"/>
  <c r="T187" i="17" s="1"/>
  <c r="I189" i="17" l="1"/>
  <c r="J189" i="17" s="1"/>
  <c r="K189" i="17"/>
  <c r="L189" i="17"/>
  <c r="M188" i="17"/>
  <c r="T188" i="17" s="1"/>
  <c r="M189" i="17" l="1"/>
  <c r="T189" i="17" s="1"/>
  <c r="N189" i="17"/>
  <c r="L190" i="17" l="1"/>
  <c r="I190" i="17"/>
  <c r="J190" i="17" s="1"/>
  <c r="K190" i="17"/>
  <c r="M190" i="17" l="1"/>
  <c r="T190" i="17" s="1"/>
  <c r="N190" i="17"/>
  <c r="K191" i="17" l="1"/>
  <c r="L191" i="17"/>
  <c r="I191" i="17"/>
  <c r="J191" i="17" s="1"/>
  <c r="N191" i="17" s="1"/>
  <c r="L192" i="17" l="1"/>
  <c r="I192" i="17"/>
  <c r="J192" i="17" s="1"/>
  <c r="K192" i="17"/>
  <c r="N192" i="17" s="1"/>
  <c r="M191" i="17"/>
  <c r="T191" i="17" s="1"/>
  <c r="L193" i="17" l="1"/>
  <c r="I193" i="17"/>
  <c r="J193" i="17" s="1"/>
  <c r="K193" i="17"/>
  <c r="M192" i="17"/>
  <c r="T192" i="17" s="1"/>
  <c r="N193" i="17" l="1"/>
  <c r="K194" i="17"/>
  <c r="I194" i="17"/>
  <c r="J194" i="17" s="1"/>
  <c r="L194" i="17"/>
  <c r="M193" i="17"/>
  <c r="T193" i="17" s="1"/>
  <c r="M194" i="17" l="1"/>
  <c r="T194" i="17" s="1"/>
  <c r="N194" i="17"/>
  <c r="K195" i="17" l="1"/>
  <c r="L195" i="17"/>
  <c r="I195" i="17"/>
  <c r="J195" i="17" s="1"/>
  <c r="N195" i="17" s="1"/>
  <c r="I196" i="17" l="1"/>
  <c r="J196" i="17" s="1"/>
  <c r="K196" i="17"/>
  <c r="L196" i="17"/>
  <c r="M195" i="17"/>
  <c r="T195" i="17" s="1"/>
  <c r="M196" i="17" l="1"/>
  <c r="T196" i="17" s="1"/>
  <c r="N196" i="17"/>
  <c r="K197" i="17" l="1"/>
  <c r="I197" i="17"/>
  <c r="J197" i="17" s="1"/>
  <c r="L197" i="17"/>
  <c r="M197" i="17" l="1"/>
  <c r="T197" i="17" s="1"/>
  <c r="N197" i="17"/>
  <c r="I198" i="17" l="1"/>
  <c r="J198" i="17" s="1"/>
  <c r="K198" i="17"/>
  <c r="N198" i="17" s="1"/>
  <c r="L198" i="17"/>
  <c r="I199" i="17" l="1"/>
  <c r="J199" i="17" s="1"/>
  <c r="K199" i="17"/>
  <c r="N199" i="17" s="1"/>
  <c r="L199" i="17"/>
  <c r="M198" i="17"/>
  <c r="T198" i="17" s="1"/>
  <c r="K200" i="17" l="1"/>
  <c r="I200" i="17"/>
  <c r="J200" i="17" s="1"/>
  <c r="N200" i="17" s="1"/>
  <c r="L200" i="17"/>
  <c r="M199" i="17"/>
  <c r="T199" i="17" s="1"/>
  <c r="I201" i="17" l="1"/>
  <c r="J201" i="17" s="1"/>
  <c r="L201" i="17"/>
  <c r="K201" i="17"/>
  <c r="N201" i="17" s="1"/>
  <c r="M200" i="17"/>
  <c r="T200" i="17" s="1"/>
  <c r="I202" i="17" l="1"/>
  <c r="J202" i="17" s="1"/>
  <c r="L202" i="17"/>
  <c r="K202" i="17"/>
  <c r="M201" i="17"/>
  <c r="T201" i="17" s="1"/>
  <c r="M202" i="17" l="1"/>
  <c r="T202" i="17" s="1"/>
  <c r="N202" i="17"/>
  <c r="L203" i="17" l="1"/>
  <c r="I203" i="17"/>
  <c r="J203" i="17" s="1"/>
  <c r="K203" i="17"/>
  <c r="N203" i="17" s="1"/>
  <c r="L204" i="17" l="1"/>
  <c r="I204" i="17"/>
  <c r="J204" i="17" s="1"/>
  <c r="K204" i="17"/>
  <c r="M203" i="17"/>
  <c r="T203" i="17" s="1"/>
  <c r="M204" i="17" l="1"/>
  <c r="T204" i="17" s="1"/>
  <c r="N204" i="17"/>
  <c r="L205" i="17" l="1"/>
  <c r="I205" i="17"/>
  <c r="J205" i="17" s="1"/>
  <c r="K205" i="17"/>
  <c r="N205" i="17" s="1"/>
  <c r="L206" i="17" l="1"/>
  <c r="K206" i="17"/>
  <c r="I206" i="17"/>
  <c r="J206" i="17" s="1"/>
  <c r="M205" i="17"/>
  <c r="T205" i="17" s="1"/>
  <c r="N206" i="17" l="1"/>
  <c r="I207" i="17"/>
  <c r="J207" i="17" s="1"/>
  <c r="K207" i="17"/>
  <c r="L207" i="17"/>
  <c r="M206" i="17"/>
  <c r="T206" i="17" s="1"/>
  <c r="N207" i="17" l="1"/>
  <c r="L208" i="17"/>
  <c r="K208" i="17"/>
  <c r="I208" i="17"/>
  <c r="J208" i="17" s="1"/>
  <c r="M207" i="17"/>
  <c r="T207" i="17" s="1"/>
  <c r="N208" i="17" l="1"/>
  <c r="K209" i="17" s="1"/>
  <c r="I209" i="17"/>
  <c r="J209" i="17" s="1"/>
  <c r="M208" i="17"/>
  <c r="T208" i="17" s="1"/>
  <c r="L209" i="17" l="1"/>
  <c r="N209" i="17"/>
  <c r="L210" i="17" s="1"/>
  <c r="K210" i="17"/>
  <c r="I210" i="17"/>
  <c r="J210" i="17" s="1"/>
  <c r="M209" i="17"/>
  <c r="T209" i="17" s="1"/>
  <c r="N210" i="17" l="1"/>
  <c r="M210" i="17"/>
  <c r="T210" i="17" s="1"/>
  <c r="L211" i="17"/>
  <c r="K211" i="17"/>
  <c r="N211" i="17" s="1"/>
  <c r="I211" i="17"/>
  <c r="J211" i="17" s="1"/>
  <c r="M211" i="17" l="1"/>
  <c r="T211" i="17" s="1"/>
  <c r="I212" i="17"/>
  <c r="J212" i="17" s="1"/>
  <c r="K212" i="17"/>
  <c r="N212" i="17" s="1"/>
  <c r="L212" i="17"/>
  <c r="K213" i="17" l="1"/>
  <c r="L213" i="17"/>
  <c r="I213" i="17"/>
  <c r="J213" i="17" s="1"/>
  <c r="M212" i="17"/>
  <c r="T212" i="17" s="1"/>
  <c r="M213" i="17" l="1"/>
  <c r="T213" i="17" s="1"/>
  <c r="N213" i="17"/>
  <c r="K214" i="17" l="1"/>
  <c r="L214" i="17"/>
  <c r="I214" i="17"/>
  <c r="J214" i="17" s="1"/>
  <c r="M214" i="17" s="1"/>
  <c r="T214" i="17" s="1"/>
  <c r="N214" i="17" l="1"/>
  <c r="L215" i="17"/>
  <c r="K215" i="17"/>
  <c r="I215" i="17"/>
  <c r="J215" i="17" s="1"/>
  <c r="M215" i="17" s="1"/>
  <c r="T215" i="17" s="1"/>
  <c r="N215" i="17" l="1"/>
  <c r="L216" i="17" l="1"/>
  <c r="I216" i="17"/>
  <c r="J216" i="17" s="1"/>
  <c r="K216" i="17"/>
  <c r="M216" i="17" l="1"/>
  <c r="T216" i="17" s="1"/>
  <c r="N216" i="17"/>
  <c r="I217" i="17" l="1"/>
  <c r="J217" i="17" s="1"/>
  <c r="K217" i="17"/>
  <c r="L217" i="17"/>
  <c r="N217" i="17" l="1"/>
  <c r="K218" i="17"/>
  <c r="I218" i="17"/>
  <c r="J218" i="17" s="1"/>
  <c r="N218" i="17" s="1"/>
  <c r="L218" i="17"/>
  <c r="M217" i="17"/>
  <c r="T217" i="17" s="1"/>
  <c r="I219" i="17" l="1"/>
  <c r="J219" i="17" s="1"/>
  <c r="K219" i="17"/>
  <c r="N219" i="17" s="1"/>
  <c r="L219" i="17"/>
  <c r="M218" i="17"/>
  <c r="T218" i="17" s="1"/>
  <c r="I220" i="17" l="1"/>
  <c r="J220" i="17" s="1"/>
  <c r="K220" i="17"/>
  <c r="N220" i="17" s="1"/>
  <c r="L220" i="17"/>
  <c r="M219" i="17"/>
  <c r="T219" i="17" s="1"/>
  <c r="I221" i="17" l="1"/>
  <c r="J221" i="17" s="1"/>
  <c r="L221" i="17"/>
  <c r="K221" i="17"/>
  <c r="N221" i="17" s="1"/>
  <c r="M220" i="17"/>
  <c r="T220" i="17" s="1"/>
  <c r="I222" i="17" l="1"/>
  <c r="J222" i="17" s="1"/>
  <c r="K222" i="17"/>
  <c r="L222" i="17"/>
  <c r="M221" i="17"/>
  <c r="T221" i="17" s="1"/>
  <c r="N222" i="17" l="1"/>
  <c r="K223" i="17" s="1"/>
  <c r="I223" i="17"/>
  <c r="J223" i="17" s="1"/>
  <c r="M222" i="17"/>
  <c r="T222" i="17" s="1"/>
  <c r="N223" i="17" l="1"/>
  <c r="L223" i="17"/>
  <c r="L224" i="17"/>
  <c r="K224" i="17"/>
  <c r="I224" i="17"/>
  <c r="J224" i="17" s="1"/>
  <c r="M223" i="17"/>
  <c r="T223" i="17" s="1"/>
  <c r="M224" i="17" l="1"/>
  <c r="T224" i="17" s="1"/>
  <c r="N224" i="17"/>
  <c r="K225" i="17" l="1"/>
  <c r="L225" i="17"/>
  <c r="I225" i="17"/>
  <c r="J225" i="17" s="1"/>
  <c r="M225" i="17" s="1"/>
  <c r="T225" i="17" s="1"/>
  <c r="N225" i="17" l="1"/>
  <c r="K226" i="17"/>
  <c r="L226" i="17"/>
  <c r="I226" i="17"/>
  <c r="J226" i="17" s="1"/>
  <c r="M226" i="17" s="1"/>
  <c r="T226" i="17" s="1"/>
  <c r="N226" i="17" l="1"/>
  <c r="I227" i="17"/>
  <c r="J227" i="17" s="1"/>
  <c r="K227" i="17"/>
  <c r="N227" i="17" s="1"/>
  <c r="L227" i="17"/>
  <c r="I228" i="17" l="1"/>
  <c r="J228" i="17" s="1"/>
  <c r="K228" i="17"/>
  <c r="N228" i="17" s="1"/>
  <c r="L228" i="17"/>
  <c r="M227" i="17"/>
  <c r="T227" i="17" s="1"/>
  <c r="K229" i="17" l="1"/>
  <c r="L229" i="17"/>
  <c r="I229" i="17"/>
  <c r="J229" i="17" s="1"/>
  <c r="M228" i="17"/>
  <c r="T228" i="17" s="1"/>
  <c r="M229" i="17" l="1"/>
  <c r="T229" i="17" s="1"/>
  <c r="N229" i="17"/>
  <c r="L230" i="17" l="1"/>
  <c r="I230" i="17"/>
  <c r="J230" i="17" s="1"/>
  <c r="K230" i="17"/>
  <c r="M230" i="17" l="1"/>
  <c r="T230" i="17" s="1"/>
  <c r="N230" i="17"/>
  <c r="L231" i="17" l="1"/>
  <c r="K231" i="17"/>
  <c r="I231" i="17"/>
  <c r="J231" i="17" s="1"/>
  <c r="M231" i="17" l="1"/>
  <c r="T231" i="17" s="1"/>
  <c r="N231" i="17"/>
  <c r="I232" i="17" l="1"/>
  <c r="J232" i="17" s="1"/>
  <c r="K232" i="17"/>
  <c r="N232" i="17" s="1"/>
  <c r="L232" i="17"/>
  <c r="I233" i="17" l="1"/>
  <c r="J233" i="17" s="1"/>
  <c r="K233" i="17"/>
  <c r="N233" i="17" s="1"/>
  <c r="L233" i="17"/>
  <c r="M232" i="17"/>
  <c r="T232" i="17" s="1"/>
  <c r="K234" i="17" l="1"/>
  <c r="L234" i="17"/>
  <c r="I234" i="17"/>
  <c r="J234" i="17" s="1"/>
  <c r="M234" i="17" s="1"/>
  <c r="T234" i="17" s="1"/>
  <c r="N234" i="17"/>
  <c r="M233" i="17"/>
  <c r="T233" i="17" s="1"/>
  <c r="I235" i="17" l="1"/>
  <c r="J235" i="17" s="1"/>
  <c r="K235" i="17"/>
  <c r="L235" i="17"/>
  <c r="M235" i="17" l="1"/>
  <c r="T235" i="17" s="1"/>
  <c r="N235" i="17"/>
  <c r="I236" i="17" l="1"/>
  <c r="J236" i="17" s="1"/>
  <c r="L236" i="17"/>
  <c r="K236" i="17"/>
  <c r="M236" i="17" l="1"/>
  <c r="T236" i="17" s="1"/>
  <c r="N236" i="17"/>
  <c r="K237" i="17" l="1"/>
  <c r="L237" i="17"/>
  <c r="I237" i="17"/>
  <c r="J237" i="17" s="1"/>
  <c r="N237" i="17" l="1"/>
  <c r="M237" i="17"/>
  <c r="T237" i="17" s="1"/>
  <c r="L238" i="17"/>
  <c r="I238" i="17"/>
  <c r="J238" i="17" s="1"/>
  <c r="K238" i="17"/>
  <c r="N238" i="17" l="1"/>
  <c r="L239" i="17" s="1"/>
  <c r="K239" i="17"/>
  <c r="I239" i="17"/>
  <c r="J239" i="17" s="1"/>
  <c r="N239" i="17" s="1"/>
  <c r="M238" i="17"/>
  <c r="T238" i="17" s="1"/>
  <c r="L240" i="17" l="1"/>
  <c r="K240" i="17"/>
  <c r="I240" i="17"/>
  <c r="J240" i="17" s="1"/>
  <c r="M239" i="17"/>
  <c r="T239" i="17" s="1"/>
  <c r="M240" i="17" l="1"/>
  <c r="T240" i="17" s="1"/>
  <c r="N240" i="17"/>
  <c r="L241" i="17" l="1"/>
  <c r="K241" i="17"/>
  <c r="I241" i="17"/>
  <c r="J241" i="17" s="1"/>
  <c r="M241" i="17" l="1"/>
  <c r="T241" i="17" s="1"/>
  <c r="N241" i="17"/>
  <c r="K242" i="17" s="1"/>
  <c r="I242" i="17" l="1"/>
  <c r="J242" i="17" s="1"/>
  <c r="L242" i="17"/>
  <c r="M242" i="17" l="1"/>
  <c r="T242" i="17" s="1"/>
  <c r="N242" i="17"/>
  <c r="L243" i="17" s="1"/>
  <c r="I243" i="17"/>
  <c r="J243" i="17" s="1"/>
  <c r="K243" i="17"/>
  <c r="N243" i="17" l="1"/>
  <c r="L244" i="17"/>
  <c r="I244" i="17"/>
  <c r="J244" i="17" s="1"/>
  <c r="K244" i="17"/>
  <c r="M243" i="17"/>
  <c r="T243" i="17" s="1"/>
  <c r="M244" i="17" l="1"/>
  <c r="T244" i="17" s="1"/>
  <c r="N244" i="17"/>
  <c r="L245" i="17" l="1"/>
  <c r="I245" i="17"/>
  <c r="J245" i="17" s="1"/>
  <c r="K245" i="17"/>
  <c r="N245" i="17" l="1"/>
  <c r="I246" i="17" s="1"/>
  <c r="J246" i="17" s="1"/>
  <c r="L246" i="17"/>
  <c r="M245" i="17"/>
  <c r="T245" i="17" s="1"/>
  <c r="K246" i="17" l="1"/>
  <c r="N246" i="17" s="1"/>
  <c r="L247" i="17"/>
  <c r="K247" i="17"/>
  <c r="I247" i="17"/>
  <c r="J247" i="17" s="1"/>
  <c r="M246" i="17"/>
  <c r="T246" i="17" s="1"/>
  <c r="M247" i="17" l="1"/>
  <c r="T247" i="17" s="1"/>
  <c r="N247" i="17"/>
  <c r="I248" i="17" l="1"/>
  <c r="J248" i="17" s="1"/>
  <c r="L248" i="17"/>
  <c r="K248" i="17"/>
  <c r="N248" i="17" l="1"/>
  <c r="L249" i="17" s="1"/>
  <c r="M248" i="17"/>
  <c r="T248" i="17" s="1"/>
  <c r="I249" i="17" l="1"/>
  <c r="J249" i="17" s="1"/>
  <c r="K249" i="17"/>
  <c r="M249" i="17" l="1"/>
  <c r="T249" i="17" s="1"/>
  <c r="N249" i="17"/>
  <c r="I250" i="17" s="1"/>
  <c r="J250" i="17" s="1"/>
  <c r="L250" i="17"/>
  <c r="K250" i="17" l="1"/>
  <c r="N250" i="17" s="1"/>
  <c r="I251" i="17" s="1"/>
  <c r="J251" i="17" s="1"/>
  <c r="L251" i="17"/>
  <c r="M250" i="17"/>
  <c r="T250" i="17" s="1"/>
  <c r="K251" i="17" l="1"/>
  <c r="N251" i="17" s="1"/>
  <c r="L252" i="17" s="1"/>
  <c r="K252" i="17"/>
  <c r="M251" i="17"/>
  <c r="T251" i="17" s="1"/>
  <c r="I252" i="17" l="1"/>
  <c r="J252" i="17" s="1"/>
  <c r="M252" i="17" l="1"/>
  <c r="T252" i="17" s="1"/>
  <c r="N252" i="17"/>
  <c r="L253" i="17" l="1"/>
  <c r="I253" i="17"/>
  <c r="J253" i="17" s="1"/>
  <c r="K253" i="17"/>
  <c r="M253" i="17" l="1"/>
  <c r="T253" i="17" s="1"/>
  <c r="N253" i="17"/>
  <c r="K254" i="17" l="1"/>
  <c r="L254" i="17"/>
  <c r="I254" i="17"/>
  <c r="J254" i="17" s="1"/>
  <c r="N254" i="17"/>
  <c r="L255" i="17" l="1"/>
  <c r="I255" i="17"/>
  <c r="J255" i="17" s="1"/>
  <c r="K255" i="17"/>
  <c r="M254" i="17"/>
  <c r="T254" i="17" s="1"/>
  <c r="M255" i="17" l="1"/>
  <c r="T255" i="17" s="1"/>
  <c r="N255" i="17"/>
  <c r="K256" i="17" l="1"/>
  <c r="L256" i="17"/>
  <c r="I256" i="17"/>
  <c r="J256" i="17" s="1"/>
  <c r="N256" i="17" l="1"/>
  <c r="M256" i="17"/>
  <c r="T256" i="17" s="1"/>
  <c r="L257" i="17"/>
  <c r="I257" i="17"/>
  <c r="J257" i="17" s="1"/>
  <c r="N257" i="17" s="1"/>
  <c r="K257" i="17"/>
  <c r="M257" i="17" l="1"/>
  <c r="T257" i="17" s="1"/>
  <c r="L258" i="17"/>
  <c r="I258" i="17"/>
  <c r="J258" i="17" s="1"/>
  <c r="K258" i="17"/>
  <c r="N258" i="17" s="1"/>
  <c r="K259" i="17" l="1"/>
  <c r="L259" i="17"/>
  <c r="I259" i="17"/>
  <c r="J259" i="17" s="1"/>
  <c r="M258" i="17"/>
  <c r="T258" i="17" s="1"/>
  <c r="N259" i="17" l="1"/>
  <c r="K260" i="17"/>
  <c r="I260" i="17"/>
  <c r="J260" i="17" s="1"/>
  <c r="L260" i="17"/>
  <c r="M259" i="17"/>
  <c r="T259" i="17" s="1"/>
  <c r="N260" i="17" l="1"/>
  <c r="M260" i="17"/>
  <c r="T260" i="17" s="1"/>
  <c r="I261" i="17" l="1"/>
  <c r="J261" i="17" s="1"/>
  <c r="K261" i="17"/>
  <c r="N261" i="17" s="1"/>
  <c r="L261" i="17"/>
  <c r="L262" i="17" l="1"/>
  <c r="I262" i="17"/>
  <c r="J262" i="17" s="1"/>
  <c r="K262" i="17"/>
  <c r="N262" i="17" s="1"/>
  <c r="M261" i="17"/>
  <c r="T261" i="17" s="1"/>
  <c r="K263" i="17" l="1"/>
  <c r="L263" i="17"/>
  <c r="I263" i="17"/>
  <c r="J263" i="17" s="1"/>
  <c r="M262" i="17"/>
  <c r="T262" i="17" s="1"/>
  <c r="N263" i="17" l="1"/>
  <c r="I264" i="17"/>
  <c r="J264" i="17" s="1"/>
  <c r="L264" i="17"/>
  <c r="K264" i="17"/>
  <c r="M263" i="17"/>
  <c r="T263" i="17" s="1"/>
  <c r="M264" i="17" l="1"/>
  <c r="T264" i="17" s="1"/>
  <c r="N264" i="17"/>
  <c r="I265" i="17" l="1"/>
  <c r="J265" i="17" s="1"/>
  <c r="K265" i="17"/>
  <c r="L265" i="17"/>
  <c r="N265" i="17"/>
  <c r="I266" i="17" l="1"/>
  <c r="J266" i="17" s="1"/>
  <c r="L266" i="17"/>
  <c r="K266" i="17"/>
  <c r="N266" i="17"/>
  <c r="M265" i="17"/>
  <c r="T265" i="17" s="1"/>
  <c r="I267" i="17" l="1"/>
  <c r="J267" i="17" s="1"/>
  <c r="K267" i="17"/>
  <c r="L267" i="17"/>
  <c r="N267" i="17"/>
  <c r="M266" i="17"/>
  <c r="T266" i="17" s="1"/>
  <c r="K268" i="17" l="1"/>
  <c r="I268" i="17"/>
  <c r="J268" i="17" s="1"/>
  <c r="L268" i="17"/>
  <c r="N268" i="17"/>
  <c r="M267" i="17"/>
  <c r="T267" i="17" s="1"/>
  <c r="K269" i="17" l="1"/>
  <c r="I269" i="17"/>
  <c r="J269" i="17" s="1"/>
  <c r="L269" i="17"/>
  <c r="M268" i="17"/>
  <c r="T268" i="17" s="1"/>
  <c r="N269" i="17" l="1"/>
  <c r="M269" i="17"/>
  <c r="T269" i="17" s="1"/>
  <c r="L270" i="17" l="1"/>
  <c r="K270" i="17"/>
  <c r="I270" i="17"/>
  <c r="J270" i="17" s="1"/>
  <c r="N270" i="17" s="1"/>
  <c r="M270" i="17" l="1"/>
  <c r="T270" i="17" s="1"/>
  <c r="K271" i="17"/>
  <c r="I271" i="17"/>
  <c r="J271" i="17" s="1"/>
  <c r="N271" i="17" s="1"/>
  <c r="L271" i="17"/>
  <c r="L272" i="17" l="1"/>
  <c r="K272" i="17"/>
  <c r="I272" i="17"/>
  <c r="J272" i="17" s="1"/>
  <c r="M272" i="17" s="1"/>
  <c r="T272" i="17" s="1"/>
  <c r="M271" i="17"/>
  <c r="T271" i="17" s="1"/>
  <c r="N272" i="17" l="1"/>
  <c r="I273" i="17" l="1"/>
  <c r="J273" i="17" s="1"/>
  <c r="K273" i="17"/>
  <c r="L273" i="17"/>
  <c r="N273" i="17"/>
  <c r="K274" i="17" l="1"/>
  <c r="L274" i="17"/>
  <c r="I274" i="17"/>
  <c r="J274" i="17" s="1"/>
  <c r="M274" i="17" s="1"/>
  <c r="T274" i="17" s="1"/>
  <c r="M273" i="17"/>
  <c r="T273" i="17" s="1"/>
  <c r="N274" i="17" l="1"/>
  <c r="I275" i="17" l="1"/>
  <c r="J275" i="17" s="1"/>
  <c r="L275" i="17"/>
  <c r="K275" i="17"/>
  <c r="N275" i="17" s="1"/>
  <c r="L276" i="17" l="1"/>
  <c r="I276" i="17"/>
  <c r="J276" i="17" s="1"/>
  <c r="K276" i="17"/>
  <c r="N276" i="17" s="1"/>
  <c r="M275" i="17"/>
  <c r="T275" i="17" s="1"/>
  <c r="L277" i="17" l="1"/>
  <c r="I277" i="17"/>
  <c r="J277" i="17" s="1"/>
  <c r="K277" i="17"/>
  <c r="N277" i="17"/>
  <c r="M276" i="17"/>
  <c r="T276" i="17" s="1"/>
  <c r="L278" i="17" l="1"/>
  <c r="I278" i="17"/>
  <c r="J278" i="17" s="1"/>
  <c r="K278" i="17"/>
  <c r="M277" i="17"/>
  <c r="T277" i="17" s="1"/>
  <c r="M278" i="17" l="1"/>
  <c r="T278" i="17" s="1"/>
  <c r="N278" i="17"/>
  <c r="K279" i="17" l="1"/>
  <c r="I279" i="17"/>
  <c r="J279" i="17" s="1"/>
  <c r="L279" i="17"/>
  <c r="N279" i="17"/>
  <c r="K280" i="17" l="1"/>
  <c r="I280" i="17"/>
  <c r="J280" i="17" s="1"/>
  <c r="L280" i="17"/>
  <c r="M279" i="17"/>
  <c r="T279" i="17" s="1"/>
  <c r="M280" i="17" l="1"/>
  <c r="T280" i="17" s="1"/>
  <c r="N280" i="17"/>
  <c r="L281" i="17" l="1"/>
  <c r="K281" i="17"/>
  <c r="I281" i="17"/>
  <c r="J281" i="17" s="1"/>
  <c r="M281" i="17" s="1"/>
  <c r="T281" i="17" s="1"/>
  <c r="N281" i="17"/>
  <c r="K282" i="17" l="1"/>
  <c r="I282" i="17"/>
  <c r="J282" i="17" s="1"/>
  <c r="L282" i="17"/>
  <c r="M282" i="17" l="1"/>
  <c r="T282" i="17" s="1"/>
  <c r="N282" i="17"/>
  <c r="I283" i="17" l="1"/>
  <c r="J283" i="17" s="1"/>
  <c r="L283" i="17"/>
  <c r="K283" i="17"/>
  <c r="N283" i="17" l="1"/>
  <c r="M283" i="17"/>
  <c r="T283" i="17" s="1"/>
  <c r="I284" i="17" l="1"/>
  <c r="J284" i="17" s="1"/>
  <c r="L284" i="17"/>
  <c r="K284" i="17"/>
  <c r="N284" i="17" s="1"/>
  <c r="K285" i="17" l="1"/>
  <c r="L285" i="17"/>
  <c r="I285" i="17"/>
  <c r="J285" i="17" s="1"/>
  <c r="M285" i="17" s="1"/>
  <c r="T285" i="17" s="1"/>
  <c r="N285" i="17"/>
  <c r="M284" i="17"/>
  <c r="T284" i="17" s="1"/>
  <c r="I286" i="17" l="1"/>
  <c r="J286" i="17" s="1"/>
  <c r="L286" i="17"/>
  <c r="K286" i="17"/>
  <c r="N286" i="17" s="1"/>
  <c r="L287" i="17" l="1"/>
  <c r="K287" i="17"/>
  <c r="I287" i="17"/>
  <c r="J287" i="17" s="1"/>
  <c r="M287" i="17" s="1"/>
  <c r="T287" i="17" s="1"/>
  <c r="M286" i="17"/>
  <c r="T286" i="17" s="1"/>
  <c r="N287" i="17" l="1"/>
  <c r="I288" i="17" l="1"/>
  <c r="J288" i="17" s="1"/>
  <c r="K288" i="17"/>
  <c r="L288" i="17"/>
  <c r="N288" i="17"/>
  <c r="K289" i="17" l="1"/>
  <c r="L289" i="17"/>
  <c r="I289" i="17"/>
  <c r="J289" i="17" s="1"/>
  <c r="M288" i="17"/>
  <c r="T288" i="17" s="1"/>
  <c r="N289" i="17" l="1"/>
  <c r="M289" i="17"/>
  <c r="T289" i="17" s="1"/>
  <c r="I290" i="17" l="1"/>
  <c r="J290" i="17" s="1"/>
  <c r="L290" i="17"/>
  <c r="K290" i="17"/>
  <c r="M290" i="17" s="1"/>
  <c r="T290" i="17" s="1"/>
  <c r="N290" i="17" l="1"/>
  <c r="I291" i="17" l="1"/>
  <c r="J291" i="17" s="1"/>
  <c r="K291" i="17"/>
  <c r="N291" i="17" s="1"/>
  <c r="L291" i="17"/>
  <c r="M291" i="17" s="1"/>
  <c r="T291" i="17" s="1"/>
  <c r="I292" i="17" l="1"/>
  <c r="J292" i="17" s="1"/>
  <c r="K292" i="17"/>
  <c r="L292" i="17"/>
  <c r="N292" i="17"/>
  <c r="L293" i="17" l="1"/>
  <c r="K293" i="17"/>
  <c r="I293" i="17"/>
  <c r="J293" i="17" s="1"/>
  <c r="M292" i="17"/>
  <c r="T292" i="17" s="1"/>
  <c r="M293" i="17" l="1"/>
  <c r="T293" i="17" s="1"/>
  <c r="N293" i="17"/>
  <c r="K294" i="17" l="1"/>
  <c r="I294" i="17"/>
  <c r="J294" i="17" s="1"/>
  <c r="L294" i="17"/>
  <c r="M294" i="17" l="1"/>
  <c r="T294" i="17" s="1"/>
  <c r="N294" i="17"/>
  <c r="L295" i="17" l="1"/>
  <c r="K295" i="17"/>
  <c r="I295" i="17"/>
  <c r="J295" i="17" s="1"/>
  <c r="M295" i="17" s="1"/>
  <c r="T295" i="17" s="1"/>
  <c r="N295" i="17"/>
  <c r="K296" i="17" l="1"/>
  <c r="I296" i="17"/>
  <c r="J296" i="17" s="1"/>
  <c r="L296" i="17"/>
  <c r="M296" i="17" l="1"/>
  <c r="T296" i="17" s="1"/>
  <c r="N296" i="17"/>
  <c r="L297" i="17" l="1"/>
  <c r="I297" i="17"/>
  <c r="J297" i="17" s="1"/>
  <c r="K297" i="17"/>
  <c r="N297" i="17" s="1"/>
  <c r="I298" i="17" l="1"/>
  <c r="J298" i="17" s="1"/>
  <c r="K298" i="17"/>
  <c r="N298" i="17" s="1"/>
  <c r="L298" i="17"/>
  <c r="M297" i="17"/>
  <c r="T297" i="17" s="1"/>
  <c r="L299" i="17" l="1"/>
  <c r="K299" i="17"/>
  <c r="I299" i="17"/>
  <c r="J299" i="17" s="1"/>
  <c r="M298" i="17"/>
  <c r="T298" i="17" s="1"/>
  <c r="N299" i="17" l="1"/>
  <c r="I300" i="17"/>
  <c r="J300" i="17" s="1"/>
  <c r="N300" i="17" s="1"/>
  <c r="L300" i="17"/>
  <c r="K300" i="17"/>
  <c r="M299" i="17"/>
  <c r="T299" i="17" s="1"/>
  <c r="I301" i="17" l="1"/>
  <c r="J301" i="17" s="1"/>
  <c r="L301" i="17"/>
  <c r="K301" i="17"/>
  <c r="N301" i="17" s="1"/>
  <c r="M300" i="17"/>
  <c r="T300" i="17" s="1"/>
  <c r="K302" i="17" l="1"/>
  <c r="L302" i="17"/>
  <c r="I302" i="17"/>
  <c r="J302" i="17" s="1"/>
  <c r="M302" i="17" s="1"/>
  <c r="T302" i="17" s="1"/>
  <c r="M301" i="17"/>
  <c r="T301" i="17" s="1"/>
  <c r="N302" i="17" l="1"/>
  <c r="K303" i="17" l="1"/>
  <c r="I303" i="17"/>
  <c r="J303" i="17" s="1"/>
  <c r="L303" i="17"/>
  <c r="N303" i="17"/>
  <c r="K304" i="17" l="1"/>
  <c r="L304" i="17"/>
  <c r="I304" i="17"/>
  <c r="J304" i="17" s="1"/>
  <c r="M304" i="17" s="1"/>
  <c r="T304" i="17" s="1"/>
  <c r="N304" i="17"/>
  <c r="M303" i="17"/>
  <c r="T303" i="17" s="1"/>
  <c r="I305" i="17" l="1"/>
  <c r="J305" i="17" s="1"/>
  <c r="L305" i="17"/>
  <c r="K305" i="17"/>
  <c r="N305" i="17"/>
  <c r="I306" i="17" l="1"/>
  <c r="J306" i="17" s="1"/>
  <c r="L306" i="17"/>
  <c r="K306" i="17"/>
  <c r="N306" i="17" s="1"/>
  <c r="M305" i="17"/>
  <c r="T305" i="17" s="1"/>
  <c r="K307" i="17" l="1"/>
  <c r="I307" i="17"/>
  <c r="J307" i="17" s="1"/>
  <c r="L307" i="17"/>
  <c r="M306" i="17"/>
  <c r="T306" i="17" s="1"/>
  <c r="N307" i="17" l="1"/>
  <c r="M307" i="17"/>
  <c r="T307" i="17" s="1"/>
  <c r="L308" i="17" l="1"/>
  <c r="K308" i="17"/>
  <c r="I308" i="17"/>
  <c r="J308" i="17" s="1"/>
  <c r="M308" i="17" s="1"/>
  <c r="T308" i="17" s="1"/>
  <c r="N308" i="17"/>
  <c r="L309" i="17" l="1"/>
  <c r="I309" i="17"/>
  <c r="J309" i="17" s="1"/>
  <c r="K309" i="17"/>
  <c r="N309" i="17" s="1"/>
  <c r="I310" i="17" l="1"/>
  <c r="J310" i="17" s="1"/>
  <c r="L310" i="17"/>
  <c r="K310" i="17"/>
  <c r="N310" i="17" s="1"/>
  <c r="M309" i="17"/>
  <c r="T309" i="17" s="1"/>
  <c r="I311" i="17" l="1"/>
  <c r="J311" i="17" s="1"/>
  <c r="L311" i="17"/>
  <c r="K311" i="17"/>
  <c r="N311" i="17" s="1"/>
  <c r="M310" i="17"/>
  <c r="T310" i="17" s="1"/>
  <c r="I312" i="17" l="1"/>
  <c r="J312" i="17" s="1"/>
  <c r="K312" i="17"/>
  <c r="N312" i="17" s="1"/>
  <c r="L312" i="17"/>
  <c r="M311" i="17"/>
  <c r="T311" i="17" s="1"/>
  <c r="K313" i="17" l="1"/>
  <c r="L313" i="17"/>
  <c r="I313" i="17"/>
  <c r="J313" i="17" s="1"/>
  <c r="M313" i="17" s="1"/>
  <c r="T313" i="17" s="1"/>
  <c r="M312" i="17"/>
  <c r="T312" i="17" s="1"/>
  <c r="N313" i="17" l="1"/>
  <c r="K314" i="17" l="1"/>
  <c r="L314" i="17"/>
  <c r="I314" i="17"/>
  <c r="J314" i="17" s="1"/>
  <c r="M314" i="17" s="1"/>
  <c r="T314" i="17" s="1"/>
  <c r="N314" i="17"/>
  <c r="I315" i="17" l="1"/>
  <c r="J315" i="17" s="1"/>
  <c r="K315" i="17"/>
  <c r="L315" i="17"/>
  <c r="N315" i="17" l="1"/>
  <c r="M315" i="17"/>
  <c r="T315" i="17" s="1"/>
  <c r="K316" i="17" l="1"/>
  <c r="I316" i="17"/>
  <c r="J316" i="17" s="1"/>
  <c r="L316" i="17"/>
  <c r="M316" i="17" l="1"/>
  <c r="T316" i="17" s="1"/>
  <c r="N316" i="17"/>
  <c r="K317" i="17" l="1"/>
  <c r="I317" i="17"/>
  <c r="J317" i="17" s="1"/>
  <c r="L317" i="17"/>
  <c r="M317" i="17" l="1"/>
  <c r="T317" i="17" s="1"/>
  <c r="N317" i="17"/>
  <c r="L318" i="17" l="1"/>
  <c r="I318" i="17"/>
  <c r="J318" i="17" s="1"/>
  <c r="K318" i="17"/>
  <c r="N318" i="17" s="1"/>
  <c r="K319" i="17" l="1"/>
  <c r="I319" i="17"/>
  <c r="J319" i="17" s="1"/>
  <c r="N319" i="17" s="1"/>
  <c r="L319" i="17"/>
  <c r="M318" i="17"/>
  <c r="T318" i="17" s="1"/>
  <c r="K320" i="17" l="1"/>
  <c r="L320" i="17"/>
  <c r="I320" i="17"/>
  <c r="J320" i="17" s="1"/>
  <c r="M320" i="17" s="1"/>
  <c r="T320" i="17" s="1"/>
  <c r="M319" i="17"/>
  <c r="T319" i="17" s="1"/>
  <c r="N320" i="17" l="1"/>
  <c r="K321" i="17" l="1"/>
  <c r="I321" i="17"/>
  <c r="J321" i="17" s="1"/>
  <c r="L321" i="17"/>
  <c r="N321" i="17" l="1"/>
  <c r="K322" i="17"/>
  <c r="L322" i="17"/>
  <c r="I322" i="17"/>
  <c r="J322" i="17" s="1"/>
  <c r="M321" i="17"/>
  <c r="T321" i="17" s="1"/>
  <c r="M322" i="17" l="1"/>
  <c r="T322" i="17" s="1"/>
  <c r="N322" i="17"/>
  <c r="K323" i="17" s="1"/>
  <c r="N323" i="17" s="1"/>
  <c r="L323" i="17"/>
  <c r="I323" i="17"/>
  <c r="J323" i="17" s="1"/>
  <c r="L324" i="17" l="1"/>
  <c r="I324" i="17"/>
  <c r="J324" i="17" s="1"/>
  <c r="K324" i="17"/>
  <c r="M323" i="17"/>
  <c r="T323" i="17" s="1"/>
  <c r="M324" i="17" l="1"/>
  <c r="T324" i="17" s="1"/>
  <c r="N324" i="17"/>
  <c r="I325" i="17" l="1"/>
  <c r="J325" i="17" s="1"/>
  <c r="K325" i="17"/>
  <c r="N325" i="17" s="1"/>
  <c r="L325" i="17"/>
  <c r="M325" i="17" l="1"/>
  <c r="T325" i="17" s="1"/>
  <c r="L326" i="17"/>
  <c r="K326" i="17"/>
  <c r="I326" i="17"/>
  <c r="J326" i="17" s="1"/>
  <c r="N326" i="17" l="1"/>
  <c r="M326" i="17"/>
  <c r="T326" i="17" s="1"/>
  <c r="L327" i="17"/>
  <c r="K327" i="17"/>
  <c r="I327" i="17"/>
  <c r="J327" i="17" s="1"/>
  <c r="M327" i="17" l="1"/>
  <c r="T327" i="17" s="1"/>
  <c r="N327" i="17"/>
  <c r="L328" i="17" l="1"/>
  <c r="I328" i="17"/>
  <c r="J328" i="17" s="1"/>
  <c r="K328" i="17"/>
  <c r="N328" i="17"/>
  <c r="L329" i="17" l="1"/>
  <c r="K329" i="17"/>
  <c r="I329" i="17"/>
  <c r="J329" i="17" s="1"/>
  <c r="M329" i="17" s="1"/>
  <c r="T329" i="17" s="1"/>
  <c r="M328" i="17"/>
  <c r="T328" i="17" s="1"/>
  <c r="N329" i="17" l="1"/>
  <c r="I330" i="17" l="1"/>
  <c r="J330" i="17" s="1"/>
  <c r="K330" i="17"/>
  <c r="L330" i="17"/>
  <c r="N330" i="17"/>
  <c r="I331" i="17" l="1"/>
  <c r="J331" i="17" s="1"/>
  <c r="L331" i="17"/>
  <c r="K331" i="17"/>
  <c r="N331" i="17" s="1"/>
  <c r="M330" i="17"/>
  <c r="T330" i="17" s="1"/>
  <c r="K332" i="17" l="1"/>
  <c r="L332" i="17"/>
  <c r="I332" i="17"/>
  <c r="J332" i="17" s="1"/>
  <c r="M331" i="17"/>
  <c r="T331" i="17" s="1"/>
  <c r="M332" i="17" l="1"/>
  <c r="T332" i="17" s="1"/>
  <c r="N332" i="17"/>
  <c r="L333" i="17" l="1"/>
  <c r="I333" i="17"/>
  <c r="J333" i="17" s="1"/>
  <c r="K333" i="17"/>
  <c r="M333" i="17" l="1"/>
  <c r="T333" i="17" s="1"/>
  <c r="N333" i="17"/>
  <c r="L334" i="17" l="1"/>
  <c r="K334" i="17"/>
  <c r="I334" i="17"/>
  <c r="J334" i="17" s="1"/>
  <c r="M334" i="17" s="1"/>
  <c r="T334" i="17" s="1"/>
  <c r="N334" i="17"/>
  <c r="K335" i="17" l="1"/>
  <c r="I335" i="17"/>
  <c r="J335" i="17" s="1"/>
  <c r="L335" i="17"/>
  <c r="M335" i="17" l="1"/>
  <c r="T335" i="17" s="1"/>
  <c r="N335" i="17"/>
  <c r="L336" i="17" l="1"/>
  <c r="I336" i="17"/>
  <c r="J336" i="17" s="1"/>
  <c r="K336" i="17"/>
  <c r="N336" i="17" s="1"/>
  <c r="K337" i="17" l="1"/>
  <c r="I337" i="17"/>
  <c r="J337" i="17" s="1"/>
  <c r="L337" i="17"/>
  <c r="N337" i="17"/>
  <c r="M336" i="17"/>
  <c r="T336" i="17" s="1"/>
  <c r="I338" i="17" l="1"/>
  <c r="J338" i="17" s="1"/>
  <c r="K338" i="17"/>
  <c r="L338" i="17"/>
  <c r="N338" i="17"/>
  <c r="M337" i="17"/>
  <c r="T337" i="17" s="1"/>
  <c r="I339" i="17" l="1"/>
  <c r="J339" i="17" s="1"/>
  <c r="L339" i="17"/>
  <c r="K339" i="17"/>
  <c r="N339" i="17" s="1"/>
  <c r="M338" i="17"/>
  <c r="T338" i="17" s="1"/>
  <c r="I340" i="17" l="1"/>
  <c r="J340" i="17" s="1"/>
  <c r="L340" i="17"/>
  <c r="K340" i="17"/>
  <c r="M339" i="17"/>
  <c r="T339" i="17" s="1"/>
  <c r="M340" i="17" l="1"/>
  <c r="T340" i="17" s="1"/>
  <c r="N340" i="17"/>
  <c r="K341" i="17" l="1"/>
  <c r="L341" i="17"/>
  <c r="I341" i="17"/>
  <c r="J341" i="17" s="1"/>
  <c r="N341" i="17"/>
  <c r="K342" i="17" l="1"/>
  <c r="I342" i="17"/>
  <c r="J342" i="17" s="1"/>
  <c r="L342" i="17"/>
  <c r="M341" i="17"/>
  <c r="T341" i="17" s="1"/>
  <c r="M342" i="17" l="1"/>
  <c r="T342" i="17" s="1"/>
  <c r="N342" i="17"/>
  <c r="I343" i="17" l="1"/>
  <c r="J343" i="17" s="1"/>
  <c r="L343" i="17"/>
  <c r="K343" i="17"/>
  <c r="N343" i="17" s="1"/>
  <c r="I344" i="17" l="1"/>
  <c r="J344" i="17" s="1"/>
  <c r="L344" i="17"/>
  <c r="K344" i="17"/>
  <c r="M343" i="17"/>
  <c r="T343" i="17" s="1"/>
  <c r="M344" i="17" l="1"/>
  <c r="T344" i="17" s="1"/>
  <c r="N344" i="17"/>
  <c r="K345" i="17" l="1"/>
  <c r="L345" i="17"/>
  <c r="I345" i="17"/>
  <c r="J345" i="17" s="1"/>
  <c r="M345" i="17" s="1"/>
  <c r="T345" i="17" s="1"/>
  <c r="N345" i="17" l="1"/>
  <c r="K346" i="17" l="1"/>
  <c r="I346" i="17"/>
  <c r="J346" i="17" s="1"/>
  <c r="L346" i="17"/>
  <c r="N346" i="17"/>
  <c r="K347" i="17" l="1"/>
  <c r="L347" i="17"/>
  <c r="I347" i="17"/>
  <c r="J347" i="17" s="1"/>
  <c r="M347" i="17" s="1"/>
  <c r="T347" i="17" s="1"/>
  <c r="M346" i="17"/>
  <c r="T346" i="17" s="1"/>
  <c r="N347" i="17" l="1"/>
  <c r="K348" i="17" l="1"/>
  <c r="L348" i="17"/>
  <c r="I348" i="17"/>
  <c r="J348" i="17" s="1"/>
  <c r="M348" i="17" s="1"/>
  <c r="T348" i="17" s="1"/>
  <c r="N348" i="17" l="1"/>
  <c r="I349" i="17" l="1"/>
  <c r="J349" i="17" s="1"/>
  <c r="L349" i="17"/>
  <c r="K349" i="17"/>
  <c r="N349" i="17" s="1"/>
  <c r="K350" i="17" l="1"/>
  <c r="L350" i="17"/>
  <c r="I350" i="17"/>
  <c r="J350" i="17" s="1"/>
  <c r="M350" i="17" s="1"/>
  <c r="T350" i="17" s="1"/>
  <c r="M349" i="17"/>
  <c r="T349" i="17" s="1"/>
  <c r="N350" i="17" l="1"/>
  <c r="L351" i="17" l="1"/>
  <c r="K351" i="17"/>
  <c r="I351" i="17"/>
  <c r="J351" i="17" s="1"/>
  <c r="M351" i="17" s="1"/>
  <c r="T351" i="17" s="1"/>
  <c r="N351" i="17"/>
  <c r="I352" i="17" l="1"/>
  <c r="J352" i="17" s="1"/>
  <c r="K352" i="17"/>
  <c r="N352" i="17" s="1"/>
  <c r="L352" i="17"/>
  <c r="L353" i="17" l="1"/>
  <c r="I353" i="17"/>
  <c r="J353" i="17" s="1"/>
  <c r="K353" i="17"/>
  <c r="N353" i="17" s="1"/>
  <c r="M352" i="17"/>
  <c r="T352" i="17" s="1"/>
  <c r="K354" i="17" l="1"/>
  <c r="I354" i="17"/>
  <c r="J354" i="17" s="1"/>
  <c r="L354" i="17"/>
  <c r="M353" i="17"/>
  <c r="T353" i="17" s="1"/>
  <c r="M354" i="17" l="1"/>
  <c r="T354" i="17" s="1"/>
  <c r="N354" i="17"/>
  <c r="K355" i="17" l="1"/>
  <c r="I355" i="17"/>
  <c r="J355" i="17" s="1"/>
  <c r="L355" i="17"/>
  <c r="M355" i="17" l="1"/>
  <c r="T355" i="17" s="1"/>
  <c r="N355" i="17"/>
  <c r="I356" i="17" l="1"/>
  <c r="J356" i="17" s="1"/>
  <c r="K356" i="17"/>
  <c r="N356" i="17" s="1"/>
  <c r="L356" i="17"/>
  <c r="I357" i="17" l="1"/>
  <c r="J357" i="17" s="1"/>
  <c r="K357" i="17"/>
  <c r="N357" i="17" s="1"/>
  <c r="L357" i="17"/>
  <c r="M356" i="17"/>
  <c r="T356" i="17" s="1"/>
  <c r="L358" i="17" l="1"/>
  <c r="K358" i="17"/>
  <c r="I358" i="17"/>
  <c r="J358" i="17" s="1"/>
  <c r="M357" i="17"/>
  <c r="T357" i="17" s="1"/>
  <c r="N358" i="17" l="1"/>
  <c r="H359" i="17"/>
  <c r="K359" i="17"/>
  <c r="I359" i="17"/>
  <c r="L359" i="17"/>
  <c r="M358" i="17"/>
  <c r="T358" i="17" s="1"/>
  <c r="J359" i="17" l="1"/>
  <c r="H360" i="17"/>
  <c r="H361" i="17" s="1"/>
  <c r="H362" i="17" s="1"/>
  <c r="M359" i="17" l="1"/>
  <c r="T359" i="17" s="1"/>
  <c r="N359" i="17"/>
  <c r="K360" i="17" l="1"/>
  <c r="L360" i="17"/>
  <c r="I360" i="17"/>
  <c r="J360" i="17" s="1"/>
  <c r="M360" i="17" s="1"/>
  <c r="N360" i="17"/>
  <c r="L361" i="17" l="1"/>
  <c r="K361" i="17"/>
  <c r="I361" i="17"/>
  <c r="J361" i="17" s="1"/>
  <c r="M361" i="17" s="1"/>
  <c r="N361" i="17"/>
  <c r="L362" i="17" l="1"/>
  <c r="K362" i="17"/>
  <c r="I362" i="17"/>
  <c r="J362" i="17" s="1"/>
  <c r="U18" i="17"/>
  <c r="U35" i="17"/>
  <c r="U50" i="17"/>
  <c r="U66" i="17"/>
  <c r="U82" i="17"/>
  <c r="U98" i="17"/>
  <c r="U114" i="17"/>
  <c r="U130" i="17"/>
  <c r="U145" i="17"/>
  <c r="U162" i="17"/>
  <c r="U179" i="17"/>
  <c r="U194" i="17"/>
  <c r="U209" i="17"/>
  <c r="U226" i="17"/>
  <c r="U242" i="17"/>
  <c r="U258" i="17"/>
  <c r="U274" i="17"/>
  <c r="U290" i="17"/>
  <c r="U306" i="17"/>
  <c r="U322" i="17"/>
  <c r="U338" i="17"/>
  <c r="U11" i="17"/>
  <c r="U27" i="17"/>
  <c r="U43" i="17"/>
  <c r="U59" i="17"/>
  <c r="U75" i="17"/>
  <c r="U91" i="17"/>
  <c r="U107" i="17"/>
  <c r="U123" i="17"/>
  <c r="U139" i="17"/>
  <c r="U155" i="17"/>
  <c r="U171" i="17"/>
  <c r="U187" i="17"/>
  <c r="U204" i="17"/>
  <c r="U219" i="17"/>
  <c r="U235" i="17"/>
  <c r="U250" i="17"/>
  <c r="U268" i="17"/>
  <c r="U282" i="17"/>
  <c r="U299" i="17"/>
  <c r="U315" i="17"/>
  <c r="U4" i="17"/>
  <c r="U20" i="17"/>
  <c r="U36" i="17"/>
  <c r="U52" i="17"/>
  <c r="U68" i="17"/>
  <c r="U84" i="17"/>
  <c r="U100" i="17"/>
  <c r="U116" i="17"/>
  <c r="U132" i="17"/>
  <c r="U149" i="17"/>
  <c r="U163" i="17"/>
  <c r="U180" i="17"/>
  <c r="U195" i="17"/>
  <c r="U212" i="17"/>
  <c r="U228" i="17"/>
  <c r="U244" i="17"/>
  <c r="U259" i="17"/>
  <c r="U275" i="17"/>
  <c r="U292" i="17"/>
  <c r="U307" i="17"/>
  <c r="U324" i="17"/>
  <c r="U13" i="17"/>
  <c r="U29" i="17"/>
  <c r="U45" i="17"/>
  <c r="U61" i="17"/>
  <c r="U77" i="17"/>
  <c r="U93" i="17"/>
  <c r="U109" i="17"/>
  <c r="U125" i="17"/>
  <c r="U141" i="17"/>
  <c r="U157" i="17"/>
  <c r="U173" i="17"/>
  <c r="U189" i="17"/>
  <c r="U205" i="17"/>
  <c r="U221" i="17"/>
  <c r="U236" i="17"/>
  <c r="U254" i="17"/>
  <c r="U269" i="17"/>
  <c r="U285" i="17"/>
  <c r="U302" i="17"/>
  <c r="U317" i="17"/>
  <c r="U334" i="17"/>
  <c r="U6" i="17"/>
  <c r="U22" i="17"/>
  <c r="U38" i="17"/>
  <c r="U54" i="17"/>
  <c r="U70" i="17"/>
  <c r="U86" i="17"/>
  <c r="U102" i="17"/>
  <c r="U118" i="17"/>
  <c r="U134" i="17"/>
  <c r="U150" i="17"/>
  <c r="U167" i="17"/>
  <c r="U181" i="17"/>
  <c r="U198" i="17"/>
  <c r="U214" i="17"/>
  <c r="U230" i="17"/>
  <c r="U246" i="17"/>
  <c r="U261" i="17"/>
  <c r="U278" i="17"/>
  <c r="U294" i="17"/>
  <c r="U310" i="17"/>
  <c r="U326" i="17"/>
  <c r="U342" i="17"/>
  <c r="U15" i="17"/>
  <c r="U31" i="17"/>
  <c r="U47" i="17"/>
  <c r="U63" i="17"/>
  <c r="U79" i="17"/>
  <c r="U95" i="17"/>
  <c r="U111" i="17"/>
  <c r="U127" i="17"/>
  <c r="U144" i="17"/>
  <c r="U158" i="17"/>
  <c r="U174" i="17"/>
  <c r="U191" i="17"/>
  <c r="U207" i="17"/>
  <c r="U222" i="17"/>
  <c r="U239" i="17"/>
  <c r="U255" i="17"/>
  <c r="U271" i="17"/>
  <c r="U288" i="17"/>
  <c r="U304" i="17"/>
  <c r="U320" i="17"/>
  <c r="U8" i="17"/>
  <c r="U24" i="17"/>
  <c r="U40" i="17"/>
  <c r="U56" i="17"/>
  <c r="U72" i="17"/>
  <c r="U88" i="17"/>
  <c r="U104" i="17"/>
  <c r="U120" i="17"/>
  <c r="U136" i="17"/>
  <c r="U153" i="17"/>
  <c r="U169" i="17"/>
  <c r="U184" i="17"/>
  <c r="U201" i="17"/>
  <c r="U215" i="17"/>
  <c r="U232" i="17"/>
  <c r="U247" i="17"/>
  <c r="U264" i="17"/>
  <c r="U281" i="17"/>
  <c r="U296" i="17"/>
  <c r="U313" i="17"/>
  <c r="U329" i="17"/>
  <c r="U17" i="17"/>
  <c r="U33" i="17"/>
  <c r="U49" i="17"/>
  <c r="U65" i="17"/>
  <c r="U81" i="17"/>
  <c r="U97" i="17"/>
  <c r="U113" i="17"/>
  <c r="U129" i="17"/>
  <c r="U146" i="17"/>
  <c r="U161" i="17"/>
  <c r="U176" i="17"/>
  <c r="U193" i="17"/>
  <c r="U210" i="17"/>
  <c r="U225" i="17"/>
  <c r="U10" i="17"/>
  <c r="U26" i="17"/>
  <c r="U42" i="17"/>
  <c r="U58" i="17"/>
  <c r="U74" i="17"/>
  <c r="U90" i="17"/>
  <c r="U106" i="17"/>
  <c r="U122" i="17"/>
  <c r="U138" i="17"/>
  <c r="U154" i="17"/>
  <c r="U170" i="17"/>
  <c r="U186" i="17"/>
  <c r="U202" i="17"/>
  <c r="U218" i="17"/>
  <c r="U233" i="17"/>
  <c r="U251" i="17"/>
  <c r="U266" i="17"/>
  <c r="U283" i="17"/>
  <c r="U297" i="17"/>
  <c r="U314" i="17"/>
  <c r="U330" i="17"/>
  <c r="U3" i="17"/>
  <c r="U19" i="17"/>
  <c r="U34" i="17"/>
  <c r="U51" i="17"/>
  <c r="U67" i="17"/>
  <c r="U83" i="17"/>
  <c r="U99" i="17"/>
  <c r="U115" i="17"/>
  <c r="U131" i="17"/>
  <c r="U147" i="17"/>
  <c r="U164" i="17"/>
  <c r="U178" i="17"/>
  <c r="U196" i="17"/>
  <c r="U211" i="17"/>
  <c r="U227" i="17"/>
  <c r="U243" i="17"/>
  <c r="U260" i="17"/>
  <c r="U276" i="17"/>
  <c r="U291" i="17"/>
  <c r="U308" i="17"/>
  <c r="U323" i="17"/>
  <c r="U12" i="17"/>
  <c r="U28" i="17"/>
  <c r="U44" i="17"/>
  <c r="U60" i="17"/>
  <c r="U76" i="17"/>
  <c r="U92" i="17"/>
  <c r="U108" i="17"/>
  <c r="U124" i="17"/>
  <c r="U140" i="17"/>
  <c r="U156" i="17"/>
  <c r="U172" i="17"/>
  <c r="U188" i="17"/>
  <c r="U203" i="17"/>
  <c r="U220" i="17"/>
  <c r="U237" i="17"/>
  <c r="U252" i="17"/>
  <c r="U267" i="17"/>
  <c r="U284" i="17"/>
  <c r="U300" i="17"/>
  <c r="U316" i="17"/>
  <c r="U5" i="17"/>
  <c r="U21" i="17"/>
  <c r="U37" i="17"/>
  <c r="U53" i="17"/>
  <c r="U69" i="17"/>
  <c r="U85" i="17"/>
  <c r="U101" i="17"/>
  <c r="U117" i="17"/>
  <c r="U133" i="17"/>
  <c r="U148" i="17"/>
  <c r="U165" i="17"/>
  <c r="U182" i="17"/>
  <c r="U197" i="17"/>
  <c r="U213" i="17"/>
  <c r="U229" i="17"/>
  <c r="U245" i="17"/>
  <c r="U262" i="17"/>
  <c r="U277" i="17"/>
  <c r="U14" i="17"/>
  <c r="U30" i="17"/>
  <c r="U46" i="17"/>
  <c r="U62" i="17"/>
  <c r="U78" i="17"/>
  <c r="U94" i="17"/>
  <c r="U110" i="17"/>
  <c r="U126" i="17"/>
  <c r="U142" i="17"/>
  <c r="U159" i="17"/>
  <c r="U175" i="17"/>
  <c r="U190" i="17"/>
  <c r="U206" i="17"/>
  <c r="U223" i="17"/>
  <c r="U238" i="17"/>
  <c r="U253" i="17"/>
  <c r="U270" i="17"/>
  <c r="U286" i="17"/>
  <c r="U301" i="17"/>
  <c r="U318" i="17"/>
  <c r="U333" i="17"/>
  <c r="U7" i="17"/>
  <c r="U23" i="17"/>
  <c r="U39" i="17"/>
  <c r="U55" i="17"/>
  <c r="U71" i="17"/>
  <c r="U87" i="17"/>
  <c r="U103" i="17"/>
  <c r="U119" i="17"/>
  <c r="U135" i="17"/>
  <c r="U151" i="17"/>
  <c r="U166" i="17"/>
  <c r="U183" i="17"/>
  <c r="U199" i="17"/>
  <c r="U216" i="17"/>
  <c r="U231" i="17"/>
  <c r="U248" i="17"/>
  <c r="U263" i="17"/>
  <c r="U279" i="17"/>
  <c r="U295" i="17"/>
  <c r="U311" i="17"/>
  <c r="U327" i="17"/>
  <c r="U16" i="17"/>
  <c r="U32" i="17"/>
  <c r="U48" i="17"/>
  <c r="U64" i="17"/>
  <c r="U80" i="17"/>
  <c r="U96" i="17"/>
  <c r="U112" i="17"/>
  <c r="U128" i="17"/>
  <c r="U143" i="17"/>
  <c r="U160" i="17"/>
  <c r="U177" i="17"/>
  <c r="U192" i="17"/>
  <c r="U208" i="17"/>
  <c r="U224" i="17"/>
  <c r="U240" i="17"/>
  <c r="U256" i="17"/>
  <c r="U272" i="17"/>
  <c r="U287" i="17"/>
  <c r="U303" i="17"/>
  <c r="U319" i="17"/>
  <c r="U9" i="17"/>
  <c r="U25" i="17"/>
  <c r="U41" i="17"/>
  <c r="U57" i="17"/>
  <c r="U73" i="17"/>
  <c r="U89" i="17"/>
  <c r="U105" i="17"/>
  <c r="U121" i="17"/>
  <c r="U137" i="17"/>
  <c r="U152" i="17"/>
  <c r="U168" i="17"/>
  <c r="U185" i="17"/>
  <c r="U200" i="17"/>
  <c r="U217" i="17"/>
  <c r="U234" i="17"/>
  <c r="U249" i="17"/>
  <c r="U265" i="17"/>
  <c r="U280" i="17"/>
  <c r="U298" i="17"/>
  <c r="U312" i="17"/>
  <c r="U328" i="17"/>
  <c r="U346" i="17"/>
  <c r="U241" i="17"/>
  <c r="U293" i="17"/>
  <c r="U325" i="17"/>
  <c r="U354" i="17"/>
  <c r="U332" i="17"/>
  <c r="U339" i="17"/>
  <c r="U345" i="17"/>
  <c r="U257" i="17"/>
  <c r="U305" i="17"/>
  <c r="U336" i="17"/>
  <c r="U331" i="17"/>
  <c r="U344" i="17"/>
  <c r="U351" i="17"/>
  <c r="U335" i="17"/>
  <c r="U273" i="17"/>
  <c r="U309" i="17"/>
  <c r="U341" i="17"/>
  <c r="U337" i="17"/>
  <c r="U343" i="17"/>
  <c r="U349" i="17"/>
  <c r="U352" i="17"/>
  <c r="U340" i="17"/>
  <c r="U289" i="17"/>
  <c r="U321" i="17"/>
  <c r="U350" i="17"/>
  <c r="U348" i="17"/>
  <c r="U347" i="17"/>
  <c r="U353" i="17"/>
  <c r="U355" i="17"/>
  <c r="U356" i="17"/>
  <c r="U357" i="17"/>
  <c r="U358" i="17"/>
  <c r="U359" i="17"/>
  <c r="M362" i="17" l="1"/>
  <c r="B11" i="17"/>
  <c r="N362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Gunnar Grass</author>
  </authors>
  <commentList>
    <comment ref="G2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>Probability of prepayment</t>
        </r>
      </text>
    </comment>
    <comment ref="J2" authorId="0" shapeId="0" xr:uid="{00000000-0006-0000-0100-000002000000}">
      <text>
        <r>
          <rPr>
            <b/>
            <sz val="9"/>
            <color rgb="FF000000"/>
            <rFont val="Tahoma"/>
            <family val="2"/>
          </rPr>
          <t>scheduled principal payment</t>
        </r>
      </text>
    </comment>
    <comment ref="M2" authorId="0" shapeId="0" xr:uid="{00000000-0006-0000-0100-000003000000}">
      <text>
        <r>
          <rPr>
            <sz val="9"/>
            <color rgb="FF000000"/>
            <rFont val="Tahoma"/>
            <family val="2"/>
          </rPr>
          <t>passthrough cash flow</t>
        </r>
      </text>
    </comment>
    <comment ref="A7" authorId="0" shapeId="0" xr:uid="{00000000-0006-0000-0100-000004000000}">
      <text>
        <r>
          <rPr>
            <sz val="9"/>
            <color rgb="FF000000"/>
            <rFont val="Tahoma"/>
            <family val="2"/>
          </rPr>
          <t>passthrough interest rate</t>
        </r>
      </text>
    </comment>
    <comment ref="B9" authorId="0" shapeId="0" xr:uid="{00000000-0006-0000-0100-000005000000}">
      <text>
        <r>
          <rPr>
            <sz val="9"/>
            <color rgb="FF000000"/>
            <rFont val="Tahoma"/>
            <family val="2"/>
          </rPr>
          <t>assume flat yield curve</t>
        </r>
      </text>
    </comment>
  </commentList>
</comments>
</file>

<file path=xl/sharedStrings.xml><?xml version="1.0" encoding="utf-8"?>
<sst xmlns="http://schemas.openxmlformats.org/spreadsheetml/2006/main" count="53" uniqueCount="41">
  <si>
    <t>month</t>
  </si>
  <si>
    <t>Z(t,T)</t>
  </si>
  <si>
    <t>CPR</t>
  </si>
  <si>
    <t>p</t>
  </si>
  <si>
    <t>Ai</t>
  </si>
  <si>
    <t>Coupon</t>
  </si>
  <si>
    <t>L schld</t>
  </si>
  <si>
    <t>L prepay</t>
  </si>
  <si>
    <t>CF</t>
  </si>
  <si>
    <t>Lt</t>
  </si>
  <si>
    <t>DCF</t>
  </si>
  <si>
    <t>Duration</t>
  </si>
  <si>
    <t>Notional</t>
  </si>
  <si>
    <t>million</t>
  </si>
  <si>
    <t>WAM</t>
  </si>
  <si>
    <t>months</t>
  </si>
  <si>
    <t>WAC</t>
  </si>
  <si>
    <t>A</t>
  </si>
  <si>
    <t>rPT</t>
  </si>
  <si>
    <t>PSA</t>
  </si>
  <si>
    <t>Principal</t>
  </si>
  <si>
    <t>Interest</t>
  </si>
  <si>
    <t>TermStructure Yield</t>
  </si>
  <si>
    <t>Value</t>
  </si>
  <si>
    <t>Int. Rate</t>
  </si>
  <si>
    <t xml:space="preserve">Pass Through </t>
  </si>
  <si>
    <t>Warning: Durations here are computed</t>
  </si>
  <si>
    <t>assuming that rates do not affect PSA.</t>
  </si>
  <si>
    <t>For proper duration computation, need</t>
  </si>
  <si>
    <t>the concept of "effective duration" as</t>
  </si>
  <si>
    <t>in book.</t>
  </si>
  <si>
    <t>PASS THROUGH SECURITY</t>
  </si>
  <si>
    <t>Month</t>
  </si>
  <si>
    <t>T</t>
  </si>
  <si>
    <t>r</t>
  </si>
  <si>
    <t>L</t>
  </si>
  <si>
    <t>Coupon paid monthly</t>
  </si>
  <si>
    <t>Principal balance (end of period)</t>
  </si>
  <si>
    <t>OR</t>
  </si>
  <si>
    <t>Interest pmnt</t>
  </si>
  <si>
    <t>0,000003035  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</si>
</sst>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* #,##0.00_)\ &quot;$&quot;_ ;_ * \(#,##0.00\)\ &quot;$&quot;_ ;_ * &quot;-&quot;??_)\ &quot;$&quot;_ ;_ @_ "/>
    <numFmt numFmtId="164" formatCode="0.0%"/>
    <numFmt numFmtId="165" formatCode="0.0000"/>
    <numFmt numFmtId="166" formatCode="#,##0.0000"/>
    <numFmt numFmtId="167" formatCode="#,##0.0000000"/>
    <numFmt numFmtId="168" formatCode="0.0000%"/>
    <numFmt numFmtId="169" formatCode="[$-409]mmmm\ d\,\ yyyy;@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color indexed="12"/>
      <name val="Arial"/>
      <family val="2"/>
    </font>
    <font>
      <b/>
      <sz val="8"/>
      <name val="Arial"/>
      <family val="2"/>
    </font>
    <font>
      <sz val="8"/>
      <color theme="0"/>
      <name val="Arial"/>
      <family val="2"/>
    </font>
    <font>
      <sz val="10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0" fontId="2" fillId="0" borderId="0" xfId="0" applyNumberFormat="1" applyFont="1"/>
    <xf numFmtId="0" fontId="3" fillId="0" borderId="0" xfId="0" applyFont="1"/>
    <xf numFmtId="0" fontId="2" fillId="2" borderId="0" xfId="0" applyFont="1" applyFill="1" applyAlignment="1">
      <alignment horizontal="center"/>
    </xf>
    <xf numFmtId="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0" fontId="3" fillId="0" borderId="0" xfId="0" applyNumberFormat="1" applyFont="1"/>
    <xf numFmtId="9" fontId="3" fillId="0" borderId="0" xfId="0" applyNumberFormat="1" applyFont="1"/>
    <xf numFmtId="2" fontId="2" fillId="0" borderId="0" xfId="0" applyNumberFormat="1" applyFont="1"/>
    <xf numFmtId="169" fontId="2" fillId="0" borderId="0" xfId="0" applyNumberFormat="1" applyFont="1"/>
    <xf numFmtId="166" fontId="2" fillId="0" borderId="0" xfId="0" applyNumberFormat="1" applyFont="1"/>
    <xf numFmtId="0" fontId="4" fillId="0" borderId="0" xfId="0" applyFont="1"/>
    <xf numFmtId="0" fontId="1" fillId="0" borderId="0" xfId="0" applyFont="1"/>
    <xf numFmtId="9" fontId="1" fillId="0" borderId="0" xfId="0" applyNumberFormat="1" applyFont="1"/>
    <xf numFmtId="4" fontId="0" fillId="0" borderId="0" xfId="0" applyNumberFormat="1"/>
    <xf numFmtId="3" fontId="0" fillId="0" borderId="0" xfId="0" applyNumberFormat="1"/>
    <xf numFmtId="4" fontId="1" fillId="0" borderId="0" xfId="0" applyNumberFormat="1" applyFont="1"/>
    <xf numFmtId="166" fontId="3" fillId="3" borderId="0" xfId="0" applyNumberFormat="1" applyFont="1" applyFill="1"/>
    <xf numFmtId="2" fontId="2" fillId="3" borderId="0" xfId="0" applyNumberFormat="1" applyFont="1" applyFill="1"/>
    <xf numFmtId="166" fontId="2" fillId="0" borderId="0" xfId="0" applyNumberFormat="1" applyFont="1" applyAlignment="1">
      <alignment horizontal="center"/>
    </xf>
    <xf numFmtId="166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0" fontId="2" fillId="3" borderId="0" xfId="0" applyNumberFormat="1" applyFont="1" applyFill="1" applyAlignment="1">
      <alignment horizontal="center"/>
    </xf>
    <xf numFmtId="4" fontId="2" fillId="3" borderId="0" xfId="0" applyNumberFormat="1" applyFont="1" applyFill="1" applyAlignment="1">
      <alignment horizontal="center"/>
    </xf>
    <xf numFmtId="165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0" fontId="2" fillId="3" borderId="0" xfId="0" applyFont="1" applyFill="1"/>
    <xf numFmtId="0" fontId="5" fillId="0" borderId="0" xfId="0" applyFont="1"/>
    <xf numFmtId="164" fontId="5" fillId="0" borderId="0" xfId="0" applyNumberFormat="1" applyFont="1"/>
    <xf numFmtId="2" fontId="5" fillId="0" borderId="0" xfId="0" applyNumberFormat="1" applyFont="1"/>
    <xf numFmtId="0" fontId="4" fillId="0" borderId="1" xfId="0" applyFont="1" applyBorder="1"/>
    <xf numFmtId="4" fontId="1" fillId="3" borderId="0" xfId="0" applyNumberFormat="1" applyFont="1" applyFill="1"/>
    <xf numFmtId="4" fontId="0" fillId="3" borderId="0" xfId="0" applyNumberFormat="1" applyFill="1"/>
    <xf numFmtId="167" fontId="0" fillId="3" borderId="0" xfId="0" applyNumberFormat="1" applyFill="1"/>
    <xf numFmtId="168" fontId="2" fillId="0" borderId="0" xfId="0" applyNumberFormat="1" applyFont="1" applyAlignment="1">
      <alignment horizontal="center"/>
    </xf>
    <xf numFmtId="44" fontId="2" fillId="0" borderId="0" xfId="1" applyFont="1" applyAlignment="1">
      <alignment horizontal="center"/>
    </xf>
    <xf numFmtId="44" fontId="2" fillId="3" borderId="0" xfId="1" applyFont="1" applyFill="1"/>
  </cellXfs>
  <cellStyles count="2">
    <cellStyle name="Monétaire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MortgagePayments!$C$10</c:f>
              <c:strCache>
                <c:ptCount val="1"/>
                <c:pt idx="0">
                  <c:v>Principal balance (end of period)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MortgagePayments!$C$11:$C$371</c:f>
              <c:numCache>
                <c:formatCode>#,##0.00</c:formatCode>
                <c:ptCount val="361"/>
                <c:pt idx="0">
                  <c:v>300000</c:v>
                </c:pt>
                <c:pt idx="1">
                  <c:v>299701.34842454176</c:v>
                </c:pt>
                <c:pt idx="2">
                  <c:v>299401.20359120623</c:v>
                </c:pt>
                <c:pt idx="3">
                  <c:v>299099.55803370406</c:v>
                </c:pt>
                <c:pt idx="4">
                  <c:v>298796.40424841439</c:v>
                </c:pt>
                <c:pt idx="5">
                  <c:v>298491.73469419824</c:v>
                </c:pt>
                <c:pt idx="6">
                  <c:v>298185.54179221101</c:v>
                </c:pt>
                <c:pt idx="7">
                  <c:v>297877.81792571384</c:v>
                </c:pt>
                <c:pt idx="8">
                  <c:v>297568.55543988419</c:v>
                </c:pt>
                <c:pt idx="9">
                  <c:v>297257.74664162542</c:v>
                </c:pt>
                <c:pt idx="10">
                  <c:v>296945.38379937533</c:v>
                </c:pt>
                <c:pt idx="11">
                  <c:v>296631.45914291398</c:v>
                </c:pt>
                <c:pt idx="12">
                  <c:v>296315.96486317035</c:v>
                </c:pt>
                <c:pt idx="13">
                  <c:v>295998.89311202796</c:v>
                </c:pt>
                <c:pt idx="14">
                  <c:v>295680.23600212985</c:v>
                </c:pt>
                <c:pt idx="15">
                  <c:v>295359.98560668225</c:v>
                </c:pt>
                <c:pt idx="16">
                  <c:v>295038.13395925745</c:v>
                </c:pt>
                <c:pt idx="17">
                  <c:v>294714.67305359553</c:v>
                </c:pt>
                <c:pt idx="18">
                  <c:v>294389.5948434053</c:v>
                </c:pt>
                <c:pt idx="19">
                  <c:v>294062.89124216413</c:v>
                </c:pt>
                <c:pt idx="20">
                  <c:v>293734.55412291671</c:v>
                </c:pt>
                <c:pt idx="21">
                  <c:v>293404.5753180731</c:v>
                </c:pt>
                <c:pt idx="22">
                  <c:v>293072.94661920524</c:v>
                </c:pt>
                <c:pt idx="23">
                  <c:v>292739.65977684304</c:v>
                </c:pt>
                <c:pt idx="24">
                  <c:v>292404.70650026901</c:v>
                </c:pt>
                <c:pt idx="25">
                  <c:v>292068.07845731213</c:v>
                </c:pt>
                <c:pt idx="26">
                  <c:v>291729.7672741405</c:v>
                </c:pt>
                <c:pt idx="27">
                  <c:v>291389.76453505299</c:v>
                </c:pt>
                <c:pt idx="28">
                  <c:v>291048.06178227003</c:v>
                </c:pt>
                <c:pt idx="29">
                  <c:v>290704.65051572316</c:v>
                </c:pt>
                <c:pt idx="30">
                  <c:v>290359.52219284355</c:v>
                </c:pt>
                <c:pt idx="31">
                  <c:v>290012.66822834953</c:v>
                </c:pt>
                <c:pt idx="32">
                  <c:v>289664.07999403303</c:v>
                </c:pt>
                <c:pt idx="33">
                  <c:v>289313.74881854496</c:v>
                </c:pt>
                <c:pt idx="34">
                  <c:v>288961.66598717944</c:v>
                </c:pt>
                <c:pt idx="35">
                  <c:v>288607.82274165715</c:v>
                </c:pt>
                <c:pt idx="36">
                  <c:v>288252.21027990722</c:v>
                </c:pt>
                <c:pt idx="37">
                  <c:v>287894.81975584856</c:v>
                </c:pt>
                <c:pt idx="38">
                  <c:v>287535.64227916958</c:v>
                </c:pt>
                <c:pt idx="39">
                  <c:v>287174.66891510721</c:v>
                </c:pt>
                <c:pt idx="40">
                  <c:v>286811.89068422455</c:v>
                </c:pt>
                <c:pt idx="41">
                  <c:v>286447.29856218747</c:v>
                </c:pt>
                <c:pt idx="42">
                  <c:v>286080.88347954018</c:v>
                </c:pt>
                <c:pt idx="43">
                  <c:v>285712.63632147969</c:v>
                </c:pt>
                <c:pt idx="44">
                  <c:v>285342.54792762885</c:v>
                </c:pt>
                <c:pt idx="45">
                  <c:v>284970.60909180879</c:v>
                </c:pt>
                <c:pt idx="46">
                  <c:v>284596.81056180963</c:v>
                </c:pt>
                <c:pt idx="47">
                  <c:v>284221.14303916047</c:v>
                </c:pt>
                <c:pt idx="48">
                  <c:v>283843.59717889805</c:v>
                </c:pt>
                <c:pt idx="49">
                  <c:v>283464.16358933435</c:v>
                </c:pt>
                <c:pt idx="50">
                  <c:v>283082.8328318228</c:v>
                </c:pt>
                <c:pt idx="51">
                  <c:v>282699.59542052372</c:v>
                </c:pt>
                <c:pt idx="52">
                  <c:v>282314.44182216813</c:v>
                </c:pt>
                <c:pt idx="53">
                  <c:v>281927.36245582072</c:v>
                </c:pt>
                <c:pt idx="54">
                  <c:v>281538.3476926416</c:v>
                </c:pt>
                <c:pt idx="55">
                  <c:v>281147.38785564661</c:v>
                </c:pt>
                <c:pt idx="56">
                  <c:v>280754.47321946663</c:v>
                </c:pt>
                <c:pt idx="57">
                  <c:v>280359.59401010576</c:v>
                </c:pt>
                <c:pt idx="58">
                  <c:v>279962.74040469807</c:v>
                </c:pt>
                <c:pt idx="59">
                  <c:v>279563.90253126336</c:v>
                </c:pt>
                <c:pt idx="60">
                  <c:v>279163.07046846143</c:v>
                </c:pt>
                <c:pt idx="61">
                  <c:v>278760.23424534552</c:v>
                </c:pt>
                <c:pt idx="62">
                  <c:v>278355.383841114</c:v>
                </c:pt>
                <c:pt idx="63">
                  <c:v>277948.50918486138</c:v>
                </c:pt>
                <c:pt idx="64">
                  <c:v>277539.60015532747</c:v>
                </c:pt>
                <c:pt idx="65">
                  <c:v>277128.64658064587</c:v>
                </c:pt>
                <c:pt idx="66">
                  <c:v>276715.63823809091</c:v>
                </c:pt>
                <c:pt idx="67">
                  <c:v>276300.56485382316</c:v>
                </c:pt>
                <c:pt idx="68">
                  <c:v>275883.41610263404</c:v>
                </c:pt>
                <c:pt idx="69">
                  <c:v>275464.18160768901</c:v>
                </c:pt>
                <c:pt idx="70">
                  <c:v>275042.85094026924</c:v>
                </c:pt>
                <c:pt idx="71">
                  <c:v>274619.41361951234</c:v>
                </c:pt>
                <c:pt idx="72">
                  <c:v>274193.85911215167</c:v>
                </c:pt>
                <c:pt idx="73">
                  <c:v>273766.17683225422</c:v>
                </c:pt>
                <c:pt idx="74">
                  <c:v>273336.35614095727</c:v>
                </c:pt>
                <c:pt idx="75">
                  <c:v>272904.38634620386</c:v>
                </c:pt>
                <c:pt idx="76">
                  <c:v>272470.25670247665</c:v>
                </c:pt>
                <c:pt idx="77">
                  <c:v>272033.95641053084</c:v>
                </c:pt>
                <c:pt idx="78">
                  <c:v>271595.47461712529</c:v>
                </c:pt>
                <c:pt idx="79">
                  <c:v>271154.80041475268</c:v>
                </c:pt>
                <c:pt idx="80">
                  <c:v>270711.92284136824</c:v>
                </c:pt>
                <c:pt idx="81">
                  <c:v>270266.83088011685</c:v>
                </c:pt>
                <c:pt idx="82">
                  <c:v>269819.51345905924</c:v>
                </c:pt>
                <c:pt idx="83">
                  <c:v>269369.95945089631</c:v>
                </c:pt>
                <c:pt idx="84">
                  <c:v>268918.15767269256</c:v>
                </c:pt>
                <c:pt idx="85">
                  <c:v>268464.0968855978</c:v>
                </c:pt>
                <c:pt idx="86">
                  <c:v>268007.76579456759</c:v>
                </c:pt>
                <c:pt idx="87">
                  <c:v>267549.1530480822</c:v>
                </c:pt>
                <c:pt idx="88">
                  <c:v>267088.24723786442</c:v>
                </c:pt>
                <c:pt idx="89">
                  <c:v>266625.03689859551</c:v>
                </c:pt>
                <c:pt idx="90">
                  <c:v>266159.51050763024</c:v>
                </c:pt>
                <c:pt idx="91">
                  <c:v>265691.65648471017</c:v>
                </c:pt>
                <c:pt idx="92">
                  <c:v>265221.46319167549</c:v>
                </c:pt>
                <c:pt idx="93">
                  <c:v>264748.91893217567</c:v>
                </c:pt>
                <c:pt idx="94">
                  <c:v>264274.01195137831</c:v>
                </c:pt>
                <c:pt idx="95">
                  <c:v>263796.73043567699</c:v>
                </c:pt>
                <c:pt idx="96">
                  <c:v>263317.06251239713</c:v>
                </c:pt>
                <c:pt idx="97">
                  <c:v>262834.99624950089</c:v>
                </c:pt>
                <c:pt idx="98">
                  <c:v>262350.51965529018</c:v>
                </c:pt>
                <c:pt idx="99">
                  <c:v>261863.62067810842</c:v>
                </c:pt>
                <c:pt idx="100">
                  <c:v>261374.28720604075</c:v>
                </c:pt>
                <c:pt idx="101">
                  <c:v>260882.50706661274</c:v>
                </c:pt>
                <c:pt idx="102">
                  <c:v>260388.26802648758</c:v>
                </c:pt>
                <c:pt idx="103">
                  <c:v>259891.55779116179</c:v>
                </c:pt>
                <c:pt idx="104">
                  <c:v>259392.36400465938</c:v>
                </c:pt>
                <c:pt idx="105">
                  <c:v>258890.67424922445</c:v>
                </c:pt>
                <c:pt idx="106">
                  <c:v>258386.47604501236</c:v>
                </c:pt>
                <c:pt idx="107">
                  <c:v>257879.75684977919</c:v>
                </c:pt>
                <c:pt idx="108">
                  <c:v>257370.50405856987</c:v>
                </c:pt>
                <c:pt idx="109">
                  <c:v>256858.7050034045</c:v>
                </c:pt>
                <c:pt idx="110">
                  <c:v>256344.3469529633</c:v>
                </c:pt>
                <c:pt idx="111">
                  <c:v>255827.4171122699</c:v>
                </c:pt>
                <c:pt idx="112">
                  <c:v>255307.90262237305</c:v>
                </c:pt>
                <c:pt idx="113">
                  <c:v>254785.79056002668</c:v>
                </c:pt>
                <c:pt idx="114">
                  <c:v>254261.06793736859</c:v>
                </c:pt>
                <c:pt idx="115">
                  <c:v>253733.72170159721</c:v>
                </c:pt>
                <c:pt idx="116">
                  <c:v>253203.73873464699</c:v>
                </c:pt>
                <c:pt idx="117">
                  <c:v>252671.10585286201</c:v>
                </c:pt>
                <c:pt idx="118">
                  <c:v>252135.80980666808</c:v>
                </c:pt>
                <c:pt idx="119">
                  <c:v>251597.8372802432</c:v>
                </c:pt>
                <c:pt idx="120">
                  <c:v>251057.17489118621</c:v>
                </c:pt>
                <c:pt idx="121">
                  <c:v>250513.80919018391</c:v>
                </c:pt>
                <c:pt idx="122">
                  <c:v>249967.72666067662</c:v>
                </c:pt>
                <c:pt idx="123">
                  <c:v>249418.91371852177</c:v>
                </c:pt>
                <c:pt idx="124">
                  <c:v>248867.35671165615</c:v>
                </c:pt>
                <c:pt idx="125">
                  <c:v>248313.04191975622</c:v>
                </c:pt>
                <c:pt idx="126">
                  <c:v>247755.95555389678</c:v>
                </c:pt>
                <c:pt idx="127">
                  <c:v>247196.08375620804</c:v>
                </c:pt>
                <c:pt idx="128">
                  <c:v>246633.41259953086</c:v>
                </c:pt>
                <c:pt idx="129">
                  <c:v>246067.92808707029</c:v>
                </c:pt>
                <c:pt idx="130">
                  <c:v>245499.61615204741</c:v>
                </c:pt>
                <c:pt idx="131">
                  <c:v>244928.46265734942</c:v>
                </c:pt>
                <c:pt idx="132">
                  <c:v>244354.45339517793</c:v>
                </c:pt>
                <c:pt idx="133">
                  <c:v>243777.57408669559</c:v>
                </c:pt>
                <c:pt idx="134">
                  <c:v>243197.81038167086</c:v>
                </c:pt>
                <c:pt idx="135">
                  <c:v>242615.147858121</c:v>
                </c:pt>
                <c:pt idx="136">
                  <c:v>242029.57202195338</c:v>
                </c:pt>
                <c:pt idx="137">
                  <c:v>241441.06830660492</c:v>
                </c:pt>
                <c:pt idx="138">
                  <c:v>240849.62207267972</c:v>
                </c:pt>
                <c:pt idx="139">
                  <c:v>240255.21860758489</c:v>
                </c:pt>
                <c:pt idx="140">
                  <c:v>239657.8431251646</c:v>
                </c:pt>
                <c:pt idx="141">
                  <c:v>239057.48076533221</c:v>
                </c:pt>
                <c:pt idx="142">
                  <c:v>238454.11659370066</c:v>
                </c:pt>
                <c:pt idx="143">
                  <c:v>237847.73560121094</c:v>
                </c:pt>
                <c:pt idx="144">
                  <c:v>237238.32270375878</c:v>
                </c:pt>
                <c:pt idx="145">
                  <c:v>236625.86274181935</c:v>
                </c:pt>
                <c:pt idx="146">
                  <c:v>236010.34048007024</c:v>
                </c:pt>
                <c:pt idx="147">
                  <c:v>235391.74060701238</c:v>
                </c:pt>
                <c:pt idx="148">
                  <c:v>234770.04773458923</c:v>
                </c:pt>
                <c:pt idx="149">
                  <c:v>234145.24639780395</c:v>
                </c:pt>
                <c:pt idx="150">
                  <c:v>233517.32105433475</c:v>
                </c:pt>
                <c:pt idx="151">
                  <c:v>232886.25608414822</c:v>
                </c:pt>
                <c:pt idx="152">
                  <c:v>232252.03578911073</c:v>
                </c:pt>
                <c:pt idx="153">
                  <c:v>231614.64439259807</c:v>
                </c:pt>
                <c:pt idx="154">
                  <c:v>230974.06603910285</c:v>
                </c:pt>
                <c:pt idx="155">
                  <c:v>230330.28479384014</c:v>
                </c:pt>
                <c:pt idx="156">
                  <c:v>229683.28464235112</c:v>
                </c:pt>
                <c:pt idx="157">
                  <c:v>229033.04949010466</c:v>
                </c:pt>
                <c:pt idx="158">
                  <c:v>228379.56316209698</c:v>
                </c:pt>
                <c:pt idx="159">
                  <c:v>227722.80940244923</c:v>
                </c:pt>
                <c:pt idx="160">
                  <c:v>227062.77187400326</c:v>
                </c:pt>
                <c:pt idx="161">
                  <c:v>226399.43415791506</c:v>
                </c:pt>
                <c:pt idx="162">
                  <c:v>225732.77975324643</c:v>
                </c:pt>
                <c:pt idx="163">
                  <c:v>225062.79207655444</c:v>
                </c:pt>
                <c:pt idx="164">
                  <c:v>224389.45446147901</c:v>
                </c:pt>
                <c:pt idx="165">
                  <c:v>223712.75015832818</c:v>
                </c:pt>
                <c:pt idx="166">
                  <c:v>223032.6623336616</c:v>
                </c:pt>
                <c:pt idx="167">
                  <c:v>222349.17406987169</c:v>
                </c:pt>
                <c:pt idx="168">
                  <c:v>221662.26836476283</c:v>
                </c:pt>
                <c:pt idx="169">
                  <c:v>220971.92813112843</c:v>
                </c:pt>
                <c:pt idx="170">
                  <c:v>220278.13619632585</c:v>
                </c:pt>
                <c:pt idx="171">
                  <c:v>219580.87530184927</c:v>
                </c:pt>
                <c:pt idx="172">
                  <c:v>218880.12810290029</c:v>
                </c:pt>
                <c:pt idx="173">
                  <c:v>218175.87716795655</c:v>
                </c:pt>
                <c:pt idx="174">
                  <c:v>217468.10497833812</c:v>
                </c:pt>
                <c:pt idx="175">
                  <c:v>216756.79392777159</c:v>
                </c:pt>
                <c:pt idx="176">
                  <c:v>216041.92632195223</c:v>
                </c:pt>
                <c:pt idx="177">
                  <c:v>215323.48437810378</c:v>
                </c:pt>
                <c:pt idx="178">
                  <c:v>214601.45022453606</c:v>
                </c:pt>
                <c:pt idx="179">
                  <c:v>213875.80590020053</c:v>
                </c:pt>
                <c:pt idx="180">
                  <c:v>213146.53335424332</c:v>
                </c:pt>
                <c:pt idx="181">
                  <c:v>212413.6144455563</c:v>
                </c:pt>
                <c:pt idx="182">
                  <c:v>211677.03094232586</c:v>
                </c:pt>
                <c:pt idx="183">
                  <c:v>210936.76452157926</c:v>
                </c:pt>
                <c:pt idx="184">
                  <c:v>210192.79676872893</c:v>
                </c:pt>
                <c:pt idx="185">
                  <c:v>209445.10917711435</c:v>
                </c:pt>
                <c:pt idx="186">
                  <c:v>208693.68314754171</c:v>
                </c:pt>
                <c:pt idx="187">
                  <c:v>207938.49998782121</c:v>
                </c:pt>
                <c:pt idx="188">
                  <c:v>207179.54091230209</c:v>
                </c:pt>
                <c:pt idx="189">
                  <c:v>206416.78704140539</c:v>
                </c:pt>
                <c:pt idx="190">
                  <c:v>205650.2194011542</c:v>
                </c:pt>
                <c:pt idx="191">
                  <c:v>204879.81892270176</c:v>
                </c:pt>
                <c:pt idx="192">
                  <c:v>204105.56644185705</c:v>
                </c:pt>
                <c:pt idx="193">
                  <c:v>203327.44269860812</c:v>
                </c:pt>
                <c:pt idx="194">
                  <c:v>202545.42833664294</c:v>
                </c:pt>
                <c:pt idx="195">
                  <c:v>201759.50390286793</c:v>
                </c:pt>
                <c:pt idx="196">
                  <c:v>200969.64984692406</c:v>
                </c:pt>
                <c:pt idx="197">
                  <c:v>200175.84652070046</c:v>
                </c:pt>
                <c:pt idx="198">
                  <c:v>199378.07417784576</c:v>
                </c:pt>
                <c:pt idx="199">
                  <c:v>198576.31297327677</c:v>
                </c:pt>
                <c:pt idx="200">
                  <c:v>197770.54296268494</c:v>
                </c:pt>
                <c:pt idx="201">
                  <c:v>196960.74410204013</c:v>
                </c:pt>
                <c:pt idx="202">
                  <c:v>196146.89624709211</c:v>
                </c:pt>
                <c:pt idx="203">
                  <c:v>195328.97915286935</c:v>
                </c:pt>
                <c:pt idx="204">
                  <c:v>194506.97247317547</c:v>
                </c:pt>
                <c:pt idx="205">
                  <c:v>193680.85576008313</c:v>
                </c:pt>
                <c:pt idx="206">
                  <c:v>192850.60846342533</c:v>
                </c:pt>
                <c:pt idx="207">
                  <c:v>192016.20993028424</c:v>
                </c:pt>
                <c:pt idx="208">
                  <c:v>191177.63940447744</c:v>
                </c:pt>
                <c:pt idx="209">
                  <c:v>190334.8760260416</c:v>
                </c:pt>
                <c:pt idx="210">
                  <c:v>189487.89883071359</c:v>
                </c:pt>
                <c:pt idx="211">
                  <c:v>188636.68674940892</c:v>
                </c:pt>
                <c:pt idx="212">
                  <c:v>187781.21860769775</c:v>
                </c:pt>
                <c:pt idx="213">
                  <c:v>186921.47312527802</c:v>
                </c:pt>
                <c:pt idx="214">
                  <c:v>186057.42891544619</c:v>
                </c:pt>
                <c:pt idx="215">
                  <c:v>185189.0644845652</c:v>
                </c:pt>
                <c:pt idx="216">
                  <c:v>184316.3582315298</c:v>
                </c:pt>
                <c:pt idx="217">
                  <c:v>183439.28844722922</c:v>
                </c:pt>
                <c:pt idx="218">
                  <c:v>182557.83331400715</c:v>
                </c:pt>
                <c:pt idx="219">
                  <c:v>181671.97090511897</c:v>
                </c:pt>
                <c:pt idx="220">
                  <c:v>180781.67918418636</c:v>
                </c:pt>
                <c:pt idx="221">
                  <c:v>179886.93600464906</c:v>
                </c:pt>
                <c:pt idx="222">
                  <c:v>178987.71910921409</c:v>
                </c:pt>
                <c:pt idx="223">
                  <c:v>178084.00612930194</c:v>
                </c:pt>
                <c:pt idx="224">
                  <c:v>177175.77458449022</c:v>
                </c:pt>
                <c:pt idx="225">
                  <c:v>176263.00188195446</c:v>
                </c:pt>
                <c:pt idx="226">
                  <c:v>175345.66531590602</c:v>
                </c:pt>
                <c:pt idx="227">
                  <c:v>174423.74206702734</c:v>
                </c:pt>
                <c:pt idx="228">
                  <c:v>173497.20920190425</c:v>
                </c:pt>
                <c:pt idx="229">
                  <c:v>172566.04367245556</c:v>
                </c:pt>
                <c:pt idx="230">
                  <c:v>171630.22231535963</c:v>
                </c:pt>
                <c:pt idx="231">
                  <c:v>170689.72185147821</c:v>
                </c:pt>
                <c:pt idx="232">
                  <c:v>169744.51888527739</c:v>
                </c:pt>
                <c:pt idx="233">
                  <c:v>168794.58990424554</c:v>
                </c:pt>
                <c:pt idx="234">
                  <c:v>167839.91127830854</c:v>
                </c:pt>
                <c:pt idx="235">
                  <c:v>166880.45925924188</c:v>
                </c:pt>
                <c:pt idx="236">
                  <c:v>165916.20998007988</c:v>
                </c:pt>
                <c:pt idx="237">
                  <c:v>164947.13945452205</c:v>
                </c:pt>
                <c:pt idx="238">
                  <c:v>163973.22357633643</c:v>
                </c:pt>
                <c:pt idx="239">
                  <c:v>162994.43811875989</c:v>
                </c:pt>
                <c:pt idx="240">
                  <c:v>162010.75873389546</c:v>
                </c:pt>
                <c:pt idx="241">
                  <c:v>161022.16095210673</c:v>
                </c:pt>
                <c:pt idx="242">
                  <c:v>160028.62018140903</c:v>
                </c:pt>
                <c:pt idx="243">
                  <c:v>159030.11170685786</c:v>
                </c:pt>
                <c:pt idx="244">
                  <c:v>158026.61068993394</c:v>
                </c:pt>
                <c:pt idx="245">
                  <c:v>157018.09216792538</c:v>
                </c:pt>
                <c:pt idx="246">
                  <c:v>156004.5310533068</c:v>
                </c:pt>
                <c:pt idx="247">
                  <c:v>154985.9021331151</c:v>
                </c:pt>
                <c:pt idx="248">
                  <c:v>153962.18006832246</c:v>
                </c:pt>
                <c:pt idx="249">
                  <c:v>152933.33939320585</c:v>
                </c:pt>
                <c:pt idx="250">
                  <c:v>151899.35451471366</c:v>
                </c:pt>
                <c:pt idx="251">
                  <c:v>150860.19971182902</c:v>
                </c:pt>
                <c:pt idx="252">
                  <c:v>149815.84913492994</c:v>
                </c:pt>
                <c:pt idx="253">
                  <c:v>148766.27680514636</c:v>
                </c:pt>
                <c:pt idx="254">
                  <c:v>147711.45661371388</c:v>
                </c:pt>
                <c:pt idx="255">
                  <c:v>146651.36232132424</c:v>
                </c:pt>
                <c:pt idx="256">
                  <c:v>145585.96755747264</c:v>
                </c:pt>
                <c:pt idx="257">
                  <c:v>144515.24581980178</c:v>
                </c:pt>
                <c:pt idx="258">
                  <c:v>143439.17047344259</c:v>
                </c:pt>
                <c:pt idx="259">
                  <c:v>142357.71475035159</c:v>
                </c:pt>
                <c:pt idx="260">
                  <c:v>141270.85174864513</c:v>
                </c:pt>
                <c:pt idx="261">
                  <c:v>140178.55443193013</c:v>
                </c:pt>
                <c:pt idx="262">
                  <c:v>139080.79562863155</c:v>
                </c:pt>
                <c:pt idx="263">
                  <c:v>137977.54803131649</c:v>
                </c:pt>
                <c:pt idx="264">
                  <c:v>136868.78419601484</c:v>
                </c:pt>
                <c:pt idx="265">
                  <c:v>135754.47654153669</c:v>
                </c:pt>
                <c:pt idx="266">
                  <c:v>134634.59734878616</c:v>
                </c:pt>
                <c:pt idx="267">
                  <c:v>133509.11876007187</c:v>
                </c:pt>
                <c:pt idx="268">
                  <c:v>132378.01277841401</c:v>
                </c:pt>
                <c:pt idx="269">
                  <c:v>131241.25126684786</c:v>
                </c:pt>
                <c:pt idx="270">
                  <c:v>130098.80594772389</c:v>
                </c:pt>
                <c:pt idx="271">
                  <c:v>128950.64840200428</c:v>
                </c:pt>
                <c:pt idx="272">
                  <c:v>127796.75006855608</c:v>
                </c:pt>
                <c:pt idx="273">
                  <c:v>126637.08224344064</c:v>
                </c:pt>
                <c:pt idx="274">
                  <c:v>125471.61607919962</c:v>
                </c:pt>
                <c:pt idx="275">
                  <c:v>124300.32258413741</c:v>
                </c:pt>
                <c:pt idx="276">
                  <c:v>123123.17262159988</c:v>
                </c:pt>
                <c:pt idx="277">
                  <c:v>121940.13690924966</c:v>
                </c:pt>
                <c:pt idx="278">
                  <c:v>120751.18601833768</c:v>
                </c:pt>
                <c:pt idx="279">
                  <c:v>119556.29037297115</c:v>
                </c:pt>
                <c:pt idx="280">
                  <c:v>118355.42024937778</c:v>
                </c:pt>
                <c:pt idx="281">
                  <c:v>117148.54577516645</c:v>
                </c:pt>
                <c:pt idx="282">
                  <c:v>115935.63692858406</c:v>
                </c:pt>
                <c:pt idx="283">
                  <c:v>114716.66353776876</c:v>
                </c:pt>
                <c:pt idx="284">
                  <c:v>113491.59527999938</c:v>
                </c:pt>
                <c:pt idx="285">
                  <c:v>112260.40168094116</c:v>
                </c:pt>
                <c:pt idx="286">
                  <c:v>111023.05211388764</c:v>
                </c:pt>
                <c:pt idx="287">
                  <c:v>109779.51579899885</c:v>
                </c:pt>
                <c:pt idx="288">
                  <c:v>108529.76180253562</c:v>
                </c:pt>
                <c:pt idx="289">
                  <c:v>107273.75903609008</c:v>
                </c:pt>
                <c:pt idx="290">
                  <c:v>106011.4762558123</c:v>
                </c:pt>
                <c:pt idx="291">
                  <c:v>104742.88206163315</c:v>
                </c:pt>
                <c:pt idx="292">
                  <c:v>103467.9448964831</c:v>
                </c:pt>
                <c:pt idx="293">
                  <c:v>102186.63304550729</c:v>
                </c:pt>
                <c:pt idx="294">
                  <c:v>100898.91463527661</c:v>
                </c:pt>
                <c:pt idx="295">
                  <c:v>99604.757632994777</c:v>
                </c:pt>
                <c:pt idx="296">
                  <c:v>98304.129845701536</c:v>
                </c:pt>
                <c:pt idx="297">
                  <c:v>96996.998919471822</c:v>
                </c:pt>
                <c:pt idx="298">
                  <c:v>95683.332338610955</c:v>
                </c:pt>
                <c:pt idx="299">
                  <c:v>94363.097424845793</c:v>
                </c:pt>
                <c:pt idx="300">
                  <c:v>93036.261336511801</c:v>
                </c:pt>
                <c:pt idx="301">
                  <c:v>91702.791067736136</c:v>
                </c:pt>
                <c:pt idx="302">
                  <c:v>90362.653447616598</c:v>
                </c:pt>
                <c:pt idx="303">
                  <c:v>89015.815139396465</c:v>
                </c:pt>
                <c:pt idx="304">
                  <c:v>87662.242639635224</c:v>
                </c:pt>
                <c:pt idx="305">
                  <c:v>86301.902277375179</c:v>
                </c:pt>
                <c:pt idx="306">
                  <c:v>84934.760213303831</c:v>
                </c:pt>
                <c:pt idx="307">
                  <c:v>83560.782438912123</c:v>
                </c:pt>
                <c:pt idx="308">
                  <c:v>82179.934775648464</c:v>
                </c:pt>
                <c:pt idx="309">
                  <c:v>80792.182874068487</c:v>
                </c:pt>
                <c:pt idx="310">
                  <c:v>79397.492212980607</c:v>
                </c:pt>
                <c:pt idx="311">
                  <c:v>77995.828098587284</c:v>
                </c:pt>
                <c:pt idx="312">
                  <c:v>76587.155663622005</c:v>
                </c:pt>
                <c:pt idx="313">
                  <c:v>75171.439866481902</c:v>
                </c:pt>
                <c:pt idx="314">
                  <c:v>73748.645490356095</c:v>
                </c:pt>
                <c:pt idx="315">
                  <c:v>72318.737142349652</c:v>
                </c:pt>
                <c:pt idx="316">
                  <c:v>70881.679252603179</c:v>
                </c:pt>
                <c:pt idx="317">
                  <c:v>69437.436073407967</c:v>
                </c:pt>
                <c:pt idx="318">
                  <c:v>67985.971678316782</c:v>
                </c:pt>
                <c:pt idx="319">
                  <c:v>66527.249961250141</c:v>
                </c:pt>
                <c:pt idx="320">
                  <c:v>65061.234635598172</c:v>
                </c:pt>
                <c:pt idx="321">
                  <c:v>63587.889233317939</c:v>
                </c:pt>
                <c:pt idx="322">
                  <c:v>62107.177104026312</c:v>
                </c:pt>
                <c:pt idx="323">
                  <c:v>60619.061414088224</c:v>
                </c:pt>
                <c:pt idx="324">
                  <c:v>59123.505145700445</c:v>
                </c:pt>
                <c:pt idx="325">
                  <c:v>57620.47109597073</c:v>
                </c:pt>
                <c:pt idx="326">
                  <c:v>56109.921875992361</c:v>
                </c:pt>
                <c:pt idx="327">
                  <c:v>54591.819909914106</c:v>
                </c:pt>
                <c:pt idx="328">
                  <c:v>53066.127434005459</c:v>
                </c:pt>
                <c:pt idx="329">
                  <c:v>51532.806495717268</c:v>
                </c:pt>
                <c:pt idx="330">
                  <c:v>49991.818952737638</c:v>
                </c:pt>
                <c:pt idx="331">
                  <c:v>48443.126472043106</c:v>
                </c:pt>
                <c:pt idx="332">
                  <c:v>46886.690528945102</c:v>
                </c:pt>
                <c:pt idx="333">
                  <c:v>45322.472406131608</c:v>
                </c:pt>
                <c:pt idx="334">
                  <c:v>43750.433192704048</c:v>
                </c:pt>
                <c:pt idx="335">
                  <c:v>42170.53378320935</c:v>
                </c:pt>
                <c:pt idx="336">
                  <c:v>40582.734876667178</c:v>
                </c:pt>
                <c:pt idx="337">
                  <c:v>38986.996975592294</c:v>
                </c:pt>
                <c:pt idx="338">
                  <c:v>37383.280385012033</c:v>
                </c:pt>
                <c:pt idx="339">
                  <c:v>35771.545211478871</c:v>
                </c:pt>
                <c:pt idx="340">
                  <c:v>34151.751362078045</c:v>
                </c:pt>
                <c:pt idx="341">
                  <c:v>32523.858543430215</c:v>
                </c:pt>
                <c:pt idx="342">
                  <c:v>30887.826260689148</c:v>
                </c:pt>
                <c:pt idx="343">
                  <c:v>29243.613816534373</c:v>
                </c:pt>
                <c:pt idx="344">
                  <c:v>27591.180310158823</c:v>
                </c:pt>
                <c:pt idx="345">
                  <c:v>25930.484636251396</c:v>
                </c:pt>
                <c:pt idx="346">
                  <c:v>24261.485483974433</c:v>
                </c:pt>
                <c:pt idx="347">
                  <c:v>22584.141335936085</c:v>
                </c:pt>
                <c:pt idx="348">
                  <c:v>20898.410467157544</c:v>
                </c:pt>
                <c:pt idx="349">
                  <c:v>19204.250944035113</c:v>
                </c:pt>
                <c:pt idx="350">
                  <c:v>17501.620623297069</c:v>
                </c:pt>
                <c:pt idx="351">
                  <c:v>15790.477150955334</c:v>
                </c:pt>
                <c:pt idx="352">
                  <c:v>14070.77796125189</c:v>
                </c:pt>
                <c:pt idx="353">
                  <c:v>12342.48027559993</c:v>
                </c:pt>
                <c:pt idx="354">
                  <c:v>10605.54110151971</c:v>
                </c:pt>
                <c:pt idx="355">
                  <c:v>8859.9172315690885</c:v>
                </c:pt>
                <c:pt idx="356">
                  <c:v>7105.5652422687144</c:v>
                </c:pt>
                <c:pt idx="357">
                  <c:v>5342.4414930218381</c:v>
                </c:pt>
                <c:pt idx="358">
                  <c:v>3570.5021250287273</c:v>
                </c:pt>
                <c:pt idx="359">
                  <c:v>1789.703060195651</c:v>
                </c:pt>
                <c:pt idx="360">
                  <c:v>3.8409325497923419E-8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A-46F4-A051-C7695652D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696880"/>
        <c:axId val="1"/>
      </c:lineChart>
      <c:catAx>
        <c:axId val="133769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76968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MortgagePayments!$D$10</c:f>
              <c:strCache>
                <c:ptCount val="1"/>
                <c:pt idx="0">
                  <c:v>Coupon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MortgagePayments!$D$11:$D$371</c:f>
              <c:numCache>
                <c:formatCode>#,##0.00</c:formatCode>
                <c:ptCount val="361"/>
                <c:pt idx="0">
                  <c:v>1798.6515754582199</c:v>
                </c:pt>
                <c:pt idx="1">
                  <c:v>1798.6515754582199</c:v>
                </c:pt>
                <c:pt idx="2">
                  <c:v>1798.6515754582199</c:v>
                </c:pt>
                <c:pt idx="3">
                  <c:v>1798.6515754582199</c:v>
                </c:pt>
                <c:pt idx="4">
                  <c:v>1798.6515754582199</c:v>
                </c:pt>
                <c:pt idx="5">
                  <c:v>1798.6515754582199</c:v>
                </c:pt>
                <c:pt idx="6">
                  <c:v>1798.6515754582199</c:v>
                </c:pt>
                <c:pt idx="7">
                  <c:v>1798.6515754582199</c:v>
                </c:pt>
                <c:pt idx="8">
                  <c:v>1798.6515754582199</c:v>
                </c:pt>
                <c:pt idx="9">
                  <c:v>1798.6515754582199</c:v>
                </c:pt>
                <c:pt idx="10">
                  <c:v>1798.6515754582199</c:v>
                </c:pt>
                <c:pt idx="11">
                  <c:v>1798.6515754582199</c:v>
                </c:pt>
                <c:pt idx="12">
                  <c:v>1798.6515754582199</c:v>
                </c:pt>
                <c:pt idx="13">
                  <c:v>1798.6515754582199</c:v>
                </c:pt>
                <c:pt idx="14">
                  <c:v>1798.6515754582199</c:v>
                </c:pt>
                <c:pt idx="15">
                  <c:v>1798.6515754582199</c:v>
                </c:pt>
                <c:pt idx="16">
                  <c:v>1798.6515754582199</c:v>
                </c:pt>
                <c:pt idx="17">
                  <c:v>1798.6515754582199</c:v>
                </c:pt>
                <c:pt idx="18">
                  <c:v>1798.6515754582199</c:v>
                </c:pt>
                <c:pt idx="19">
                  <c:v>1798.6515754582199</c:v>
                </c:pt>
                <c:pt idx="20">
                  <c:v>1798.6515754582199</c:v>
                </c:pt>
                <c:pt idx="21">
                  <c:v>1798.6515754582199</c:v>
                </c:pt>
                <c:pt idx="22">
                  <c:v>1798.6515754582199</c:v>
                </c:pt>
                <c:pt idx="23">
                  <c:v>1798.6515754582199</c:v>
                </c:pt>
                <c:pt idx="24">
                  <c:v>1798.6515754582199</c:v>
                </c:pt>
                <c:pt idx="25">
                  <c:v>1798.6515754582199</c:v>
                </c:pt>
                <c:pt idx="26">
                  <c:v>1798.6515754582199</c:v>
                </c:pt>
                <c:pt idx="27">
                  <c:v>1798.6515754582199</c:v>
                </c:pt>
                <c:pt idx="28">
                  <c:v>1798.6515754582199</c:v>
                </c:pt>
                <c:pt idx="29">
                  <c:v>1798.6515754582199</c:v>
                </c:pt>
                <c:pt idx="30">
                  <c:v>1798.6515754582199</c:v>
                </c:pt>
                <c:pt idx="31">
                  <c:v>1798.6515754582199</c:v>
                </c:pt>
                <c:pt idx="32">
                  <c:v>1798.6515754582199</c:v>
                </c:pt>
                <c:pt idx="33">
                  <c:v>1798.6515754582199</c:v>
                </c:pt>
                <c:pt idx="34">
                  <c:v>1798.6515754582199</c:v>
                </c:pt>
                <c:pt idx="35">
                  <c:v>1798.6515754582199</c:v>
                </c:pt>
                <c:pt idx="36">
                  <c:v>1798.6515754582199</c:v>
                </c:pt>
                <c:pt idx="37">
                  <c:v>1798.6515754582199</c:v>
                </c:pt>
                <c:pt idx="38">
                  <c:v>1798.6515754582199</c:v>
                </c:pt>
                <c:pt idx="39">
                  <c:v>1798.6515754582199</c:v>
                </c:pt>
                <c:pt idx="40">
                  <c:v>1798.6515754582199</c:v>
                </c:pt>
                <c:pt idx="41">
                  <c:v>1798.6515754582199</c:v>
                </c:pt>
                <c:pt idx="42">
                  <c:v>1798.6515754582199</c:v>
                </c:pt>
                <c:pt idx="43">
                  <c:v>1798.6515754582199</c:v>
                </c:pt>
                <c:pt idx="44">
                  <c:v>1798.6515754582199</c:v>
                </c:pt>
                <c:pt idx="45">
                  <c:v>1798.6515754582199</c:v>
                </c:pt>
                <c:pt idx="46">
                  <c:v>1798.6515754582199</c:v>
                </c:pt>
                <c:pt idx="47">
                  <c:v>1798.6515754582199</c:v>
                </c:pt>
                <c:pt idx="48">
                  <c:v>1798.6515754582199</c:v>
                </c:pt>
                <c:pt idx="49">
                  <c:v>1798.6515754582199</c:v>
                </c:pt>
                <c:pt idx="50">
                  <c:v>1798.6515754582199</c:v>
                </c:pt>
                <c:pt idx="51">
                  <c:v>1798.6515754582199</c:v>
                </c:pt>
                <c:pt idx="52">
                  <c:v>1798.6515754582199</c:v>
                </c:pt>
                <c:pt idx="53">
                  <c:v>1798.6515754582199</c:v>
                </c:pt>
                <c:pt idx="54">
                  <c:v>1798.6515754582199</c:v>
                </c:pt>
                <c:pt idx="55">
                  <c:v>1798.6515754582199</c:v>
                </c:pt>
                <c:pt idx="56">
                  <c:v>1798.6515754582199</c:v>
                </c:pt>
                <c:pt idx="57">
                  <c:v>1798.6515754582199</c:v>
                </c:pt>
                <c:pt idx="58">
                  <c:v>1798.6515754582199</c:v>
                </c:pt>
                <c:pt idx="59">
                  <c:v>1798.6515754582199</c:v>
                </c:pt>
                <c:pt idx="60">
                  <c:v>1798.6515754582199</c:v>
                </c:pt>
                <c:pt idx="61">
                  <c:v>1798.6515754582199</c:v>
                </c:pt>
                <c:pt idx="62">
                  <c:v>1798.6515754582199</c:v>
                </c:pt>
                <c:pt idx="63">
                  <c:v>1798.6515754582199</c:v>
                </c:pt>
                <c:pt idx="64">
                  <c:v>1798.6515754582199</c:v>
                </c:pt>
                <c:pt idx="65">
                  <c:v>1798.6515754582199</c:v>
                </c:pt>
                <c:pt idx="66">
                  <c:v>1798.6515754582199</c:v>
                </c:pt>
                <c:pt idx="67">
                  <c:v>1798.6515754582199</c:v>
                </c:pt>
                <c:pt idx="68">
                  <c:v>1798.6515754582199</c:v>
                </c:pt>
                <c:pt idx="69">
                  <c:v>1798.6515754582199</c:v>
                </c:pt>
                <c:pt idx="70">
                  <c:v>1798.6515754582199</c:v>
                </c:pt>
                <c:pt idx="71">
                  <c:v>1798.6515754582199</c:v>
                </c:pt>
                <c:pt idx="72">
                  <c:v>1798.6515754582199</c:v>
                </c:pt>
                <c:pt idx="73">
                  <c:v>1798.6515754582199</c:v>
                </c:pt>
                <c:pt idx="74">
                  <c:v>1798.6515754582199</c:v>
                </c:pt>
                <c:pt idx="75">
                  <c:v>1798.6515754582199</c:v>
                </c:pt>
                <c:pt idx="76">
                  <c:v>1798.6515754582199</c:v>
                </c:pt>
                <c:pt idx="77">
                  <c:v>1798.6515754582199</c:v>
                </c:pt>
                <c:pt idx="78">
                  <c:v>1798.6515754582199</c:v>
                </c:pt>
                <c:pt idx="79">
                  <c:v>1798.6515754582199</c:v>
                </c:pt>
                <c:pt idx="80">
                  <c:v>1798.6515754582199</c:v>
                </c:pt>
                <c:pt idx="81">
                  <c:v>1798.6515754582199</c:v>
                </c:pt>
                <c:pt idx="82">
                  <c:v>1798.6515754582199</c:v>
                </c:pt>
                <c:pt idx="83">
                  <c:v>1798.6515754582199</c:v>
                </c:pt>
                <c:pt idx="84">
                  <c:v>1798.6515754582199</c:v>
                </c:pt>
                <c:pt idx="85">
                  <c:v>1798.6515754582199</c:v>
                </c:pt>
                <c:pt idx="86">
                  <c:v>1798.6515754582199</c:v>
                </c:pt>
                <c:pt idx="87">
                  <c:v>1798.6515754582199</c:v>
                </c:pt>
                <c:pt idx="88">
                  <c:v>1798.6515754582199</c:v>
                </c:pt>
                <c:pt idx="89">
                  <c:v>1798.6515754582199</c:v>
                </c:pt>
                <c:pt idx="90">
                  <c:v>1798.6515754582199</c:v>
                </c:pt>
                <c:pt idx="91">
                  <c:v>1798.6515754582199</c:v>
                </c:pt>
                <c:pt idx="92">
                  <c:v>1798.6515754582199</c:v>
                </c:pt>
                <c:pt idx="93">
                  <c:v>1798.6515754582199</c:v>
                </c:pt>
                <c:pt idx="94">
                  <c:v>1798.6515754582199</c:v>
                </c:pt>
                <c:pt idx="95">
                  <c:v>1798.6515754582199</c:v>
                </c:pt>
                <c:pt idx="96">
                  <c:v>1798.6515754582199</c:v>
                </c:pt>
                <c:pt idx="97">
                  <c:v>1798.6515754582199</c:v>
                </c:pt>
                <c:pt idx="98">
                  <c:v>1798.6515754582199</c:v>
                </c:pt>
                <c:pt idx="99">
                  <c:v>1798.6515754582199</c:v>
                </c:pt>
                <c:pt idx="100">
                  <c:v>1798.6515754582199</c:v>
                </c:pt>
                <c:pt idx="101">
                  <c:v>1798.6515754582199</c:v>
                </c:pt>
                <c:pt idx="102">
                  <c:v>1798.6515754582199</c:v>
                </c:pt>
                <c:pt idx="103">
                  <c:v>1798.6515754582199</c:v>
                </c:pt>
                <c:pt idx="104">
                  <c:v>1798.6515754582199</c:v>
                </c:pt>
                <c:pt idx="105">
                  <c:v>1798.6515754582199</c:v>
                </c:pt>
                <c:pt idx="106">
                  <c:v>1798.6515754582199</c:v>
                </c:pt>
                <c:pt idx="107">
                  <c:v>1798.6515754582199</c:v>
                </c:pt>
                <c:pt idx="108">
                  <c:v>1798.6515754582199</c:v>
                </c:pt>
                <c:pt idx="109">
                  <c:v>1798.6515754582199</c:v>
                </c:pt>
                <c:pt idx="110">
                  <c:v>1798.6515754582199</c:v>
                </c:pt>
                <c:pt idx="111">
                  <c:v>1798.6515754582199</c:v>
                </c:pt>
                <c:pt idx="112">
                  <c:v>1798.6515754582199</c:v>
                </c:pt>
                <c:pt idx="113">
                  <c:v>1798.6515754582199</c:v>
                </c:pt>
                <c:pt idx="114">
                  <c:v>1798.6515754582199</c:v>
                </c:pt>
                <c:pt idx="115">
                  <c:v>1798.6515754582199</c:v>
                </c:pt>
                <c:pt idx="116">
                  <c:v>1798.6515754582199</c:v>
                </c:pt>
                <c:pt idx="117">
                  <c:v>1798.6515754582199</c:v>
                </c:pt>
                <c:pt idx="118">
                  <c:v>1798.6515754582199</c:v>
                </c:pt>
                <c:pt idx="119">
                  <c:v>1798.6515754582199</c:v>
                </c:pt>
                <c:pt idx="120">
                  <c:v>1798.6515754582199</c:v>
                </c:pt>
                <c:pt idx="121">
                  <c:v>1798.6515754582199</c:v>
                </c:pt>
                <c:pt idx="122">
                  <c:v>1798.6515754582199</c:v>
                </c:pt>
                <c:pt idx="123">
                  <c:v>1798.6515754582199</c:v>
                </c:pt>
                <c:pt idx="124">
                  <c:v>1798.6515754582199</c:v>
                </c:pt>
                <c:pt idx="125">
                  <c:v>1798.6515754582199</c:v>
                </c:pt>
                <c:pt idx="126">
                  <c:v>1798.6515754582199</c:v>
                </c:pt>
                <c:pt idx="127">
                  <c:v>1798.6515754582199</c:v>
                </c:pt>
                <c:pt idx="128">
                  <c:v>1798.6515754582199</c:v>
                </c:pt>
                <c:pt idx="129">
                  <c:v>1798.6515754582199</c:v>
                </c:pt>
                <c:pt idx="130">
                  <c:v>1798.6515754582199</c:v>
                </c:pt>
                <c:pt idx="131">
                  <c:v>1798.6515754582199</c:v>
                </c:pt>
                <c:pt idx="132">
                  <c:v>1798.6515754582199</c:v>
                </c:pt>
                <c:pt idx="133">
                  <c:v>1798.6515754582199</c:v>
                </c:pt>
                <c:pt idx="134">
                  <c:v>1798.6515754582199</c:v>
                </c:pt>
                <c:pt idx="135">
                  <c:v>1798.6515754582199</c:v>
                </c:pt>
                <c:pt idx="136">
                  <c:v>1798.6515754582199</c:v>
                </c:pt>
                <c:pt idx="137">
                  <c:v>1798.6515754582199</c:v>
                </c:pt>
                <c:pt idx="138">
                  <c:v>1798.6515754582199</c:v>
                </c:pt>
                <c:pt idx="139">
                  <c:v>1798.6515754582199</c:v>
                </c:pt>
                <c:pt idx="140">
                  <c:v>1798.6515754582199</c:v>
                </c:pt>
                <c:pt idx="141">
                  <c:v>1798.6515754582199</c:v>
                </c:pt>
                <c:pt idx="142">
                  <c:v>1798.6515754582199</c:v>
                </c:pt>
                <c:pt idx="143">
                  <c:v>1798.6515754582199</c:v>
                </c:pt>
                <c:pt idx="144">
                  <c:v>1798.6515754582199</c:v>
                </c:pt>
                <c:pt idx="145">
                  <c:v>1798.6515754582199</c:v>
                </c:pt>
                <c:pt idx="146">
                  <c:v>1798.6515754582199</c:v>
                </c:pt>
                <c:pt idx="147">
                  <c:v>1798.6515754582199</c:v>
                </c:pt>
                <c:pt idx="148">
                  <c:v>1798.6515754582199</c:v>
                </c:pt>
                <c:pt idx="149">
                  <c:v>1798.6515754582199</c:v>
                </c:pt>
                <c:pt idx="150">
                  <c:v>1798.6515754582199</c:v>
                </c:pt>
                <c:pt idx="151">
                  <c:v>1798.6515754582199</c:v>
                </c:pt>
                <c:pt idx="152">
                  <c:v>1798.6515754582199</c:v>
                </c:pt>
                <c:pt idx="153">
                  <c:v>1798.6515754582199</c:v>
                </c:pt>
                <c:pt idx="154">
                  <c:v>1798.6515754582199</c:v>
                </c:pt>
                <c:pt idx="155">
                  <c:v>1798.6515754582199</c:v>
                </c:pt>
                <c:pt idx="156">
                  <c:v>1798.6515754582199</c:v>
                </c:pt>
                <c:pt idx="157">
                  <c:v>1798.6515754582199</c:v>
                </c:pt>
                <c:pt idx="158">
                  <c:v>1798.6515754582199</c:v>
                </c:pt>
                <c:pt idx="159">
                  <c:v>1798.6515754582199</c:v>
                </c:pt>
                <c:pt idx="160">
                  <c:v>1798.6515754582199</c:v>
                </c:pt>
                <c:pt idx="161">
                  <c:v>1798.6515754582199</c:v>
                </c:pt>
                <c:pt idx="162">
                  <c:v>1798.6515754582199</c:v>
                </c:pt>
                <c:pt idx="163">
                  <c:v>1798.6515754582199</c:v>
                </c:pt>
                <c:pt idx="164">
                  <c:v>1798.6515754582199</c:v>
                </c:pt>
                <c:pt idx="165">
                  <c:v>1798.6515754582199</c:v>
                </c:pt>
                <c:pt idx="166">
                  <c:v>1798.6515754582199</c:v>
                </c:pt>
                <c:pt idx="167">
                  <c:v>1798.6515754582199</c:v>
                </c:pt>
                <c:pt idx="168">
                  <c:v>1798.6515754582199</c:v>
                </c:pt>
                <c:pt idx="169">
                  <c:v>1798.6515754582199</c:v>
                </c:pt>
                <c:pt idx="170">
                  <c:v>1798.6515754582199</c:v>
                </c:pt>
                <c:pt idx="171">
                  <c:v>1798.6515754582199</c:v>
                </c:pt>
                <c:pt idx="172">
                  <c:v>1798.6515754582199</c:v>
                </c:pt>
                <c:pt idx="173">
                  <c:v>1798.6515754582199</c:v>
                </c:pt>
                <c:pt idx="174">
                  <c:v>1798.6515754582199</c:v>
                </c:pt>
                <c:pt idx="175">
                  <c:v>1798.6515754582199</c:v>
                </c:pt>
                <c:pt idx="176">
                  <c:v>1798.6515754582199</c:v>
                </c:pt>
                <c:pt idx="177">
                  <c:v>1798.6515754582199</c:v>
                </c:pt>
                <c:pt idx="178">
                  <c:v>1798.6515754582199</c:v>
                </c:pt>
                <c:pt idx="179">
                  <c:v>1798.6515754582199</c:v>
                </c:pt>
                <c:pt idx="180">
                  <c:v>1798.6515754582199</c:v>
                </c:pt>
                <c:pt idx="181">
                  <c:v>1798.6515754582199</c:v>
                </c:pt>
                <c:pt idx="182">
                  <c:v>1798.6515754582199</c:v>
                </c:pt>
                <c:pt idx="183">
                  <c:v>1798.6515754582199</c:v>
                </c:pt>
                <c:pt idx="184">
                  <c:v>1798.6515754582199</c:v>
                </c:pt>
                <c:pt idx="185">
                  <c:v>1798.6515754582199</c:v>
                </c:pt>
                <c:pt idx="186">
                  <c:v>1798.6515754582199</c:v>
                </c:pt>
                <c:pt idx="187">
                  <c:v>1798.6515754582199</c:v>
                </c:pt>
                <c:pt idx="188">
                  <c:v>1798.6515754582199</c:v>
                </c:pt>
                <c:pt idx="189">
                  <c:v>1798.6515754582199</c:v>
                </c:pt>
                <c:pt idx="190">
                  <c:v>1798.6515754582199</c:v>
                </c:pt>
                <c:pt idx="191">
                  <c:v>1798.6515754582199</c:v>
                </c:pt>
                <c:pt idx="192">
                  <c:v>1798.6515754582199</c:v>
                </c:pt>
                <c:pt idx="193">
                  <c:v>1798.6515754582199</c:v>
                </c:pt>
                <c:pt idx="194">
                  <c:v>1798.6515754582199</c:v>
                </c:pt>
                <c:pt idx="195">
                  <c:v>1798.6515754582199</c:v>
                </c:pt>
                <c:pt idx="196">
                  <c:v>1798.6515754582199</c:v>
                </c:pt>
                <c:pt idx="197">
                  <c:v>1798.6515754582199</c:v>
                </c:pt>
                <c:pt idx="198">
                  <c:v>1798.6515754582199</c:v>
                </c:pt>
                <c:pt idx="199">
                  <c:v>1798.6515754582199</c:v>
                </c:pt>
                <c:pt idx="200">
                  <c:v>1798.6515754582199</c:v>
                </c:pt>
                <c:pt idx="201">
                  <c:v>1798.6515754582199</c:v>
                </c:pt>
                <c:pt idx="202">
                  <c:v>1798.6515754582199</c:v>
                </c:pt>
                <c:pt idx="203">
                  <c:v>1798.6515754582199</c:v>
                </c:pt>
                <c:pt idx="204">
                  <c:v>1798.6515754582199</c:v>
                </c:pt>
                <c:pt idx="205">
                  <c:v>1798.6515754582199</c:v>
                </c:pt>
                <c:pt idx="206">
                  <c:v>1798.6515754582199</c:v>
                </c:pt>
                <c:pt idx="207">
                  <c:v>1798.6515754582199</c:v>
                </c:pt>
                <c:pt idx="208">
                  <c:v>1798.6515754582199</c:v>
                </c:pt>
                <c:pt idx="209">
                  <c:v>1798.6515754582199</c:v>
                </c:pt>
                <c:pt idx="210">
                  <c:v>1798.6515754582199</c:v>
                </c:pt>
                <c:pt idx="211">
                  <c:v>1798.6515754582199</c:v>
                </c:pt>
                <c:pt idx="212">
                  <c:v>1798.6515754582199</c:v>
                </c:pt>
                <c:pt idx="213">
                  <c:v>1798.6515754582199</c:v>
                </c:pt>
                <c:pt idx="214">
                  <c:v>1798.6515754582199</c:v>
                </c:pt>
                <c:pt idx="215">
                  <c:v>1798.6515754582199</c:v>
                </c:pt>
                <c:pt idx="216">
                  <c:v>1798.6515754582199</c:v>
                </c:pt>
                <c:pt idx="217">
                  <c:v>1798.6515754582199</c:v>
                </c:pt>
                <c:pt idx="218">
                  <c:v>1798.6515754582199</c:v>
                </c:pt>
                <c:pt idx="219">
                  <c:v>1798.6515754582199</c:v>
                </c:pt>
                <c:pt idx="220">
                  <c:v>1798.6515754582199</c:v>
                </c:pt>
                <c:pt idx="221">
                  <c:v>1798.6515754582199</c:v>
                </c:pt>
                <c:pt idx="222">
                  <c:v>1798.6515754582199</c:v>
                </c:pt>
                <c:pt idx="223">
                  <c:v>1798.6515754582199</c:v>
                </c:pt>
                <c:pt idx="224">
                  <c:v>1798.6515754582199</c:v>
                </c:pt>
                <c:pt idx="225">
                  <c:v>1798.6515754582199</c:v>
                </c:pt>
                <c:pt idx="226">
                  <c:v>1798.6515754582199</c:v>
                </c:pt>
                <c:pt idx="227">
                  <c:v>1798.6515754582199</c:v>
                </c:pt>
                <c:pt idx="228">
                  <c:v>1798.6515754582199</c:v>
                </c:pt>
                <c:pt idx="229">
                  <c:v>1798.6515754582199</c:v>
                </c:pt>
                <c:pt idx="230">
                  <c:v>1798.6515754582199</c:v>
                </c:pt>
                <c:pt idx="231">
                  <c:v>1798.6515754582199</c:v>
                </c:pt>
                <c:pt idx="232">
                  <c:v>1798.6515754582199</c:v>
                </c:pt>
                <c:pt idx="233">
                  <c:v>1798.6515754582199</c:v>
                </c:pt>
                <c:pt idx="234">
                  <c:v>1798.6515754582199</c:v>
                </c:pt>
                <c:pt idx="235">
                  <c:v>1798.6515754582199</c:v>
                </c:pt>
                <c:pt idx="236">
                  <c:v>1798.6515754582199</c:v>
                </c:pt>
                <c:pt idx="237">
                  <c:v>1798.6515754582199</c:v>
                </c:pt>
                <c:pt idx="238">
                  <c:v>1798.6515754582199</c:v>
                </c:pt>
                <c:pt idx="239">
                  <c:v>1798.6515754582199</c:v>
                </c:pt>
                <c:pt idx="240">
                  <c:v>1798.6515754582199</c:v>
                </c:pt>
                <c:pt idx="241">
                  <c:v>1798.6515754582199</c:v>
                </c:pt>
                <c:pt idx="242">
                  <c:v>1798.6515754582199</c:v>
                </c:pt>
                <c:pt idx="243">
                  <c:v>1798.6515754582199</c:v>
                </c:pt>
                <c:pt idx="244">
                  <c:v>1798.6515754582199</c:v>
                </c:pt>
                <c:pt idx="245">
                  <c:v>1798.6515754582199</c:v>
                </c:pt>
                <c:pt idx="246">
                  <c:v>1798.6515754582199</c:v>
                </c:pt>
                <c:pt idx="247">
                  <c:v>1798.6515754582199</c:v>
                </c:pt>
                <c:pt idx="248">
                  <c:v>1798.6515754582199</c:v>
                </c:pt>
                <c:pt idx="249">
                  <c:v>1798.6515754582199</c:v>
                </c:pt>
                <c:pt idx="250">
                  <c:v>1798.6515754582199</c:v>
                </c:pt>
                <c:pt idx="251">
                  <c:v>1798.6515754582199</c:v>
                </c:pt>
                <c:pt idx="252">
                  <c:v>1798.6515754582199</c:v>
                </c:pt>
                <c:pt idx="253">
                  <c:v>1798.6515754582199</c:v>
                </c:pt>
                <c:pt idx="254">
                  <c:v>1798.6515754582199</c:v>
                </c:pt>
                <c:pt idx="255">
                  <c:v>1798.6515754582199</c:v>
                </c:pt>
                <c:pt idx="256">
                  <c:v>1798.6515754582199</c:v>
                </c:pt>
                <c:pt idx="257">
                  <c:v>1798.6515754582199</c:v>
                </c:pt>
                <c:pt idx="258">
                  <c:v>1798.6515754582199</c:v>
                </c:pt>
                <c:pt idx="259">
                  <c:v>1798.6515754582199</c:v>
                </c:pt>
                <c:pt idx="260">
                  <c:v>1798.6515754582199</c:v>
                </c:pt>
                <c:pt idx="261">
                  <c:v>1798.6515754582199</c:v>
                </c:pt>
                <c:pt idx="262">
                  <c:v>1798.6515754582199</c:v>
                </c:pt>
                <c:pt idx="263">
                  <c:v>1798.6515754582199</c:v>
                </c:pt>
                <c:pt idx="264">
                  <c:v>1798.6515754582199</c:v>
                </c:pt>
                <c:pt idx="265">
                  <c:v>1798.6515754582199</c:v>
                </c:pt>
                <c:pt idx="266">
                  <c:v>1798.6515754582199</c:v>
                </c:pt>
                <c:pt idx="267">
                  <c:v>1798.6515754582199</c:v>
                </c:pt>
                <c:pt idx="268">
                  <c:v>1798.6515754582199</c:v>
                </c:pt>
                <c:pt idx="269">
                  <c:v>1798.6515754582199</c:v>
                </c:pt>
                <c:pt idx="270">
                  <c:v>1798.6515754582199</c:v>
                </c:pt>
                <c:pt idx="271">
                  <c:v>1798.6515754582199</c:v>
                </c:pt>
                <c:pt idx="272">
                  <c:v>1798.6515754582199</c:v>
                </c:pt>
                <c:pt idx="273">
                  <c:v>1798.6515754582199</c:v>
                </c:pt>
                <c:pt idx="274">
                  <c:v>1798.6515754582199</c:v>
                </c:pt>
                <c:pt idx="275">
                  <c:v>1798.6515754582199</c:v>
                </c:pt>
                <c:pt idx="276">
                  <c:v>1798.6515754582199</c:v>
                </c:pt>
                <c:pt idx="277">
                  <c:v>1798.6515754582199</c:v>
                </c:pt>
                <c:pt idx="278">
                  <c:v>1798.6515754582199</c:v>
                </c:pt>
                <c:pt idx="279">
                  <c:v>1798.6515754582199</c:v>
                </c:pt>
                <c:pt idx="280">
                  <c:v>1798.6515754582199</c:v>
                </c:pt>
                <c:pt idx="281">
                  <c:v>1798.6515754582199</c:v>
                </c:pt>
                <c:pt idx="282">
                  <c:v>1798.6515754582199</c:v>
                </c:pt>
                <c:pt idx="283">
                  <c:v>1798.6515754582199</c:v>
                </c:pt>
                <c:pt idx="284">
                  <c:v>1798.6515754582199</c:v>
                </c:pt>
                <c:pt idx="285">
                  <c:v>1798.6515754582199</c:v>
                </c:pt>
                <c:pt idx="286">
                  <c:v>1798.6515754582199</c:v>
                </c:pt>
                <c:pt idx="287">
                  <c:v>1798.6515754582199</c:v>
                </c:pt>
                <c:pt idx="288">
                  <c:v>1798.6515754582199</c:v>
                </c:pt>
                <c:pt idx="289">
                  <c:v>1798.6515754582199</c:v>
                </c:pt>
                <c:pt idx="290">
                  <c:v>1798.6515754582199</c:v>
                </c:pt>
                <c:pt idx="291">
                  <c:v>1798.6515754582199</c:v>
                </c:pt>
                <c:pt idx="292">
                  <c:v>1798.6515754582199</c:v>
                </c:pt>
                <c:pt idx="293">
                  <c:v>1798.6515754582199</c:v>
                </c:pt>
                <c:pt idx="294">
                  <c:v>1798.6515754582199</c:v>
                </c:pt>
                <c:pt idx="295">
                  <c:v>1798.6515754582199</c:v>
                </c:pt>
                <c:pt idx="296">
                  <c:v>1798.6515754582199</c:v>
                </c:pt>
                <c:pt idx="297">
                  <c:v>1798.6515754582199</c:v>
                </c:pt>
                <c:pt idx="298">
                  <c:v>1798.6515754582199</c:v>
                </c:pt>
                <c:pt idx="299">
                  <c:v>1798.6515754582199</c:v>
                </c:pt>
                <c:pt idx="300">
                  <c:v>1798.6515754582199</c:v>
                </c:pt>
                <c:pt idx="301">
                  <c:v>1798.6515754582199</c:v>
                </c:pt>
                <c:pt idx="302">
                  <c:v>1798.6515754582199</c:v>
                </c:pt>
                <c:pt idx="303">
                  <c:v>1798.6515754582199</c:v>
                </c:pt>
                <c:pt idx="304">
                  <c:v>1798.6515754582199</c:v>
                </c:pt>
                <c:pt idx="305">
                  <c:v>1798.6515754582199</c:v>
                </c:pt>
                <c:pt idx="306">
                  <c:v>1798.6515754582199</c:v>
                </c:pt>
                <c:pt idx="307">
                  <c:v>1798.6515754582199</c:v>
                </c:pt>
                <c:pt idx="308">
                  <c:v>1798.6515754582199</c:v>
                </c:pt>
                <c:pt idx="309">
                  <c:v>1798.6515754582199</c:v>
                </c:pt>
                <c:pt idx="310">
                  <c:v>1798.6515754582199</c:v>
                </c:pt>
                <c:pt idx="311">
                  <c:v>1798.6515754582199</c:v>
                </c:pt>
                <c:pt idx="312">
                  <c:v>1798.6515754582199</c:v>
                </c:pt>
                <c:pt idx="313">
                  <c:v>1798.6515754582199</c:v>
                </c:pt>
                <c:pt idx="314">
                  <c:v>1798.6515754582199</c:v>
                </c:pt>
                <c:pt idx="315">
                  <c:v>1798.6515754582199</c:v>
                </c:pt>
                <c:pt idx="316">
                  <c:v>1798.6515754582199</c:v>
                </c:pt>
                <c:pt idx="317">
                  <c:v>1798.6515754582199</c:v>
                </c:pt>
                <c:pt idx="318">
                  <c:v>1798.6515754582199</c:v>
                </c:pt>
                <c:pt idx="319">
                  <c:v>1798.6515754582199</c:v>
                </c:pt>
                <c:pt idx="320">
                  <c:v>1798.6515754582199</c:v>
                </c:pt>
                <c:pt idx="321">
                  <c:v>1798.6515754582199</c:v>
                </c:pt>
                <c:pt idx="322">
                  <c:v>1798.6515754582199</c:v>
                </c:pt>
                <c:pt idx="323">
                  <c:v>1798.6515754582199</c:v>
                </c:pt>
                <c:pt idx="324">
                  <c:v>1798.6515754582199</c:v>
                </c:pt>
                <c:pt idx="325">
                  <c:v>1798.6515754582199</c:v>
                </c:pt>
                <c:pt idx="326">
                  <c:v>1798.6515754582199</c:v>
                </c:pt>
                <c:pt idx="327">
                  <c:v>1798.6515754582199</c:v>
                </c:pt>
                <c:pt idx="328">
                  <c:v>1798.6515754582199</c:v>
                </c:pt>
                <c:pt idx="329">
                  <c:v>1798.6515754582199</c:v>
                </c:pt>
                <c:pt idx="330">
                  <c:v>1798.6515754582199</c:v>
                </c:pt>
                <c:pt idx="331">
                  <c:v>1798.6515754582199</c:v>
                </c:pt>
                <c:pt idx="332">
                  <c:v>1798.6515754582199</c:v>
                </c:pt>
                <c:pt idx="333">
                  <c:v>1798.6515754582199</c:v>
                </c:pt>
                <c:pt idx="334">
                  <c:v>1798.6515754582199</c:v>
                </c:pt>
                <c:pt idx="335">
                  <c:v>1798.6515754582199</c:v>
                </c:pt>
                <c:pt idx="336">
                  <c:v>1798.6515754582199</c:v>
                </c:pt>
                <c:pt idx="337">
                  <c:v>1798.6515754582199</c:v>
                </c:pt>
                <c:pt idx="338">
                  <c:v>1798.6515754582199</c:v>
                </c:pt>
                <c:pt idx="339">
                  <c:v>1798.6515754582199</c:v>
                </c:pt>
                <c:pt idx="340">
                  <c:v>1798.6515754582199</c:v>
                </c:pt>
                <c:pt idx="341">
                  <c:v>1798.6515754582199</c:v>
                </c:pt>
                <c:pt idx="342">
                  <c:v>1798.6515754582199</c:v>
                </c:pt>
                <c:pt idx="343">
                  <c:v>1798.6515754582199</c:v>
                </c:pt>
                <c:pt idx="344">
                  <c:v>1798.6515754582199</c:v>
                </c:pt>
                <c:pt idx="345">
                  <c:v>1798.6515754582199</c:v>
                </c:pt>
                <c:pt idx="346">
                  <c:v>1798.6515754582199</c:v>
                </c:pt>
                <c:pt idx="347">
                  <c:v>1798.6515754582199</c:v>
                </c:pt>
                <c:pt idx="348">
                  <c:v>1798.6515754582199</c:v>
                </c:pt>
                <c:pt idx="349">
                  <c:v>1798.6515754582199</c:v>
                </c:pt>
                <c:pt idx="350">
                  <c:v>1798.6515754582199</c:v>
                </c:pt>
                <c:pt idx="351">
                  <c:v>1798.6515754582199</c:v>
                </c:pt>
                <c:pt idx="352">
                  <c:v>1798.6515754582199</c:v>
                </c:pt>
                <c:pt idx="353">
                  <c:v>1798.6515754582199</c:v>
                </c:pt>
                <c:pt idx="354">
                  <c:v>1798.6515754582199</c:v>
                </c:pt>
                <c:pt idx="355">
                  <c:v>1798.6515754582199</c:v>
                </c:pt>
                <c:pt idx="356">
                  <c:v>1798.6515754582199</c:v>
                </c:pt>
                <c:pt idx="357">
                  <c:v>1798.6515754582199</c:v>
                </c:pt>
                <c:pt idx="358">
                  <c:v>1798.6515754582199</c:v>
                </c:pt>
                <c:pt idx="359">
                  <c:v>1798.6515754582199</c:v>
                </c:pt>
                <c:pt idx="360">
                  <c:v>1798.6515754582199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05-4842-A58A-97D3ECDAA471}"/>
            </c:ext>
          </c:extLst>
        </c:ser>
        <c:ser>
          <c:idx val="0"/>
          <c:order val="1"/>
          <c:tx>
            <c:strRef>
              <c:f>MortgagePayments!$E$10</c:f>
              <c:strCache>
                <c:ptCount val="1"/>
                <c:pt idx="0">
                  <c:v>Interest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MortgagePayments!$E$11:$E$371</c:f>
              <c:numCache>
                <c:formatCode>#,##0.00</c:formatCode>
                <c:ptCount val="361"/>
                <c:pt idx="0">
                  <c:v>1500</c:v>
                </c:pt>
                <c:pt idx="1">
                  <c:v>1498.5067421227088</c:v>
                </c:pt>
                <c:pt idx="2">
                  <c:v>1497.0060179560312</c:v>
                </c:pt>
                <c:pt idx="3">
                  <c:v>1495.4977901685204</c:v>
                </c:pt>
                <c:pt idx="4">
                  <c:v>1493.9820212420718</c:v>
                </c:pt>
                <c:pt idx="5">
                  <c:v>1492.458673470991</c:v>
                </c:pt>
                <c:pt idx="6">
                  <c:v>1490.927708961055</c:v>
                </c:pt>
                <c:pt idx="7">
                  <c:v>1489.3890896285691</c:v>
                </c:pt>
                <c:pt idx="8">
                  <c:v>1487.8427771994209</c:v>
                </c:pt>
                <c:pt idx="9">
                  <c:v>1486.288733208127</c:v>
                </c:pt>
                <c:pt idx="10">
                  <c:v>1484.7269189968765</c:v>
                </c:pt>
                <c:pt idx="11">
                  <c:v>1483.15729571457</c:v>
                </c:pt>
                <c:pt idx="12">
                  <c:v>1481.5798243158517</c:v>
                </c:pt>
                <c:pt idx="13">
                  <c:v>1479.9944655601396</c:v>
                </c:pt>
                <c:pt idx="14">
                  <c:v>1478.4011800106491</c:v>
                </c:pt>
                <c:pt idx="15">
                  <c:v>1476.7999280334113</c:v>
                </c:pt>
                <c:pt idx="16">
                  <c:v>1475.190669796287</c:v>
                </c:pt>
                <c:pt idx="17">
                  <c:v>1473.5733652679776</c:v>
                </c:pt>
                <c:pt idx="18">
                  <c:v>1471.9479742170263</c:v>
                </c:pt>
                <c:pt idx="19">
                  <c:v>1470.3144562108207</c:v>
                </c:pt>
                <c:pt idx="20">
                  <c:v>1468.6727706145837</c:v>
                </c:pt>
                <c:pt idx="21">
                  <c:v>1467.0228765903655</c:v>
                </c:pt>
                <c:pt idx="22">
                  <c:v>1465.3647330960259</c:v>
                </c:pt>
                <c:pt idx="23">
                  <c:v>1463.6982988842153</c:v>
                </c:pt>
                <c:pt idx="24">
                  <c:v>1462.0235325013448</c:v>
                </c:pt>
                <c:pt idx="25">
                  <c:v>1460.3403922865607</c:v>
                </c:pt>
                <c:pt idx="26">
                  <c:v>1458.6488363707024</c:v>
                </c:pt>
                <c:pt idx="27">
                  <c:v>1456.9488226752649</c:v>
                </c:pt>
                <c:pt idx="28">
                  <c:v>1455.2403089113502</c:v>
                </c:pt>
                <c:pt idx="29">
                  <c:v>1453.5232525786157</c:v>
                </c:pt>
                <c:pt idx="30">
                  <c:v>1451.7976109642177</c:v>
                </c:pt>
                <c:pt idx="31">
                  <c:v>1450.0633411417475</c:v>
                </c:pt>
                <c:pt idx="32">
                  <c:v>1448.3203999701652</c:v>
                </c:pt>
                <c:pt idx="33">
                  <c:v>1446.5687440927247</c:v>
                </c:pt>
                <c:pt idx="34">
                  <c:v>1444.8083299358971</c:v>
                </c:pt>
                <c:pt idx="35">
                  <c:v>1443.0391137082859</c:v>
                </c:pt>
                <c:pt idx="36">
                  <c:v>1441.261051399536</c:v>
                </c:pt>
                <c:pt idx="37">
                  <c:v>1439.4740987792427</c:v>
                </c:pt>
                <c:pt idx="38">
                  <c:v>1437.6782113958479</c:v>
                </c:pt>
                <c:pt idx="39">
                  <c:v>1435.8733445755361</c:v>
                </c:pt>
                <c:pt idx="40">
                  <c:v>1434.0594534211225</c:v>
                </c:pt>
                <c:pt idx="41">
                  <c:v>1432.2364928109373</c:v>
                </c:pt>
                <c:pt idx="42">
                  <c:v>1430.4044173977009</c:v>
                </c:pt>
                <c:pt idx="43">
                  <c:v>1428.5631816073983</c:v>
                </c:pt>
                <c:pt idx="44">
                  <c:v>1426.7127396381441</c:v>
                </c:pt>
                <c:pt idx="45">
                  <c:v>1424.8530454590439</c:v>
                </c:pt>
                <c:pt idx="46">
                  <c:v>1422.9840528090481</c:v>
                </c:pt>
                <c:pt idx="47">
                  <c:v>1421.1057151958023</c:v>
                </c:pt>
                <c:pt idx="48">
                  <c:v>1419.2179858944901</c:v>
                </c:pt>
                <c:pt idx="49">
                  <c:v>1417.3208179466717</c:v>
                </c:pt>
                <c:pt idx="50">
                  <c:v>1415.4141641591141</c:v>
                </c:pt>
                <c:pt idx="51">
                  <c:v>1413.4979771026185</c:v>
                </c:pt>
                <c:pt idx="52">
                  <c:v>1411.5722091108407</c:v>
                </c:pt>
                <c:pt idx="53">
                  <c:v>1409.6368122791037</c:v>
                </c:pt>
                <c:pt idx="54">
                  <c:v>1407.6917384632079</c:v>
                </c:pt>
                <c:pt idx="55">
                  <c:v>1405.736939278233</c:v>
                </c:pt>
                <c:pt idx="56">
                  <c:v>1403.7723660973331</c:v>
                </c:pt>
                <c:pt idx="57">
                  <c:v>1401.7979700505286</c:v>
                </c:pt>
                <c:pt idx="58">
                  <c:v>1399.8137020234901</c:v>
                </c:pt>
                <c:pt idx="59">
                  <c:v>1397.8195126563169</c:v>
                </c:pt>
                <c:pt idx="60">
                  <c:v>1395.8153523423071</c:v>
                </c:pt>
                <c:pt idx="61">
                  <c:v>1393.8011712267278</c:v>
                </c:pt>
                <c:pt idx="62">
                  <c:v>1391.77691920557</c:v>
                </c:pt>
                <c:pt idx="63">
                  <c:v>1389.7425459243068</c:v>
                </c:pt>
                <c:pt idx="64">
                  <c:v>1387.6980007766372</c:v>
                </c:pt>
                <c:pt idx="65">
                  <c:v>1385.6432329032293</c:v>
                </c:pt>
                <c:pt idx="66">
                  <c:v>1383.5781911904544</c:v>
                </c:pt>
                <c:pt idx="67">
                  <c:v>1381.5028242691158</c:v>
                </c:pt>
                <c:pt idx="68">
                  <c:v>1379.41708051317</c:v>
                </c:pt>
                <c:pt idx="69">
                  <c:v>1377.3209080384449</c:v>
                </c:pt>
                <c:pt idx="70">
                  <c:v>1375.2142547013461</c:v>
                </c:pt>
                <c:pt idx="71">
                  <c:v>1373.0970680975615</c:v>
                </c:pt>
                <c:pt idx="72">
                  <c:v>1370.9692955607582</c:v>
                </c:pt>
                <c:pt idx="73">
                  <c:v>1368.8308841612709</c:v>
                </c:pt>
                <c:pt idx="74">
                  <c:v>1366.6817807047864</c:v>
                </c:pt>
                <c:pt idx="75">
                  <c:v>1364.5219317310191</c:v>
                </c:pt>
                <c:pt idx="76">
                  <c:v>1362.3512835123831</c:v>
                </c:pt>
                <c:pt idx="77">
                  <c:v>1360.169782052654</c:v>
                </c:pt>
                <c:pt idx="78">
                  <c:v>1357.9773730856264</c:v>
                </c:pt>
                <c:pt idx="79">
                  <c:v>1355.7740020737633</c:v>
                </c:pt>
                <c:pt idx="80">
                  <c:v>1353.5596142068412</c:v>
                </c:pt>
                <c:pt idx="81">
                  <c:v>1351.3341544005841</c:v>
                </c:pt>
                <c:pt idx="82">
                  <c:v>1349.0975672952961</c:v>
                </c:pt>
                <c:pt idx="83">
                  <c:v>1346.8497972544815</c:v>
                </c:pt>
                <c:pt idx="84">
                  <c:v>1344.5907883634627</c:v>
                </c:pt>
                <c:pt idx="85">
                  <c:v>1342.320484427989</c:v>
                </c:pt>
                <c:pt idx="86">
                  <c:v>1340.0388289728378</c:v>
                </c:pt>
                <c:pt idx="87">
                  <c:v>1337.7457652404109</c:v>
                </c:pt>
                <c:pt idx="88">
                  <c:v>1335.4412361893221</c:v>
                </c:pt>
                <c:pt idx="89">
                  <c:v>1333.1251844929775</c:v>
                </c:pt>
                <c:pt idx="90">
                  <c:v>1330.7975525381512</c:v>
                </c:pt>
                <c:pt idx="91">
                  <c:v>1328.4582824235508</c:v>
                </c:pt>
                <c:pt idx="92">
                  <c:v>1326.1073159583773</c:v>
                </c:pt>
                <c:pt idx="93">
                  <c:v>1323.7445946608784</c:v>
                </c:pt>
                <c:pt idx="94">
                  <c:v>1321.3700597568916</c:v>
                </c:pt>
                <c:pt idx="95">
                  <c:v>1318.9836521783848</c:v>
                </c:pt>
                <c:pt idx="96">
                  <c:v>1316.5853125619856</c:v>
                </c:pt>
                <c:pt idx="97">
                  <c:v>1314.1749812475043</c:v>
                </c:pt>
                <c:pt idx="98">
                  <c:v>1311.7525982764507</c:v>
                </c:pt>
                <c:pt idx="99">
                  <c:v>1309.3181033905421</c:v>
                </c:pt>
                <c:pt idx="100">
                  <c:v>1306.8714360302038</c:v>
                </c:pt>
                <c:pt idx="101">
                  <c:v>1304.4125353330637</c:v>
                </c:pt>
                <c:pt idx="102">
                  <c:v>1301.941340132438</c:v>
                </c:pt>
                <c:pt idx="103">
                  <c:v>1299.4577889558088</c:v>
                </c:pt>
                <c:pt idx="104">
                  <c:v>1296.9618200232969</c:v>
                </c:pt>
                <c:pt idx="105">
                  <c:v>1294.4533712461223</c:v>
                </c:pt>
                <c:pt idx="106">
                  <c:v>1291.9323802250617</c:v>
                </c:pt>
                <c:pt idx="107">
                  <c:v>1289.3987842488959</c:v>
                </c:pt>
                <c:pt idx="108">
                  <c:v>1286.8525202928492</c:v>
                </c:pt>
                <c:pt idx="109">
                  <c:v>1284.2935250170224</c:v>
                </c:pt>
                <c:pt idx="110">
                  <c:v>1281.7217347648163</c:v>
                </c:pt>
                <c:pt idx="111">
                  <c:v>1279.1370855613495</c:v>
                </c:pt>
                <c:pt idx="112">
                  <c:v>1276.5395131118651</c:v>
                </c:pt>
                <c:pt idx="113">
                  <c:v>1273.9289528001334</c:v>
                </c:pt>
                <c:pt idx="114">
                  <c:v>1271.3053396868429</c:v>
                </c:pt>
                <c:pt idx="115">
                  <c:v>1268.6686085079862</c:v>
                </c:pt>
                <c:pt idx="116">
                  <c:v>1266.018693673235</c:v>
                </c:pt>
                <c:pt idx="117">
                  <c:v>1263.35552926431</c:v>
                </c:pt>
                <c:pt idx="118">
                  <c:v>1260.6790490333403</c:v>
                </c:pt>
                <c:pt idx="119">
                  <c:v>1257.9891864012159</c:v>
                </c:pt>
                <c:pt idx="120">
                  <c:v>1255.285874455931</c:v>
                </c:pt>
                <c:pt idx="121">
                  <c:v>1252.5690459509194</c:v>
                </c:pt>
                <c:pt idx="122">
                  <c:v>1249.8386333033829</c:v>
                </c:pt>
                <c:pt idx="123">
                  <c:v>1247.0945685926088</c:v>
                </c:pt>
                <c:pt idx="124">
                  <c:v>1244.3367835582806</c:v>
                </c:pt>
                <c:pt idx="125">
                  <c:v>1241.5652095987809</c:v>
                </c:pt>
                <c:pt idx="126">
                  <c:v>1238.7797777694839</c:v>
                </c:pt>
                <c:pt idx="127">
                  <c:v>1235.9804187810403</c:v>
                </c:pt>
                <c:pt idx="128">
                  <c:v>1233.1670629976543</c:v>
                </c:pt>
                <c:pt idx="129">
                  <c:v>1230.3396404353514</c:v>
                </c:pt>
                <c:pt idx="130">
                  <c:v>1227.4980807602371</c:v>
                </c:pt>
                <c:pt idx="131">
                  <c:v>1224.6423132867469</c:v>
                </c:pt>
                <c:pt idx="132">
                  <c:v>1221.7722669758896</c:v>
                </c:pt>
                <c:pt idx="133">
                  <c:v>1218.8878704334779</c:v>
                </c:pt>
                <c:pt idx="134">
                  <c:v>1215.9890519083542</c:v>
                </c:pt>
                <c:pt idx="135">
                  <c:v>1213.075739290605</c:v>
                </c:pt>
                <c:pt idx="136">
                  <c:v>1210.1478601097667</c:v>
                </c:pt>
                <c:pt idx="137">
                  <c:v>1207.2053415330245</c:v>
                </c:pt>
                <c:pt idx="138">
                  <c:v>1204.2481103633986</c:v>
                </c:pt>
                <c:pt idx="139">
                  <c:v>1201.2760930379243</c:v>
                </c:pt>
                <c:pt idx="140">
                  <c:v>1198.2892156258229</c:v>
                </c:pt>
                <c:pt idx="141">
                  <c:v>1195.2874038266609</c:v>
                </c:pt>
                <c:pt idx="142">
                  <c:v>1192.2705829685033</c:v>
                </c:pt>
                <c:pt idx="143">
                  <c:v>1189.2386780060547</c:v>
                </c:pt>
                <c:pt idx="144">
                  <c:v>1186.1916135187937</c:v>
                </c:pt>
                <c:pt idx="145">
                  <c:v>1183.1293137090968</c:v>
                </c:pt>
                <c:pt idx="146">
                  <c:v>1180.0517024003511</c:v>
                </c:pt>
                <c:pt idx="147">
                  <c:v>1176.9587030350619</c:v>
                </c:pt>
                <c:pt idx="148">
                  <c:v>1173.850238672946</c:v>
                </c:pt>
                <c:pt idx="149">
                  <c:v>1170.7262319890197</c:v>
                </c:pt>
                <c:pt idx="150">
                  <c:v>1167.5866052716738</c:v>
                </c:pt>
                <c:pt idx="151">
                  <c:v>1164.4312804207409</c:v>
                </c:pt>
                <c:pt idx="152">
                  <c:v>1161.2601789455537</c:v>
                </c:pt>
                <c:pt idx="153">
                  <c:v>1158.0732219629904</c:v>
                </c:pt>
                <c:pt idx="154">
                  <c:v>1154.8703301955143</c:v>
                </c:pt>
                <c:pt idx="155">
                  <c:v>1151.6514239692008</c:v>
                </c:pt>
                <c:pt idx="156">
                  <c:v>1148.4164232117555</c:v>
                </c:pt>
                <c:pt idx="157">
                  <c:v>1145.1652474505233</c:v>
                </c:pt>
                <c:pt idx="158">
                  <c:v>1141.8978158104849</c:v>
                </c:pt>
                <c:pt idx="159">
                  <c:v>1138.6140470122461</c:v>
                </c:pt>
                <c:pt idx="160">
                  <c:v>1135.3138593700162</c:v>
                </c:pt>
                <c:pt idx="161">
                  <c:v>1131.9971707895754</c:v>
                </c:pt>
                <c:pt idx="162">
                  <c:v>1128.663898766232</c:v>
                </c:pt>
                <c:pt idx="163">
                  <c:v>1125.3139603827722</c:v>
                </c:pt>
                <c:pt idx="164">
                  <c:v>1121.947272307395</c:v>
                </c:pt>
                <c:pt idx="165">
                  <c:v>1118.5637507916408</c:v>
                </c:pt>
                <c:pt idx="166">
                  <c:v>1115.1633116683081</c:v>
                </c:pt>
                <c:pt idx="167">
                  <c:v>1111.7458703493583</c:v>
                </c:pt>
                <c:pt idx="168">
                  <c:v>1108.3113418238142</c:v>
                </c:pt>
                <c:pt idx="169">
                  <c:v>1104.8596406556421</c:v>
                </c:pt>
                <c:pt idx="170">
                  <c:v>1101.3906809816292</c:v>
                </c:pt>
                <c:pt idx="171">
                  <c:v>1097.9043765092463</c:v>
                </c:pt>
                <c:pt idx="172">
                  <c:v>1094.4006405145014</c:v>
                </c:pt>
                <c:pt idx="173">
                  <c:v>1090.8793858397828</c:v>
                </c:pt>
                <c:pt idx="174">
                  <c:v>1087.3405248916904</c:v>
                </c:pt>
                <c:pt idx="175">
                  <c:v>1083.783969638858</c:v>
                </c:pt>
                <c:pt idx="176">
                  <c:v>1080.2096316097611</c:v>
                </c:pt>
                <c:pt idx="177">
                  <c:v>1076.6174218905187</c:v>
                </c:pt>
                <c:pt idx="178">
                  <c:v>1073.0072511226801</c:v>
                </c:pt>
                <c:pt idx="179">
                  <c:v>1069.3790295010026</c:v>
                </c:pt>
                <c:pt idx="180">
                  <c:v>1065.7326667712166</c:v>
                </c:pt>
                <c:pt idx="181">
                  <c:v>1062.0680722277814</c:v>
                </c:pt>
                <c:pt idx="182">
                  <c:v>1058.3851547116292</c:v>
                </c:pt>
                <c:pt idx="183">
                  <c:v>1054.6838226078962</c:v>
                </c:pt>
                <c:pt idx="184">
                  <c:v>1050.9639838436447</c:v>
                </c:pt>
                <c:pt idx="185">
                  <c:v>1047.2255458855718</c:v>
                </c:pt>
                <c:pt idx="186">
                  <c:v>1043.4684157377085</c:v>
                </c:pt>
                <c:pt idx="187">
                  <c:v>1039.692499939106</c:v>
                </c:pt>
                <c:pt idx="188">
                  <c:v>1035.8977045615104</c:v>
                </c:pt>
                <c:pt idx="189">
                  <c:v>1032.0839352070268</c:v>
                </c:pt>
                <c:pt idx="190">
                  <c:v>1028.251097005771</c:v>
                </c:pt>
                <c:pt idx="191">
                  <c:v>1024.3990946135089</c:v>
                </c:pt>
                <c:pt idx="192">
                  <c:v>1020.5278322092853</c:v>
                </c:pt>
                <c:pt idx="193">
                  <c:v>1016.6372134930406</c:v>
                </c:pt>
                <c:pt idx="194">
                  <c:v>1012.7271416832147</c:v>
                </c:pt>
                <c:pt idx="195">
                  <c:v>1008.7975195143396</c:v>
                </c:pt>
                <c:pt idx="196">
                  <c:v>1004.8482492346202</c:v>
                </c:pt>
                <c:pt idx="197">
                  <c:v>1000.8792326035023</c:v>
                </c:pt>
                <c:pt idx="198">
                  <c:v>996.89037088922885</c:v>
                </c:pt>
                <c:pt idx="199">
                  <c:v>992.88156486638388</c:v>
                </c:pt>
                <c:pt idx="200">
                  <c:v>988.85271481342454</c:v>
                </c:pt>
                <c:pt idx="201">
                  <c:v>984.80372051020061</c:v>
                </c:pt>
                <c:pt idx="202">
                  <c:v>980.73448123546052</c:v>
                </c:pt>
                <c:pt idx="203">
                  <c:v>976.64489576434664</c:v>
                </c:pt>
                <c:pt idx="204">
                  <c:v>972.5348623658773</c:v>
                </c:pt>
                <c:pt idx="205">
                  <c:v>968.40427880041568</c:v>
                </c:pt>
                <c:pt idx="206">
                  <c:v>964.25304231712664</c:v>
                </c:pt>
                <c:pt idx="207">
                  <c:v>960.08104965142127</c:v>
                </c:pt>
                <c:pt idx="208">
                  <c:v>955.88819702238709</c:v>
                </c:pt>
                <c:pt idx="209">
                  <c:v>951.67438013020808</c:v>
                </c:pt>
                <c:pt idx="210">
                  <c:v>947.43949415356792</c:v>
                </c:pt>
                <c:pt idx="211">
                  <c:v>943.18343374704455</c:v>
                </c:pt>
                <c:pt idx="212">
                  <c:v>938.90609303848862</c:v>
                </c:pt>
                <c:pt idx="213">
                  <c:v>934.60736562639011</c:v>
                </c:pt>
                <c:pt idx="214">
                  <c:v>930.28714457723083</c:v>
                </c:pt>
                <c:pt idx="215">
                  <c:v>925.94532242282594</c:v>
                </c:pt>
                <c:pt idx="216">
                  <c:v>921.58179115764904</c:v>
                </c:pt>
                <c:pt idx="217">
                  <c:v>917.19644223614614</c:v>
                </c:pt>
                <c:pt idx="218">
                  <c:v>912.78916657003572</c:v>
                </c:pt>
                <c:pt idx="219">
                  <c:v>908.35985452559487</c:v>
                </c:pt>
                <c:pt idx="220">
                  <c:v>903.90839592093187</c:v>
                </c:pt>
                <c:pt idx="221">
                  <c:v>899.43468002324528</c:v>
                </c:pt>
                <c:pt idx="222">
                  <c:v>894.93859554607036</c:v>
                </c:pt>
                <c:pt idx="223">
                  <c:v>890.42003064650964</c:v>
                </c:pt>
                <c:pt idx="224">
                  <c:v>885.87887292245114</c:v>
                </c:pt>
                <c:pt idx="225">
                  <c:v>881.3150094097723</c:v>
                </c:pt>
                <c:pt idx="226">
                  <c:v>876.72832657953006</c:v>
                </c:pt>
                <c:pt idx="227">
                  <c:v>872.11871033513671</c:v>
                </c:pt>
                <c:pt idx="228">
                  <c:v>867.48604600952115</c:v>
                </c:pt>
                <c:pt idx="229">
                  <c:v>862.83021836227772</c:v>
                </c:pt>
                <c:pt idx="230">
                  <c:v>858.15111157679814</c:v>
                </c:pt>
                <c:pt idx="231">
                  <c:v>853.44860925739101</c:v>
                </c:pt>
                <c:pt idx="232">
                  <c:v>848.72259442638688</c:v>
                </c:pt>
                <c:pt idx="233">
                  <c:v>843.97294952122775</c:v>
                </c:pt>
                <c:pt idx="234">
                  <c:v>839.19955639154261</c:v>
                </c:pt>
                <c:pt idx="235">
                  <c:v>834.40229629620933</c:v>
                </c:pt>
                <c:pt idx="236">
                  <c:v>829.58104990039931</c:v>
                </c:pt>
                <c:pt idx="237">
                  <c:v>824.7356972726102</c:v>
                </c:pt>
                <c:pt idx="238">
                  <c:v>819.86611788168204</c:v>
                </c:pt>
                <c:pt idx="239">
                  <c:v>814.9721905937995</c:v>
                </c:pt>
                <c:pt idx="240">
                  <c:v>810.05379366947727</c:v>
                </c:pt>
                <c:pt idx="241">
                  <c:v>805.1108047605336</c:v>
                </c:pt>
                <c:pt idx="242">
                  <c:v>800.1431009070451</c:v>
                </c:pt>
                <c:pt idx="243">
                  <c:v>795.1505585342893</c:v>
                </c:pt>
                <c:pt idx="244">
                  <c:v>790.13305344966966</c:v>
                </c:pt>
                <c:pt idx="245">
                  <c:v>785.09046083962687</c:v>
                </c:pt>
                <c:pt idx="246">
                  <c:v>780.022655266534</c:v>
                </c:pt>
                <c:pt idx="247">
                  <c:v>774.92951066557544</c:v>
                </c:pt>
                <c:pt idx="248">
                  <c:v>769.81090034161218</c:v>
                </c:pt>
                <c:pt idx="249">
                  <c:v>764.66669696602924</c:v>
                </c:pt>
                <c:pt idx="250">
                  <c:v>759.49677257356825</c:v>
                </c:pt>
                <c:pt idx="251">
                  <c:v>754.30099855914511</c:v>
                </c:pt>
                <c:pt idx="252">
                  <c:v>749.07924567464977</c:v>
                </c:pt>
                <c:pt idx="253">
                  <c:v>743.83138402573184</c:v>
                </c:pt>
                <c:pt idx="254">
                  <c:v>738.55728306856929</c:v>
                </c:pt>
                <c:pt idx="255">
                  <c:v>733.25681160662123</c:v>
                </c:pt>
                <c:pt idx="256">
                  <c:v>727.92983778736323</c:v>
                </c:pt>
                <c:pt idx="257">
                  <c:v>722.57622909900886</c:v>
                </c:pt>
                <c:pt idx="258">
                  <c:v>717.19585236721286</c:v>
                </c:pt>
                <c:pt idx="259">
                  <c:v>711.78857375175801</c:v>
                </c:pt>
                <c:pt idx="260">
                  <c:v>706.35425874322561</c:v>
                </c:pt>
                <c:pt idx="261">
                  <c:v>700.89277215965058</c:v>
                </c:pt>
                <c:pt idx="262">
                  <c:v>695.40397814315781</c:v>
                </c:pt>
                <c:pt idx="263">
                  <c:v>689.88774015658237</c:v>
                </c:pt>
                <c:pt idx="264">
                  <c:v>684.34392098007413</c:v>
                </c:pt>
                <c:pt idx="265">
                  <c:v>678.77238270768339</c:v>
                </c:pt>
                <c:pt idx="266">
                  <c:v>673.17298674393078</c:v>
                </c:pt>
                <c:pt idx="267">
                  <c:v>667.54559380035937</c:v>
                </c:pt>
                <c:pt idx="268">
                  <c:v>661.89006389206997</c:v>
                </c:pt>
                <c:pt idx="269">
                  <c:v>656.20625633423924</c:v>
                </c:pt>
                <c:pt idx="270">
                  <c:v>650.49402973861936</c:v>
                </c:pt>
                <c:pt idx="271">
                  <c:v>644.75324201002138</c:v>
                </c:pt>
                <c:pt idx="272">
                  <c:v>638.98375034278035</c:v>
                </c:pt>
                <c:pt idx="273">
                  <c:v>633.18541121720318</c:v>
                </c:pt>
                <c:pt idx="274">
                  <c:v>627.35808039599806</c:v>
                </c:pt>
                <c:pt idx="275">
                  <c:v>621.50161292068708</c:v>
                </c:pt>
                <c:pt idx="276">
                  <c:v>615.61586310799942</c:v>
                </c:pt>
                <c:pt idx="277">
                  <c:v>609.70068454624823</c:v>
                </c:pt>
                <c:pt idx="278">
                  <c:v>603.75593009168836</c:v>
                </c:pt>
                <c:pt idx="279">
                  <c:v>597.78145186485574</c:v>
                </c:pt>
                <c:pt idx="280">
                  <c:v>591.77710124688895</c:v>
                </c:pt>
                <c:pt idx="281">
                  <c:v>585.7427288758322</c:v>
                </c:pt>
                <c:pt idx="282">
                  <c:v>579.67818464292031</c:v>
                </c:pt>
                <c:pt idx="283">
                  <c:v>573.58331768884375</c:v>
                </c:pt>
                <c:pt idx="284">
                  <c:v>567.45797639999694</c:v>
                </c:pt>
                <c:pt idx="285">
                  <c:v>561.30200840470582</c:v>
                </c:pt>
                <c:pt idx="286">
                  <c:v>555.11526056943819</c:v>
                </c:pt>
                <c:pt idx="287">
                  <c:v>548.89757899499421</c:v>
                </c:pt>
                <c:pt idx="288">
                  <c:v>542.64880901267804</c:v>
                </c:pt>
                <c:pt idx="289">
                  <c:v>536.36879518045032</c:v>
                </c:pt>
                <c:pt idx="290">
                  <c:v>530.05738127906147</c:v>
                </c:pt>
                <c:pt idx="291">
                  <c:v>523.71441030816572</c:v>
                </c:pt>
                <c:pt idx="292">
                  <c:v>517.33972448241548</c:v>
                </c:pt>
                <c:pt idx="293">
                  <c:v>510.93316522753639</c:v>
                </c:pt>
                <c:pt idx="294">
                  <c:v>504.49457317638303</c:v>
                </c:pt>
                <c:pt idx="295">
                  <c:v>498.02378816497389</c:v>
                </c:pt>
                <c:pt idx="296">
                  <c:v>491.52064922850764</c:v>
                </c:pt>
                <c:pt idx="297">
                  <c:v>484.98499459735905</c:v>
                </c:pt>
                <c:pt idx="298">
                  <c:v>478.41666169305472</c:v>
                </c:pt>
                <c:pt idx="299">
                  <c:v>471.81548712422892</c:v>
                </c:pt>
                <c:pt idx="300">
                  <c:v>465.18130668255895</c:v>
                </c:pt>
                <c:pt idx="301">
                  <c:v>458.51395533868066</c:v>
                </c:pt>
                <c:pt idx="302">
                  <c:v>451.81326723808297</c:v>
                </c:pt>
                <c:pt idx="303">
                  <c:v>445.07907569698233</c:v>
                </c:pt>
                <c:pt idx="304">
                  <c:v>438.31121319817612</c:v>
                </c:pt>
                <c:pt idx="305">
                  <c:v>431.50951138687589</c:v>
                </c:pt>
                <c:pt idx="306">
                  <c:v>424.67380106651916</c:v>
                </c:pt>
                <c:pt idx="307">
                  <c:v>417.80391219456061</c:v>
                </c:pt>
                <c:pt idx="308">
                  <c:v>410.89967387824231</c:v>
                </c:pt>
                <c:pt idx="309">
                  <c:v>403.96091437034244</c:v>
                </c:pt>
                <c:pt idx="310">
                  <c:v>396.98746106490302</c:v>
                </c:pt>
                <c:pt idx="311">
                  <c:v>389.97914049293644</c:v>
                </c:pt>
                <c:pt idx="312">
                  <c:v>382.93577831810995</c:v>
                </c:pt>
                <c:pt idx="313">
                  <c:v>375.85719933240949</c:v>
                </c:pt>
                <c:pt idx="314">
                  <c:v>368.74322745178046</c:v>
                </c:pt>
                <c:pt idx="315">
                  <c:v>361.59368571174826</c:v>
                </c:pt>
                <c:pt idx="316">
                  <c:v>354.4083962630159</c:v>
                </c:pt>
                <c:pt idx="317">
                  <c:v>347.18718036703984</c:v>
                </c:pt>
                <c:pt idx="318">
                  <c:v>339.92985839158388</c:v>
                </c:pt>
                <c:pt idx="319">
                  <c:v>332.6362498062507</c:v>
                </c:pt>
                <c:pt idx="320">
                  <c:v>325.30617317799084</c:v>
                </c:pt>
                <c:pt idx="321">
                  <c:v>317.93944616658968</c:v>
                </c:pt>
                <c:pt idx="322">
                  <c:v>310.53588552013156</c:v>
                </c:pt>
                <c:pt idx="323">
                  <c:v>303.09530707044109</c:v>
                </c:pt>
                <c:pt idx="324">
                  <c:v>295.61752572850224</c:v>
                </c:pt>
                <c:pt idx="325">
                  <c:v>288.10235547985366</c:v>
                </c:pt>
                <c:pt idx="326">
                  <c:v>280.54960937996179</c:v>
                </c:pt>
                <c:pt idx="327">
                  <c:v>272.95909954957051</c:v>
                </c:pt>
                <c:pt idx="328">
                  <c:v>265.33063717002727</c:v>
                </c:pt>
                <c:pt idx="329">
                  <c:v>257.66403247858631</c:v>
                </c:pt>
                <c:pt idx="330">
                  <c:v>249.9590947636882</c:v>
                </c:pt>
                <c:pt idx="331">
                  <c:v>242.21563236021552</c:v>
                </c:pt>
                <c:pt idx="332">
                  <c:v>234.43345264472552</c:v>
                </c:pt>
                <c:pt idx="333">
                  <c:v>226.61236203065803</c:v>
                </c:pt>
                <c:pt idx="334">
                  <c:v>218.75216596352024</c:v>
                </c:pt>
                <c:pt idx="335">
                  <c:v>210.85266891604672</c:v>
                </c:pt>
                <c:pt idx="336">
                  <c:v>202.91367438333589</c:v>
                </c:pt>
                <c:pt idx="337">
                  <c:v>194.93498487796145</c:v>
                </c:pt>
                <c:pt idx="338">
                  <c:v>186.91640192506017</c:v>
                </c:pt>
                <c:pt idx="339">
                  <c:v>178.85772605739433</c:v>
                </c:pt>
                <c:pt idx="340">
                  <c:v>170.75875681039022</c:v>
                </c:pt>
                <c:pt idx="341">
                  <c:v>162.61929271715107</c:v>
                </c:pt>
                <c:pt idx="342">
                  <c:v>154.43913130344575</c:v>
                </c:pt>
                <c:pt idx="343">
                  <c:v>146.21806908267186</c:v>
                </c:pt>
                <c:pt idx="344">
                  <c:v>137.9559015507941</c:v>
                </c:pt>
                <c:pt idx="345">
                  <c:v>129.65242318125698</c:v>
                </c:pt>
                <c:pt idx="346">
                  <c:v>121.30742741987217</c:v>
                </c:pt>
                <c:pt idx="347">
                  <c:v>112.92070667968041</c:v>
                </c:pt>
                <c:pt idx="348">
                  <c:v>104.49205233578772</c:v>
                </c:pt>
                <c:pt idx="349">
                  <c:v>96.021254720175548</c:v>
                </c:pt>
                <c:pt idx="350">
                  <c:v>87.508103116485344</c:v>
                </c:pt>
                <c:pt idx="351">
                  <c:v>78.952385754776671</c:v>
                </c:pt>
                <c:pt idx="352">
                  <c:v>70.353889806259446</c:v>
                </c:pt>
                <c:pt idx="353">
                  <c:v>61.712401377999647</c:v>
                </c:pt>
                <c:pt idx="354">
                  <c:v>53.027705507598547</c:v>
                </c:pt>
                <c:pt idx="355">
                  <c:v>44.299586157845447</c:v>
                </c:pt>
                <c:pt idx="356">
                  <c:v>35.527826211343573</c:v>
                </c:pt>
                <c:pt idx="357">
                  <c:v>26.712207465109188</c:v>
                </c:pt>
                <c:pt idx="358">
                  <c:v>17.852510625143633</c:v>
                </c:pt>
                <c:pt idx="359">
                  <c:v>8.9485153009782543</c:v>
                </c:pt>
                <c:pt idx="360">
                  <c:v>1.9204662748961709E-10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05-4842-A58A-97D3ECDAA471}"/>
            </c:ext>
          </c:extLst>
        </c:ser>
        <c:ser>
          <c:idx val="2"/>
          <c:order val="2"/>
          <c:tx>
            <c:strRef>
              <c:f>MortgagePayments!$F$10</c:f>
              <c:strCache>
                <c:ptCount val="1"/>
                <c:pt idx="0">
                  <c:v>Principal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MortgagePayments!$F$11:$F$371</c:f>
              <c:numCache>
                <c:formatCode>#,##0.00</c:formatCode>
                <c:ptCount val="361"/>
                <c:pt idx="0">
                  <c:v>298.6515754582199</c:v>
                </c:pt>
                <c:pt idx="1">
                  <c:v>300.14483333551107</c:v>
                </c:pt>
                <c:pt idx="2">
                  <c:v>301.64555750218869</c:v>
                </c:pt>
                <c:pt idx="3">
                  <c:v>303.1537852896995</c:v>
                </c:pt>
                <c:pt idx="4">
                  <c:v>304.66955421614807</c:v>
                </c:pt>
                <c:pt idx="5">
                  <c:v>306.19290198722888</c:v>
                </c:pt>
                <c:pt idx="6">
                  <c:v>307.72386649716486</c:v>
                </c:pt>
                <c:pt idx="7">
                  <c:v>309.26248582965081</c:v>
                </c:pt>
                <c:pt idx="8">
                  <c:v>310.80879825879902</c:v>
                </c:pt>
                <c:pt idx="9">
                  <c:v>312.36284225009285</c:v>
                </c:pt>
                <c:pt idx="10">
                  <c:v>313.92465646134337</c:v>
                </c:pt>
                <c:pt idx="11">
                  <c:v>315.49427974364994</c:v>
                </c:pt>
                <c:pt idx="12">
                  <c:v>317.07175114236816</c:v>
                </c:pt>
                <c:pt idx="13">
                  <c:v>318.65710989808031</c:v>
                </c:pt>
                <c:pt idx="14">
                  <c:v>320.25039544757078</c:v>
                </c:pt>
                <c:pt idx="15">
                  <c:v>321.85164742480856</c:v>
                </c:pt>
                <c:pt idx="16">
                  <c:v>323.46090566193288</c:v>
                </c:pt>
                <c:pt idx="17">
                  <c:v>325.07821019024232</c:v>
                </c:pt>
                <c:pt idx="18">
                  <c:v>326.70360124119361</c:v>
                </c:pt>
                <c:pt idx="19">
                  <c:v>328.33711924739919</c:v>
                </c:pt>
                <c:pt idx="20">
                  <c:v>329.97880484363623</c:v>
                </c:pt>
                <c:pt idx="21">
                  <c:v>331.62869886785438</c:v>
                </c:pt>
                <c:pt idx="22">
                  <c:v>333.28684236219397</c:v>
                </c:pt>
                <c:pt idx="23">
                  <c:v>334.95327657400458</c:v>
                </c:pt>
                <c:pt idx="24">
                  <c:v>336.62804295687511</c:v>
                </c:pt>
                <c:pt idx="25">
                  <c:v>338.3111831716592</c:v>
                </c:pt>
                <c:pt idx="26">
                  <c:v>340.00273908751751</c:v>
                </c:pt>
                <c:pt idx="27">
                  <c:v>341.70275278295503</c:v>
                </c:pt>
                <c:pt idx="28">
                  <c:v>343.41126654686968</c:v>
                </c:pt>
                <c:pt idx="29">
                  <c:v>345.12832287960418</c:v>
                </c:pt>
                <c:pt idx="30">
                  <c:v>346.85396449400218</c:v>
                </c:pt>
                <c:pt idx="31">
                  <c:v>348.58823431647238</c:v>
                </c:pt>
                <c:pt idx="32">
                  <c:v>350.33117548805467</c:v>
                </c:pt>
                <c:pt idx="33">
                  <c:v>352.08283136549517</c:v>
                </c:pt>
                <c:pt idx="34">
                  <c:v>353.84324552232283</c:v>
                </c:pt>
                <c:pt idx="35">
                  <c:v>355.61246174993403</c:v>
                </c:pt>
                <c:pt idx="36">
                  <c:v>357.39052405868392</c:v>
                </c:pt>
                <c:pt idx="37">
                  <c:v>359.1774766789772</c:v>
                </c:pt>
                <c:pt idx="38">
                  <c:v>360.97336406237196</c:v>
                </c:pt>
                <c:pt idx="39">
                  <c:v>362.77823088268383</c:v>
                </c:pt>
                <c:pt idx="40">
                  <c:v>364.5921220370974</c:v>
                </c:pt>
                <c:pt idx="41">
                  <c:v>366.41508264728259</c:v>
                </c:pt>
                <c:pt idx="42">
                  <c:v>368.24715806051904</c:v>
                </c:pt>
                <c:pt idx="43">
                  <c:v>370.0883938508216</c:v>
                </c:pt>
                <c:pt idx="44">
                  <c:v>371.93883582007584</c:v>
                </c:pt>
                <c:pt idx="45">
                  <c:v>373.79852999917603</c:v>
                </c:pt>
                <c:pt idx="46">
                  <c:v>375.66752264917181</c:v>
                </c:pt>
                <c:pt idx="47">
                  <c:v>377.54586026241759</c:v>
                </c:pt>
                <c:pt idx="48">
                  <c:v>379.43358956372981</c:v>
                </c:pt>
                <c:pt idx="49">
                  <c:v>381.3307575115482</c:v>
                </c:pt>
                <c:pt idx="50">
                  <c:v>383.23741129910582</c:v>
                </c:pt>
                <c:pt idx="51">
                  <c:v>385.15359835560139</c:v>
                </c:pt>
                <c:pt idx="52">
                  <c:v>387.07936634737916</c:v>
                </c:pt>
                <c:pt idx="53">
                  <c:v>389.01476317911624</c:v>
                </c:pt>
                <c:pt idx="54">
                  <c:v>390.95983699501198</c:v>
                </c:pt>
                <c:pt idx="55">
                  <c:v>392.91463617998693</c:v>
                </c:pt>
                <c:pt idx="56">
                  <c:v>394.87920936088676</c:v>
                </c:pt>
                <c:pt idx="57">
                  <c:v>396.85360540769125</c:v>
                </c:pt>
                <c:pt idx="58">
                  <c:v>398.83787343472977</c:v>
                </c:pt>
                <c:pt idx="59">
                  <c:v>400.83206280190302</c:v>
                </c:pt>
                <c:pt idx="60">
                  <c:v>402.83622311591284</c:v>
                </c:pt>
                <c:pt idx="61">
                  <c:v>404.85040423149212</c:v>
                </c:pt>
                <c:pt idx="62">
                  <c:v>406.87465625264986</c:v>
                </c:pt>
                <c:pt idx="63">
                  <c:v>408.9090295339131</c:v>
                </c:pt>
                <c:pt idx="64">
                  <c:v>410.95357468158272</c:v>
                </c:pt>
                <c:pt idx="65">
                  <c:v>413.00834255499058</c:v>
                </c:pt>
                <c:pt idx="66">
                  <c:v>415.0733842677655</c:v>
                </c:pt>
                <c:pt idx="67">
                  <c:v>417.14875118910413</c:v>
                </c:pt>
                <c:pt idx="68">
                  <c:v>419.23449494504985</c:v>
                </c:pt>
                <c:pt idx="69">
                  <c:v>421.33066741977495</c:v>
                </c:pt>
                <c:pt idx="70">
                  <c:v>423.43732075687376</c:v>
                </c:pt>
                <c:pt idx="71">
                  <c:v>425.55450736065836</c:v>
                </c:pt>
                <c:pt idx="72">
                  <c:v>427.68227989746174</c:v>
                </c:pt>
                <c:pt idx="73">
                  <c:v>429.82069129694901</c:v>
                </c:pt>
                <c:pt idx="74">
                  <c:v>431.96979475343346</c:v>
                </c:pt>
                <c:pt idx="75">
                  <c:v>434.1296437272008</c:v>
                </c:pt>
                <c:pt idx="76">
                  <c:v>436.30029194583676</c:v>
                </c:pt>
                <c:pt idx="77">
                  <c:v>438.4817934055659</c:v>
                </c:pt>
                <c:pt idx="78">
                  <c:v>440.67420237259353</c:v>
                </c:pt>
                <c:pt idx="79">
                  <c:v>442.87757338445658</c:v>
                </c:pt>
                <c:pt idx="80">
                  <c:v>445.09196125137873</c:v>
                </c:pt>
                <c:pt idx="81">
                  <c:v>447.31742105763578</c:v>
                </c:pt>
                <c:pt idx="82">
                  <c:v>449.55400816292376</c:v>
                </c:pt>
                <c:pt idx="83">
                  <c:v>451.80177820373842</c:v>
                </c:pt>
                <c:pt idx="84">
                  <c:v>454.06078709475719</c:v>
                </c:pt>
                <c:pt idx="85">
                  <c:v>456.33109103023094</c:v>
                </c:pt>
                <c:pt idx="86">
                  <c:v>458.6127464853821</c:v>
                </c:pt>
                <c:pt idx="87">
                  <c:v>460.90581021780895</c:v>
                </c:pt>
                <c:pt idx="88">
                  <c:v>463.21033926889777</c:v>
                </c:pt>
                <c:pt idx="89">
                  <c:v>465.5263909652424</c:v>
                </c:pt>
                <c:pt idx="90">
                  <c:v>467.8540229200687</c:v>
                </c:pt>
                <c:pt idx="91">
                  <c:v>470.19329303466907</c:v>
                </c:pt>
                <c:pt idx="92">
                  <c:v>472.54425949984261</c:v>
                </c:pt>
                <c:pt idx="93">
                  <c:v>474.90698079734148</c:v>
                </c:pt>
                <c:pt idx="94">
                  <c:v>477.28151570132832</c:v>
                </c:pt>
                <c:pt idx="95">
                  <c:v>479.66792327983512</c:v>
                </c:pt>
                <c:pt idx="96">
                  <c:v>482.06626289623432</c:v>
                </c:pt>
                <c:pt idx="97">
                  <c:v>484.47659421071558</c:v>
                </c:pt>
                <c:pt idx="98">
                  <c:v>486.89897718176917</c:v>
                </c:pt>
                <c:pt idx="99">
                  <c:v>489.3334720676778</c:v>
                </c:pt>
                <c:pt idx="100">
                  <c:v>491.78013942801613</c:v>
                </c:pt>
                <c:pt idx="101">
                  <c:v>494.23904012515618</c:v>
                </c:pt>
                <c:pt idx="102">
                  <c:v>496.71023532578192</c:v>
                </c:pt>
                <c:pt idx="103">
                  <c:v>499.19378650241106</c:v>
                </c:pt>
                <c:pt idx="104">
                  <c:v>501.68975543492297</c:v>
                </c:pt>
                <c:pt idx="105">
                  <c:v>504.19820421209761</c:v>
                </c:pt>
                <c:pt idx="106">
                  <c:v>506.71919523315819</c:v>
                </c:pt>
                <c:pt idx="107">
                  <c:v>509.25279120932396</c:v>
                </c:pt>
                <c:pt idx="108">
                  <c:v>511.79905516537065</c:v>
                </c:pt>
                <c:pt idx="109">
                  <c:v>514.35805044119752</c:v>
                </c:pt>
                <c:pt idx="110">
                  <c:v>516.92984069340355</c:v>
                </c:pt>
                <c:pt idx="111">
                  <c:v>519.51448989687037</c:v>
                </c:pt>
                <c:pt idx="112">
                  <c:v>522.11206234635483</c:v>
                </c:pt>
                <c:pt idx="113">
                  <c:v>524.72262265808649</c:v>
                </c:pt>
                <c:pt idx="114">
                  <c:v>527.346235771377</c:v>
                </c:pt>
                <c:pt idx="115">
                  <c:v>529.98296695023373</c:v>
                </c:pt>
                <c:pt idx="116">
                  <c:v>532.63288178498487</c:v>
                </c:pt>
                <c:pt idx="117">
                  <c:v>535.29604619390989</c:v>
                </c:pt>
                <c:pt idx="118">
                  <c:v>537.97252642487956</c:v>
                </c:pt>
                <c:pt idx="119">
                  <c:v>540.66238905700402</c:v>
                </c:pt>
                <c:pt idx="120">
                  <c:v>543.36570100228892</c:v>
                </c:pt>
                <c:pt idx="121">
                  <c:v>546.08252950730048</c:v>
                </c:pt>
                <c:pt idx="122">
                  <c:v>548.81294215483695</c:v>
                </c:pt>
                <c:pt idx="123">
                  <c:v>551.55700686561113</c:v>
                </c:pt>
                <c:pt idx="124">
                  <c:v>554.31479189993934</c:v>
                </c:pt>
                <c:pt idx="125">
                  <c:v>557.08636585943896</c:v>
                </c:pt>
                <c:pt idx="126">
                  <c:v>559.87179768873602</c:v>
                </c:pt>
                <c:pt idx="127">
                  <c:v>562.67115667717962</c:v>
                </c:pt>
                <c:pt idx="128">
                  <c:v>565.48451246056561</c:v>
                </c:pt>
                <c:pt idx="129">
                  <c:v>568.31193502286851</c:v>
                </c:pt>
                <c:pt idx="130">
                  <c:v>571.15349469798275</c:v>
                </c:pt>
                <c:pt idx="131">
                  <c:v>574.00926217147298</c:v>
                </c:pt>
                <c:pt idx="132">
                  <c:v>576.87930848233032</c:v>
                </c:pt>
                <c:pt idx="133">
                  <c:v>579.76370502474197</c:v>
                </c:pt>
                <c:pt idx="134">
                  <c:v>582.66252354986568</c:v>
                </c:pt>
                <c:pt idx="135">
                  <c:v>585.57583616761485</c:v>
                </c:pt>
                <c:pt idx="136">
                  <c:v>588.50371534845317</c:v>
                </c:pt>
                <c:pt idx="137">
                  <c:v>591.44623392519543</c:v>
                </c:pt>
                <c:pt idx="138">
                  <c:v>594.40346509482129</c:v>
                </c:pt>
                <c:pt idx="139">
                  <c:v>597.37548242029561</c:v>
                </c:pt>
                <c:pt idx="140">
                  <c:v>600.36235983239703</c:v>
                </c:pt>
                <c:pt idx="141">
                  <c:v>603.36417163155897</c:v>
                </c:pt>
                <c:pt idx="142">
                  <c:v>606.38099248971662</c:v>
                </c:pt>
                <c:pt idx="143">
                  <c:v>609.41289745216523</c:v>
                </c:pt>
                <c:pt idx="144">
                  <c:v>612.45996193942619</c:v>
                </c:pt>
                <c:pt idx="145">
                  <c:v>615.52226174912312</c:v>
                </c:pt>
                <c:pt idx="146">
                  <c:v>618.59987305786876</c:v>
                </c:pt>
                <c:pt idx="147">
                  <c:v>621.69287242315795</c:v>
                </c:pt>
                <c:pt idx="148">
                  <c:v>624.80133678527386</c:v>
                </c:pt>
                <c:pt idx="149">
                  <c:v>627.92534346920024</c:v>
                </c:pt>
                <c:pt idx="150">
                  <c:v>631.06497018654613</c:v>
                </c:pt>
                <c:pt idx="151">
                  <c:v>634.22029503747899</c:v>
                </c:pt>
                <c:pt idx="152">
                  <c:v>637.39139651266623</c:v>
                </c:pt>
                <c:pt idx="153">
                  <c:v>640.57835349522952</c:v>
                </c:pt>
                <c:pt idx="154">
                  <c:v>643.78124526270562</c:v>
                </c:pt>
                <c:pt idx="155">
                  <c:v>647.00015148901912</c:v>
                </c:pt>
                <c:pt idx="156">
                  <c:v>650.23515224646439</c:v>
                </c:pt>
                <c:pt idx="157">
                  <c:v>653.48632800769656</c:v>
                </c:pt>
                <c:pt idx="158">
                  <c:v>656.75375964773502</c:v>
                </c:pt>
                <c:pt idx="159">
                  <c:v>660.03752844597375</c:v>
                </c:pt>
                <c:pt idx="160">
                  <c:v>663.33771608820371</c:v>
                </c:pt>
                <c:pt idx="161">
                  <c:v>666.65440466864447</c:v>
                </c:pt>
                <c:pt idx="162">
                  <c:v>669.98767669198787</c:v>
                </c:pt>
                <c:pt idx="163">
                  <c:v>673.33761507544773</c:v>
                </c:pt>
                <c:pt idx="164">
                  <c:v>676.7043031508249</c:v>
                </c:pt>
                <c:pt idx="165">
                  <c:v>680.08782466657908</c:v>
                </c:pt>
                <c:pt idx="166">
                  <c:v>683.4882637899118</c:v>
                </c:pt>
                <c:pt idx="167">
                  <c:v>686.90570510886164</c:v>
                </c:pt>
                <c:pt idx="168">
                  <c:v>690.34023363440565</c:v>
                </c:pt>
                <c:pt idx="169">
                  <c:v>693.79193480257777</c:v>
                </c:pt>
                <c:pt idx="170">
                  <c:v>697.26089447659069</c:v>
                </c:pt>
                <c:pt idx="171">
                  <c:v>700.74719894897362</c:v>
                </c:pt>
                <c:pt idx="172">
                  <c:v>704.25093494371845</c:v>
                </c:pt>
                <c:pt idx="173">
                  <c:v>707.7721896184371</c:v>
                </c:pt>
                <c:pt idx="174">
                  <c:v>711.3110505665295</c:v>
                </c:pt>
                <c:pt idx="175">
                  <c:v>714.86760581936187</c:v>
                </c:pt>
                <c:pt idx="176">
                  <c:v>718.44194384845878</c:v>
                </c:pt>
                <c:pt idx="177">
                  <c:v>722.0341535677012</c:v>
                </c:pt>
                <c:pt idx="178">
                  <c:v>725.64432433553975</c:v>
                </c:pt>
                <c:pt idx="179">
                  <c:v>729.27254595721729</c:v>
                </c:pt>
                <c:pt idx="180">
                  <c:v>732.9189086870033</c:v>
                </c:pt>
                <c:pt idx="181">
                  <c:v>736.58350323043851</c:v>
                </c:pt>
                <c:pt idx="182">
                  <c:v>740.26642074659071</c:v>
                </c:pt>
                <c:pt idx="183">
                  <c:v>743.96775285032368</c:v>
                </c:pt>
                <c:pt idx="184">
                  <c:v>747.68759161457524</c:v>
                </c:pt>
                <c:pt idx="185">
                  <c:v>751.42602957264808</c:v>
                </c:pt>
                <c:pt idx="186">
                  <c:v>755.18315972051141</c:v>
                </c:pt>
                <c:pt idx="187">
                  <c:v>758.95907551911387</c:v>
                </c:pt>
                <c:pt idx="188">
                  <c:v>762.75387089670949</c:v>
                </c:pt>
                <c:pt idx="189">
                  <c:v>766.5676402511931</c:v>
                </c:pt>
                <c:pt idx="190">
                  <c:v>770.40047845244885</c:v>
                </c:pt>
                <c:pt idx="191">
                  <c:v>774.25248084471104</c:v>
                </c:pt>
                <c:pt idx="192">
                  <c:v>778.1237432489346</c:v>
                </c:pt>
                <c:pt idx="193">
                  <c:v>782.01436196517932</c:v>
                </c:pt>
                <c:pt idx="194">
                  <c:v>785.92443377500524</c:v>
                </c:pt>
                <c:pt idx="195">
                  <c:v>789.85405594388033</c:v>
                </c:pt>
                <c:pt idx="196">
                  <c:v>793.8033262235997</c:v>
                </c:pt>
                <c:pt idx="197">
                  <c:v>797.77234285471764</c:v>
                </c:pt>
                <c:pt idx="198">
                  <c:v>801.76120456899105</c:v>
                </c:pt>
                <c:pt idx="199">
                  <c:v>805.77001059183601</c:v>
                </c:pt>
                <c:pt idx="200">
                  <c:v>809.79886064479535</c:v>
                </c:pt>
                <c:pt idx="201">
                  <c:v>813.84785494801929</c:v>
                </c:pt>
                <c:pt idx="202">
                  <c:v>817.91709422275937</c:v>
                </c:pt>
                <c:pt idx="203">
                  <c:v>822.00667969387325</c:v>
                </c:pt>
                <c:pt idx="204">
                  <c:v>826.11671309234259</c:v>
                </c:pt>
                <c:pt idx="205">
                  <c:v>830.24729665780421</c:v>
                </c:pt>
                <c:pt idx="206">
                  <c:v>834.39853314109325</c:v>
                </c:pt>
                <c:pt idx="207">
                  <c:v>838.57052580679863</c:v>
                </c:pt>
                <c:pt idx="208">
                  <c:v>842.76337843583281</c:v>
                </c:pt>
                <c:pt idx="209">
                  <c:v>846.97719532801182</c:v>
                </c:pt>
                <c:pt idx="210">
                  <c:v>851.21208130465197</c:v>
                </c:pt>
                <c:pt idx="211">
                  <c:v>855.46814171117535</c:v>
                </c:pt>
                <c:pt idx="212">
                  <c:v>859.74548241973127</c:v>
                </c:pt>
                <c:pt idx="213">
                  <c:v>864.04420983182979</c:v>
                </c:pt>
                <c:pt idx="214">
                  <c:v>868.36443088098906</c:v>
                </c:pt>
                <c:pt idx="215">
                  <c:v>872.70625303539396</c:v>
                </c:pt>
                <c:pt idx="216">
                  <c:v>877.06978430057086</c:v>
                </c:pt>
                <c:pt idx="217">
                  <c:v>881.45513322207375</c:v>
                </c:pt>
                <c:pt idx="218">
                  <c:v>885.86240888818418</c:v>
                </c:pt>
                <c:pt idx="219">
                  <c:v>890.29172093262503</c:v>
                </c:pt>
                <c:pt idx="220">
                  <c:v>894.74317953728803</c:v>
                </c:pt>
                <c:pt idx="221">
                  <c:v>899.21689543497462</c:v>
                </c:pt>
                <c:pt idx="222">
                  <c:v>903.71297991214954</c:v>
                </c:pt>
                <c:pt idx="223">
                  <c:v>908.23154481171025</c:v>
                </c:pt>
                <c:pt idx="224">
                  <c:v>912.77270253576876</c:v>
                </c:pt>
                <c:pt idx="225">
                  <c:v>917.33656604844759</c:v>
                </c:pt>
                <c:pt idx="226">
                  <c:v>921.92324887868983</c:v>
                </c:pt>
                <c:pt idx="227">
                  <c:v>926.53286512308318</c:v>
                </c:pt>
                <c:pt idx="228">
                  <c:v>931.16552944869875</c:v>
                </c:pt>
                <c:pt idx="229">
                  <c:v>935.82135709594218</c:v>
                </c:pt>
                <c:pt idx="230">
                  <c:v>940.50046388142175</c:v>
                </c:pt>
                <c:pt idx="231">
                  <c:v>945.20296620082888</c:v>
                </c:pt>
                <c:pt idx="232">
                  <c:v>949.92898103183302</c:v>
                </c:pt>
                <c:pt idx="233">
                  <c:v>954.67862593699215</c:v>
                </c:pt>
                <c:pt idx="234">
                  <c:v>959.45201906667728</c:v>
                </c:pt>
                <c:pt idx="235">
                  <c:v>964.24927916201057</c:v>
                </c:pt>
                <c:pt idx="236">
                  <c:v>969.07052555782059</c:v>
                </c:pt>
                <c:pt idx="237">
                  <c:v>973.9158781856097</c:v>
                </c:pt>
                <c:pt idx="238">
                  <c:v>978.78545757653785</c:v>
                </c:pt>
                <c:pt idx="239">
                  <c:v>983.6793848644204</c:v>
                </c:pt>
                <c:pt idx="240">
                  <c:v>988.59778178874262</c:v>
                </c:pt>
                <c:pt idx="241">
                  <c:v>993.5407706976863</c:v>
                </c:pt>
                <c:pt idx="242">
                  <c:v>998.5084745511748</c:v>
                </c:pt>
                <c:pt idx="243">
                  <c:v>1003.5010169239306</c:v>
                </c:pt>
                <c:pt idx="244">
                  <c:v>1008.5185220085502</c:v>
                </c:pt>
                <c:pt idx="245">
                  <c:v>1013.561114618593</c:v>
                </c:pt>
                <c:pt idx="246">
                  <c:v>1018.6289201916859</c:v>
                </c:pt>
                <c:pt idx="247">
                  <c:v>1023.7220647926445</c:v>
                </c:pt>
                <c:pt idx="248">
                  <c:v>1028.8406751166076</c:v>
                </c:pt>
                <c:pt idx="249">
                  <c:v>1033.9848784921905</c:v>
                </c:pt>
                <c:pt idx="250">
                  <c:v>1039.1548028846516</c:v>
                </c:pt>
                <c:pt idx="251">
                  <c:v>1044.3505768990749</c:v>
                </c:pt>
                <c:pt idx="252">
                  <c:v>1049.5723297835702</c:v>
                </c:pt>
                <c:pt idx="253">
                  <c:v>1054.8201914324882</c:v>
                </c:pt>
                <c:pt idx="254">
                  <c:v>1060.0942923896505</c:v>
                </c:pt>
                <c:pt idx="255">
                  <c:v>1065.3947638515988</c:v>
                </c:pt>
                <c:pt idx="256">
                  <c:v>1070.7217376708568</c:v>
                </c:pt>
                <c:pt idx="257">
                  <c:v>1076.0753463592109</c:v>
                </c:pt>
                <c:pt idx="258">
                  <c:v>1081.455723091007</c:v>
                </c:pt>
                <c:pt idx="259">
                  <c:v>1086.863001706462</c:v>
                </c:pt>
                <c:pt idx="260">
                  <c:v>1092.2973167149944</c:v>
                </c:pt>
                <c:pt idx="261">
                  <c:v>1097.7588032985693</c:v>
                </c:pt>
                <c:pt idx="262">
                  <c:v>1103.2475973150622</c:v>
                </c:pt>
                <c:pt idx="263">
                  <c:v>1108.7638353016375</c:v>
                </c:pt>
                <c:pt idx="264">
                  <c:v>1114.3076544781457</c:v>
                </c:pt>
                <c:pt idx="265">
                  <c:v>1119.8791927505365</c:v>
                </c:pt>
                <c:pt idx="266">
                  <c:v>1125.4785887142891</c:v>
                </c:pt>
                <c:pt idx="267">
                  <c:v>1131.1059816578604</c:v>
                </c:pt>
                <c:pt idx="268">
                  <c:v>1136.7615115661499</c:v>
                </c:pt>
                <c:pt idx="269">
                  <c:v>1142.4453191239807</c:v>
                </c:pt>
                <c:pt idx="270">
                  <c:v>1148.1575457196004</c:v>
                </c:pt>
                <c:pt idx="271">
                  <c:v>1153.8983334481986</c:v>
                </c:pt>
                <c:pt idx="272">
                  <c:v>1159.6678251154394</c:v>
                </c:pt>
                <c:pt idx="273">
                  <c:v>1165.4661642410167</c:v>
                </c:pt>
                <c:pt idx="274">
                  <c:v>1171.2934950622218</c:v>
                </c:pt>
                <c:pt idx="275">
                  <c:v>1177.1499625375327</c:v>
                </c:pt>
                <c:pt idx="276">
                  <c:v>1183.0357123502204</c:v>
                </c:pt>
                <c:pt idx="277">
                  <c:v>1188.9508909119718</c:v>
                </c:pt>
                <c:pt idx="278">
                  <c:v>1194.8956453665314</c:v>
                </c:pt>
                <c:pt idx="279">
                  <c:v>1200.870123593364</c:v>
                </c:pt>
                <c:pt idx="280">
                  <c:v>1206.8744742113308</c:v>
                </c:pt>
                <c:pt idx="281">
                  <c:v>1212.9088465823877</c:v>
                </c:pt>
                <c:pt idx="282">
                  <c:v>1218.9733908152996</c:v>
                </c:pt>
                <c:pt idx="283">
                  <c:v>1225.068257769376</c:v>
                </c:pt>
                <c:pt idx="284">
                  <c:v>1231.1935990582228</c:v>
                </c:pt>
                <c:pt idx="285">
                  <c:v>1237.349567053514</c:v>
                </c:pt>
                <c:pt idx="286">
                  <c:v>1243.5363148887818</c:v>
                </c:pt>
                <c:pt idx="287">
                  <c:v>1249.7539964632256</c:v>
                </c:pt>
                <c:pt idx="288">
                  <c:v>1256.002766445542</c:v>
                </c:pt>
                <c:pt idx="289">
                  <c:v>1262.2827802777697</c:v>
                </c:pt>
                <c:pt idx="290">
                  <c:v>1268.5941941791584</c:v>
                </c:pt>
                <c:pt idx="291">
                  <c:v>1274.9371651500542</c:v>
                </c:pt>
                <c:pt idx="292">
                  <c:v>1281.3118509758044</c:v>
                </c:pt>
                <c:pt idx="293">
                  <c:v>1287.7184102306835</c:v>
                </c:pt>
                <c:pt idx="294">
                  <c:v>1294.1570022818369</c:v>
                </c:pt>
                <c:pt idx="295">
                  <c:v>1300.627787293246</c:v>
                </c:pt>
                <c:pt idx="296">
                  <c:v>1307.1309262297123</c:v>
                </c:pt>
                <c:pt idx="297">
                  <c:v>1313.6665808608609</c:v>
                </c:pt>
                <c:pt idx="298">
                  <c:v>1320.2349137651652</c:v>
                </c:pt>
                <c:pt idx="299">
                  <c:v>1326.836088333991</c:v>
                </c:pt>
                <c:pt idx="300">
                  <c:v>1333.470268775661</c:v>
                </c:pt>
                <c:pt idx="301">
                  <c:v>1340.1376201195392</c:v>
                </c:pt>
                <c:pt idx="302">
                  <c:v>1346.8383082201369</c:v>
                </c:pt>
                <c:pt idx="303">
                  <c:v>1353.5724997612376</c:v>
                </c:pt>
                <c:pt idx="304">
                  <c:v>1360.3403622600438</c:v>
                </c:pt>
                <c:pt idx="305">
                  <c:v>1367.1420640713441</c:v>
                </c:pt>
                <c:pt idx="306">
                  <c:v>1373.9777743917007</c:v>
                </c:pt>
                <c:pt idx="307">
                  <c:v>1380.8476632636593</c:v>
                </c:pt>
                <c:pt idx="308">
                  <c:v>1387.7519015799776</c:v>
                </c:pt>
                <c:pt idx="309">
                  <c:v>1394.6906610878775</c:v>
                </c:pt>
                <c:pt idx="310">
                  <c:v>1401.6641143933168</c:v>
                </c:pt>
                <c:pt idx="311">
                  <c:v>1408.6724349652834</c:v>
                </c:pt>
                <c:pt idx="312">
                  <c:v>1415.71579714011</c:v>
                </c:pt>
                <c:pt idx="313">
                  <c:v>1422.7943761258105</c:v>
                </c:pt>
                <c:pt idx="314">
                  <c:v>1429.9083480064394</c:v>
                </c:pt>
                <c:pt idx="315">
                  <c:v>1437.0578897464716</c:v>
                </c:pt>
                <c:pt idx="316">
                  <c:v>1444.243179195204</c:v>
                </c:pt>
                <c:pt idx="317">
                  <c:v>1451.46439509118</c:v>
                </c:pt>
                <c:pt idx="318">
                  <c:v>1458.7217170666361</c:v>
                </c:pt>
                <c:pt idx="319">
                  <c:v>1466.0153256519693</c:v>
                </c:pt>
                <c:pt idx="320">
                  <c:v>1473.3454022802291</c:v>
                </c:pt>
                <c:pt idx="321">
                  <c:v>1480.7121292916302</c:v>
                </c:pt>
                <c:pt idx="322">
                  <c:v>1488.1156899380883</c:v>
                </c:pt>
                <c:pt idx="323">
                  <c:v>1495.5562683877788</c:v>
                </c:pt>
                <c:pt idx="324">
                  <c:v>1503.0340497297177</c:v>
                </c:pt>
                <c:pt idx="325">
                  <c:v>1510.5492199783662</c:v>
                </c:pt>
                <c:pt idx="326">
                  <c:v>1518.1019660782581</c:v>
                </c:pt>
                <c:pt idx="327">
                  <c:v>1525.6924759086494</c:v>
                </c:pt>
                <c:pt idx="328">
                  <c:v>1533.3209382881926</c:v>
                </c:pt>
                <c:pt idx="329">
                  <c:v>1540.9875429796336</c:v>
                </c:pt>
                <c:pt idx="330">
                  <c:v>1548.6924806945317</c:v>
                </c:pt>
                <c:pt idx="331">
                  <c:v>1556.4359430980044</c:v>
                </c:pt>
                <c:pt idx="332">
                  <c:v>1564.2181228134943</c:v>
                </c:pt>
                <c:pt idx="333">
                  <c:v>1572.0392134275619</c:v>
                </c:pt>
                <c:pt idx="334">
                  <c:v>1579.8994094946997</c:v>
                </c:pt>
                <c:pt idx="335">
                  <c:v>1587.7989065421732</c:v>
                </c:pt>
                <c:pt idx="336">
                  <c:v>1595.7379010748841</c:v>
                </c:pt>
                <c:pt idx="337">
                  <c:v>1603.7165905802585</c:v>
                </c:pt>
                <c:pt idx="338">
                  <c:v>1611.7351735331597</c:v>
                </c:pt>
                <c:pt idx="339">
                  <c:v>1619.7938494008256</c:v>
                </c:pt>
                <c:pt idx="340">
                  <c:v>1627.8928186478297</c:v>
                </c:pt>
                <c:pt idx="341">
                  <c:v>1636.0322827410689</c:v>
                </c:pt>
                <c:pt idx="342">
                  <c:v>1644.2124441547742</c:v>
                </c:pt>
                <c:pt idx="343">
                  <c:v>1652.4335063755479</c:v>
                </c:pt>
                <c:pt idx="344">
                  <c:v>1660.6956739074258</c:v>
                </c:pt>
                <c:pt idx="345">
                  <c:v>1668.9991522769628</c:v>
                </c:pt>
                <c:pt idx="346">
                  <c:v>1677.3441480383476</c:v>
                </c:pt>
                <c:pt idx="347">
                  <c:v>1685.7308687785394</c:v>
                </c:pt>
                <c:pt idx="348">
                  <c:v>1694.1595231224321</c:v>
                </c:pt>
                <c:pt idx="349">
                  <c:v>1702.6303207380442</c:v>
                </c:pt>
                <c:pt idx="350">
                  <c:v>1711.1434723417347</c:v>
                </c:pt>
                <c:pt idx="351">
                  <c:v>1719.6991897034432</c:v>
                </c:pt>
                <c:pt idx="352">
                  <c:v>1728.2976856519604</c:v>
                </c:pt>
                <c:pt idx="353">
                  <c:v>1736.9391740802203</c:v>
                </c:pt>
                <c:pt idx="354">
                  <c:v>1745.6238699506214</c:v>
                </c:pt>
                <c:pt idx="355">
                  <c:v>1754.3519893003745</c:v>
                </c:pt>
                <c:pt idx="356">
                  <c:v>1763.1237492468763</c:v>
                </c:pt>
                <c:pt idx="357">
                  <c:v>1771.9393679931106</c:v>
                </c:pt>
                <c:pt idx="358">
                  <c:v>1780.7990648330763</c:v>
                </c:pt>
                <c:pt idx="359">
                  <c:v>1789.7030601572417</c:v>
                </c:pt>
                <c:pt idx="360">
                  <c:v>1798.6515754580278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05-4842-A58A-97D3ECDAA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129760"/>
        <c:axId val="1"/>
      </c:lineChart>
      <c:catAx>
        <c:axId val="133612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61297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311150</xdr:colOff>
      <xdr:row>4</xdr:row>
      <xdr:rowOff>95250</xdr:rowOff>
    </xdr:from>
    <xdr:to>
      <xdr:col>3</xdr:col>
      <xdr:colOff>99116</xdr:colOff>
      <xdr:row>7</xdr:row>
      <xdr:rowOff>82550</xdr:rowOff>
    </xdr:to>
    <xdr:pic>
      <xdr:nvPicPr>
        <xdr:cNvPr id="486458" name="Picture 1">
          <a:extLst>
            <a:ext uri="{FF2B5EF4-FFF2-40B4-BE49-F238E27FC236}">
              <a16:creationId xmlns:a16="http://schemas.microsoft.com/office/drawing/2014/main" id="{C3378E1F-151F-8162-B95F-511C097CD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8550" y="730250"/>
          <a:ext cx="1701800" cy="463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374650</xdr:colOff>
      <xdr:row>3</xdr:row>
      <xdr:rowOff>82550</xdr:rowOff>
    </xdr:from>
    <xdr:to>
      <xdr:col>14</xdr:col>
      <xdr:colOff>171450</xdr:colOff>
      <xdr:row>21</xdr:row>
      <xdr:rowOff>6350</xdr:rowOff>
    </xdr:to>
    <xdr:graphicFrame macro="">
      <xdr:nvGraphicFramePr>
        <xdr:cNvPr id="486459" name="Chart 4">
          <a:extLst>
            <a:ext uri="{FF2B5EF4-FFF2-40B4-BE49-F238E27FC236}">
              <a16:creationId xmlns:a16="http://schemas.microsoft.com/office/drawing/2014/main" id="{0053CEE1-1BBD-3506-4082-C5149B308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349250</xdr:colOff>
      <xdr:row>3</xdr:row>
      <xdr:rowOff>44450</xdr:rowOff>
    </xdr:from>
    <xdr:to>
      <xdr:col>22</xdr:col>
      <xdr:colOff>146050</xdr:colOff>
      <xdr:row>20</xdr:row>
      <xdr:rowOff>69850</xdr:rowOff>
    </xdr:to>
    <xdr:graphicFrame macro="">
      <xdr:nvGraphicFramePr>
        <xdr:cNvPr id="486460" name="Chart 5">
          <a:extLst>
            <a:ext uri="{FF2B5EF4-FFF2-40B4-BE49-F238E27FC236}">
              <a16:creationId xmlns:a16="http://schemas.microsoft.com/office/drawing/2014/main" id="{C29BC7A4-B1EF-C1B6-2DB5-B6E78496C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1"/>
  <sheetViews>
    <sheetView zoomScale="115" zoomScaleNormal="115" workbookViewId="0">
      <selection activeCell="D2" sqref="D2"/>
    </sheetView>
  </sheetViews>
  <sheetFormatPr baseColWidth="10" defaultColWidth="8.83203125" defaultRowHeight="13" x14ac:dyDescent="0.15"/>
  <cols>
    <col min="1" max="1" width="19.5" customWidth="1"/>
    <col min="2" max="2" width="9.83203125" bestFit="1" customWidth="1"/>
    <col min="3" max="3" width="27.33203125" bestFit="1" customWidth="1"/>
    <col min="4" max="4" width="14.6640625" bestFit="1" customWidth="1"/>
    <col min="5" max="5" width="13.33203125" customWidth="1"/>
  </cols>
  <sheetData>
    <row r="1" spans="1:11" x14ac:dyDescent="0.15">
      <c r="A1" s="15" t="s">
        <v>33</v>
      </c>
      <c r="B1">
        <v>360</v>
      </c>
      <c r="D1">
        <f>B2/12</f>
        <v>5.0000000000000001E-3</v>
      </c>
    </row>
    <row r="2" spans="1:11" x14ac:dyDescent="0.15">
      <c r="A2" s="15" t="s">
        <v>34</v>
      </c>
      <c r="B2" s="16">
        <v>0.06</v>
      </c>
      <c r="D2" s="15">
        <f>1-(1+B2/12)^(-B1)</f>
        <v>0.83395807196166738</v>
      </c>
    </row>
    <row r="3" spans="1:11" x14ac:dyDescent="0.15">
      <c r="A3" s="15" t="s">
        <v>35</v>
      </c>
      <c r="B3" s="18">
        <v>300000</v>
      </c>
      <c r="C3">
        <f>B3/D3</f>
        <v>1798.6515754582767</v>
      </c>
      <c r="D3">
        <f>D2/D1</f>
        <v>166.79161439233349</v>
      </c>
    </row>
    <row r="5" spans="1:11" x14ac:dyDescent="0.15">
      <c r="A5" s="15" t="s">
        <v>17</v>
      </c>
      <c r="B5" s="36">
        <v>0.99502487562189068</v>
      </c>
    </row>
    <row r="6" spans="1:11" x14ac:dyDescent="0.15">
      <c r="A6" s="15" t="s">
        <v>36</v>
      </c>
      <c r="B6" s="34">
        <v>1798.6515754582199</v>
      </c>
    </row>
    <row r="7" spans="1:11" x14ac:dyDescent="0.15">
      <c r="A7" s="15" t="s">
        <v>38</v>
      </c>
      <c r="B7" s="35">
        <v>1798.6515754582767</v>
      </c>
    </row>
    <row r="10" spans="1:11" x14ac:dyDescent="0.15">
      <c r="B10" s="15" t="s">
        <v>32</v>
      </c>
      <c r="C10" s="15" t="s">
        <v>37</v>
      </c>
      <c r="D10" s="15" t="s">
        <v>5</v>
      </c>
      <c r="E10" s="15" t="s">
        <v>21</v>
      </c>
      <c r="F10" s="15" t="s">
        <v>20</v>
      </c>
    </row>
    <row r="11" spans="1:11" x14ac:dyDescent="0.15">
      <c r="B11" s="15">
        <v>0</v>
      </c>
      <c r="C11" s="19">
        <v>300000</v>
      </c>
      <c r="D11" s="17">
        <v>1798.6515754582199</v>
      </c>
      <c r="E11" s="17">
        <f>C11*$B$2/12</f>
        <v>1500</v>
      </c>
      <c r="F11" s="17">
        <f>D11-E11</f>
        <v>298.6515754582199</v>
      </c>
      <c r="G11" s="15"/>
      <c r="J11" s="15"/>
      <c r="K11" s="15"/>
    </row>
    <row r="12" spans="1:11" x14ac:dyDescent="0.15">
      <c r="B12">
        <v>1</v>
      </c>
      <c r="C12" s="17">
        <f>C11-F11</f>
        <v>299701.34842454176</v>
      </c>
      <c r="D12" s="17">
        <v>1798.6515754582199</v>
      </c>
      <c r="E12" s="17">
        <f t="shared" ref="E12:E75" si="0">C12*$B$2/12</f>
        <v>1498.5067421227088</v>
      </c>
      <c r="F12" s="17">
        <f t="shared" ref="F12:F20" si="1">D12-E12</f>
        <v>300.14483333551107</v>
      </c>
    </row>
    <row r="13" spans="1:11" x14ac:dyDescent="0.15">
      <c r="B13">
        <v>2</v>
      </c>
      <c r="C13" s="17">
        <f t="shared" ref="C13:C76" si="2">C12-F12</f>
        <v>299401.20359120623</v>
      </c>
      <c r="D13" s="17">
        <v>1798.6515754582199</v>
      </c>
      <c r="E13" s="17">
        <f t="shared" si="0"/>
        <v>1497.0060179560312</v>
      </c>
      <c r="F13" s="17">
        <f t="shared" si="1"/>
        <v>301.64555750218869</v>
      </c>
    </row>
    <row r="14" spans="1:11" x14ac:dyDescent="0.15">
      <c r="B14">
        <v>3</v>
      </c>
      <c r="C14" s="17">
        <f t="shared" si="2"/>
        <v>299099.55803370406</v>
      </c>
      <c r="D14" s="17">
        <v>1798.6515754582199</v>
      </c>
      <c r="E14" s="17">
        <f t="shared" si="0"/>
        <v>1495.4977901685204</v>
      </c>
      <c r="F14" s="17">
        <f t="shared" si="1"/>
        <v>303.1537852896995</v>
      </c>
    </row>
    <row r="15" spans="1:11" x14ac:dyDescent="0.15">
      <c r="B15">
        <v>4</v>
      </c>
      <c r="C15" s="17">
        <f t="shared" si="2"/>
        <v>298796.40424841439</v>
      </c>
      <c r="D15" s="17">
        <v>1798.6515754582199</v>
      </c>
      <c r="E15" s="17">
        <f t="shared" si="0"/>
        <v>1493.9820212420718</v>
      </c>
      <c r="F15" s="17">
        <f t="shared" si="1"/>
        <v>304.66955421614807</v>
      </c>
    </row>
    <row r="16" spans="1:11" x14ac:dyDescent="0.15">
      <c r="B16">
        <v>5</v>
      </c>
      <c r="C16" s="17">
        <f t="shared" si="2"/>
        <v>298491.73469419824</v>
      </c>
      <c r="D16" s="17">
        <v>1798.6515754582199</v>
      </c>
      <c r="E16" s="17">
        <f t="shared" si="0"/>
        <v>1492.458673470991</v>
      </c>
      <c r="F16" s="17">
        <f t="shared" si="1"/>
        <v>306.19290198722888</v>
      </c>
    </row>
    <row r="17" spans="2:6" x14ac:dyDescent="0.15">
      <c r="B17">
        <v>6</v>
      </c>
      <c r="C17" s="17">
        <f t="shared" si="2"/>
        <v>298185.54179221101</v>
      </c>
      <c r="D17" s="17">
        <v>1798.6515754582199</v>
      </c>
      <c r="E17" s="17">
        <f t="shared" si="0"/>
        <v>1490.927708961055</v>
      </c>
      <c r="F17" s="17">
        <f t="shared" si="1"/>
        <v>307.72386649716486</v>
      </c>
    </row>
    <row r="18" spans="2:6" x14ac:dyDescent="0.15">
      <c r="B18">
        <v>7</v>
      </c>
      <c r="C18" s="17">
        <f t="shared" si="2"/>
        <v>297877.81792571384</v>
      </c>
      <c r="D18" s="17">
        <v>1798.6515754582199</v>
      </c>
      <c r="E18" s="17">
        <f t="shared" si="0"/>
        <v>1489.3890896285691</v>
      </c>
      <c r="F18" s="17">
        <f t="shared" si="1"/>
        <v>309.26248582965081</v>
      </c>
    </row>
    <row r="19" spans="2:6" x14ac:dyDescent="0.15">
      <c r="B19">
        <v>8</v>
      </c>
      <c r="C19" s="17">
        <f t="shared" si="2"/>
        <v>297568.55543988419</v>
      </c>
      <c r="D19" s="17">
        <v>1798.6515754582199</v>
      </c>
      <c r="E19" s="17">
        <f t="shared" si="0"/>
        <v>1487.8427771994209</v>
      </c>
      <c r="F19" s="17">
        <f t="shared" si="1"/>
        <v>310.80879825879902</v>
      </c>
    </row>
    <row r="20" spans="2:6" x14ac:dyDescent="0.15">
      <c r="B20">
        <v>9</v>
      </c>
      <c r="C20" s="17">
        <f t="shared" si="2"/>
        <v>297257.74664162542</v>
      </c>
      <c r="D20" s="17">
        <v>1798.6515754582199</v>
      </c>
      <c r="E20" s="17">
        <f t="shared" si="0"/>
        <v>1486.288733208127</v>
      </c>
      <c r="F20" s="17">
        <f t="shared" si="1"/>
        <v>312.36284225009285</v>
      </c>
    </row>
    <row r="21" spans="2:6" x14ac:dyDescent="0.15">
      <c r="B21">
        <v>10</v>
      </c>
      <c r="C21" s="17">
        <f t="shared" si="2"/>
        <v>296945.38379937533</v>
      </c>
      <c r="D21" s="17">
        <v>1798.6515754582199</v>
      </c>
      <c r="E21" s="17">
        <f t="shared" si="0"/>
        <v>1484.7269189968765</v>
      </c>
      <c r="F21" s="17">
        <f>D21-E21</f>
        <v>313.92465646134337</v>
      </c>
    </row>
    <row r="22" spans="2:6" x14ac:dyDescent="0.15">
      <c r="B22">
        <v>11</v>
      </c>
      <c r="C22" s="17">
        <f t="shared" si="2"/>
        <v>296631.45914291398</v>
      </c>
      <c r="D22" s="17">
        <v>1798.6515754582199</v>
      </c>
      <c r="E22" s="17">
        <f t="shared" si="0"/>
        <v>1483.15729571457</v>
      </c>
      <c r="F22" s="17">
        <f t="shared" ref="F22:F85" si="3">D22-E22</f>
        <v>315.49427974364994</v>
      </c>
    </row>
    <row r="23" spans="2:6" x14ac:dyDescent="0.15">
      <c r="B23">
        <v>12</v>
      </c>
      <c r="C23" s="17">
        <f t="shared" si="2"/>
        <v>296315.96486317035</v>
      </c>
      <c r="D23" s="17">
        <v>1798.6515754582199</v>
      </c>
      <c r="E23" s="17">
        <f t="shared" si="0"/>
        <v>1481.5798243158517</v>
      </c>
      <c r="F23" s="17">
        <f t="shared" si="3"/>
        <v>317.07175114236816</v>
      </c>
    </row>
    <row r="24" spans="2:6" x14ac:dyDescent="0.15">
      <c r="B24">
        <v>13</v>
      </c>
      <c r="C24" s="17">
        <f t="shared" si="2"/>
        <v>295998.89311202796</v>
      </c>
      <c r="D24" s="17">
        <v>1798.6515754582199</v>
      </c>
      <c r="E24" s="17">
        <f t="shared" si="0"/>
        <v>1479.9944655601396</v>
      </c>
      <c r="F24" s="17">
        <f t="shared" si="3"/>
        <v>318.65710989808031</v>
      </c>
    </row>
    <row r="25" spans="2:6" x14ac:dyDescent="0.15">
      <c r="B25">
        <v>14</v>
      </c>
      <c r="C25" s="17">
        <f t="shared" si="2"/>
        <v>295680.23600212985</v>
      </c>
      <c r="D25" s="17">
        <v>1798.6515754582199</v>
      </c>
      <c r="E25" s="17">
        <f t="shared" si="0"/>
        <v>1478.4011800106491</v>
      </c>
      <c r="F25" s="17">
        <f t="shared" si="3"/>
        <v>320.25039544757078</v>
      </c>
    </row>
    <row r="26" spans="2:6" x14ac:dyDescent="0.15">
      <c r="B26">
        <v>15</v>
      </c>
      <c r="C26" s="17">
        <f t="shared" si="2"/>
        <v>295359.98560668225</v>
      </c>
      <c r="D26" s="17">
        <v>1798.6515754582199</v>
      </c>
      <c r="E26" s="17">
        <f t="shared" si="0"/>
        <v>1476.7999280334113</v>
      </c>
      <c r="F26" s="17">
        <f t="shared" si="3"/>
        <v>321.85164742480856</v>
      </c>
    </row>
    <row r="27" spans="2:6" x14ac:dyDescent="0.15">
      <c r="B27">
        <v>16</v>
      </c>
      <c r="C27" s="17">
        <f t="shared" si="2"/>
        <v>295038.13395925745</v>
      </c>
      <c r="D27" s="17">
        <v>1798.6515754582199</v>
      </c>
      <c r="E27" s="17">
        <f t="shared" si="0"/>
        <v>1475.190669796287</v>
      </c>
      <c r="F27" s="17">
        <f t="shared" si="3"/>
        <v>323.46090566193288</v>
      </c>
    </row>
    <row r="28" spans="2:6" x14ac:dyDescent="0.15">
      <c r="B28">
        <v>17</v>
      </c>
      <c r="C28" s="17">
        <f t="shared" si="2"/>
        <v>294714.67305359553</v>
      </c>
      <c r="D28" s="17">
        <v>1798.6515754582199</v>
      </c>
      <c r="E28" s="17">
        <f t="shared" si="0"/>
        <v>1473.5733652679776</v>
      </c>
      <c r="F28" s="17">
        <f t="shared" si="3"/>
        <v>325.07821019024232</v>
      </c>
    </row>
    <row r="29" spans="2:6" x14ac:dyDescent="0.15">
      <c r="B29">
        <v>18</v>
      </c>
      <c r="C29" s="17">
        <f t="shared" si="2"/>
        <v>294389.5948434053</v>
      </c>
      <c r="D29" s="17">
        <v>1798.6515754582199</v>
      </c>
      <c r="E29" s="17">
        <f t="shared" si="0"/>
        <v>1471.9479742170263</v>
      </c>
      <c r="F29" s="17">
        <f t="shared" si="3"/>
        <v>326.70360124119361</v>
      </c>
    </row>
    <row r="30" spans="2:6" x14ac:dyDescent="0.15">
      <c r="B30">
        <v>19</v>
      </c>
      <c r="C30" s="17">
        <f t="shared" si="2"/>
        <v>294062.89124216413</v>
      </c>
      <c r="D30" s="17">
        <v>1798.6515754582199</v>
      </c>
      <c r="E30" s="17">
        <f t="shared" si="0"/>
        <v>1470.3144562108207</v>
      </c>
      <c r="F30" s="17">
        <f t="shared" si="3"/>
        <v>328.33711924739919</v>
      </c>
    </row>
    <row r="31" spans="2:6" x14ac:dyDescent="0.15">
      <c r="B31">
        <v>20</v>
      </c>
      <c r="C31" s="17">
        <f t="shared" si="2"/>
        <v>293734.55412291671</v>
      </c>
      <c r="D31" s="17">
        <v>1798.6515754582199</v>
      </c>
      <c r="E31" s="17">
        <f t="shared" si="0"/>
        <v>1468.6727706145837</v>
      </c>
      <c r="F31" s="17">
        <f t="shared" si="3"/>
        <v>329.97880484363623</v>
      </c>
    </row>
    <row r="32" spans="2:6" x14ac:dyDescent="0.15">
      <c r="B32">
        <v>21</v>
      </c>
      <c r="C32" s="17">
        <f t="shared" si="2"/>
        <v>293404.5753180731</v>
      </c>
      <c r="D32" s="17">
        <v>1798.6515754582199</v>
      </c>
      <c r="E32" s="17">
        <f t="shared" si="0"/>
        <v>1467.0228765903655</v>
      </c>
      <c r="F32" s="17">
        <f t="shared" si="3"/>
        <v>331.62869886785438</v>
      </c>
    </row>
    <row r="33" spans="2:6" x14ac:dyDescent="0.15">
      <c r="B33">
        <v>22</v>
      </c>
      <c r="C33" s="17">
        <f t="shared" si="2"/>
        <v>293072.94661920524</v>
      </c>
      <c r="D33" s="17">
        <v>1798.6515754582199</v>
      </c>
      <c r="E33" s="17">
        <f t="shared" si="0"/>
        <v>1465.3647330960259</v>
      </c>
      <c r="F33" s="17">
        <f t="shared" si="3"/>
        <v>333.28684236219397</v>
      </c>
    </row>
    <row r="34" spans="2:6" x14ac:dyDescent="0.15">
      <c r="B34">
        <v>23</v>
      </c>
      <c r="C34" s="17">
        <f t="shared" si="2"/>
        <v>292739.65977684304</v>
      </c>
      <c r="D34" s="17">
        <v>1798.6515754582199</v>
      </c>
      <c r="E34" s="17">
        <f t="shared" si="0"/>
        <v>1463.6982988842153</v>
      </c>
      <c r="F34" s="17">
        <f t="shared" si="3"/>
        <v>334.95327657400458</v>
      </c>
    </row>
    <row r="35" spans="2:6" x14ac:dyDescent="0.15">
      <c r="B35">
        <v>24</v>
      </c>
      <c r="C35" s="17">
        <f t="shared" si="2"/>
        <v>292404.70650026901</v>
      </c>
      <c r="D35" s="17">
        <v>1798.6515754582199</v>
      </c>
      <c r="E35" s="17">
        <f t="shared" si="0"/>
        <v>1462.0235325013448</v>
      </c>
      <c r="F35" s="17">
        <f t="shared" si="3"/>
        <v>336.62804295687511</v>
      </c>
    </row>
    <row r="36" spans="2:6" x14ac:dyDescent="0.15">
      <c r="B36">
        <v>25</v>
      </c>
      <c r="C36" s="17">
        <f t="shared" si="2"/>
        <v>292068.07845731213</v>
      </c>
      <c r="D36" s="17">
        <v>1798.6515754582199</v>
      </c>
      <c r="E36" s="17">
        <f t="shared" si="0"/>
        <v>1460.3403922865607</v>
      </c>
      <c r="F36" s="17">
        <f t="shared" si="3"/>
        <v>338.3111831716592</v>
      </c>
    </row>
    <row r="37" spans="2:6" x14ac:dyDescent="0.15">
      <c r="B37">
        <v>26</v>
      </c>
      <c r="C37" s="17">
        <f t="shared" si="2"/>
        <v>291729.7672741405</v>
      </c>
      <c r="D37" s="17">
        <v>1798.6515754582199</v>
      </c>
      <c r="E37" s="17">
        <f t="shared" si="0"/>
        <v>1458.6488363707024</v>
      </c>
      <c r="F37" s="17">
        <f t="shared" si="3"/>
        <v>340.00273908751751</v>
      </c>
    </row>
    <row r="38" spans="2:6" x14ac:dyDescent="0.15">
      <c r="B38">
        <v>27</v>
      </c>
      <c r="C38" s="17">
        <f t="shared" si="2"/>
        <v>291389.76453505299</v>
      </c>
      <c r="D38" s="17">
        <v>1798.6515754582199</v>
      </c>
      <c r="E38" s="17">
        <f t="shared" si="0"/>
        <v>1456.9488226752649</v>
      </c>
      <c r="F38" s="17">
        <f t="shared" si="3"/>
        <v>341.70275278295503</v>
      </c>
    </row>
    <row r="39" spans="2:6" x14ac:dyDescent="0.15">
      <c r="B39">
        <v>28</v>
      </c>
      <c r="C39" s="17">
        <f t="shared" si="2"/>
        <v>291048.06178227003</v>
      </c>
      <c r="D39" s="17">
        <v>1798.6515754582199</v>
      </c>
      <c r="E39" s="17">
        <f t="shared" si="0"/>
        <v>1455.2403089113502</v>
      </c>
      <c r="F39" s="17">
        <f t="shared" si="3"/>
        <v>343.41126654686968</v>
      </c>
    </row>
    <row r="40" spans="2:6" x14ac:dyDescent="0.15">
      <c r="B40">
        <v>29</v>
      </c>
      <c r="C40" s="17">
        <f t="shared" si="2"/>
        <v>290704.65051572316</v>
      </c>
      <c r="D40" s="17">
        <v>1798.6515754582199</v>
      </c>
      <c r="E40" s="17">
        <f t="shared" si="0"/>
        <v>1453.5232525786157</v>
      </c>
      <c r="F40" s="17">
        <f t="shared" si="3"/>
        <v>345.12832287960418</v>
      </c>
    </row>
    <row r="41" spans="2:6" x14ac:dyDescent="0.15">
      <c r="B41">
        <v>30</v>
      </c>
      <c r="C41" s="17">
        <f t="shared" si="2"/>
        <v>290359.52219284355</v>
      </c>
      <c r="D41" s="17">
        <v>1798.6515754582199</v>
      </c>
      <c r="E41" s="17">
        <f t="shared" si="0"/>
        <v>1451.7976109642177</v>
      </c>
      <c r="F41" s="17">
        <f t="shared" si="3"/>
        <v>346.85396449400218</v>
      </c>
    </row>
    <row r="42" spans="2:6" x14ac:dyDescent="0.15">
      <c r="B42">
        <v>31</v>
      </c>
      <c r="C42" s="17">
        <f t="shared" si="2"/>
        <v>290012.66822834953</v>
      </c>
      <c r="D42" s="17">
        <v>1798.6515754582199</v>
      </c>
      <c r="E42" s="17">
        <f t="shared" si="0"/>
        <v>1450.0633411417475</v>
      </c>
      <c r="F42" s="17">
        <f t="shared" si="3"/>
        <v>348.58823431647238</v>
      </c>
    </row>
    <row r="43" spans="2:6" x14ac:dyDescent="0.15">
      <c r="B43">
        <v>32</v>
      </c>
      <c r="C43" s="17">
        <f t="shared" si="2"/>
        <v>289664.07999403303</v>
      </c>
      <c r="D43" s="17">
        <v>1798.6515754582199</v>
      </c>
      <c r="E43" s="17">
        <f t="shared" si="0"/>
        <v>1448.3203999701652</v>
      </c>
      <c r="F43" s="17">
        <f t="shared" si="3"/>
        <v>350.33117548805467</v>
      </c>
    </row>
    <row r="44" spans="2:6" x14ac:dyDescent="0.15">
      <c r="B44">
        <v>33</v>
      </c>
      <c r="C44" s="17">
        <f t="shared" si="2"/>
        <v>289313.74881854496</v>
      </c>
      <c r="D44" s="17">
        <v>1798.6515754582199</v>
      </c>
      <c r="E44" s="17">
        <f t="shared" si="0"/>
        <v>1446.5687440927247</v>
      </c>
      <c r="F44" s="17">
        <f t="shared" si="3"/>
        <v>352.08283136549517</v>
      </c>
    </row>
    <row r="45" spans="2:6" x14ac:dyDescent="0.15">
      <c r="B45">
        <v>34</v>
      </c>
      <c r="C45" s="17">
        <f t="shared" si="2"/>
        <v>288961.66598717944</v>
      </c>
      <c r="D45" s="17">
        <v>1798.6515754582199</v>
      </c>
      <c r="E45" s="17">
        <f t="shared" si="0"/>
        <v>1444.8083299358971</v>
      </c>
      <c r="F45" s="17">
        <f t="shared" si="3"/>
        <v>353.84324552232283</v>
      </c>
    </row>
    <row r="46" spans="2:6" x14ac:dyDescent="0.15">
      <c r="B46">
        <v>35</v>
      </c>
      <c r="C46" s="17">
        <f t="shared" si="2"/>
        <v>288607.82274165715</v>
      </c>
      <c r="D46" s="17">
        <v>1798.6515754582199</v>
      </c>
      <c r="E46" s="17">
        <f t="shared" si="0"/>
        <v>1443.0391137082859</v>
      </c>
      <c r="F46" s="17">
        <f t="shared" si="3"/>
        <v>355.61246174993403</v>
      </c>
    </row>
    <row r="47" spans="2:6" x14ac:dyDescent="0.15">
      <c r="B47">
        <v>36</v>
      </c>
      <c r="C47" s="17">
        <f t="shared" si="2"/>
        <v>288252.21027990722</v>
      </c>
      <c r="D47" s="17">
        <v>1798.6515754582199</v>
      </c>
      <c r="E47" s="17">
        <f t="shared" si="0"/>
        <v>1441.261051399536</v>
      </c>
      <c r="F47" s="17">
        <f t="shared" si="3"/>
        <v>357.39052405868392</v>
      </c>
    </row>
    <row r="48" spans="2:6" x14ac:dyDescent="0.15">
      <c r="B48">
        <v>37</v>
      </c>
      <c r="C48" s="17">
        <f t="shared" si="2"/>
        <v>287894.81975584856</v>
      </c>
      <c r="D48" s="17">
        <v>1798.6515754582199</v>
      </c>
      <c r="E48" s="17">
        <f t="shared" si="0"/>
        <v>1439.4740987792427</v>
      </c>
      <c r="F48" s="17">
        <f t="shared" si="3"/>
        <v>359.1774766789772</v>
      </c>
    </row>
    <row r="49" spans="2:6" x14ac:dyDescent="0.15">
      <c r="B49">
        <v>38</v>
      </c>
      <c r="C49" s="17">
        <f t="shared" si="2"/>
        <v>287535.64227916958</v>
      </c>
      <c r="D49" s="17">
        <v>1798.6515754582199</v>
      </c>
      <c r="E49" s="17">
        <f t="shared" si="0"/>
        <v>1437.6782113958479</v>
      </c>
      <c r="F49" s="17">
        <f t="shared" si="3"/>
        <v>360.97336406237196</v>
      </c>
    </row>
    <row r="50" spans="2:6" x14ac:dyDescent="0.15">
      <c r="B50">
        <v>39</v>
      </c>
      <c r="C50" s="17">
        <f t="shared" si="2"/>
        <v>287174.66891510721</v>
      </c>
      <c r="D50" s="17">
        <v>1798.6515754582199</v>
      </c>
      <c r="E50" s="17">
        <f t="shared" si="0"/>
        <v>1435.8733445755361</v>
      </c>
      <c r="F50" s="17">
        <f t="shared" si="3"/>
        <v>362.77823088268383</v>
      </c>
    </row>
    <row r="51" spans="2:6" x14ac:dyDescent="0.15">
      <c r="B51">
        <v>40</v>
      </c>
      <c r="C51" s="17">
        <f t="shared" si="2"/>
        <v>286811.89068422455</v>
      </c>
      <c r="D51" s="17">
        <v>1798.6515754582199</v>
      </c>
      <c r="E51" s="17">
        <f t="shared" si="0"/>
        <v>1434.0594534211225</v>
      </c>
      <c r="F51" s="17">
        <f t="shared" si="3"/>
        <v>364.5921220370974</v>
      </c>
    </row>
    <row r="52" spans="2:6" x14ac:dyDescent="0.15">
      <c r="B52">
        <v>41</v>
      </c>
      <c r="C52" s="17">
        <f t="shared" si="2"/>
        <v>286447.29856218747</v>
      </c>
      <c r="D52" s="17">
        <v>1798.6515754582199</v>
      </c>
      <c r="E52" s="17">
        <f t="shared" si="0"/>
        <v>1432.2364928109373</v>
      </c>
      <c r="F52" s="17">
        <f t="shared" si="3"/>
        <v>366.41508264728259</v>
      </c>
    </row>
    <row r="53" spans="2:6" x14ac:dyDescent="0.15">
      <c r="B53">
        <v>42</v>
      </c>
      <c r="C53" s="17">
        <f t="shared" si="2"/>
        <v>286080.88347954018</v>
      </c>
      <c r="D53" s="17">
        <v>1798.6515754582199</v>
      </c>
      <c r="E53" s="17">
        <f t="shared" si="0"/>
        <v>1430.4044173977009</v>
      </c>
      <c r="F53" s="17">
        <f t="shared" si="3"/>
        <v>368.24715806051904</v>
      </c>
    </row>
    <row r="54" spans="2:6" x14ac:dyDescent="0.15">
      <c r="B54">
        <v>43</v>
      </c>
      <c r="C54" s="17">
        <f t="shared" si="2"/>
        <v>285712.63632147969</v>
      </c>
      <c r="D54" s="17">
        <v>1798.6515754582199</v>
      </c>
      <c r="E54" s="17">
        <f t="shared" si="0"/>
        <v>1428.5631816073983</v>
      </c>
      <c r="F54" s="17">
        <f t="shared" si="3"/>
        <v>370.0883938508216</v>
      </c>
    </row>
    <row r="55" spans="2:6" x14ac:dyDescent="0.15">
      <c r="B55">
        <v>44</v>
      </c>
      <c r="C55" s="17">
        <f t="shared" si="2"/>
        <v>285342.54792762885</v>
      </c>
      <c r="D55" s="17">
        <v>1798.6515754582199</v>
      </c>
      <c r="E55" s="17">
        <f t="shared" si="0"/>
        <v>1426.7127396381441</v>
      </c>
      <c r="F55" s="17">
        <f t="shared" si="3"/>
        <v>371.93883582007584</v>
      </c>
    </row>
    <row r="56" spans="2:6" x14ac:dyDescent="0.15">
      <c r="B56">
        <v>45</v>
      </c>
      <c r="C56" s="17">
        <f t="shared" si="2"/>
        <v>284970.60909180879</v>
      </c>
      <c r="D56" s="17">
        <v>1798.6515754582199</v>
      </c>
      <c r="E56" s="17">
        <f t="shared" si="0"/>
        <v>1424.8530454590439</v>
      </c>
      <c r="F56" s="17">
        <f t="shared" si="3"/>
        <v>373.79852999917603</v>
      </c>
    </row>
    <row r="57" spans="2:6" x14ac:dyDescent="0.15">
      <c r="B57">
        <v>46</v>
      </c>
      <c r="C57" s="17">
        <f t="shared" si="2"/>
        <v>284596.81056180963</v>
      </c>
      <c r="D57" s="17">
        <v>1798.6515754582199</v>
      </c>
      <c r="E57" s="17">
        <f t="shared" si="0"/>
        <v>1422.9840528090481</v>
      </c>
      <c r="F57" s="17">
        <f t="shared" si="3"/>
        <v>375.66752264917181</v>
      </c>
    </row>
    <row r="58" spans="2:6" x14ac:dyDescent="0.15">
      <c r="B58">
        <v>47</v>
      </c>
      <c r="C58" s="17">
        <f t="shared" si="2"/>
        <v>284221.14303916047</v>
      </c>
      <c r="D58" s="17">
        <v>1798.6515754582199</v>
      </c>
      <c r="E58" s="17">
        <f t="shared" si="0"/>
        <v>1421.1057151958023</v>
      </c>
      <c r="F58" s="17">
        <f t="shared" si="3"/>
        <v>377.54586026241759</v>
      </c>
    </row>
    <row r="59" spans="2:6" x14ac:dyDescent="0.15">
      <c r="B59">
        <v>48</v>
      </c>
      <c r="C59" s="17">
        <f t="shared" si="2"/>
        <v>283843.59717889805</v>
      </c>
      <c r="D59" s="17">
        <v>1798.6515754582199</v>
      </c>
      <c r="E59" s="17">
        <f t="shared" si="0"/>
        <v>1419.2179858944901</v>
      </c>
      <c r="F59" s="17">
        <f t="shared" si="3"/>
        <v>379.43358956372981</v>
      </c>
    </row>
    <row r="60" spans="2:6" x14ac:dyDescent="0.15">
      <c r="B60">
        <v>49</v>
      </c>
      <c r="C60" s="17">
        <f t="shared" si="2"/>
        <v>283464.16358933435</v>
      </c>
      <c r="D60" s="17">
        <v>1798.6515754582199</v>
      </c>
      <c r="E60" s="17">
        <f t="shared" si="0"/>
        <v>1417.3208179466717</v>
      </c>
      <c r="F60" s="17">
        <f t="shared" si="3"/>
        <v>381.3307575115482</v>
      </c>
    </row>
    <row r="61" spans="2:6" x14ac:dyDescent="0.15">
      <c r="B61">
        <v>50</v>
      </c>
      <c r="C61" s="17">
        <f t="shared" si="2"/>
        <v>283082.8328318228</v>
      </c>
      <c r="D61" s="17">
        <v>1798.6515754582199</v>
      </c>
      <c r="E61" s="17">
        <f t="shared" si="0"/>
        <v>1415.4141641591141</v>
      </c>
      <c r="F61" s="17">
        <f t="shared" si="3"/>
        <v>383.23741129910582</v>
      </c>
    </row>
    <row r="62" spans="2:6" x14ac:dyDescent="0.15">
      <c r="B62">
        <v>51</v>
      </c>
      <c r="C62" s="17">
        <f t="shared" si="2"/>
        <v>282699.59542052372</v>
      </c>
      <c r="D62" s="17">
        <v>1798.6515754582199</v>
      </c>
      <c r="E62" s="17">
        <f t="shared" si="0"/>
        <v>1413.4979771026185</v>
      </c>
      <c r="F62" s="17">
        <f t="shared" si="3"/>
        <v>385.15359835560139</v>
      </c>
    </row>
    <row r="63" spans="2:6" x14ac:dyDescent="0.15">
      <c r="B63">
        <v>52</v>
      </c>
      <c r="C63" s="17">
        <f t="shared" si="2"/>
        <v>282314.44182216813</v>
      </c>
      <c r="D63" s="17">
        <v>1798.6515754582199</v>
      </c>
      <c r="E63" s="17">
        <f t="shared" si="0"/>
        <v>1411.5722091108407</v>
      </c>
      <c r="F63" s="17">
        <f t="shared" si="3"/>
        <v>387.07936634737916</v>
      </c>
    </row>
    <row r="64" spans="2:6" x14ac:dyDescent="0.15">
      <c r="B64">
        <v>53</v>
      </c>
      <c r="C64" s="17">
        <f t="shared" si="2"/>
        <v>281927.36245582072</v>
      </c>
      <c r="D64" s="17">
        <v>1798.6515754582199</v>
      </c>
      <c r="E64" s="17">
        <f t="shared" si="0"/>
        <v>1409.6368122791037</v>
      </c>
      <c r="F64" s="17">
        <f t="shared" si="3"/>
        <v>389.01476317911624</v>
      </c>
    </row>
    <row r="65" spans="2:6" x14ac:dyDescent="0.15">
      <c r="B65">
        <v>54</v>
      </c>
      <c r="C65" s="17">
        <f t="shared" si="2"/>
        <v>281538.3476926416</v>
      </c>
      <c r="D65" s="17">
        <v>1798.6515754582199</v>
      </c>
      <c r="E65" s="17">
        <f t="shared" si="0"/>
        <v>1407.6917384632079</v>
      </c>
      <c r="F65" s="17">
        <f t="shared" si="3"/>
        <v>390.95983699501198</v>
      </c>
    </row>
    <row r="66" spans="2:6" x14ac:dyDescent="0.15">
      <c r="B66">
        <v>55</v>
      </c>
      <c r="C66" s="17">
        <f t="shared" si="2"/>
        <v>281147.38785564661</v>
      </c>
      <c r="D66" s="17">
        <v>1798.6515754582199</v>
      </c>
      <c r="E66" s="17">
        <f t="shared" si="0"/>
        <v>1405.736939278233</v>
      </c>
      <c r="F66" s="17">
        <f t="shared" si="3"/>
        <v>392.91463617998693</v>
      </c>
    </row>
    <row r="67" spans="2:6" x14ac:dyDescent="0.15">
      <c r="B67">
        <v>56</v>
      </c>
      <c r="C67" s="17">
        <f t="shared" si="2"/>
        <v>280754.47321946663</v>
      </c>
      <c r="D67" s="17">
        <v>1798.6515754582199</v>
      </c>
      <c r="E67" s="17">
        <f t="shared" si="0"/>
        <v>1403.7723660973331</v>
      </c>
      <c r="F67" s="17">
        <f t="shared" si="3"/>
        <v>394.87920936088676</v>
      </c>
    </row>
    <row r="68" spans="2:6" x14ac:dyDescent="0.15">
      <c r="B68">
        <v>57</v>
      </c>
      <c r="C68" s="17">
        <f t="shared" si="2"/>
        <v>280359.59401010576</v>
      </c>
      <c r="D68" s="17">
        <v>1798.6515754582199</v>
      </c>
      <c r="E68" s="17">
        <f t="shared" si="0"/>
        <v>1401.7979700505286</v>
      </c>
      <c r="F68" s="17">
        <f t="shared" si="3"/>
        <v>396.85360540769125</v>
      </c>
    </row>
    <row r="69" spans="2:6" x14ac:dyDescent="0.15">
      <c r="B69">
        <v>58</v>
      </c>
      <c r="C69" s="17">
        <f t="shared" si="2"/>
        <v>279962.74040469807</v>
      </c>
      <c r="D69" s="17">
        <v>1798.6515754582199</v>
      </c>
      <c r="E69" s="17">
        <f t="shared" si="0"/>
        <v>1399.8137020234901</v>
      </c>
      <c r="F69" s="17">
        <f t="shared" si="3"/>
        <v>398.83787343472977</v>
      </c>
    </row>
    <row r="70" spans="2:6" x14ac:dyDescent="0.15">
      <c r="B70">
        <v>59</v>
      </c>
      <c r="C70" s="17">
        <f t="shared" si="2"/>
        <v>279563.90253126336</v>
      </c>
      <c r="D70" s="17">
        <v>1798.6515754582199</v>
      </c>
      <c r="E70" s="17">
        <f t="shared" si="0"/>
        <v>1397.8195126563169</v>
      </c>
      <c r="F70" s="17">
        <f t="shared" si="3"/>
        <v>400.83206280190302</v>
      </c>
    </row>
    <row r="71" spans="2:6" x14ac:dyDescent="0.15">
      <c r="B71">
        <v>60</v>
      </c>
      <c r="C71" s="17">
        <f t="shared" si="2"/>
        <v>279163.07046846143</v>
      </c>
      <c r="D71" s="17">
        <v>1798.6515754582199</v>
      </c>
      <c r="E71" s="17">
        <f t="shared" si="0"/>
        <v>1395.8153523423071</v>
      </c>
      <c r="F71" s="17">
        <f t="shared" si="3"/>
        <v>402.83622311591284</v>
      </c>
    </row>
    <row r="72" spans="2:6" x14ac:dyDescent="0.15">
      <c r="B72">
        <v>61</v>
      </c>
      <c r="C72" s="17">
        <f t="shared" si="2"/>
        <v>278760.23424534552</v>
      </c>
      <c r="D72" s="17">
        <v>1798.6515754582199</v>
      </c>
      <c r="E72" s="17">
        <f t="shared" si="0"/>
        <v>1393.8011712267278</v>
      </c>
      <c r="F72" s="17">
        <f t="shared" si="3"/>
        <v>404.85040423149212</v>
      </c>
    </row>
    <row r="73" spans="2:6" x14ac:dyDescent="0.15">
      <c r="B73">
        <v>62</v>
      </c>
      <c r="C73" s="17">
        <f t="shared" si="2"/>
        <v>278355.383841114</v>
      </c>
      <c r="D73" s="17">
        <v>1798.6515754582199</v>
      </c>
      <c r="E73" s="17">
        <f t="shared" si="0"/>
        <v>1391.77691920557</v>
      </c>
      <c r="F73" s="17">
        <f t="shared" si="3"/>
        <v>406.87465625264986</v>
      </c>
    </row>
    <row r="74" spans="2:6" x14ac:dyDescent="0.15">
      <c r="B74">
        <v>63</v>
      </c>
      <c r="C74" s="17">
        <f t="shared" si="2"/>
        <v>277948.50918486138</v>
      </c>
      <c r="D74" s="17">
        <v>1798.6515754582199</v>
      </c>
      <c r="E74" s="17">
        <f t="shared" si="0"/>
        <v>1389.7425459243068</v>
      </c>
      <c r="F74" s="17">
        <f t="shared" si="3"/>
        <v>408.9090295339131</v>
      </c>
    </row>
    <row r="75" spans="2:6" x14ac:dyDescent="0.15">
      <c r="B75">
        <v>64</v>
      </c>
      <c r="C75" s="17">
        <f t="shared" si="2"/>
        <v>277539.60015532747</v>
      </c>
      <c r="D75" s="17">
        <v>1798.6515754582199</v>
      </c>
      <c r="E75" s="17">
        <f t="shared" si="0"/>
        <v>1387.6980007766372</v>
      </c>
      <c r="F75" s="17">
        <f t="shared" si="3"/>
        <v>410.95357468158272</v>
      </c>
    </row>
    <row r="76" spans="2:6" x14ac:dyDescent="0.15">
      <c r="B76">
        <v>65</v>
      </c>
      <c r="C76" s="17">
        <f t="shared" si="2"/>
        <v>277128.64658064587</v>
      </c>
      <c r="D76" s="17">
        <v>1798.6515754582199</v>
      </c>
      <c r="E76" s="17">
        <f t="shared" ref="E76:E139" si="4">C76*$B$2/12</f>
        <v>1385.6432329032293</v>
      </c>
      <c r="F76" s="17">
        <f t="shared" si="3"/>
        <v>413.00834255499058</v>
      </c>
    </row>
    <row r="77" spans="2:6" x14ac:dyDescent="0.15">
      <c r="B77">
        <v>66</v>
      </c>
      <c r="C77" s="17">
        <f t="shared" ref="C77:C140" si="5">C76-F76</f>
        <v>276715.63823809091</v>
      </c>
      <c r="D77" s="17">
        <v>1798.6515754582199</v>
      </c>
      <c r="E77" s="17">
        <f t="shared" si="4"/>
        <v>1383.5781911904544</v>
      </c>
      <c r="F77" s="17">
        <f t="shared" si="3"/>
        <v>415.0733842677655</v>
      </c>
    </row>
    <row r="78" spans="2:6" x14ac:dyDescent="0.15">
      <c r="B78">
        <v>67</v>
      </c>
      <c r="C78" s="17">
        <f t="shared" si="5"/>
        <v>276300.56485382316</v>
      </c>
      <c r="D78" s="17">
        <v>1798.6515754582199</v>
      </c>
      <c r="E78" s="17">
        <f t="shared" si="4"/>
        <v>1381.5028242691158</v>
      </c>
      <c r="F78" s="17">
        <f t="shared" si="3"/>
        <v>417.14875118910413</v>
      </c>
    </row>
    <row r="79" spans="2:6" x14ac:dyDescent="0.15">
      <c r="B79">
        <v>68</v>
      </c>
      <c r="C79" s="17">
        <f t="shared" si="5"/>
        <v>275883.41610263404</v>
      </c>
      <c r="D79" s="17">
        <v>1798.6515754582199</v>
      </c>
      <c r="E79" s="17">
        <f t="shared" si="4"/>
        <v>1379.41708051317</v>
      </c>
      <c r="F79" s="17">
        <f t="shared" si="3"/>
        <v>419.23449494504985</v>
      </c>
    </row>
    <row r="80" spans="2:6" x14ac:dyDescent="0.15">
      <c r="B80">
        <v>69</v>
      </c>
      <c r="C80" s="17">
        <f t="shared" si="5"/>
        <v>275464.18160768901</v>
      </c>
      <c r="D80" s="17">
        <v>1798.6515754582199</v>
      </c>
      <c r="E80" s="17">
        <f t="shared" si="4"/>
        <v>1377.3209080384449</v>
      </c>
      <c r="F80" s="17">
        <f t="shared" si="3"/>
        <v>421.33066741977495</v>
      </c>
    </row>
    <row r="81" spans="2:6" x14ac:dyDescent="0.15">
      <c r="B81">
        <v>70</v>
      </c>
      <c r="C81" s="17">
        <f t="shared" si="5"/>
        <v>275042.85094026924</v>
      </c>
      <c r="D81" s="17">
        <v>1798.6515754582199</v>
      </c>
      <c r="E81" s="17">
        <f t="shared" si="4"/>
        <v>1375.2142547013461</v>
      </c>
      <c r="F81" s="17">
        <f t="shared" si="3"/>
        <v>423.43732075687376</v>
      </c>
    </row>
    <row r="82" spans="2:6" x14ac:dyDescent="0.15">
      <c r="B82">
        <v>71</v>
      </c>
      <c r="C82" s="17">
        <f t="shared" si="5"/>
        <v>274619.41361951234</v>
      </c>
      <c r="D82" s="17">
        <v>1798.6515754582199</v>
      </c>
      <c r="E82" s="17">
        <f t="shared" si="4"/>
        <v>1373.0970680975615</v>
      </c>
      <c r="F82" s="17">
        <f t="shared" si="3"/>
        <v>425.55450736065836</v>
      </c>
    </row>
    <row r="83" spans="2:6" x14ac:dyDescent="0.15">
      <c r="B83">
        <v>72</v>
      </c>
      <c r="C83" s="17">
        <f t="shared" si="5"/>
        <v>274193.85911215167</v>
      </c>
      <c r="D83" s="17">
        <v>1798.6515754582199</v>
      </c>
      <c r="E83" s="17">
        <f t="shared" si="4"/>
        <v>1370.9692955607582</v>
      </c>
      <c r="F83" s="17">
        <f t="shared" si="3"/>
        <v>427.68227989746174</v>
      </c>
    </row>
    <row r="84" spans="2:6" x14ac:dyDescent="0.15">
      <c r="B84">
        <v>73</v>
      </c>
      <c r="C84" s="17">
        <f t="shared" si="5"/>
        <v>273766.17683225422</v>
      </c>
      <c r="D84" s="17">
        <v>1798.6515754582199</v>
      </c>
      <c r="E84" s="17">
        <f t="shared" si="4"/>
        <v>1368.8308841612709</v>
      </c>
      <c r="F84" s="17">
        <f t="shared" si="3"/>
        <v>429.82069129694901</v>
      </c>
    </row>
    <row r="85" spans="2:6" x14ac:dyDescent="0.15">
      <c r="B85">
        <v>74</v>
      </c>
      <c r="C85" s="17">
        <f t="shared" si="5"/>
        <v>273336.35614095727</v>
      </c>
      <c r="D85" s="17">
        <v>1798.6515754582199</v>
      </c>
      <c r="E85" s="17">
        <f t="shared" si="4"/>
        <v>1366.6817807047864</v>
      </c>
      <c r="F85" s="17">
        <f t="shared" si="3"/>
        <v>431.96979475343346</v>
      </c>
    </row>
    <row r="86" spans="2:6" x14ac:dyDescent="0.15">
      <c r="B86">
        <v>75</v>
      </c>
      <c r="C86" s="17">
        <f t="shared" si="5"/>
        <v>272904.38634620386</v>
      </c>
      <c r="D86" s="17">
        <v>1798.6515754582199</v>
      </c>
      <c r="E86" s="17">
        <f t="shared" si="4"/>
        <v>1364.5219317310191</v>
      </c>
      <c r="F86" s="17">
        <f t="shared" ref="F86:F149" si="6">D86-E86</f>
        <v>434.1296437272008</v>
      </c>
    </row>
    <row r="87" spans="2:6" x14ac:dyDescent="0.15">
      <c r="B87">
        <v>76</v>
      </c>
      <c r="C87" s="17">
        <f t="shared" si="5"/>
        <v>272470.25670247665</v>
      </c>
      <c r="D87" s="17">
        <v>1798.6515754582199</v>
      </c>
      <c r="E87" s="17">
        <f t="shared" si="4"/>
        <v>1362.3512835123831</v>
      </c>
      <c r="F87" s="17">
        <f t="shared" si="6"/>
        <v>436.30029194583676</v>
      </c>
    </row>
    <row r="88" spans="2:6" x14ac:dyDescent="0.15">
      <c r="B88">
        <v>77</v>
      </c>
      <c r="C88" s="17">
        <f t="shared" si="5"/>
        <v>272033.95641053084</v>
      </c>
      <c r="D88" s="17">
        <v>1798.6515754582199</v>
      </c>
      <c r="E88" s="17">
        <f t="shared" si="4"/>
        <v>1360.169782052654</v>
      </c>
      <c r="F88" s="17">
        <f t="shared" si="6"/>
        <v>438.4817934055659</v>
      </c>
    </row>
    <row r="89" spans="2:6" x14ac:dyDescent="0.15">
      <c r="B89">
        <v>78</v>
      </c>
      <c r="C89" s="17">
        <f t="shared" si="5"/>
        <v>271595.47461712529</v>
      </c>
      <c r="D89" s="17">
        <v>1798.6515754582199</v>
      </c>
      <c r="E89" s="17">
        <f t="shared" si="4"/>
        <v>1357.9773730856264</v>
      </c>
      <c r="F89" s="17">
        <f t="shared" si="6"/>
        <v>440.67420237259353</v>
      </c>
    </row>
    <row r="90" spans="2:6" x14ac:dyDescent="0.15">
      <c r="B90">
        <v>79</v>
      </c>
      <c r="C90" s="17">
        <f t="shared" si="5"/>
        <v>271154.80041475268</v>
      </c>
      <c r="D90" s="17">
        <v>1798.6515754582199</v>
      </c>
      <c r="E90" s="17">
        <f t="shared" si="4"/>
        <v>1355.7740020737633</v>
      </c>
      <c r="F90" s="17">
        <f t="shared" si="6"/>
        <v>442.87757338445658</v>
      </c>
    </row>
    <row r="91" spans="2:6" x14ac:dyDescent="0.15">
      <c r="B91">
        <v>80</v>
      </c>
      <c r="C91" s="17">
        <f t="shared" si="5"/>
        <v>270711.92284136824</v>
      </c>
      <c r="D91" s="17">
        <v>1798.6515754582199</v>
      </c>
      <c r="E91" s="17">
        <f t="shared" si="4"/>
        <v>1353.5596142068412</v>
      </c>
      <c r="F91" s="17">
        <f t="shared" si="6"/>
        <v>445.09196125137873</v>
      </c>
    </row>
    <row r="92" spans="2:6" x14ac:dyDescent="0.15">
      <c r="B92">
        <v>81</v>
      </c>
      <c r="C92" s="17">
        <f t="shared" si="5"/>
        <v>270266.83088011685</v>
      </c>
      <c r="D92" s="17">
        <v>1798.6515754582199</v>
      </c>
      <c r="E92" s="17">
        <f t="shared" si="4"/>
        <v>1351.3341544005841</v>
      </c>
      <c r="F92" s="17">
        <f t="shared" si="6"/>
        <v>447.31742105763578</v>
      </c>
    </row>
    <row r="93" spans="2:6" x14ac:dyDescent="0.15">
      <c r="B93">
        <v>82</v>
      </c>
      <c r="C93" s="17">
        <f t="shared" si="5"/>
        <v>269819.51345905924</v>
      </c>
      <c r="D93" s="17">
        <v>1798.6515754582199</v>
      </c>
      <c r="E93" s="17">
        <f t="shared" si="4"/>
        <v>1349.0975672952961</v>
      </c>
      <c r="F93" s="17">
        <f t="shared" si="6"/>
        <v>449.55400816292376</v>
      </c>
    </row>
    <row r="94" spans="2:6" x14ac:dyDescent="0.15">
      <c r="B94">
        <v>83</v>
      </c>
      <c r="C94" s="17">
        <f t="shared" si="5"/>
        <v>269369.95945089631</v>
      </c>
      <c r="D94" s="17">
        <v>1798.6515754582199</v>
      </c>
      <c r="E94" s="17">
        <f t="shared" si="4"/>
        <v>1346.8497972544815</v>
      </c>
      <c r="F94" s="17">
        <f t="shared" si="6"/>
        <v>451.80177820373842</v>
      </c>
    </row>
    <row r="95" spans="2:6" x14ac:dyDescent="0.15">
      <c r="B95">
        <v>84</v>
      </c>
      <c r="C95" s="17">
        <f t="shared" si="5"/>
        <v>268918.15767269256</v>
      </c>
      <c r="D95" s="17">
        <v>1798.6515754582199</v>
      </c>
      <c r="E95" s="17">
        <f t="shared" si="4"/>
        <v>1344.5907883634627</v>
      </c>
      <c r="F95" s="17">
        <f t="shared" si="6"/>
        <v>454.06078709475719</v>
      </c>
    </row>
    <row r="96" spans="2:6" x14ac:dyDescent="0.15">
      <c r="B96">
        <v>85</v>
      </c>
      <c r="C96" s="17">
        <f t="shared" si="5"/>
        <v>268464.0968855978</v>
      </c>
      <c r="D96" s="17">
        <v>1798.6515754582199</v>
      </c>
      <c r="E96" s="17">
        <f t="shared" si="4"/>
        <v>1342.320484427989</v>
      </c>
      <c r="F96" s="17">
        <f t="shared" si="6"/>
        <v>456.33109103023094</v>
      </c>
    </row>
    <row r="97" spans="2:6" x14ac:dyDescent="0.15">
      <c r="B97">
        <v>86</v>
      </c>
      <c r="C97" s="17">
        <f t="shared" si="5"/>
        <v>268007.76579456759</v>
      </c>
      <c r="D97" s="17">
        <v>1798.6515754582199</v>
      </c>
      <c r="E97" s="17">
        <f t="shared" si="4"/>
        <v>1340.0388289728378</v>
      </c>
      <c r="F97" s="17">
        <f t="shared" si="6"/>
        <v>458.6127464853821</v>
      </c>
    </row>
    <row r="98" spans="2:6" x14ac:dyDescent="0.15">
      <c r="B98">
        <v>87</v>
      </c>
      <c r="C98" s="17">
        <f t="shared" si="5"/>
        <v>267549.1530480822</v>
      </c>
      <c r="D98" s="17">
        <v>1798.6515754582199</v>
      </c>
      <c r="E98" s="17">
        <f t="shared" si="4"/>
        <v>1337.7457652404109</v>
      </c>
      <c r="F98" s="17">
        <f t="shared" si="6"/>
        <v>460.90581021780895</v>
      </c>
    </row>
    <row r="99" spans="2:6" x14ac:dyDescent="0.15">
      <c r="B99">
        <v>88</v>
      </c>
      <c r="C99" s="17">
        <f t="shared" si="5"/>
        <v>267088.24723786442</v>
      </c>
      <c r="D99" s="17">
        <v>1798.6515754582199</v>
      </c>
      <c r="E99" s="17">
        <f t="shared" si="4"/>
        <v>1335.4412361893221</v>
      </c>
      <c r="F99" s="17">
        <f t="shared" si="6"/>
        <v>463.21033926889777</v>
      </c>
    </row>
    <row r="100" spans="2:6" x14ac:dyDescent="0.15">
      <c r="B100">
        <v>89</v>
      </c>
      <c r="C100" s="17">
        <f t="shared" si="5"/>
        <v>266625.03689859551</v>
      </c>
      <c r="D100" s="17">
        <v>1798.6515754582199</v>
      </c>
      <c r="E100" s="17">
        <f t="shared" si="4"/>
        <v>1333.1251844929775</v>
      </c>
      <c r="F100" s="17">
        <f t="shared" si="6"/>
        <v>465.5263909652424</v>
      </c>
    </row>
    <row r="101" spans="2:6" x14ac:dyDescent="0.15">
      <c r="B101">
        <v>90</v>
      </c>
      <c r="C101" s="17">
        <f t="shared" si="5"/>
        <v>266159.51050763024</v>
      </c>
      <c r="D101" s="17">
        <v>1798.6515754582199</v>
      </c>
      <c r="E101" s="17">
        <f t="shared" si="4"/>
        <v>1330.7975525381512</v>
      </c>
      <c r="F101" s="17">
        <f t="shared" si="6"/>
        <v>467.8540229200687</v>
      </c>
    </row>
    <row r="102" spans="2:6" x14ac:dyDescent="0.15">
      <c r="B102">
        <v>91</v>
      </c>
      <c r="C102" s="17">
        <f t="shared" si="5"/>
        <v>265691.65648471017</v>
      </c>
      <c r="D102" s="17">
        <v>1798.6515754582199</v>
      </c>
      <c r="E102" s="17">
        <f t="shared" si="4"/>
        <v>1328.4582824235508</v>
      </c>
      <c r="F102" s="17">
        <f t="shared" si="6"/>
        <v>470.19329303466907</v>
      </c>
    </row>
    <row r="103" spans="2:6" x14ac:dyDescent="0.15">
      <c r="B103">
        <v>92</v>
      </c>
      <c r="C103" s="17">
        <f t="shared" si="5"/>
        <v>265221.46319167549</v>
      </c>
      <c r="D103" s="17">
        <v>1798.6515754582199</v>
      </c>
      <c r="E103" s="17">
        <f t="shared" si="4"/>
        <v>1326.1073159583773</v>
      </c>
      <c r="F103" s="17">
        <f t="shared" si="6"/>
        <v>472.54425949984261</v>
      </c>
    </row>
    <row r="104" spans="2:6" x14ac:dyDescent="0.15">
      <c r="B104">
        <v>93</v>
      </c>
      <c r="C104" s="17">
        <f t="shared" si="5"/>
        <v>264748.91893217567</v>
      </c>
      <c r="D104" s="17">
        <v>1798.6515754582199</v>
      </c>
      <c r="E104" s="17">
        <f t="shared" si="4"/>
        <v>1323.7445946608784</v>
      </c>
      <c r="F104" s="17">
        <f t="shared" si="6"/>
        <v>474.90698079734148</v>
      </c>
    </row>
    <row r="105" spans="2:6" x14ac:dyDescent="0.15">
      <c r="B105">
        <v>94</v>
      </c>
      <c r="C105" s="17">
        <f t="shared" si="5"/>
        <v>264274.01195137831</v>
      </c>
      <c r="D105" s="17">
        <v>1798.6515754582199</v>
      </c>
      <c r="E105" s="17">
        <f t="shared" si="4"/>
        <v>1321.3700597568916</v>
      </c>
      <c r="F105" s="17">
        <f t="shared" si="6"/>
        <v>477.28151570132832</v>
      </c>
    </row>
    <row r="106" spans="2:6" x14ac:dyDescent="0.15">
      <c r="B106">
        <v>95</v>
      </c>
      <c r="C106" s="17">
        <f t="shared" si="5"/>
        <v>263796.73043567699</v>
      </c>
      <c r="D106" s="17">
        <v>1798.6515754582199</v>
      </c>
      <c r="E106" s="17">
        <f t="shared" si="4"/>
        <v>1318.9836521783848</v>
      </c>
      <c r="F106" s="17">
        <f t="shared" si="6"/>
        <v>479.66792327983512</v>
      </c>
    </row>
    <row r="107" spans="2:6" x14ac:dyDescent="0.15">
      <c r="B107">
        <v>96</v>
      </c>
      <c r="C107" s="17">
        <f t="shared" si="5"/>
        <v>263317.06251239713</v>
      </c>
      <c r="D107" s="17">
        <v>1798.6515754582199</v>
      </c>
      <c r="E107" s="17">
        <f t="shared" si="4"/>
        <v>1316.5853125619856</v>
      </c>
      <c r="F107" s="17">
        <f t="shared" si="6"/>
        <v>482.06626289623432</v>
      </c>
    </row>
    <row r="108" spans="2:6" x14ac:dyDescent="0.15">
      <c r="B108">
        <v>97</v>
      </c>
      <c r="C108" s="17">
        <f t="shared" si="5"/>
        <v>262834.99624950089</v>
      </c>
      <c r="D108" s="17">
        <v>1798.6515754582199</v>
      </c>
      <c r="E108" s="17">
        <f t="shared" si="4"/>
        <v>1314.1749812475043</v>
      </c>
      <c r="F108" s="17">
        <f t="shared" si="6"/>
        <v>484.47659421071558</v>
      </c>
    </row>
    <row r="109" spans="2:6" x14ac:dyDescent="0.15">
      <c r="B109">
        <v>98</v>
      </c>
      <c r="C109" s="17">
        <f t="shared" si="5"/>
        <v>262350.51965529018</v>
      </c>
      <c r="D109" s="17">
        <v>1798.6515754582199</v>
      </c>
      <c r="E109" s="17">
        <f t="shared" si="4"/>
        <v>1311.7525982764507</v>
      </c>
      <c r="F109" s="17">
        <f t="shared" si="6"/>
        <v>486.89897718176917</v>
      </c>
    </row>
    <row r="110" spans="2:6" x14ac:dyDescent="0.15">
      <c r="B110">
        <v>99</v>
      </c>
      <c r="C110" s="17">
        <f t="shared" si="5"/>
        <v>261863.62067810842</v>
      </c>
      <c r="D110" s="17">
        <v>1798.6515754582199</v>
      </c>
      <c r="E110" s="17">
        <f t="shared" si="4"/>
        <v>1309.3181033905421</v>
      </c>
      <c r="F110" s="17">
        <f t="shared" si="6"/>
        <v>489.3334720676778</v>
      </c>
    </row>
    <row r="111" spans="2:6" x14ac:dyDescent="0.15">
      <c r="B111">
        <v>100</v>
      </c>
      <c r="C111" s="17">
        <f t="shared" si="5"/>
        <v>261374.28720604075</v>
      </c>
      <c r="D111" s="17">
        <v>1798.6515754582199</v>
      </c>
      <c r="E111" s="17">
        <f t="shared" si="4"/>
        <v>1306.8714360302038</v>
      </c>
      <c r="F111" s="17">
        <f t="shared" si="6"/>
        <v>491.78013942801613</v>
      </c>
    </row>
    <row r="112" spans="2:6" x14ac:dyDescent="0.15">
      <c r="B112">
        <v>101</v>
      </c>
      <c r="C112" s="17">
        <f t="shared" si="5"/>
        <v>260882.50706661274</v>
      </c>
      <c r="D112" s="17">
        <v>1798.6515754582199</v>
      </c>
      <c r="E112" s="17">
        <f t="shared" si="4"/>
        <v>1304.4125353330637</v>
      </c>
      <c r="F112" s="17">
        <f t="shared" si="6"/>
        <v>494.23904012515618</v>
      </c>
    </row>
    <row r="113" spans="2:6" x14ac:dyDescent="0.15">
      <c r="B113">
        <v>102</v>
      </c>
      <c r="C113" s="17">
        <f t="shared" si="5"/>
        <v>260388.26802648758</v>
      </c>
      <c r="D113" s="17">
        <v>1798.6515754582199</v>
      </c>
      <c r="E113" s="17">
        <f t="shared" si="4"/>
        <v>1301.941340132438</v>
      </c>
      <c r="F113" s="17">
        <f t="shared" si="6"/>
        <v>496.71023532578192</v>
      </c>
    </row>
    <row r="114" spans="2:6" x14ac:dyDescent="0.15">
      <c r="B114">
        <v>103</v>
      </c>
      <c r="C114" s="17">
        <f t="shared" si="5"/>
        <v>259891.55779116179</v>
      </c>
      <c r="D114" s="17">
        <v>1798.6515754582199</v>
      </c>
      <c r="E114" s="17">
        <f t="shared" si="4"/>
        <v>1299.4577889558088</v>
      </c>
      <c r="F114" s="17">
        <f t="shared" si="6"/>
        <v>499.19378650241106</v>
      </c>
    </row>
    <row r="115" spans="2:6" x14ac:dyDescent="0.15">
      <c r="B115">
        <v>104</v>
      </c>
      <c r="C115" s="17">
        <f t="shared" si="5"/>
        <v>259392.36400465938</v>
      </c>
      <c r="D115" s="17">
        <v>1798.6515754582199</v>
      </c>
      <c r="E115" s="17">
        <f t="shared" si="4"/>
        <v>1296.9618200232969</v>
      </c>
      <c r="F115" s="17">
        <f t="shared" si="6"/>
        <v>501.68975543492297</v>
      </c>
    </row>
    <row r="116" spans="2:6" x14ac:dyDescent="0.15">
      <c r="B116">
        <v>105</v>
      </c>
      <c r="C116" s="17">
        <f t="shared" si="5"/>
        <v>258890.67424922445</v>
      </c>
      <c r="D116" s="17">
        <v>1798.6515754582199</v>
      </c>
      <c r="E116" s="17">
        <f t="shared" si="4"/>
        <v>1294.4533712461223</v>
      </c>
      <c r="F116" s="17">
        <f t="shared" si="6"/>
        <v>504.19820421209761</v>
      </c>
    </row>
    <row r="117" spans="2:6" x14ac:dyDescent="0.15">
      <c r="B117">
        <v>106</v>
      </c>
      <c r="C117" s="17">
        <f t="shared" si="5"/>
        <v>258386.47604501236</v>
      </c>
      <c r="D117" s="17">
        <v>1798.6515754582199</v>
      </c>
      <c r="E117" s="17">
        <f t="shared" si="4"/>
        <v>1291.9323802250617</v>
      </c>
      <c r="F117" s="17">
        <f t="shared" si="6"/>
        <v>506.71919523315819</v>
      </c>
    </row>
    <row r="118" spans="2:6" x14ac:dyDescent="0.15">
      <c r="B118">
        <v>107</v>
      </c>
      <c r="C118" s="17">
        <f t="shared" si="5"/>
        <v>257879.75684977919</v>
      </c>
      <c r="D118" s="17">
        <v>1798.6515754582199</v>
      </c>
      <c r="E118" s="17">
        <f t="shared" si="4"/>
        <v>1289.3987842488959</v>
      </c>
      <c r="F118" s="17">
        <f t="shared" si="6"/>
        <v>509.25279120932396</v>
      </c>
    </row>
    <row r="119" spans="2:6" x14ac:dyDescent="0.15">
      <c r="B119">
        <v>108</v>
      </c>
      <c r="C119" s="17">
        <f t="shared" si="5"/>
        <v>257370.50405856987</v>
      </c>
      <c r="D119" s="17">
        <v>1798.6515754582199</v>
      </c>
      <c r="E119" s="17">
        <f t="shared" si="4"/>
        <v>1286.8525202928492</v>
      </c>
      <c r="F119" s="17">
        <f t="shared" si="6"/>
        <v>511.79905516537065</v>
      </c>
    </row>
    <row r="120" spans="2:6" x14ac:dyDescent="0.15">
      <c r="B120">
        <v>109</v>
      </c>
      <c r="C120" s="17">
        <f t="shared" si="5"/>
        <v>256858.7050034045</v>
      </c>
      <c r="D120" s="17">
        <v>1798.6515754582199</v>
      </c>
      <c r="E120" s="17">
        <f t="shared" si="4"/>
        <v>1284.2935250170224</v>
      </c>
      <c r="F120" s="17">
        <f t="shared" si="6"/>
        <v>514.35805044119752</v>
      </c>
    </row>
    <row r="121" spans="2:6" x14ac:dyDescent="0.15">
      <c r="B121">
        <v>110</v>
      </c>
      <c r="C121" s="17">
        <f t="shared" si="5"/>
        <v>256344.3469529633</v>
      </c>
      <c r="D121" s="17">
        <v>1798.6515754582199</v>
      </c>
      <c r="E121" s="17">
        <f t="shared" si="4"/>
        <v>1281.7217347648163</v>
      </c>
      <c r="F121" s="17">
        <f t="shared" si="6"/>
        <v>516.92984069340355</v>
      </c>
    </row>
    <row r="122" spans="2:6" x14ac:dyDescent="0.15">
      <c r="B122">
        <v>111</v>
      </c>
      <c r="C122" s="17">
        <f t="shared" si="5"/>
        <v>255827.4171122699</v>
      </c>
      <c r="D122" s="17">
        <v>1798.6515754582199</v>
      </c>
      <c r="E122" s="17">
        <f t="shared" si="4"/>
        <v>1279.1370855613495</v>
      </c>
      <c r="F122" s="17">
        <f t="shared" si="6"/>
        <v>519.51448989687037</v>
      </c>
    </row>
    <row r="123" spans="2:6" x14ac:dyDescent="0.15">
      <c r="B123">
        <v>112</v>
      </c>
      <c r="C123" s="17">
        <f t="shared" si="5"/>
        <v>255307.90262237305</v>
      </c>
      <c r="D123" s="17">
        <v>1798.6515754582199</v>
      </c>
      <c r="E123" s="17">
        <f t="shared" si="4"/>
        <v>1276.5395131118651</v>
      </c>
      <c r="F123" s="17">
        <f t="shared" si="6"/>
        <v>522.11206234635483</v>
      </c>
    </row>
    <row r="124" spans="2:6" x14ac:dyDescent="0.15">
      <c r="B124">
        <v>113</v>
      </c>
      <c r="C124" s="17">
        <f t="shared" si="5"/>
        <v>254785.79056002668</v>
      </c>
      <c r="D124" s="17">
        <v>1798.6515754582199</v>
      </c>
      <c r="E124" s="17">
        <f t="shared" si="4"/>
        <v>1273.9289528001334</v>
      </c>
      <c r="F124" s="17">
        <f t="shared" si="6"/>
        <v>524.72262265808649</v>
      </c>
    </row>
    <row r="125" spans="2:6" x14ac:dyDescent="0.15">
      <c r="B125">
        <v>114</v>
      </c>
      <c r="C125" s="17">
        <f t="shared" si="5"/>
        <v>254261.06793736859</v>
      </c>
      <c r="D125" s="17">
        <v>1798.6515754582199</v>
      </c>
      <c r="E125" s="17">
        <f t="shared" si="4"/>
        <v>1271.3053396868429</v>
      </c>
      <c r="F125" s="17">
        <f t="shared" si="6"/>
        <v>527.346235771377</v>
      </c>
    </row>
    <row r="126" spans="2:6" x14ac:dyDescent="0.15">
      <c r="B126">
        <v>115</v>
      </c>
      <c r="C126" s="17">
        <f t="shared" si="5"/>
        <v>253733.72170159721</v>
      </c>
      <c r="D126" s="17">
        <v>1798.6515754582199</v>
      </c>
      <c r="E126" s="17">
        <f t="shared" si="4"/>
        <v>1268.6686085079862</v>
      </c>
      <c r="F126" s="17">
        <f t="shared" si="6"/>
        <v>529.98296695023373</v>
      </c>
    </row>
    <row r="127" spans="2:6" x14ac:dyDescent="0.15">
      <c r="B127">
        <v>116</v>
      </c>
      <c r="C127" s="17">
        <f t="shared" si="5"/>
        <v>253203.73873464699</v>
      </c>
      <c r="D127" s="17">
        <v>1798.6515754582199</v>
      </c>
      <c r="E127" s="17">
        <f t="shared" si="4"/>
        <v>1266.018693673235</v>
      </c>
      <c r="F127" s="17">
        <f t="shared" si="6"/>
        <v>532.63288178498487</v>
      </c>
    </row>
    <row r="128" spans="2:6" x14ac:dyDescent="0.15">
      <c r="B128">
        <v>117</v>
      </c>
      <c r="C128" s="17">
        <f t="shared" si="5"/>
        <v>252671.10585286201</v>
      </c>
      <c r="D128" s="17">
        <v>1798.6515754582199</v>
      </c>
      <c r="E128" s="17">
        <f t="shared" si="4"/>
        <v>1263.35552926431</v>
      </c>
      <c r="F128" s="17">
        <f t="shared" si="6"/>
        <v>535.29604619390989</v>
      </c>
    </row>
    <row r="129" spans="2:6" x14ac:dyDescent="0.15">
      <c r="B129">
        <v>118</v>
      </c>
      <c r="C129" s="17">
        <f t="shared" si="5"/>
        <v>252135.80980666808</v>
      </c>
      <c r="D129" s="17">
        <v>1798.6515754582199</v>
      </c>
      <c r="E129" s="17">
        <f t="shared" si="4"/>
        <v>1260.6790490333403</v>
      </c>
      <c r="F129" s="17">
        <f t="shared" si="6"/>
        <v>537.97252642487956</v>
      </c>
    </row>
    <row r="130" spans="2:6" x14ac:dyDescent="0.15">
      <c r="B130">
        <v>119</v>
      </c>
      <c r="C130" s="17">
        <f t="shared" si="5"/>
        <v>251597.8372802432</v>
      </c>
      <c r="D130" s="17">
        <v>1798.6515754582199</v>
      </c>
      <c r="E130" s="17">
        <f t="shared" si="4"/>
        <v>1257.9891864012159</v>
      </c>
      <c r="F130" s="17">
        <f t="shared" si="6"/>
        <v>540.66238905700402</v>
      </c>
    </row>
    <row r="131" spans="2:6" x14ac:dyDescent="0.15">
      <c r="B131">
        <v>120</v>
      </c>
      <c r="C131" s="17">
        <f t="shared" si="5"/>
        <v>251057.17489118621</v>
      </c>
      <c r="D131" s="17">
        <v>1798.6515754582199</v>
      </c>
      <c r="E131" s="17">
        <f t="shared" si="4"/>
        <v>1255.285874455931</v>
      </c>
      <c r="F131" s="17">
        <f t="shared" si="6"/>
        <v>543.36570100228892</v>
      </c>
    </row>
    <row r="132" spans="2:6" x14ac:dyDescent="0.15">
      <c r="B132">
        <v>121</v>
      </c>
      <c r="C132" s="17">
        <f t="shared" si="5"/>
        <v>250513.80919018391</v>
      </c>
      <c r="D132" s="17">
        <v>1798.6515754582199</v>
      </c>
      <c r="E132" s="17">
        <f t="shared" si="4"/>
        <v>1252.5690459509194</v>
      </c>
      <c r="F132" s="17">
        <f t="shared" si="6"/>
        <v>546.08252950730048</v>
      </c>
    </row>
    <row r="133" spans="2:6" x14ac:dyDescent="0.15">
      <c r="B133">
        <v>122</v>
      </c>
      <c r="C133" s="17">
        <f t="shared" si="5"/>
        <v>249967.72666067662</v>
      </c>
      <c r="D133" s="17">
        <v>1798.6515754582199</v>
      </c>
      <c r="E133" s="17">
        <f t="shared" si="4"/>
        <v>1249.8386333033829</v>
      </c>
      <c r="F133" s="17">
        <f t="shared" si="6"/>
        <v>548.81294215483695</v>
      </c>
    </row>
    <row r="134" spans="2:6" x14ac:dyDescent="0.15">
      <c r="B134">
        <v>123</v>
      </c>
      <c r="C134" s="17">
        <f t="shared" si="5"/>
        <v>249418.91371852177</v>
      </c>
      <c r="D134" s="17">
        <v>1798.6515754582199</v>
      </c>
      <c r="E134" s="17">
        <f t="shared" si="4"/>
        <v>1247.0945685926088</v>
      </c>
      <c r="F134" s="17">
        <f t="shared" si="6"/>
        <v>551.55700686561113</v>
      </c>
    </row>
    <row r="135" spans="2:6" x14ac:dyDescent="0.15">
      <c r="B135">
        <v>124</v>
      </c>
      <c r="C135" s="17">
        <f t="shared" si="5"/>
        <v>248867.35671165615</v>
      </c>
      <c r="D135" s="17">
        <v>1798.6515754582199</v>
      </c>
      <c r="E135" s="17">
        <f t="shared" si="4"/>
        <v>1244.3367835582806</v>
      </c>
      <c r="F135" s="17">
        <f t="shared" si="6"/>
        <v>554.31479189993934</v>
      </c>
    </row>
    <row r="136" spans="2:6" x14ac:dyDescent="0.15">
      <c r="B136">
        <v>125</v>
      </c>
      <c r="C136" s="17">
        <f t="shared" si="5"/>
        <v>248313.04191975622</v>
      </c>
      <c r="D136" s="17">
        <v>1798.6515754582199</v>
      </c>
      <c r="E136" s="17">
        <f t="shared" si="4"/>
        <v>1241.5652095987809</v>
      </c>
      <c r="F136" s="17">
        <f t="shared" si="6"/>
        <v>557.08636585943896</v>
      </c>
    </row>
    <row r="137" spans="2:6" x14ac:dyDescent="0.15">
      <c r="B137">
        <v>126</v>
      </c>
      <c r="C137" s="17">
        <f t="shared" si="5"/>
        <v>247755.95555389678</v>
      </c>
      <c r="D137" s="17">
        <v>1798.6515754582199</v>
      </c>
      <c r="E137" s="17">
        <f t="shared" si="4"/>
        <v>1238.7797777694839</v>
      </c>
      <c r="F137" s="17">
        <f t="shared" si="6"/>
        <v>559.87179768873602</v>
      </c>
    </row>
    <row r="138" spans="2:6" x14ac:dyDescent="0.15">
      <c r="B138">
        <v>127</v>
      </c>
      <c r="C138" s="17">
        <f t="shared" si="5"/>
        <v>247196.08375620804</v>
      </c>
      <c r="D138" s="17">
        <v>1798.6515754582199</v>
      </c>
      <c r="E138" s="17">
        <f t="shared" si="4"/>
        <v>1235.9804187810403</v>
      </c>
      <c r="F138" s="17">
        <f t="shared" si="6"/>
        <v>562.67115667717962</v>
      </c>
    </row>
    <row r="139" spans="2:6" x14ac:dyDescent="0.15">
      <c r="B139">
        <v>128</v>
      </c>
      <c r="C139" s="17">
        <f t="shared" si="5"/>
        <v>246633.41259953086</v>
      </c>
      <c r="D139" s="17">
        <v>1798.6515754582199</v>
      </c>
      <c r="E139" s="17">
        <f t="shared" si="4"/>
        <v>1233.1670629976543</v>
      </c>
      <c r="F139" s="17">
        <f t="shared" si="6"/>
        <v>565.48451246056561</v>
      </c>
    </row>
    <row r="140" spans="2:6" x14ac:dyDescent="0.15">
      <c r="B140">
        <v>129</v>
      </c>
      <c r="C140" s="17">
        <f t="shared" si="5"/>
        <v>246067.92808707029</v>
      </c>
      <c r="D140" s="17">
        <v>1798.6515754582199</v>
      </c>
      <c r="E140" s="17">
        <f t="shared" ref="E140:E203" si="7">C140*$B$2/12</f>
        <v>1230.3396404353514</v>
      </c>
      <c r="F140" s="17">
        <f t="shared" si="6"/>
        <v>568.31193502286851</v>
      </c>
    </row>
    <row r="141" spans="2:6" x14ac:dyDescent="0.15">
      <c r="B141">
        <v>130</v>
      </c>
      <c r="C141" s="17">
        <f t="shared" ref="C141:C204" si="8">C140-F140</f>
        <v>245499.61615204741</v>
      </c>
      <c r="D141" s="17">
        <v>1798.6515754582199</v>
      </c>
      <c r="E141" s="17">
        <f t="shared" si="7"/>
        <v>1227.4980807602371</v>
      </c>
      <c r="F141" s="17">
        <f t="shared" si="6"/>
        <v>571.15349469798275</v>
      </c>
    </row>
    <row r="142" spans="2:6" x14ac:dyDescent="0.15">
      <c r="B142">
        <v>131</v>
      </c>
      <c r="C142" s="17">
        <f t="shared" si="8"/>
        <v>244928.46265734942</v>
      </c>
      <c r="D142" s="17">
        <v>1798.6515754582199</v>
      </c>
      <c r="E142" s="17">
        <f t="shared" si="7"/>
        <v>1224.6423132867469</v>
      </c>
      <c r="F142" s="17">
        <f t="shared" si="6"/>
        <v>574.00926217147298</v>
      </c>
    </row>
    <row r="143" spans="2:6" x14ac:dyDescent="0.15">
      <c r="B143">
        <v>132</v>
      </c>
      <c r="C143" s="17">
        <f t="shared" si="8"/>
        <v>244354.45339517793</v>
      </c>
      <c r="D143" s="17">
        <v>1798.6515754582199</v>
      </c>
      <c r="E143" s="17">
        <f t="shared" si="7"/>
        <v>1221.7722669758896</v>
      </c>
      <c r="F143" s="17">
        <f t="shared" si="6"/>
        <v>576.87930848233032</v>
      </c>
    </row>
    <row r="144" spans="2:6" x14ac:dyDescent="0.15">
      <c r="B144">
        <v>133</v>
      </c>
      <c r="C144" s="17">
        <f t="shared" si="8"/>
        <v>243777.57408669559</v>
      </c>
      <c r="D144" s="17">
        <v>1798.6515754582199</v>
      </c>
      <c r="E144" s="17">
        <f t="shared" si="7"/>
        <v>1218.8878704334779</v>
      </c>
      <c r="F144" s="17">
        <f t="shared" si="6"/>
        <v>579.76370502474197</v>
      </c>
    </row>
    <row r="145" spans="2:6" x14ac:dyDescent="0.15">
      <c r="B145">
        <v>134</v>
      </c>
      <c r="C145" s="17">
        <f t="shared" si="8"/>
        <v>243197.81038167086</v>
      </c>
      <c r="D145" s="17">
        <v>1798.6515754582199</v>
      </c>
      <c r="E145" s="17">
        <f t="shared" si="7"/>
        <v>1215.9890519083542</v>
      </c>
      <c r="F145" s="17">
        <f t="shared" si="6"/>
        <v>582.66252354986568</v>
      </c>
    </row>
    <row r="146" spans="2:6" x14ac:dyDescent="0.15">
      <c r="B146">
        <v>135</v>
      </c>
      <c r="C146" s="17">
        <f t="shared" si="8"/>
        <v>242615.147858121</v>
      </c>
      <c r="D146" s="17">
        <v>1798.6515754582199</v>
      </c>
      <c r="E146" s="17">
        <f t="shared" si="7"/>
        <v>1213.075739290605</v>
      </c>
      <c r="F146" s="17">
        <f t="shared" si="6"/>
        <v>585.57583616761485</v>
      </c>
    </row>
    <row r="147" spans="2:6" x14ac:dyDescent="0.15">
      <c r="B147">
        <v>136</v>
      </c>
      <c r="C147" s="17">
        <f t="shared" si="8"/>
        <v>242029.57202195338</v>
      </c>
      <c r="D147" s="17">
        <v>1798.6515754582199</v>
      </c>
      <c r="E147" s="17">
        <f t="shared" si="7"/>
        <v>1210.1478601097667</v>
      </c>
      <c r="F147" s="17">
        <f t="shared" si="6"/>
        <v>588.50371534845317</v>
      </c>
    </row>
    <row r="148" spans="2:6" x14ac:dyDescent="0.15">
      <c r="B148">
        <v>137</v>
      </c>
      <c r="C148" s="17">
        <f t="shared" si="8"/>
        <v>241441.06830660492</v>
      </c>
      <c r="D148" s="17">
        <v>1798.6515754582199</v>
      </c>
      <c r="E148" s="17">
        <f t="shared" si="7"/>
        <v>1207.2053415330245</v>
      </c>
      <c r="F148" s="17">
        <f t="shared" si="6"/>
        <v>591.44623392519543</v>
      </c>
    </row>
    <row r="149" spans="2:6" x14ac:dyDescent="0.15">
      <c r="B149">
        <v>138</v>
      </c>
      <c r="C149" s="17">
        <f t="shared" si="8"/>
        <v>240849.62207267972</v>
      </c>
      <c r="D149" s="17">
        <v>1798.6515754582199</v>
      </c>
      <c r="E149" s="17">
        <f t="shared" si="7"/>
        <v>1204.2481103633986</v>
      </c>
      <c r="F149" s="17">
        <f t="shared" si="6"/>
        <v>594.40346509482129</v>
      </c>
    </row>
    <row r="150" spans="2:6" x14ac:dyDescent="0.15">
      <c r="B150">
        <v>139</v>
      </c>
      <c r="C150" s="17">
        <f t="shared" si="8"/>
        <v>240255.21860758489</v>
      </c>
      <c r="D150" s="17">
        <v>1798.6515754582199</v>
      </c>
      <c r="E150" s="17">
        <f t="shared" si="7"/>
        <v>1201.2760930379243</v>
      </c>
      <c r="F150" s="17">
        <f t="shared" ref="F150:F213" si="9">D150-E150</f>
        <v>597.37548242029561</v>
      </c>
    </row>
    <row r="151" spans="2:6" x14ac:dyDescent="0.15">
      <c r="B151">
        <v>140</v>
      </c>
      <c r="C151" s="17">
        <f t="shared" si="8"/>
        <v>239657.8431251646</v>
      </c>
      <c r="D151" s="17">
        <v>1798.6515754582199</v>
      </c>
      <c r="E151" s="17">
        <f t="shared" si="7"/>
        <v>1198.2892156258229</v>
      </c>
      <c r="F151" s="17">
        <f t="shared" si="9"/>
        <v>600.36235983239703</v>
      </c>
    </row>
    <row r="152" spans="2:6" x14ac:dyDescent="0.15">
      <c r="B152">
        <v>141</v>
      </c>
      <c r="C152" s="17">
        <f t="shared" si="8"/>
        <v>239057.48076533221</v>
      </c>
      <c r="D152" s="17">
        <v>1798.6515754582199</v>
      </c>
      <c r="E152" s="17">
        <f t="shared" si="7"/>
        <v>1195.2874038266609</v>
      </c>
      <c r="F152" s="17">
        <f t="shared" si="9"/>
        <v>603.36417163155897</v>
      </c>
    </row>
    <row r="153" spans="2:6" x14ac:dyDescent="0.15">
      <c r="B153">
        <v>142</v>
      </c>
      <c r="C153" s="17">
        <f t="shared" si="8"/>
        <v>238454.11659370066</v>
      </c>
      <c r="D153" s="17">
        <v>1798.6515754582199</v>
      </c>
      <c r="E153" s="17">
        <f t="shared" si="7"/>
        <v>1192.2705829685033</v>
      </c>
      <c r="F153" s="17">
        <f t="shared" si="9"/>
        <v>606.38099248971662</v>
      </c>
    </row>
    <row r="154" spans="2:6" x14ac:dyDescent="0.15">
      <c r="B154">
        <v>143</v>
      </c>
      <c r="C154" s="17">
        <f t="shared" si="8"/>
        <v>237847.73560121094</v>
      </c>
      <c r="D154" s="17">
        <v>1798.6515754582199</v>
      </c>
      <c r="E154" s="17">
        <f t="shared" si="7"/>
        <v>1189.2386780060547</v>
      </c>
      <c r="F154" s="17">
        <f t="shared" si="9"/>
        <v>609.41289745216523</v>
      </c>
    </row>
    <row r="155" spans="2:6" x14ac:dyDescent="0.15">
      <c r="B155">
        <v>144</v>
      </c>
      <c r="C155" s="17">
        <f t="shared" si="8"/>
        <v>237238.32270375878</v>
      </c>
      <c r="D155" s="17">
        <v>1798.6515754582199</v>
      </c>
      <c r="E155" s="17">
        <f t="shared" si="7"/>
        <v>1186.1916135187937</v>
      </c>
      <c r="F155" s="17">
        <f t="shared" si="9"/>
        <v>612.45996193942619</v>
      </c>
    </row>
    <row r="156" spans="2:6" x14ac:dyDescent="0.15">
      <c r="B156">
        <v>145</v>
      </c>
      <c r="C156" s="17">
        <f t="shared" si="8"/>
        <v>236625.86274181935</v>
      </c>
      <c r="D156" s="17">
        <v>1798.6515754582199</v>
      </c>
      <c r="E156" s="17">
        <f t="shared" si="7"/>
        <v>1183.1293137090968</v>
      </c>
      <c r="F156" s="17">
        <f t="shared" si="9"/>
        <v>615.52226174912312</v>
      </c>
    </row>
    <row r="157" spans="2:6" x14ac:dyDescent="0.15">
      <c r="B157">
        <v>146</v>
      </c>
      <c r="C157" s="17">
        <f t="shared" si="8"/>
        <v>236010.34048007024</v>
      </c>
      <c r="D157" s="17">
        <v>1798.6515754582199</v>
      </c>
      <c r="E157" s="17">
        <f t="shared" si="7"/>
        <v>1180.0517024003511</v>
      </c>
      <c r="F157" s="17">
        <f t="shared" si="9"/>
        <v>618.59987305786876</v>
      </c>
    </row>
    <row r="158" spans="2:6" x14ac:dyDescent="0.15">
      <c r="B158">
        <v>147</v>
      </c>
      <c r="C158" s="17">
        <f t="shared" si="8"/>
        <v>235391.74060701238</v>
      </c>
      <c r="D158" s="17">
        <v>1798.6515754582199</v>
      </c>
      <c r="E158" s="17">
        <f t="shared" si="7"/>
        <v>1176.9587030350619</v>
      </c>
      <c r="F158" s="17">
        <f t="shared" si="9"/>
        <v>621.69287242315795</v>
      </c>
    </row>
    <row r="159" spans="2:6" x14ac:dyDescent="0.15">
      <c r="B159">
        <v>148</v>
      </c>
      <c r="C159" s="17">
        <f t="shared" si="8"/>
        <v>234770.04773458923</v>
      </c>
      <c r="D159" s="17">
        <v>1798.6515754582199</v>
      </c>
      <c r="E159" s="17">
        <f t="shared" si="7"/>
        <v>1173.850238672946</v>
      </c>
      <c r="F159" s="17">
        <f t="shared" si="9"/>
        <v>624.80133678527386</v>
      </c>
    </row>
    <row r="160" spans="2:6" x14ac:dyDescent="0.15">
      <c r="B160">
        <v>149</v>
      </c>
      <c r="C160" s="17">
        <f t="shared" si="8"/>
        <v>234145.24639780395</v>
      </c>
      <c r="D160" s="17">
        <v>1798.6515754582199</v>
      </c>
      <c r="E160" s="17">
        <f t="shared" si="7"/>
        <v>1170.7262319890197</v>
      </c>
      <c r="F160" s="17">
        <f t="shared" si="9"/>
        <v>627.92534346920024</v>
      </c>
    </row>
    <row r="161" spans="2:6" x14ac:dyDescent="0.15">
      <c r="B161">
        <v>150</v>
      </c>
      <c r="C161" s="17">
        <f t="shared" si="8"/>
        <v>233517.32105433475</v>
      </c>
      <c r="D161" s="17">
        <v>1798.6515754582199</v>
      </c>
      <c r="E161" s="17">
        <f t="shared" si="7"/>
        <v>1167.5866052716738</v>
      </c>
      <c r="F161" s="17">
        <f t="shared" si="9"/>
        <v>631.06497018654613</v>
      </c>
    </row>
    <row r="162" spans="2:6" x14ac:dyDescent="0.15">
      <c r="B162">
        <v>151</v>
      </c>
      <c r="C162" s="17">
        <f t="shared" si="8"/>
        <v>232886.25608414822</v>
      </c>
      <c r="D162" s="17">
        <v>1798.6515754582199</v>
      </c>
      <c r="E162" s="17">
        <f t="shared" si="7"/>
        <v>1164.4312804207409</v>
      </c>
      <c r="F162" s="17">
        <f t="shared" si="9"/>
        <v>634.22029503747899</v>
      </c>
    </row>
    <row r="163" spans="2:6" x14ac:dyDescent="0.15">
      <c r="B163">
        <v>152</v>
      </c>
      <c r="C163" s="17">
        <f t="shared" si="8"/>
        <v>232252.03578911073</v>
      </c>
      <c r="D163" s="17">
        <v>1798.6515754582199</v>
      </c>
      <c r="E163" s="17">
        <f t="shared" si="7"/>
        <v>1161.2601789455537</v>
      </c>
      <c r="F163" s="17">
        <f t="shared" si="9"/>
        <v>637.39139651266623</v>
      </c>
    </row>
    <row r="164" spans="2:6" x14ac:dyDescent="0.15">
      <c r="B164">
        <v>153</v>
      </c>
      <c r="C164" s="17">
        <f t="shared" si="8"/>
        <v>231614.64439259807</v>
      </c>
      <c r="D164" s="17">
        <v>1798.6515754582199</v>
      </c>
      <c r="E164" s="17">
        <f t="shared" si="7"/>
        <v>1158.0732219629904</v>
      </c>
      <c r="F164" s="17">
        <f t="shared" si="9"/>
        <v>640.57835349522952</v>
      </c>
    </row>
    <row r="165" spans="2:6" x14ac:dyDescent="0.15">
      <c r="B165">
        <v>154</v>
      </c>
      <c r="C165" s="17">
        <f t="shared" si="8"/>
        <v>230974.06603910285</v>
      </c>
      <c r="D165" s="17">
        <v>1798.6515754582199</v>
      </c>
      <c r="E165" s="17">
        <f t="shared" si="7"/>
        <v>1154.8703301955143</v>
      </c>
      <c r="F165" s="17">
        <f t="shared" si="9"/>
        <v>643.78124526270562</v>
      </c>
    </row>
    <row r="166" spans="2:6" x14ac:dyDescent="0.15">
      <c r="B166">
        <v>155</v>
      </c>
      <c r="C166" s="17">
        <f t="shared" si="8"/>
        <v>230330.28479384014</v>
      </c>
      <c r="D166" s="17">
        <v>1798.6515754582199</v>
      </c>
      <c r="E166" s="17">
        <f t="shared" si="7"/>
        <v>1151.6514239692008</v>
      </c>
      <c r="F166" s="17">
        <f t="shared" si="9"/>
        <v>647.00015148901912</v>
      </c>
    </row>
    <row r="167" spans="2:6" x14ac:dyDescent="0.15">
      <c r="B167">
        <v>156</v>
      </c>
      <c r="C167" s="17">
        <f t="shared" si="8"/>
        <v>229683.28464235112</v>
      </c>
      <c r="D167" s="17">
        <v>1798.6515754582199</v>
      </c>
      <c r="E167" s="17">
        <f t="shared" si="7"/>
        <v>1148.4164232117555</v>
      </c>
      <c r="F167" s="17">
        <f t="shared" si="9"/>
        <v>650.23515224646439</v>
      </c>
    </row>
    <row r="168" spans="2:6" x14ac:dyDescent="0.15">
      <c r="B168">
        <v>157</v>
      </c>
      <c r="C168" s="17">
        <f t="shared" si="8"/>
        <v>229033.04949010466</v>
      </c>
      <c r="D168" s="17">
        <v>1798.6515754582199</v>
      </c>
      <c r="E168" s="17">
        <f t="shared" si="7"/>
        <v>1145.1652474505233</v>
      </c>
      <c r="F168" s="17">
        <f t="shared" si="9"/>
        <v>653.48632800769656</v>
      </c>
    </row>
    <row r="169" spans="2:6" x14ac:dyDescent="0.15">
      <c r="B169">
        <v>158</v>
      </c>
      <c r="C169" s="17">
        <f t="shared" si="8"/>
        <v>228379.56316209698</v>
      </c>
      <c r="D169" s="17">
        <v>1798.6515754582199</v>
      </c>
      <c r="E169" s="17">
        <f t="shared" si="7"/>
        <v>1141.8978158104849</v>
      </c>
      <c r="F169" s="17">
        <f t="shared" si="9"/>
        <v>656.75375964773502</v>
      </c>
    </row>
    <row r="170" spans="2:6" x14ac:dyDescent="0.15">
      <c r="B170">
        <v>159</v>
      </c>
      <c r="C170" s="17">
        <f t="shared" si="8"/>
        <v>227722.80940244923</v>
      </c>
      <c r="D170" s="17">
        <v>1798.6515754582199</v>
      </c>
      <c r="E170" s="17">
        <f t="shared" si="7"/>
        <v>1138.6140470122461</v>
      </c>
      <c r="F170" s="17">
        <f t="shared" si="9"/>
        <v>660.03752844597375</v>
      </c>
    </row>
    <row r="171" spans="2:6" x14ac:dyDescent="0.15">
      <c r="B171">
        <v>160</v>
      </c>
      <c r="C171" s="17">
        <f t="shared" si="8"/>
        <v>227062.77187400326</v>
      </c>
      <c r="D171" s="17">
        <v>1798.6515754582199</v>
      </c>
      <c r="E171" s="17">
        <f t="shared" si="7"/>
        <v>1135.3138593700162</v>
      </c>
      <c r="F171" s="17">
        <f t="shared" si="9"/>
        <v>663.33771608820371</v>
      </c>
    </row>
    <row r="172" spans="2:6" x14ac:dyDescent="0.15">
      <c r="B172">
        <v>161</v>
      </c>
      <c r="C172" s="17">
        <f t="shared" si="8"/>
        <v>226399.43415791506</v>
      </c>
      <c r="D172" s="17">
        <v>1798.6515754582199</v>
      </c>
      <c r="E172" s="17">
        <f t="shared" si="7"/>
        <v>1131.9971707895754</v>
      </c>
      <c r="F172" s="17">
        <f t="shared" si="9"/>
        <v>666.65440466864447</v>
      </c>
    </row>
    <row r="173" spans="2:6" x14ac:dyDescent="0.15">
      <c r="B173">
        <v>162</v>
      </c>
      <c r="C173" s="17">
        <f t="shared" si="8"/>
        <v>225732.77975324643</v>
      </c>
      <c r="D173" s="17">
        <v>1798.6515754582199</v>
      </c>
      <c r="E173" s="17">
        <f t="shared" si="7"/>
        <v>1128.663898766232</v>
      </c>
      <c r="F173" s="17">
        <f t="shared" si="9"/>
        <v>669.98767669198787</v>
      </c>
    </row>
    <row r="174" spans="2:6" x14ac:dyDescent="0.15">
      <c r="B174">
        <v>163</v>
      </c>
      <c r="C174" s="17">
        <f t="shared" si="8"/>
        <v>225062.79207655444</v>
      </c>
      <c r="D174" s="17">
        <v>1798.6515754582199</v>
      </c>
      <c r="E174" s="17">
        <f t="shared" si="7"/>
        <v>1125.3139603827722</v>
      </c>
      <c r="F174" s="17">
        <f t="shared" si="9"/>
        <v>673.33761507544773</v>
      </c>
    </row>
    <row r="175" spans="2:6" x14ac:dyDescent="0.15">
      <c r="B175">
        <v>164</v>
      </c>
      <c r="C175" s="17">
        <f t="shared" si="8"/>
        <v>224389.45446147901</v>
      </c>
      <c r="D175" s="17">
        <v>1798.6515754582199</v>
      </c>
      <c r="E175" s="17">
        <f t="shared" si="7"/>
        <v>1121.947272307395</v>
      </c>
      <c r="F175" s="17">
        <f t="shared" si="9"/>
        <v>676.7043031508249</v>
      </c>
    </row>
    <row r="176" spans="2:6" x14ac:dyDescent="0.15">
      <c r="B176">
        <v>165</v>
      </c>
      <c r="C176" s="17">
        <f t="shared" si="8"/>
        <v>223712.75015832818</v>
      </c>
      <c r="D176" s="17">
        <v>1798.6515754582199</v>
      </c>
      <c r="E176" s="17">
        <f t="shared" si="7"/>
        <v>1118.5637507916408</v>
      </c>
      <c r="F176" s="17">
        <f t="shared" si="9"/>
        <v>680.08782466657908</v>
      </c>
    </row>
    <row r="177" spans="2:6" x14ac:dyDescent="0.15">
      <c r="B177">
        <v>166</v>
      </c>
      <c r="C177" s="17">
        <f t="shared" si="8"/>
        <v>223032.6623336616</v>
      </c>
      <c r="D177" s="17">
        <v>1798.6515754582199</v>
      </c>
      <c r="E177" s="17">
        <f t="shared" si="7"/>
        <v>1115.1633116683081</v>
      </c>
      <c r="F177" s="17">
        <f t="shared" si="9"/>
        <v>683.4882637899118</v>
      </c>
    </row>
    <row r="178" spans="2:6" x14ac:dyDescent="0.15">
      <c r="B178">
        <v>167</v>
      </c>
      <c r="C178" s="17">
        <f t="shared" si="8"/>
        <v>222349.17406987169</v>
      </c>
      <c r="D178" s="17">
        <v>1798.6515754582199</v>
      </c>
      <c r="E178" s="17">
        <f t="shared" si="7"/>
        <v>1111.7458703493583</v>
      </c>
      <c r="F178" s="17">
        <f t="shared" si="9"/>
        <v>686.90570510886164</v>
      </c>
    </row>
    <row r="179" spans="2:6" x14ac:dyDescent="0.15">
      <c r="B179">
        <v>168</v>
      </c>
      <c r="C179" s="17">
        <f t="shared" si="8"/>
        <v>221662.26836476283</v>
      </c>
      <c r="D179" s="17">
        <v>1798.6515754582199</v>
      </c>
      <c r="E179" s="17">
        <f t="shared" si="7"/>
        <v>1108.3113418238142</v>
      </c>
      <c r="F179" s="17">
        <f t="shared" si="9"/>
        <v>690.34023363440565</v>
      </c>
    </row>
    <row r="180" spans="2:6" x14ac:dyDescent="0.15">
      <c r="B180">
        <v>169</v>
      </c>
      <c r="C180" s="17">
        <f t="shared" si="8"/>
        <v>220971.92813112843</v>
      </c>
      <c r="D180" s="17">
        <v>1798.6515754582199</v>
      </c>
      <c r="E180" s="17">
        <f t="shared" si="7"/>
        <v>1104.8596406556421</v>
      </c>
      <c r="F180" s="17">
        <f t="shared" si="9"/>
        <v>693.79193480257777</v>
      </c>
    </row>
    <row r="181" spans="2:6" x14ac:dyDescent="0.15">
      <c r="B181">
        <v>170</v>
      </c>
      <c r="C181" s="17">
        <f t="shared" si="8"/>
        <v>220278.13619632585</v>
      </c>
      <c r="D181" s="17">
        <v>1798.6515754582199</v>
      </c>
      <c r="E181" s="17">
        <f t="shared" si="7"/>
        <v>1101.3906809816292</v>
      </c>
      <c r="F181" s="17">
        <f t="shared" si="9"/>
        <v>697.26089447659069</v>
      </c>
    </row>
    <row r="182" spans="2:6" x14ac:dyDescent="0.15">
      <c r="B182">
        <v>171</v>
      </c>
      <c r="C182" s="17">
        <f t="shared" si="8"/>
        <v>219580.87530184927</v>
      </c>
      <c r="D182" s="17">
        <v>1798.6515754582199</v>
      </c>
      <c r="E182" s="17">
        <f t="shared" si="7"/>
        <v>1097.9043765092463</v>
      </c>
      <c r="F182" s="17">
        <f t="shared" si="9"/>
        <v>700.74719894897362</v>
      </c>
    </row>
    <row r="183" spans="2:6" x14ac:dyDescent="0.15">
      <c r="B183">
        <v>172</v>
      </c>
      <c r="C183" s="17">
        <f t="shared" si="8"/>
        <v>218880.12810290029</v>
      </c>
      <c r="D183" s="17">
        <v>1798.6515754582199</v>
      </c>
      <c r="E183" s="17">
        <f t="shared" si="7"/>
        <v>1094.4006405145014</v>
      </c>
      <c r="F183" s="17">
        <f t="shared" si="9"/>
        <v>704.25093494371845</v>
      </c>
    </row>
    <row r="184" spans="2:6" x14ac:dyDescent="0.15">
      <c r="B184">
        <v>173</v>
      </c>
      <c r="C184" s="17">
        <f t="shared" si="8"/>
        <v>218175.87716795655</v>
      </c>
      <c r="D184" s="17">
        <v>1798.6515754582199</v>
      </c>
      <c r="E184" s="17">
        <f t="shared" si="7"/>
        <v>1090.8793858397828</v>
      </c>
      <c r="F184" s="17">
        <f t="shared" si="9"/>
        <v>707.7721896184371</v>
      </c>
    </row>
    <row r="185" spans="2:6" x14ac:dyDescent="0.15">
      <c r="B185">
        <v>174</v>
      </c>
      <c r="C185" s="17">
        <f t="shared" si="8"/>
        <v>217468.10497833812</v>
      </c>
      <c r="D185" s="17">
        <v>1798.6515754582199</v>
      </c>
      <c r="E185" s="17">
        <f t="shared" si="7"/>
        <v>1087.3405248916904</v>
      </c>
      <c r="F185" s="17">
        <f t="shared" si="9"/>
        <v>711.3110505665295</v>
      </c>
    </row>
    <row r="186" spans="2:6" x14ac:dyDescent="0.15">
      <c r="B186">
        <v>175</v>
      </c>
      <c r="C186" s="17">
        <f t="shared" si="8"/>
        <v>216756.79392777159</v>
      </c>
      <c r="D186" s="17">
        <v>1798.6515754582199</v>
      </c>
      <c r="E186" s="17">
        <f t="shared" si="7"/>
        <v>1083.783969638858</v>
      </c>
      <c r="F186" s="17">
        <f t="shared" si="9"/>
        <v>714.86760581936187</v>
      </c>
    </row>
    <row r="187" spans="2:6" x14ac:dyDescent="0.15">
      <c r="B187">
        <v>176</v>
      </c>
      <c r="C187" s="17">
        <f t="shared" si="8"/>
        <v>216041.92632195223</v>
      </c>
      <c r="D187" s="17">
        <v>1798.6515754582199</v>
      </c>
      <c r="E187" s="17">
        <f t="shared" si="7"/>
        <v>1080.2096316097611</v>
      </c>
      <c r="F187" s="17">
        <f t="shared" si="9"/>
        <v>718.44194384845878</v>
      </c>
    </row>
    <row r="188" spans="2:6" x14ac:dyDescent="0.15">
      <c r="B188">
        <v>177</v>
      </c>
      <c r="C188" s="17">
        <f t="shared" si="8"/>
        <v>215323.48437810378</v>
      </c>
      <c r="D188" s="17">
        <v>1798.6515754582199</v>
      </c>
      <c r="E188" s="17">
        <f t="shared" si="7"/>
        <v>1076.6174218905187</v>
      </c>
      <c r="F188" s="17">
        <f t="shared" si="9"/>
        <v>722.0341535677012</v>
      </c>
    </row>
    <row r="189" spans="2:6" x14ac:dyDescent="0.15">
      <c r="B189">
        <v>178</v>
      </c>
      <c r="C189" s="17">
        <f t="shared" si="8"/>
        <v>214601.45022453606</v>
      </c>
      <c r="D189" s="17">
        <v>1798.6515754582199</v>
      </c>
      <c r="E189" s="17">
        <f t="shared" si="7"/>
        <v>1073.0072511226801</v>
      </c>
      <c r="F189" s="17">
        <f t="shared" si="9"/>
        <v>725.64432433553975</v>
      </c>
    </row>
    <row r="190" spans="2:6" x14ac:dyDescent="0.15">
      <c r="B190">
        <v>179</v>
      </c>
      <c r="C190" s="17">
        <f t="shared" si="8"/>
        <v>213875.80590020053</v>
      </c>
      <c r="D190" s="17">
        <v>1798.6515754582199</v>
      </c>
      <c r="E190" s="17">
        <f t="shared" si="7"/>
        <v>1069.3790295010026</v>
      </c>
      <c r="F190" s="17">
        <f t="shared" si="9"/>
        <v>729.27254595721729</v>
      </c>
    </row>
    <row r="191" spans="2:6" x14ac:dyDescent="0.15">
      <c r="B191">
        <v>180</v>
      </c>
      <c r="C191" s="17">
        <f t="shared" si="8"/>
        <v>213146.53335424332</v>
      </c>
      <c r="D191" s="17">
        <v>1798.6515754582199</v>
      </c>
      <c r="E191" s="17">
        <f t="shared" si="7"/>
        <v>1065.7326667712166</v>
      </c>
      <c r="F191" s="17">
        <f t="shared" si="9"/>
        <v>732.9189086870033</v>
      </c>
    </row>
    <row r="192" spans="2:6" x14ac:dyDescent="0.15">
      <c r="B192">
        <v>181</v>
      </c>
      <c r="C192" s="17">
        <f t="shared" si="8"/>
        <v>212413.6144455563</v>
      </c>
      <c r="D192" s="17">
        <v>1798.6515754582199</v>
      </c>
      <c r="E192" s="17">
        <f t="shared" si="7"/>
        <v>1062.0680722277814</v>
      </c>
      <c r="F192" s="17">
        <f t="shared" si="9"/>
        <v>736.58350323043851</v>
      </c>
    </row>
    <row r="193" spans="2:6" x14ac:dyDescent="0.15">
      <c r="B193">
        <v>182</v>
      </c>
      <c r="C193" s="17">
        <f t="shared" si="8"/>
        <v>211677.03094232586</v>
      </c>
      <c r="D193" s="17">
        <v>1798.6515754582199</v>
      </c>
      <c r="E193" s="17">
        <f t="shared" si="7"/>
        <v>1058.3851547116292</v>
      </c>
      <c r="F193" s="17">
        <f t="shared" si="9"/>
        <v>740.26642074659071</v>
      </c>
    </row>
    <row r="194" spans="2:6" x14ac:dyDescent="0.15">
      <c r="B194">
        <v>183</v>
      </c>
      <c r="C194" s="17">
        <f t="shared" si="8"/>
        <v>210936.76452157926</v>
      </c>
      <c r="D194" s="17">
        <v>1798.6515754582199</v>
      </c>
      <c r="E194" s="17">
        <f t="shared" si="7"/>
        <v>1054.6838226078962</v>
      </c>
      <c r="F194" s="17">
        <f t="shared" si="9"/>
        <v>743.96775285032368</v>
      </c>
    </row>
    <row r="195" spans="2:6" x14ac:dyDescent="0.15">
      <c r="B195">
        <v>184</v>
      </c>
      <c r="C195" s="17">
        <f t="shared" si="8"/>
        <v>210192.79676872893</v>
      </c>
      <c r="D195" s="17">
        <v>1798.6515754582199</v>
      </c>
      <c r="E195" s="17">
        <f t="shared" si="7"/>
        <v>1050.9639838436447</v>
      </c>
      <c r="F195" s="17">
        <f t="shared" si="9"/>
        <v>747.68759161457524</v>
      </c>
    </row>
    <row r="196" spans="2:6" x14ac:dyDescent="0.15">
      <c r="B196">
        <v>185</v>
      </c>
      <c r="C196" s="17">
        <f t="shared" si="8"/>
        <v>209445.10917711435</v>
      </c>
      <c r="D196" s="17">
        <v>1798.6515754582199</v>
      </c>
      <c r="E196" s="17">
        <f t="shared" si="7"/>
        <v>1047.2255458855718</v>
      </c>
      <c r="F196" s="17">
        <f t="shared" si="9"/>
        <v>751.42602957264808</v>
      </c>
    </row>
    <row r="197" spans="2:6" x14ac:dyDescent="0.15">
      <c r="B197">
        <v>186</v>
      </c>
      <c r="C197" s="17">
        <f t="shared" si="8"/>
        <v>208693.68314754171</v>
      </c>
      <c r="D197" s="17">
        <v>1798.6515754582199</v>
      </c>
      <c r="E197" s="17">
        <f t="shared" si="7"/>
        <v>1043.4684157377085</v>
      </c>
      <c r="F197" s="17">
        <f t="shared" si="9"/>
        <v>755.18315972051141</v>
      </c>
    </row>
    <row r="198" spans="2:6" x14ac:dyDescent="0.15">
      <c r="B198">
        <v>187</v>
      </c>
      <c r="C198" s="17">
        <f t="shared" si="8"/>
        <v>207938.49998782121</v>
      </c>
      <c r="D198" s="17">
        <v>1798.6515754582199</v>
      </c>
      <c r="E198" s="17">
        <f t="shared" si="7"/>
        <v>1039.692499939106</v>
      </c>
      <c r="F198" s="17">
        <f t="shared" si="9"/>
        <v>758.95907551911387</v>
      </c>
    </row>
    <row r="199" spans="2:6" x14ac:dyDescent="0.15">
      <c r="B199">
        <v>188</v>
      </c>
      <c r="C199" s="17">
        <f t="shared" si="8"/>
        <v>207179.54091230209</v>
      </c>
      <c r="D199" s="17">
        <v>1798.6515754582199</v>
      </c>
      <c r="E199" s="17">
        <f t="shared" si="7"/>
        <v>1035.8977045615104</v>
      </c>
      <c r="F199" s="17">
        <f t="shared" si="9"/>
        <v>762.75387089670949</v>
      </c>
    </row>
    <row r="200" spans="2:6" x14ac:dyDescent="0.15">
      <c r="B200">
        <v>189</v>
      </c>
      <c r="C200" s="17">
        <f t="shared" si="8"/>
        <v>206416.78704140539</v>
      </c>
      <c r="D200" s="17">
        <v>1798.6515754582199</v>
      </c>
      <c r="E200" s="17">
        <f t="shared" si="7"/>
        <v>1032.0839352070268</v>
      </c>
      <c r="F200" s="17">
        <f t="shared" si="9"/>
        <v>766.5676402511931</v>
      </c>
    </row>
    <row r="201" spans="2:6" x14ac:dyDescent="0.15">
      <c r="B201">
        <v>190</v>
      </c>
      <c r="C201" s="17">
        <f t="shared" si="8"/>
        <v>205650.2194011542</v>
      </c>
      <c r="D201" s="17">
        <v>1798.6515754582199</v>
      </c>
      <c r="E201" s="17">
        <f t="shared" si="7"/>
        <v>1028.251097005771</v>
      </c>
      <c r="F201" s="17">
        <f t="shared" si="9"/>
        <v>770.40047845244885</v>
      </c>
    </row>
    <row r="202" spans="2:6" x14ac:dyDescent="0.15">
      <c r="B202">
        <v>191</v>
      </c>
      <c r="C202" s="17">
        <f t="shared" si="8"/>
        <v>204879.81892270176</v>
      </c>
      <c r="D202" s="17">
        <v>1798.6515754582199</v>
      </c>
      <c r="E202" s="17">
        <f t="shared" si="7"/>
        <v>1024.3990946135089</v>
      </c>
      <c r="F202" s="17">
        <f t="shared" si="9"/>
        <v>774.25248084471104</v>
      </c>
    </row>
    <row r="203" spans="2:6" x14ac:dyDescent="0.15">
      <c r="B203">
        <v>192</v>
      </c>
      <c r="C203" s="17">
        <f t="shared" si="8"/>
        <v>204105.56644185705</v>
      </c>
      <c r="D203" s="17">
        <v>1798.6515754582199</v>
      </c>
      <c r="E203" s="17">
        <f t="shared" si="7"/>
        <v>1020.5278322092853</v>
      </c>
      <c r="F203" s="17">
        <f t="shared" si="9"/>
        <v>778.1237432489346</v>
      </c>
    </row>
    <row r="204" spans="2:6" x14ac:dyDescent="0.15">
      <c r="B204">
        <v>193</v>
      </c>
      <c r="C204" s="17">
        <f t="shared" si="8"/>
        <v>203327.44269860812</v>
      </c>
      <c r="D204" s="17">
        <v>1798.6515754582199</v>
      </c>
      <c r="E204" s="17">
        <f t="shared" ref="E204:E267" si="10">C204*$B$2/12</f>
        <v>1016.6372134930406</v>
      </c>
      <c r="F204" s="17">
        <f t="shared" si="9"/>
        <v>782.01436196517932</v>
      </c>
    </row>
    <row r="205" spans="2:6" x14ac:dyDescent="0.15">
      <c r="B205">
        <v>194</v>
      </c>
      <c r="C205" s="17">
        <f t="shared" ref="C205:C268" si="11">C204-F204</f>
        <v>202545.42833664294</v>
      </c>
      <c r="D205" s="17">
        <v>1798.6515754582199</v>
      </c>
      <c r="E205" s="17">
        <f t="shared" si="10"/>
        <v>1012.7271416832147</v>
      </c>
      <c r="F205" s="17">
        <f t="shared" si="9"/>
        <v>785.92443377500524</v>
      </c>
    </row>
    <row r="206" spans="2:6" x14ac:dyDescent="0.15">
      <c r="B206">
        <v>195</v>
      </c>
      <c r="C206" s="17">
        <f t="shared" si="11"/>
        <v>201759.50390286793</v>
      </c>
      <c r="D206" s="17">
        <v>1798.6515754582199</v>
      </c>
      <c r="E206" s="17">
        <f t="shared" si="10"/>
        <v>1008.7975195143396</v>
      </c>
      <c r="F206" s="17">
        <f t="shared" si="9"/>
        <v>789.85405594388033</v>
      </c>
    </row>
    <row r="207" spans="2:6" x14ac:dyDescent="0.15">
      <c r="B207">
        <v>196</v>
      </c>
      <c r="C207" s="17">
        <f t="shared" si="11"/>
        <v>200969.64984692406</v>
      </c>
      <c r="D207" s="17">
        <v>1798.6515754582199</v>
      </c>
      <c r="E207" s="17">
        <f t="shared" si="10"/>
        <v>1004.8482492346202</v>
      </c>
      <c r="F207" s="17">
        <f t="shared" si="9"/>
        <v>793.8033262235997</v>
      </c>
    </row>
    <row r="208" spans="2:6" x14ac:dyDescent="0.15">
      <c r="B208">
        <v>197</v>
      </c>
      <c r="C208" s="17">
        <f t="shared" si="11"/>
        <v>200175.84652070046</v>
      </c>
      <c r="D208" s="17">
        <v>1798.6515754582199</v>
      </c>
      <c r="E208" s="17">
        <f t="shared" si="10"/>
        <v>1000.8792326035023</v>
      </c>
      <c r="F208" s="17">
        <f t="shared" si="9"/>
        <v>797.77234285471764</v>
      </c>
    </row>
    <row r="209" spans="2:6" x14ac:dyDescent="0.15">
      <c r="B209">
        <v>198</v>
      </c>
      <c r="C209" s="17">
        <f t="shared" si="11"/>
        <v>199378.07417784576</v>
      </c>
      <c r="D209" s="17">
        <v>1798.6515754582199</v>
      </c>
      <c r="E209" s="17">
        <f t="shared" si="10"/>
        <v>996.89037088922885</v>
      </c>
      <c r="F209" s="17">
        <f t="shared" si="9"/>
        <v>801.76120456899105</v>
      </c>
    </row>
    <row r="210" spans="2:6" x14ac:dyDescent="0.15">
      <c r="B210">
        <v>199</v>
      </c>
      <c r="C210" s="17">
        <f t="shared" si="11"/>
        <v>198576.31297327677</v>
      </c>
      <c r="D210" s="17">
        <v>1798.6515754582199</v>
      </c>
      <c r="E210" s="17">
        <f t="shared" si="10"/>
        <v>992.88156486638388</v>
      </c>
      <c r="F210" s="17">
        <f t="shared" si="9"/>
        <v>805.77001059183601</v>
      </c>
    </row>
    <row r="211" spans="2:6" x14ac:dyDescent="0.15">
      <c r="B211">
        <v>200</v>
      </c>
      <c r="C211" s="17">
        <f t="shared" si="11"/>
        <v>197770.54296268494</v>
      </c>
      <c r="D211" s="17">
        <v>1798.6515754582199</v>
      </c>
      <c r="E211" s="17">
        <f t="shared" si="10"/>
        <v>988.85271481342454</v>
      </c>
      <c r="F211" s="17">
        <f t="shared" si="9"/>
        <v>809.79886064479535</v>
      </c>
    </row>
    <row r="212" spans="2:6" x14ac:dyDescent="0.15">
      <c r="B212">
        <v>201</v>
      </c>
      <c r="C212" s="17">
        <f t="shared" si="11"/>
        <v>196960.74410204013</v>
      </c>
      <c r="D212" s="17">
        <v>1798.6515754582199</v>
      </c>
      <c r="E212" s="17">
        <f t="shared" si="10"/>
        <v>984.80372051020061</v>
      </c>
      <c r="F212" s="17">
        <f t="shared" si="9"/>
        <v>813.84785494801929</v>
      </c>
    </row>
    <row r="213" spans="2:6" x14ac:dyDescent="0.15">
      <c r="B213">
        <v>202</v>
      </c>
      <c r="C213" s="17">
        <f t="shared" si="11"/>
        <v>196146.89624709211</v>
      </c>
      <c r="D213" s="17">
        <v>1798.6515754582199</v>
      </c>
      <c r="E213" s="17">
        <f t="shared" si="10"/>
        <v>980.73448123546052</v>
      </c>
      <c r="F213" s="17">
        <f t="shared" si="9"/>
        <v>817.91709422275937</v>
      </c>
    </row>
    <row r="214" spans="2:6" x14ac:dyDescent="0.15">
      <c r="B214">
        <v>203</v>
      </c>
      <c r="C214" s="17">
        <f t="shared" si="11"/>
        <v>195328.97915286935</v>
      </c>
      <c r="D214" s="17">
        <v>1798.6515754582199</v>
      </c>
      <c r="E214" s="17">
        <f t="shared" si="10"/>
        <v>976.64489576434664</v>
      </c>
      <c r="F214" s="17">
        <f t="shared" ref="F214:F277" si="12">D214-E214</f>
        <v>822.00667969387325</v>
      </c>
    </row>
    <row r="215" spans="2:6" x14ac:dyDescent="0.15">
      <c r="B215">
        <v>204</v>
      </c>
      <c r="C215" s="17">
        <f t="shared" si="11"/>
        <v>194506.97247317547</v>
      </c>
      <c r="D215" s="17">
        <v>1798.6515754582199</v>
      </c>
      <c r="E215" s="17">
        <f t="shared" si="10"/>
        <v>972.5348623658773</v>
      </c>
      <c r="F215" s="17">
        <f t="shared" si="12"/>
        <v>826.11671309234259</v>
      </c>
    </row>
    <row r="216" spans="2:6" x14ac:dyDescent="0.15">
      <c r="B216">
        <v>205</v>
      </c>
      <c r="C216" s="17">
        <f t="shared" si="11"/>
        <v>193680.85576008313</v>
      </c>
      <c r="D216" s="17">
        <v>1798.6515754582199</v>
      </c>
      <c r="E216" s="17">
        <f t="shared" si="10"/>
        <v>968.40427880041568</v>
      </c>
      <c r="F216" s="17">
        <f t="shared" si="12"/>
        <v>830.24729665780421</v>
      </c>
    </row>
    <row r="217" spans="2:6" x14ac:dyDescent="0.15">
      <c r="B217">
        <v>206</v>
      </c>
      <c r="C217" s="17">
        <f t="shared" si="11"/>
        <v>192850.60846342533</v>
      </c>
      <c r="D217" s="17">
        <v>1798.6515754582199</v>
      </c>
      <c r="E217" s="17">
        <f t="shared" si="10"/>
        <v>964.25304231712664</v>
      </c>
      <c r="F217" s="17">
        <f t="shared" si="12"/>
        <v>834.39853314109325</v>
      </c>
    </row>
    <row r="218" spans="2:6" x14ac:dyDescent="0.15">
      <c r="B218">
        <v>207</v>
      </c>
      <c r="C218" s="17">
        <f t="shared" si="11"/>
        <v>192016.20993028424</v>
      </c>
      <c r="D218" s="17">
        <v>1798.6515754582199</v>
      </c>
      <c r="E218" s="17">
        <f t="shared" si="10"/>
        <v>960.08104965142127</v>
      </c>
      <c r="F218" s="17">
        <f t="shared" si="12"/>
        <v>838.57052580679863</v>
      </c>
    </row>
    <row r="219" spans="2:6" x14ac:dyDescent="0.15">
      <c r="B219">
        <v>208</v>
      </c>
      <c r="C219" s="17">
        <f t="shared" si="11"/>
        <v>191177.63940447744</v>
      </c>
      <c r="D219" s="17">
        <v>1798.6515754582199</v>
      </c>
      <c r="E219" s="17">
        <f t="shared" si="10"/>
        <v>955.88819702238709</v>
      </c>
      <c r="F219" s="17">
        <f t="shared" si="12"/>
        <v>842.76337843583281</v>
      </c>
    </row>
    <row r="220" spans="2:6" x14ac:dyDescent="0.15">
      <c r="B220">
        <v>209</v>
      </c>
      <c r="C220" s="17">
        <f t="shared" si="11"/>
        <v>190334.8760260416</v>
      </c>
      <c r="D220" s="17">
        <v>1798.6515754582199</v>
      </c>
      <c r="E220" s="17">
        <f t="shared" si="10"/>
        <v>951.67438013020808</v>
      </c>
      <c r="F220" s="17">
        <f t="shared" si="12"/>
        <v>846.97719532801182</v>
      </c>
    </row>
    <row r="221" spans="2:6" x14ac:dyDescent="0.15">
      <c r="B221">
        <v>210</v>
      </c>
      <c r="C221" s="17">
        <f t="shared" si="11"/>
        <v>189487.89883071359</v>
      </c>
      <c r="D221" s="17">
        <v>1798.6515754582199</v>
      </c>
      <c r="E221" s="17">
        <f t="shared" si="10"/>
        <v>947.43949415356792</v>
      </c>
      <c r="F221" s="17">
        <f t="shared" si="12"/>
        <v>851.21208130465197</v>
      </c>
    </row>
    <row r="222" spans="2:6" x14ac:dyDescent="0.15">
      <c r="B222">
        <v>211</v>
      </c>
      <c r="C222" s="17">
        <f t="shared" si="11"/>
        <v>188636.68674940892</v>
      </c>
      <c r="D222" s="17">
        <v>1798.6515754582199</v>
      </c>
      <c r="E222" s="17">
        <f t="shared" si="10"/>
        <v>943.18343374704455</v>
      </c>
      <c r="F222" s="17">
        <f t="shared" si="12"/>
        <v>855.46814171117535</v>
      </c>
    </row>
    <row r="223" spans="2:6" x14ac:dyDescent="0.15">
      <c r="B223">
        <v>212</v>
      </c>
      <c r="C223" s="17">
        <f t="shared" si="11"/>
        <v>187781.21860769775</v>
      </c>
      <c r="D223" s="17">
        <v>1798.6515754582199</v>
      </c>
      <c r="E223" s="17">
        <f t="shared" si="10"/>
        <v>938.90609303848862</v>
      </c>
      <c r="F223" s="17">
        <f t="shared" si="12"/>
        <v>859.74548241973127</v>
      </c>
    </row>
    <row r="224" spans="2:6" x14ac:dyDescent="0.15">
      <c r="B224">
        <v>213</v>
      </c>
      <c r="C224" s="17">
        <f t="shared" si="11"/>
        <v>186921.47312527802</v>
      </c>
      <c r="D224" s="17">
        <v>1798.6515754582199</v>
      </c>
      <c r="E224" s="17">
        <f t="shared" si="10"/>
        <v>934.60736562639011</v>
      </c>
      <c r="F224" s="17">
        <f t="shared" si="12"/>
        <v>864.04420983182979</v>
      </c>
    </row>
    <row r="225" spans="2:6" x14ac:dyDescent="0.15">
      <c r="B225">
        <v>214</v>
      </c>
      <c r="C225" s="17">
        <f t="shared" si="11"/>
        <v>186057.42891544619</v>
      </c>
      <c r="D225" s="17">
        <v>1798.6515754582199</v>
      </c>
      <c r="E225" s="17">
        <f t="shared" si="10"/>
        <v>930.28714457723083</v>
      </c>
      <c r="F225" s="17">
        <f t="shared" si="12"/>
        <v>868.36443088098906</v>
      </c>
    </row>
    <row r="226" spans="2:6" x14ac:dyDescent="0.15">
      <c r="B226">
        <v>215</v>
      </c>
      <c r="C226" s="17">
        <f t="shared" si="11"/>
        <v>185189.0644845652</v>
      </c>
      <c r="D226" s="17">
        <v>1798.6515754582199</v>
      </c>
      <c r="E226" s="17">
        <f t="shared" si="10"/>
        <v>925.94532242282594</v>
      </c>
      <c r="F226" s="17">
        <f t="shared" si="12"/>
        <v>872.70625303539396</v>
      </c>
    </row>
    <row r="227" spans="2:6" x14ac:dyDescent="0.15">
      <c r="B227">
        <v>216</v>
      </c>
      <c r="C227" s="17">
        <f t="shared" si="11"/>
        <v>184316.3582315298</v>
      </c>
      <c r="D227" s="17">
        <v>1798.6515754582199</v>
      </c>
      <c r="E227" s="17">
        <f t="shared" si="10"/>
        <v>921.58179115764904</v>
      </c>
      <c r="F227" s="17">
        <f t="shared" si="12"/>
        <v>877.06978430057086</v>
      </c>
    </row>
    <row r="228" spans="2:6" x14ac:dyDescent="0.15">
      <c r="B228">
        <v>217</v>
      </c>
      <c r="C228" s="17">
        <f t="shared" si="11"/>
        <v>183439.28844722922</v>
      </c>
      <c r="D228" s="17">
        <v>1798.6515754582199</v>
      </c>
      <c r="E228" s="17">
        <f t="shared" si="10"/>
        <v>917.19644223614614</v>
      </c>
      <c r="F228" s="17">
        <f t="shared" si="12"/>
        <v>881.45513322207375</v>
      </c>
    </row>
    <row r="229" spans="2:6" x14ac:dyDescent="0.15">
      <c r="B229">
        <v>218</v>
      </c>
      <c r="C229" s="17">
        <f t="shared" si="11"/>
        <v>182557.83331400715</v>
      </c>
      <c r="D229" s="17">
        <v>1798.6515754582199</v>
      </c>
      <c r="E229" s="17">
        <f t="shared" si="10"/>
        <v>912.78916657003572</v>
      </c>
      <c r="F229" s="17">
        <f t="shared" si="12"/>
        <v>885.86240888818418</v>
      </c>
    </row>
    <row r="230" spans="2:6" x14ac:dyDescent="0.15">
      <c r="B230">
        <v>219</v>
      </c>
      <c r="C230" s="17">
        <f t="shared" si="11"/>
        <v>181671.97090511897</v>
      </c>
      <c r="D230" s="17">
        <v>1798.6515754582199</v>
      </c>
      <c r="E230" s="17">
        <f t="shared" si="10"/>
        <v>908.35985452559487</v>
      </c>
      <c r="F230" s="17">
        <f t="shared" si="12"/>
        <v>890.29172093262503</v>
      </c>
    </row>
    <row r="231" spans="2:6" x14ac:dyDescent="0.15">
      <c r="B231">
        <v>220</v>
      </c>
      <c r="C231" s="17">
        <f t="shared" si="11"/>
        <v>180781.67918418636</v>
      </c>
      <c r="D231" s="17">
        <v>1798.6515754582199</v>
      </c>
      <c r="E231" s="17">
        <f t="shared" si="10"/>
        <v>903.90839592093187</v>
      </c>
      <c r="F231" s="17">
        <f t="shared" si="12"/>
        <v>894.74317953728803</v>
      </c>
    </row>
    <row r="232" spans="2:6" x14ac:dyDescent="0.15">
      <c r="B232">
        <v>221</v>
      </c>
      <c r="C232" s="17">
        <f t="shared" si="11"/>
        <v>179886.93600464906</v>
      </c>
      <c r="D232" s="17">
        <v>1798.6515754582199</v>
      </c>
      <c r="E232" s="17">
        <f t="shared" si="10"/>
        <v>899.43468002324528</v>
      </c>
      <c r="F232" s="17">
        <f t="shared" si="12"/>
        <v>899.21689543497462</v>
      </c>
    </row>
    <row r="233" spans="2:6" x14ac:dyDescent="0.15">
      <c r="B233">
        <v>222</v>
      </c>
      <c r="C233" s="17">
        <f t="shared" si="11"/>
        <v>178987.71910921409</v>
      </c>
      <c r="D233" s="17">
        <v>1798.6515754582199</v>
      </c>
      <c r="E233" s="17">
        <f t="shared" si="10"/>
        <v>894.93859554607036</v>
      </c>
      <c r="F233" s="17">
        <f t="shared" si="12"/>
        <v>903.71297991214954</v>
      </c>
    </row>
    <row r="234" spans="2:6" x14ac:dyDescent="0.15">
      <c r="B234">
        <v>223</v>
      </c>
      <c r="C234" s="17">
        <f t="shared" si="11"/>
        <v>178084.00612930194</v>
      </c>
      <c r="D234" s="17">
        <v>1798.6515754582199</v>
      </c>
      <c r="E234" s="17">
        <f t="shared" si="10"/>
        <v>890.42003064650964</v>
      </c>
      <c r="F234" s="17">
        <f t="shared" si="12"/>
        <v>908.23154481171025</v>
      </c>
    </row>
    <row r="235" spans="2:6" x14ac:dyDescent="0.15">
      <c r="B235">
        <v>224</v>
      </c>
      <c r="C235" s="17">
        <f t="shared" si="11"/>
        <v>177175.77458449022</v>
      </c>
      <c r="D235" s="17">
        <v>1798.6515754582199</v>
      </c>
      <c r="E235" s="17">
        <f t="shared" si="10"/>
        <v>885.87887292245114</v>
      </c>
      <c r="F235" s="17">
        <f t="shared" si="12"/>
        <v>912.77270253576876</v>
      </c>
    </row>
    <row r="236" spans="2:6" x14ac:dyDescent="0.15">
      <c r="B236">
        <v>225</v>
      </c>
      <c r="C236" s="17">
        <f t="shared" si="11"/>
        <v>176263.00188195446</v>
      </c>
      <c r="D236" s="17">
        <v>1798.6515754582199</v>
      </c>
      <c r="E236" s="17">
        <f t="shared" si="10"/>
        <v>881.3150094097723</v>
      </c>
      <c r="F236" s="17">
        <f t="shared" si="12"/>
        <v>917.33656604844759</v>
      </c>
    </row>
    <row r="237" spans="2:6" x14ac:dyDescent="0.15">
      <c r="B237">
        <v>226</v>
      </c>
      <c r="C237" s="17">
        <f t="shared" si="11"/>
        <v>175345.66531590602</v>
      </c>
      <c r="D237" s="17">
        <v>1798.6515754582199</v>
      </c>
      <c r="E237" s="17">
        <f t="shared" si="10"/>
        <v>876.72832657953006</v>
      </c>
      <c r="F237" s="17">
        <f t="shared" si="12"/>
        <v>921.92324887868983</v>
      </c>
    </row>
    <row r="238" spans="2:6" x14ac:dyDescent="0.15">
      <c r="B238">
        <v>227</v>
      </c>
      <c r="C238" s="17">
        <f t="shared" si="11"/>
        <v>174423.74206702734</v>
      </c>
      <c r="D238" s="17">
        <v>1798.6515754582199</v>
      </c>
      <c r="E238" s="17">
        <f t="shared" si="10"/>
        <v>872.11871033513671</v>
      </c>
      <c r="F238" s="17">
        <f t="shared" si="12"/>
        <v>926.53286512308318</v>
      </c>
    </row>
    <row r="239" spans="2:6" x14ac:dyDescent="0.15">
      <c r="B239">
        <v>228</v>
      </c>
      <c r="C239" s="17">
        <f t="shared" si="11"/>
        <v>173497.20920190425</v>
      </c>
      <c r="D239" s="17">
        <v>1798.6515754582199</v>
      </c>
      <c r="E239" s="17">
        <f t="shared" si="10"/>
        <v>867.48604600952115</v>
      </c>
      <c r="F239" s="17">
        <f t="shared" si="12"/>
        <v>931.16552944869875</v>
      </c>
    </row>
    <row r="240" spans="2:6" x14ac:dyDescent="0.15">
      <c r="B240">
        <v>229</v>
      </c>
      <c r="C240" s="17">
        <f t="shared" si="11"/>
        <v>172566.04367245556</v>
      </c>
      <c r="D240" s="17">
        <v>1798.6515754582199</v>
      </c>
      <c r="E240" s="17">
        <f t="shared" si="10"/>
        <v>862.83021836227772</v>
      </c>
      <c r="F240" s="17">
        <f t="shared" si="12"/>
        <v>935.82135709594218</v>
      </c>
    </row>
    <row r="241" spans="2:6" x14ac:dyDescent="0.15">
      <c r="B241">
        <v>230</v>
      </c>
      <c r="C241" s="17">
        <f t="shared" si="11"/>
        <v>171630.22231535963</v>
      </c>
      <c r="D241" s="17">
        <v>1798.6515754582199</v>
      </c>
      <c r="E241" s="17">
        <f t="shared" si="10"/>
        <v>858.15111157679814</v>
      </c>
      <c r="F241" s="17">
        <f t="shared" si="12"/>
        <v>940.50046388142175</v>
      </c>
    </row>
    <row r="242" spans="2:6" x14ac:dyDescent="0.15">
      <c r="B242">
        <v>231</v>
      </c>
      <c r="C242" s="17">
        <f t="shared" si="11"/>
        <v>170689.72185147821</v>
      </c>
      <c r="D242" s="17">
        <v>1798.6515754582199</v>
      </c>
      <c r="E242" s="17">
        <f t="shared" si="10"/>
        <v>853.44860925739101</v>
      </c>
      <c r="F242" s="17">
        <f t="shared" si="12"/>
        <v>945.20296620082888</v>
      </c>
    </row>
    <row r="243" spans="2:6" x14ac:dyDescent="0.15">
      <c r="B243">
        <v>232</v>
      </c>
      <c r="C243" s="17">
        <f t="shared" si="11"/>
        <v>169744.51888527739</v>
      </c>
      <c r="D243" s="17">
        <v>1798.6515754582199</v>
      </c>
      <c r="E243" s="17">
        <f t="shared" si="10"/>
        <v>848.72259442638688</v>
      </c>
      <c r="F243" s="17">
        <f t="shared" si="12"/>
        <v>949.92898103183302</v>
      </c>
    </row>
    <row r="244" spans="2:6" x14ac:dyDescent="0.15">
      <c r="B244">
        <v>233</v>
      </c>
      <c r="C244" s="17">
        <f t="shared" si="11"/>
        <v>168794.58990424554</v>
      </c>
      <c r="D244" s="17">
        <v>1798.6515754582199</v>
      </c>
      <c r="E244" s="17">
        <f t="shared" si="10"/>
        <v>843.97294952122775</v>
      </c>
      <c r="F244" s="17">
        <f t="shared" si="12"/>
        <v>954.67862593699215</v>
      </c>
    </row>
    <row r="245" spans="2:6" x14ac:dyDescent="0.15">
      <c r="B245">
        <v>234</v>
      </c>
      <c r="C245" s="17">
        <f t="shared" si="11"/>
        <v>167839.91127830854</v>
      </c>
      <c r="D245" s="17">
        <v>1798.6515754582199</v>
      </c>
      <c r="E245" s="17">
        <f t="shared" si="10"/>
        <v>839.19955639154261</v>
      </c>
      <c r="F245" s="17">
        <f t="shared" si="12"/>
        <v>959.45201906667728</v>
      </c>
    </row>
    <row r="246" spans="2:6" x14ac:dyDescent="0.15">
      <c r="B246">
        <v>235</v>
      </c>
      <c r="C246" s="17">
        <f t="shared" si="11"/>
        <v>166880.45925924188</v>
      </c>
      <c r="D246" s="17">
        <v>1798.6515754582199</v>
      </c>
      <c r="E246" s="17">
        <f t="shared" si="10"/>
        <v>834.40229629620933</v>
      </c>
      <c r="F246" s="17">
        <f t="shared" si="12"/>
        <v>964.24927916201057</v>
      </c>
    </row>
    <row r="247" spans="2:6" x14ac:dyDescent="0.15">
      <c r="B247">
        <v>236</v>
      </c>
      <c r="C247" s="17">
        <f t="shared" si="11"/>
        <v>165916.20998007988</v>
      </c>
      <c r="D247" s="17">
        <v>1798.6515754582199</v>
      </c>
      <c r="E247" s="17">
        <f t="shared" si="10"/>
        <v>829.58104990039931</v>
      </c>
      <c r="F247" s="17">
        <f t="shared" si="12"/>
        <v>969.07052555782059</v>
      </c>
    </row>
    <row r="248" spans="2:6" x14ac:dyDescent="0.15">
      <c r="B248">
        <v>237</v>
      </c>
      <c r="C248" s="17">
        <f t="shared" si="11"/>
        <v>164947.13945452205</v>
      </c>
      <c r="D248" s="17">
        <v>1798.6515754582199</v>
      </c>
      <c r="E248" s="17">
        <f t="shared" si="10"/>
        <v>824.7356972726102</v>
      </c>
      <c r="F248" s="17">
        <f t="shared" si="12"/>
        <v>973.9158781856097</v>
      </c>
    </row>
    <row r="249" spans="2:6" x14ac:dyDescent="0.15">
      <c r="B249">
        <v>238</v>
      </c>
      <c r="C249" s="17">
        <f t="shared" si="11"/>
        <v>163973.22357633643</v>
      </c>
      <c r="D249" s="17">
        <v>1798.6515754582199</v>
      </c>
      <c r="E249" s="17">
        <f t="shared" si="10"/>
        <v>819.86611788168204</v>
      </c>
      <c r="F249" s="17">
        <f t="shared" si="12"/>
        <v>978.78545757653785</v>
      </c>
    </row>
    <row r="250" spans="2:6" x14ac:dyDescent="0.15">
      <c r="B250">
        <v>239</v>
      </c>
      <c r="C250" s="17">
        <f t="shared" si="11"/>
        <v>162994.43811875989</v>
      </c>
      <c r="D250" s="17">
        <v>1798.6515754582199</v>
      </c>
      <c r="E250" s="17">
        <f t="shared" si="10"/>
        <v>814.9721905937995</v>
      </c>
      <c r="F250" s="17">
        <f t="shared" si="12"/>
        <v>983.6793848644204</v>
      </c>
    </row>
    <row r="251" spans="2:6" x14ac:dyDescent="0.15">
      <c r="B251">
        <v>240</v>
      </c>
      <c r="C251" s="17">
        <f t="shared" si="11"/>
        <v>162010.75873389546</v>
      </c>
      <c r="D251" s="17">
        <v>1798.6515754582199</v>
      </c>
      <c r="E251" s="17">
        <f t="shared" si="10"/>
        <v>810.05379366947727</v>
      </c>
      <c r="F251" s="17">
        <f t="shared" si="12"/>
        <v>988.59778178874262</v>
      </c>
    </row>
    <row r="252" spans="2:6" x14ac:dyDescent="0.15">
      <c r="B252">
        <v>241</v>
      </c>
      <c r="C252" s="17">
        <f t="shared" si="11"/>
        <v>161022.16095210673</v>
      </c>
      <c r="D252" s="17">
        <v>1798.6515754582199</v>
      </c>
      <c r="E252" s="17">
        <f t="shared" si="10"/>
        <v>805.1108047605336</v>
      </c>
      <c r="F252" s="17">
        <f t="shared" si="12"/>
        <v>993.5407706976863</v>
      </c>
    </row>
    <row r="253" spans="2:6" x14ac:dyDescent="0.15">
      <c r="B253">
        <v>242</v>
      </c>
      <c r="C253" s="17">
        <f t="shared" si="11"/>
        <v>160028.62018140903</v>
      </c>
      <c r="D253" s="17">
        <v>1798.6515754582199</v>
      </c>
      <c r="E253" s="17">
        <f t="shared" si="10"/>
        <v>800.1431009070451</v>
      </c>
      <c r="F253" s="17">
        <f t="shared" si="12"/>
        <v>998.5084745511748</v>
      </c>
    </row>
    <row r="254" spans="2:6" x14ac:dyDescent="0.15">
      <c r="B254">
        <v>243</v>
      </c>
      <c r="C254" s="17">
        <f t="shared" si="11"/>
        <v>159030.11170685786</v>
      </c>
      <c r="D254" s="17">
        <v>1798.6515754582199</v>
      </c>
      <c r="E254" s="17">
        <f t="shared" si="10"/>
        <v>795.1505585342893</v>
      </c>
      <c r="F254" s="17">
        <f t="shared" si="12"/>
        <v>1003.5010169239306</v>
      </c>
    </row>
    <row r="255" spans="2:6" x14ac:dyDescent="0.15">
      <c r="B255">
        <v>244</v>
      </c>
      <c r="C255" s="17">
        <f t="shared" si="11"/>
        <v>158026.61068993394</v>
      </c>
      <c r="D255" s="17">
        <v>1798.6515754582199</v>
      </c>
      <c r="E255" s="17">
        <f t="shared" si="10"/>
        <v>790.13305344966966</v>
      </c>
      <c r="F255" s="17">
        <f t="shared" si="12"/>
        <v>1008.5185220085502</v>
      </c>
    </row>
    <row r="256" spans="2:6" x14ac:dyDescent="0.15">
      <c r="B256">
        <v>245</v>
      </c>
      <c r="C256" s="17">
        <f t="shared" si="11"/>
        <v>157018.09216792538</v>
      </c>
      <c r="D256" s="17">
        <v>1798.6515754582199</v>
      </c>
      <c r="E256" s="17">
        <f t="shared" si="10"/>
        <v>785.09046083962687</v>
      </c>
      <c r="F256" s="17">
        <f t="shared" si="12"/>
        <v>1013.561114618593</v>
      </c>
    </row>
    <row r="257" spans="2:6" x14ac:dyDescent="0.15">
      <c r="B257">
        <v>246</v>
      </c>
      <c r="C257" s="17">
        <f t="shared" si="11"/>
        <v>156004.5310533068</v>
      </c>
      <c r="D257" s="17">
        <v>1798.6515754582199</v>
      </c>
      <c r="E257" s="17">
        <f t="shared" si="10"/>
        <v>780.022655266534</v>
      </c>
      <c r="F257" s="17">
        <f t="shared" si="12"/>
        <v>1018.6289201916859</v>
      </c>
    </row>
    <row r="258" spans="2:6" x14ac:dyDescent="0.15">
      <c r="B258">
        <v>247</v>
      </c>
      <c r="C258" s="17">
        <f t="shared" si="11"/>
        <v>154985.9021331151</v>
      </c>
      <c r="D258" s="17">
        <v>1798.6515754582199</v>
      </c>
      <c r="E258" s="17">
        <f t="shared" si="10"/>
        <v>774.92951066557544</v>
      </c>
      <c r="F258" s="17">
        <f t="shared" si="12"/>
        <v>1023.7220647926445</v>
      </c>
    </row>
    <row r="259" spans="2:6" x14ac:dyDescent="0.15">
      <c r="B259">
        <v>248</v>
      </c>
      <c r="C259" s="17">
        <f t="shared" si="11"/>
        <v>153962.18006832246</v>
      </c>
      <c r="D259" s="17">
        <v>1798.6515754582199</v>
      </c>
      <c r="E259" s="17">
        <f t="shared" si="10"/>
        <v>769.81090034161218</v>
      </c>
      <c r="F259" s="17">
        <f t="shared" si="12"/>
        <v>1028.8406751166076</v>
      </c>
    </row>
    <row r="260" spans="2:6" x14ac:dyDescent="0.15">
      <c r="B260">
        <v>249</v>
      </c>
      <c r="C260" s="17">
        <f t="shared" si="11"/>
        <v>152933.33939320585</v>
      </c>
      <c r="D260" s="17">
        <v>1798.6515754582199</v>
      </c>
      <c r="E260" s="17">
        <f t="shared" si="10"/>
        <v>764.66669696602924</v>
      </c>
      <c r="F260" s="17">
        <f t="shared" si="12"/>
        <v>1033.9848784921905</v>
      </c>
    </row>
    <row r="261" spans="2:6" x14ac:dyDescent="0.15">
      <c r="B261">
        <v>250</v>
      </c>
      <c r="C261" s="17">
        <f t="shared" si="11"/>
        <v>151899.35451471366</v>
      </c>
      <c r="D261" s="17">
        <v>1798.6515754582199</v>
      </c>
      <c r="E261" s="17">
        <f t="shared" si="10"/>
        <v>759.49677257356825</v>
      </c>
      <c r="F261" s="17">
        <f t="shared" si="12"/>
        <v>1039.1548028846516</v>
      </c>
    </row>
    <row r="262" spans="2:6" x14ac:dyDescent="0.15">
      <c r="B262">
        <v>251</v>
      </c>
      <c r="C262" s="17">
        <f t="shared" si="11"/>
        <v>150860.19971182902</v>
      </c>
      <c r="D262" s="17">
        <v>1798.6515754582199</v>
      </c>
      <c r="E262" s="17">
        <f t="shared" si="10"/>
        <v>754.30099855914511</v>
      </c>
      <c r="F262" s="17">
        <f t="shared" si="12"/>
        <v>1044.3505768990749</v>
      </c>
    </row>
    <row r="263" spans="2:6" x14ac:dyDescent="0.15">
      <c r="B263">
        <v>252</v>
      </c>
      <c r="C263" s="17">
        <f t="shared" si="11"/>
        <v>149815.84913492994</v>
      </c>
      <c r="D263" s="17">
        <v>1798.6515754582199</v>
      </c>
      <c r="E263" s="17">
        <f t="shared" si="10"/>
        <v>749.07924567464977</v>
      </c>
      <c r="F263" s="17">
        <f t="shared" si="12"/>
        <v>1049.5723297835702</v>
      </c>
    </row>
    <row r="264" spans="2:6" x14ac:dyDescent="0.15">
      <c r="B264">
        <v>253</v>
      </c>
      <c r="C264" s="17">
        <f t="shared" si="11"/>
        <v>148766.27680514636</v>
      </c>
      <c r="D264" s="17">
        <v>1798.6515754582199</v>
      </c>
      <c r="E264" s="17">
        <f t="shared" si="10"/>
        <v>743.83138402573184</v>
      </c>
      <c r="F264" s="17">
        <f t="shared" si="12"/>
        <v>1054.8201914324882</v>
      </c>
    </row>
    <row r="265" spans="2:6" x14ac:dyDescent="0.15">
      <c r="B265">
        <v>254</v>
      </c>
      <c r="C265" s="17">
        <f t="shared" si="11"/>
        <v>147711.45661371388</v>
      </c>
      <c r="D265" s="17">
        <v>1798.6515754582199</v>
      </c>
      <c r="E265" s="17">
        <f t="shared" si="10"/>
        <v>738.55728306856929</v>
      </c>
      <c r="F265" s="17">
        <f t="shared" si="12"/>
        <v>1060.0942923896505</v>
      </c>
    </row>
    <row r="266" spans="2:6" x14ac:dyDescent="0.15">
      <c r="B266">
        <v>255</v>
      </c>
      <c r="C266" s="17">
        <f t="shared" si="11"/>
        <v>146651.36232132424</v>
      </c>
      <c r="D266" s="17">
        <v>1798.6515754582199</v>
      </c>
      <c r="E266" s="17">
        <f t="shared" si="10"/>
        <v>733.25681160662123</v>
      </c>
      <c r="F266" s="17">
        <f t="shared" si="12"/>
        <v>1065.3947638515988</v>
      </c>
    </row>
    <row r="267" spans="2:6" x14ac:dyDescent="0.15">
      <c r="B267">
        <v>256</v>
      </c>
      <c r="C267" s="17">
        <f t="shared" si="11"/>
        <v>145585.96755747264</v>
      </c>
      <c r="D267" s="17">
        <v>1798.6515754582199</v>
      </c>
      <c r="E267" s="17">
        <f t="shared" si="10"/>
        <v>727.92983778736323</v>
      </c>
      <c r="F267" s="17">
        <f t="shared" si="12"/>
        <v>1070.7217376708568</v>
      </c>
    </row>
    <row r="268" spans="2:6" x14ac:dyDescent="0.15">
      <c r="B268">
        <v>257</v>
      </c>
      <c r="C268" s="17">
        <f t="shared" si="11"/>
        <v>144515.24581980178</v>
      </c>
      <c r="D268" s="17">
        <v>1798.6515754582199</v>
      </c>
      <c r="E268" s="17">
        <f t="shared" ref="E268:E331" si="13">C268*$B$2/12</f>
        <v>722.57622909900886</v>
      </c>
      <c r="F268" s="17">
        <f t="shared" si="12"/>
        <v>1076.0753463592109</v>
      </c>
    </row>
    <row r="269" spans="2:6" x14ac:dyDescent="0.15">
      <c r="B269">
        <v>258</v>
      </c>
      <c r="C269" s="17">
        <f t="shared" ref="C269:C332" si="14">C268-F268</f>
        <v>143439.17047344259</v>
      </c>
      <c r="D269" s="17">
        <v>1798.6515754582199</v>
      </c>
      <c r="E269" s="17">
        <f t="shared" si="13"/>
        <v>717.19585236721286</v>
      </c>
      <c r="F269" s="17">
        <f t="shared" si="12"/>
        <v>1081.455723091007</v>
      </c>
    </row>
    <row r="270" spans="2:6" x14ac:dyDescent="0.15">
      <c r="B270">
        <v>259</v>
      </c>
      <c r="C270" s="17">
        <f t="shared" si="14"/>
        <v>142357.71475035159</v>
      </c>
      <c r="D270" s="17">
        <v>1798.6515754582199</v>
      </c>
      <c r="E270" s="17">
        <f t="shared" si="13"/>
        <v>711.78857375175801</v>
      </c>
      <c r="F270" s="17">
        <f t="shared" si="12"/>
        <v>1086.863001706462</v>
      </c>
    </row>
    <row r="271" spans="2:6" x14ac:dyDescent="0.15">
      <c r="B271">
        <v>260</v>
      </c>
      <c r="C271" s="17">
        <f t="shared" si="14"/>
        <v>141270.85174864513</v>
      </c>
      <c r="D271" s="17">
        <v>1798.6515754582199</v>
      </c>
      <c r="E271" s="17">
        <f t="shared" si="13"/>
        <v>706.35425874322561</v>
      </c>
      <c r="F271" s="17">
        <f t="shared" si="12"/>
        <v>1092.2973167149944</v>
      </c>
    </row>
    <row r="272" spans="2:6" x14ac:dyDescent="0.15">
      <c r="B272">
        <v>261</v>
      </c>
      <c r="C272" s="17">
        <f t="shared" si="14"/>
        <v>140178.55443193013</v>
      </c>
      <c r="D272" s="17">
        <v>1798.6515754582199</v>
      </c>
      <c r="E272" s="17">
        <f t="shared" si="13"/>
        <v>700.89277215965058</v>
      </c>
      <c r="F272" s="17">
        <f t="shared" si="12"/>
        <v>1097.7588032985693</v>
      </c>
    </row>
    <row r="273" spans="2:6" x14ac:dyDescent="0.15">
      <c r="B273">
        <v>262</v>
      </c>
      <c r="C273" s="17">
        <f t="shared" si="14"/>
        <v>139080.79562863155</v>
      </c>
      <c r="D273" s="17">
        <v>1798.6515754582199</v>
      </c>
      <c r="E273" s="17">
        <f t="shared" si="13"/>
        <v>695.40397814315781</v>
      </c>
      <c r="F273" s="17">
        <f t="shared" si="12"/>
        <v>1103.2475973150622</v>
      </c>
    </row>
    <row r="274" spans="2:6" x14ac:dyDescent="0.15">
      <c r="B274">
        <v>263</v>
      </c>
      <c r="C274" s="17">
        <f t="shared" si="14"/>
        <v>137977.54803131649</v>
      </c>
      <c r="D274" s="17">
        <v>1798.6515754582199</v>
      </c>
      <c r="E274" s="17">
        <f t="shared" si="13"/>
        <v>689.88774015658237</v>
      </c>
      <c r="F274" s="17">
        <f t="shared" si="12"/>
        <v>1108.7638353016375</v>
      </c>
    </row>
    <row r="275" spans="2:6" x14ac:dyDescent="0.15">
      <c r="B275">
        <v>264</v>
      </c>
      <c r="C275" s="17">
        <f t="shared" si="14"/>
        <v>136868.78419601484</v>
      </c>
      <c r="D275" s="17">
        <v>1798.6515754582199</v>
      </c>
      <c r="E275" s="17">
        <f t="shared" si="13"/>
        <v>684.34392098007413</v>
      </c>
      <c r="F275" s="17">
        <f t="shared" si="12"/>
        <v>1114.3076544781457</v>
      </c>
    </row>
    <row r="276" spans="2:6" x14ac:dyDescent="0.15">
      <c r="B276">
        <v>265</v>
      </c>
      <c r="C276" s="17">
        <f t="shared" si="14"/>
        <v>135754.47654153669</v>
      </c>
      <c r="D276" s="17">
        <v>1798.6515754582199</v>
      </c>
      <c r="E276" s="17">
        <f t="shared" si="13"/>
        <v>678.77238270768339</v>
      </c>
      <c r="F276" s="17">
        <f t="shared" si="12"/>
        <v>1119.8791927505365</v>
      </c>
    </row>
    <row r="277" spans="2:6" x14ac:dyDescent="0.15">
      <c r="B277">
        <v>266</v>
      </c>
      <c r="C277" s="17">
        <f t="shared" si="14"/>
        <v>134634.59734878616</v>
      </c>
      <c r="D277" s="17">
        <v>1798.6515754582199</v>
      </c>
      <c r="E277" s="17">
        <f t="shared" si="13"/>
        <v>673.17298674393078</v>
      </c>
      <c r="F277" s="17">
        <f t="shared" si="12"/>
        <v>1125.4785887142891</v>
      </c>
    </row>
    <row r="278" spans="2:6" x14ac:dyDescent="0.15">
      <c r="B278">
        <v>267</v>
      </c>
      <c r="C278" s="17">
        <f t="shared" si="14"/>
        <v>133509.11876007187</v>
      </c>
      <c r="D278" s="17">
        <v>1798.6515754582199</v>
      </c>
      <c r="E278" s="17">
        <f t="shared" si="13"/>
        <v>667.54559380035937</v>
      </c>
      <c r="F278" s="17">
        <f t="shared" ref="F278:F341" si="15">D278-E278</f>
        <v>1131.1059816578604</v>
      </c>
    </row>
    <row r="279" spans="2:6" x14ac:dyDescent="0.15">
      <c r="B279">
        <v>268</v>
      </c>
      <c r="C279" s="17">
        <f t="shared" si="14"/>
        <v>132378.01277841401</v>
      </c>
      <c r="D279" s="17">
        <v>1798.6515754582199</v>
      </c>
      <c r="E279" s="17">
        <f t="shared" si="13"/>
        <v>661.89006389206997</v>
      </c>
      <c r="F279" s="17">
        <f t="shared" si="15"/>
        <v>1136.7615115661499</v>
      </c>
    </row>
    <row r="280" spans="2:6" x14ac:dyDescent="0.15">
      <c r="B280">
        <v>269</v>
      </c>
      <c r="C280" s="17">
        <f t="shared" si="14"/>
        <v>131241.25126684786</v>
      </c>
      <c r="D280" s="17">
        <v>1798.6515754582199</v>
      </c>
      <c r="E280" s="17">
        <f t="shared" si="13"/>
        <v>656.20625633423924</v>
      </c>
      <c r="F280" s="17">
        <f t="shared" si="15"/>
        <v>1142.4453191239807</v>
      </c>
    </row>
    <row r="281" spans="2:6" x14ac:dyDescent="0.15">
      <c r="B281">
        <v>270</v>
      </c>
      <c r="C281" s="17">
        <f t="shared" si="14"/>
        <v>130098.80594772389</v>
      </c>
      <c r="D281" s="17">
        <v>1798.6515754582199</v>
      </c>
      <c r="E281" s="17">
        <f t="shared" si="13"/>
        <v>650.49402973861936</v>
      </c>
      <c r="F281" s="17">
        <f t="shared" si="15"/>
        <v>1148.1575457196004</v>
      </c>
    </row>
    <row r="282" spans="2:6" x14ac:dyDescent="0.15">
      <c r="B282">
        <v>271</v>
      </c>
      <c r="C282" s="17">
        <f t="shared" si="14"/>
        <v>128950.64840200428</v>
      </c>
      <c r="D282" s="17">
        <v>1798.6515754582199</v>
      </c>
      <c r="E282" s="17">
        <f t="shared" si="13"/>
        <v>644.75324201002138</v>
      </c>
      <c r="F282" s="17">
        <f t="shared" si="15"/>
        <v>1153.8983334481986</v>
      </c>
    </row>
    <row r="283" spans="2:6" x14ac:dyDescent="0.15">
      <c r="B283">
        <v>272</v>
      </c>
      <c r="C283" s="17">
        <f t="shared" si="14"/>
        <v>127796.75006855608</v>
      </c>
      <c r="D283" s="17">
        <v>1798.6515754582199</v>
      </c>
      <c r="E283" s="17">
        <f t="shared" si="13"/>
        <v>638.98375034278035</v>
      </c>
      <c r="F283" s="17">
        <f t="shared" si="15"/>
        <v>1159.6678251154394</v>
      </c>
    </row>
    <row r="284" spans="2:6" x14ac:dyDescent="0.15">
      <c r="B284">
        <v>273</v>
      </c>
      <c r="C284" s="17">
        <f t="shared" si="14"/>
        <v>126637.08224344064</v>
      </c>
      <c r="D284" s="17">
        <v>1798.6515754582199</v>
      </c>
      <c r="E284" s="17">
        <f t="shared" si="13"/>
        <v>633.18541121720318</v>
      </c>
      <c r="F284" s="17">
        <f t="shared" si="15"/>
        <v>1165.4661642410167</v>
      </c>
    </row>
    <row r="285" spans="2:6" x14ac:dyDescent="0.15">
      <c r="B285">
        <v>274</v>
      </c>
      <c r="C285" s="17">
        <f t="shared" si="14"/>
        <v>125471.61607919962</v>
      </c>
      <c r="D285" s="17">
        <v>1798.6515754582199</v>
      </c>
      <c r="E285" s="17">
        <f t="shared" si="13"/>
        <v>627.35808039599806</v>
      </c>
      <c r="F285" s="17">
        <f t="shared" si="15"/>
        <v>1171.2934950622218</v>
      </c>
    </row>
    <row r="286" spans="2:6" x14ac:dyDescent="0.15">
      <c r="B286">
        <v>275</v>
      </c>
      <c r="C286" s="17">
        <f t="shared" si="14"/>
        <v>124300.32258413741</v>
      </c>
      <c r="D286" s="17">
        <v>1798.6515754582199</v>
      </c>
      <c r="E286" s="17">
        <f t="shared" si="13"/>
        <v>621.50161292068708</v>
      </c>
      <c r="F286" s="17">
        <f t="shared" si="15"/>
        <v>1177.1499625375327</v>
      </c>
    </row>
    <row r="287" spans="2:6" x14ac:dyDescent="0.15">
      <c r="B287">
        <v>276</v>
      </c>
      <c r="C287" s="17">
        <f t="shared" si="14"/>
        <v>123123.17262159988</v>
      </c>
      <c r="D287" s="17">
        <v>1798.6515754582199</v>
      </c>
      <c r="E287" s="17">
        <f t="shared" si="13"/>
        <v>615.61586310799942</v>
      </c>
      <c r="F287" s="17">
        <f t="shared" si="15"/>
        <v>1183.0357123502204</v>
      </c>
    </row>
    <row r="288" spans="2:6" x14ac:dyDescent="0.15">
      <c r="B288">
        <v>277</v>
      </c>
      <c r="C288" s="17">
        <f t="shared" si="14"/>
        <v>121940.13690924966</v>
      </c>
      <c r="D288" s="17">
        <v>1798.6515754582199</v>
      </c>
      <c r="E288" s="17">
        <f t="shared" si="13"/>
        <v>609.70068454624823</v>
      </c>
      <c r="F288" s="17">
        <f t="shared" si="15"/>
        <v>1188.9508909119718</v>
      </c>
    </row>
    <row r="289" spans="2:6" x14ac:dyDescent="0.15">
      <c r="B289">
        <v>278</v>
      </c>
      <c r="C289" s="17">
        <f t="shared" si="14"/>
        <v>120751.18601833768</v>
      </c>
      <c r="D289" s="17">
        <v>1798.6515754582199</v>
      </c>
      <c r="E289" s="17">
        <f t="shared" si="13"/>
        <v>603.75593009168836</v>
      </c>
      <c r="F289" s="17">
        <f t="shared" si="15"/>
        <v>1194.8956453665314</v>
      </c>
    </row>
    <row r="290" spans="2:6" x14ac:dyDescent="0.15">
      <c r="B290">
        <v>279</v>
      </c>
      <c r="C290" s="17">
        <f t="shared" si="14"/>
        <v>119556.29037297115</v>
      </c>
      <c r="D290" s="17">
        <v>1798.6515754582199</v>
      </c>
      <c r="E290" s="17">
        <f t="shared" si="13"/>
        <v>597.78145186485574</v>
      </c>
      <c r="F290" s="17">
        <f t="shared" si="15"/>
        <v>1200.870123593364</v>
      </c>
    </row>
    <row r="291" spans="2:6" x14ac:dyDescent="0.15">
      <c r="B291">
        <v>280</v>
      </c>
      <c r="C291" s="17">
        <f t="shared" si="14"/>
        <v>118355.42024937778</v>
      </c>
      <c r="D291" s="17">
        <v>1798.6515754582199</v>
      </c>
      <c r="E291" s="17">
        <f t="shared" si="13"/>
        <v>591.77710124688895</v>
      </c>
      <c r="F291" s="17">
        <f t="shared" si="15"/>
        <v>1206.8744742113308</v>
      </c>
    </row>
    <row r="292" spans="2:6" x14ac:dyDescent="0.15">
      <c r="B292">
        <v>281</v>
      </c>
      <c r="C292" s="17">
        <f t="shared" si="14"/>
        <v>117148.54577516645</v>
      </c>
      <c r="D292" s="17">
        <v>1798.6515754582199</v>
      </c>
      <c r="E292" s="17">
        <f t="shared" si="13"/>
        <v>585.7427288758322</v>
      </c>
      <c r="F292" s="17">
        <f t="shared" si="15"/>
        <v>1212.9088465823877</v>
      </c>
    </row>
    <row r="293" spans="2:6" x14ac:dyDescent="0.15">
      <c r="B293">
        <v>282</v>
      </c>
      <c r="C293" s="17">
        <f t="shared" si="14"/>
        <v>115935.63692858406</v>
      </c>
      <c r="D293" s="17">
        <v>1798.6515754582199</v>
      </c>
      <c r="E293" s="17">
        <f t="shared" si="13"/>
        <v>579.67818464292031</v>
      </c>
      <c r="F293" s="17">
        <f t="shared" si="15"/>
        <v>1218.9733908152996</v>
      </c>
    </row>
    <row r="294" spans="2:6" x14ac:dyDescent="0.15">
      <c r="B294">
        <v>283</v>
      </c>
      <c r="C294" s="17">
        <f t="shared" si="14"/>
        <v>114716.66353776876</v>
      </c>
      <c r="D294" s="17">
        <v>1798.6515754582199</v>
      </c>
      <c r="E294" s="17">
        <f t="shared" si="13"/>
        <v>573.58331768884375</v>
      </c>
      <c r="F294" s="17">
        <f t="shared" si="15"/>
        <v>1225.068257769376</v>
      </c>
    </row>
    <row r="295" spans="2:6" x14ac:dyDescent="0.15">
      <c r="B295">
        <v>284</v>
      </c>
      <c r="C295" s="17">
        <f t="shared" si="14"/>
        <v>113491.59527999938</v>
      </c>
      <c r="D295" s="17">
        <v>1798.6515754582199</v>
      </c>
      <c r="E295" s="17">
        <f t="shared" si="13"/>
        <v>567.45797639999694</v>
      </c>
      <c r="F295" s="17">
        <f t="shared" si="15"/>
        <v>1231.1935990582228</v>
      </c>
    </row>
    <row r="296" spans="2:6" x14ac:dyDescent="0.15">
      <c r="B296">
        <v>285</v>
      </c>
      <c r="C296" s="17">
        <f t="shared" si="14"/>
        <v>112260.40168094116</v>
      </c>
      <c r="D296" s="17">
        <v>1798.6515754582199</v>
      </c>
      <c r="E296" s="17">
        <f t="shared" si="13"/>
        <v>561.30200840470582</v>
      </c>
      <c r="F296" s="17">
        <f t="shared" si="15"/>
        <v>1237.349567053514</v>
      </c>
    </row>
    <row r="297" spans="2:6" x14ac:dyDescent="0.15">
      <c r="B297">
        <v>286</v>
      </c>
      <c r="C297" s="17">
        <f t="shared" si="14"/>
        <v>111023.05211388764</v>
      </c>
      <c r="D297" s="17">
        <v>1798.6515754582199</v>
      </c>
      <c r="E297" s="17">
        <f t="shared" si="13"/>
        <v>555.11526056943819</v>
      </c>
      <c r="F297" s="17">
        <f t="shared" si="15"/>
        <v>1243.5363148887818</v>
      </c>
    </row>
    <row r="298" spans="2:6" x14ac:dyDescent="0.15">
      <c r="B298">
        <v>287</v>
      </c>
      <c r="C298" s="17">
        <f t="shared" si="14"/>
        <v>109779.51579899885</v>
      </c>
      <c r="D298" s="17">
        <v>1798.6515754582199</v>
      </c>
      <c r="E298" s="17">
        <f t="shared" si="13"/>
        <v>548.89757899499421</v>
      </c>
      <c r="F298" s="17">
        <f t="shared" si="15"/>
        <v>1249.7539964632256</v>
      </c>
    </row>
    <row r="299" spans="2:6" x14ac:dyDescent="0.15">
      <c r="B299">
        <v>288</v>
      </c>
      <c r="C299" s="17">
        <f t="shared" si="14"/>
        <v>108529.76180253562</v>
      </c>
      <c r="D299" s="17">
        <v>1798.6515754582199</v>
      </c>
      <c r="E299" s="17">
        <f t="shared" si="13"/>
        <v>542.64880901267804</v>
      </c>
      <c r="F299" s="17">
        <f t="shared" si="15"/>
        <v>1256.002766445542</v>
      </c>
    </row>
    <row r="300" spans="2:6" x14ac:dyDescent="0.15">
      <c r="B300">
        <v>289</v>
      </c>
      <c r="C300" s="17">
        <f t="shared" si="14"/>
        <v>107273.75903609008</v>
      </c>
      <c r="D300" s="17">
        <v>1798.6515754582199</v>
      </c>
      <c r="E300" s="17">
        <f t="shared" si="13"/>
        <v>536.36879518045032</v>
      </c>
      <c r="F300" s="17">
        <f t="shared" si="15"/>
        <v>1262.2827802777697</v>
      </c>
    </row>
    <row r="301" spans="2:6" x14ac:dyDescent="0.15">
      <c r="B301">
        <v>290</v>
      </c>
      <c r="C301" s="17">
        <f t="shared" si="14"/>
        <v>106011.4762558123</v>
      </c>
      <c r="D301" s="17">
        <v>1798.6515754582199</v>
      </c>
      <c r="E301" s="17">
        <f t="shared" si="13"/>
        <v>530.05738127906147</v>
      </c>
      <c r="F301" s="17">
        <f t="shared" si="15"/>
        <v>1268.5941941791584</v>
      </c>
    </row>
    <row r="302" spans="2:6" x14ac:dyDescent="0.15">
      <c r="B302">
        <v>291</v>
      </c>
      <c r="C302" s="17">
        <f t="shared" si="14"/>
        <v>104742.88206163315</v>
      </c>
      <c r="D302" s="17">
        <v>1798.6515754582199</v>
      </c>
      <c r="E302" s="17">
        <f t="shared" si="13"/>
        <v>523.71441030816572</v>
      </c>
      <c r="F302" s="17">
        <f t="shared" si="15"/>
        <v>1274.9371651500542</v>
      </c>
    </row>
    <row r="303" spans="2:6" x14ac:dyDescent="0.15">
      <c r="B303">
        <v>292</v>
      </c>
      <c r="C303" s="17">
        <f t="shared" si="14"/>
        <v>103467.9448964831</v>
      </c>
      <c r="D303" s="17">
        <v>1798.6515754582199</v>
      </c>
      <c r="E303" s="17">
        <f t="shared" si="13"/>
        <v>517.33972448241548</v>
      </c>
      <c r="F303" s="17">
        <f t="shared" si="15"/>
        <v>1281.3118509758044</v>
      </c>
    </row>
    <row r="304" spans="2:6" x14ac:dyDescent="0.15">
      <c r="B304">
        <v>293</v>
      </c>
      <c r="C304" s="17">
        <f t="shared" si="14"/>
        <v>102186.63304550729</v>
      </c>
      <c r="D304" s="17">
        <v>1798.6515754582199</v>
      </c>
      <c r="E304" s="17">
        <f t="shared" si="13"/>
        <v>510.93316522753639</v>
      </c>
      <c r="F304" s="17">
        <f t="shared" si="15"/>
        <v>1287.7184102306835</v>
      </c>
    </row>
    <row r="305" spans="2:6" x14ac:dyDescent="0.15">
      <c r="B305">
        <v>294</v>
      </c>
      <c r="C305" s="17">
        <f t="shared" si="14"/>
        <v>100898.91463527661</v>
      </c>
      <c r="D305" s="17">
        <v>1798.6515754582199</v>
      </c>
      <c r="E305" s="17">
        <f t="shared" si="13"/>
        <v>504.49457317638303</v>
      </c>
      <c r="F305" s="17">
        <f t="shared" si="15"/>
        <v>1294.1570022818369</v>
      </c>
    </row>
    <row r="306" spans="2:6" x14ac:dyDescent="0.15">
      <c r="B306">
        <v>295</v>
      </c>
      <c r="C306" s="17">
        <f t="shared" si="14"/>
        <v>99604.757632994777</v>
      </c>
      <c r="D306" s="17">
        <v>1798.6515754582199</v>
      </c>
      <c r="E306" s="17">
        <f t="shared" si="13"/>
        <v>498.02378816497389</v>
      </c>
      <c r="F306" s="17">
        <f t="shared" si="15"/>
        <v>1300.627787293246</v>
      </c>
    </row>
    <row r="307" spans="2:6" x14ac:dyDescent="0.15">
      <c r="B307">
        <v>296</v>
      </c>
      <c r="C307" s="17">
        <f t="shared" si="14"/>
        <v>98304.129845701536</v>
      </c>
      <c r="D307" s="17">
        <v>1798.6515754582199</v>
      </c>
      <c r="E307" s="17">
        <f t="shared" si="13"/>
        <v>491.52064922850764</v>
      </c>
      <c r="F307" s="17">
        <f t="shared" si="15"/>
        <v>1307.1309262297123</v>
      </c>
    </row>
    <row r="308" spans="2:6" x14ac:dyDescent="0.15">
      <c r="B308">
        <v>297</v>
      </c>
      <c r="C308" s="17">
        <f t="shared" si="14"/>
        <v>96996.998919471822</v>
      </c>
      <c r="D308" s="17">
        <v>1798.6515754582199</v>
      </c>
      <c r="E308" s="17">
        <f t="shared" si="13"/>
        <v>484.98499459735905</v>
      </c>
      <c r="F308" s="17">
        <f t="shared" si="15"/>
        <v>1313.6665808608609</v>
      </c>
    </row>
    <row r="309" spans="2:6" x14ac:dyDescent="0.15">
      <c r="B309">
        <v>298</v>
      </c>
      <c r="C309" s="17">
        <f t="shared" si="14"/>
        <v>95683.332338610955</v>
      </c>
      <c r="D309" s="17">
        <v>1798.6515754582199</v>
      </c>
      <c r="E309" s="17">
        <f t="shared" si="13"/>
        <v>478.41666169305472</v>
      </c>
      <c r="F309" s="17">
        <f t="shared" si="15"/>
        <v>1320.2349137651652</v>
      </c>
    </row>
    <row r="310" spans="2:6" x14ac:dyDescent="0.15">
      <c r="B310">
        <v>299</v>
      </c>
      <c r="C310" s="17">
        <f t="shared" si="14"/>
        <v>94363.097424845793</v>
      </c>
      <c r="D310" s="17">
        <v>1798.6515754582199</v>
      </c>
      <c r="E310" s="17">
        <f t="shared" si="13"/>
        <v>471.81548712422892</v>
      </c>
      <c r="F310" s="17">
        <f t="shared" si="15"/>
        <v>1326.836088333991</v>
      </c>
    </row>
    <row r="311" spans="2:6" x14ac:dyDescent="0.15">
      <c r="B311">
        <v>300</v>
      </c>
      <c r="C311" s="17">
        <f t="shared" si="14"/>
        <v>93036.261336511801</v>
      </c>
      <c r="D311" s="17">
        <v>1798.6515754582199</v>
      </c>
      <c r="E311" s="17">
        <f t="shared" si="13"/>
        <v>465.18130668255895</v>
      </c>
      <c r="F311" s="17">
        <f t="shared" si="15"/>
        <v>1333.470268775661</v>
      </c>
    </row>
    <row r="312" spans="2:6" x14ac:dyDescent="0.15">
      <c r="B312">
        <v>301</v>
      </c>
      <c r="C312" s="17">
        <f t="shared" si="14"/>
        <v>91702.791067736136</v>
      </c>
      <c r="D312" s="17">
        <v>1798.6515754582199</v>
      </c>
      <c r="E312" s="17">
        <f t="shared" si="13"/>
        <v>458.51395533868066</v>
      </c>
      <c r="F312" s="17">
        <f t="shared" si="15"/>
        <v>1340.1376201195392</v>
      </c>
    </row>
    <row r="313" spans="2:6" x14ac:dyDescent="0.15">
      <c r="B313">
        <v>302</v>
      </c>
      <c r="C313" s="17">
        <f t="shared" si="14"/>
        <v>90362.653447616598</v>
      </c>
      <c r="D313" s="17">
        <v>1798.6515754582199</v>
      </c>
      <c r="E313" s="17">
        <f t="shared" si="13"/>
        <v>451.81326723808297</v>
      </c>
      <c r="F313" s="17">
        <f t="shared" si="15"/>
        <v>1346.8383082201369</v>
      </c>
    </row>
    <row r="314" spans="2:6" x14ac:dyDescent="0.15">
      <c r="B314">
        <v>303</v>
      </c>
      <c r="C314" s="17">
        <f t="shared" si="14"/>
        <v>89015.815139396465</v>
      </c>
      <c r="D314" s="17">
        <v>1798.6515754582199</v>
      </c>
      <c r="E314" s="17">
        <f t="shared" si="13"/>
        <v>445.07907569698233</v>
      </c>
      <c r="F314" s="17">
        <f t="shared" si="15"/>
        <v>1353.5724997612376</v>
      </c>
    </row>
    <row r="315" spans="2:6" x14ac:dyDescent="0.15">
      <c r="B315">
        <v>304</v>
      </c>
      <c r="C315" s="17">
        <f t="shared" si="14"/>
        <v>87662.242639635224</v>
      </c>
      <c r="D315" s="17">
        <v>1798.6515754582199</v>
      </c>
      <c r="E315" s="17">
        <f t="shared" si="13"/>
        <v>438.31121319817612</v>
      </c>
      <c r="F315" s="17">
        <f t="shared" si="15"/>
        <v>1360.3403622600438</v>
      </c>
    </row>
    <row r="316" spans="2:6" x14ac:dyDescent="0.15">
      <c r="B316">
        <v>305</v>
      </c>
      <c r="C316" s="17">
        <f t="shared" si="14"/>
        <v>86301.902277375179</v>
      </c>
      <c r="D316" s="17">
        <v>1798.6515754582199</v>
      </c>
      <c r="E316" s="17">
        <f t="shared" si="13"/>
        <v>431.50951138687589</v>
      </c>
      <c r="F316" s="17">
        <f t="shared" si="15"/>
        <v>1367.1420640713441</v>
      </c>
    </row>
    <row r="317" spans="2:6" x14ac:dyDescent="0.15">
      <c r="B317">
        <v>306</v>
      </c>
      <c r="C317" s="17">
        <f t="shared" si="14"/>
        <v>84934.760213303831</v>
      </c>
      <c r="D317" s="17">
        <v>1798.6515754582199</v>
      </c>
      <c r="E317" s="17">
        <f t="shared" si="13"/>
        <v>424.67380106651916</v>
      </c>
      <c r="F317" s="17">
        <f t="shared" si="15"/>
        <v>1373.9777743917007</v>
      </c>
    </row>
    <row r="318" spans="2:6" x14ac:dyDescent="0.15">
      <c r="B318">
        <v>307</v>
      </c>
      <c r="C318" s="17">
        <f t="shared" si="14"/>
        <v>83560.782438912123</v>
      </c>
      <c r="D318" s="17">
        <v>1798.6515754582199</v>
      </c>
      <c r="E318" s="17">
        <f t="shared" si="13"/>
        <v>417.80391219456061</v>
      </c>
      <c r="F318" s="17">
        <f t="shared" si="15"/>
        <v>1380.8476632636593</v>
      </c>
    </row>
    <row r="319" spans="2:6" x14ac:dyDescent="0.15">
      <c r="B319">
        <v>308</v>
      </c>
      <c r="C319" s="17">
        <f t="shared" si="14"/>
        <v>82179.934775648464</v>
      </c>
      <c r="D319" s="17">
        <v>1798.6515754582199</v>
      </c>
      <c r="E319" s="17">
        <f t="shared" si="13"/>
        <v>410.89967387824231</v>
      </c>
      <c r="F319" s="17">
        <f t="shared" si="15"/>
        <v>1387.7519015799776</v>
      </c>
    </row>
    <row r="320" spans="2:6" x14ac:dyDescent="0.15">
      <c r="B320">
        <v>309</v>
      </c>
      <c r="C320" s="17">
        <f t="shared" si="14"/>
        <v>80792.182874068487</v>
      </c>
      <c r="D320" s="17">
        <v>1798.6515754582199</v>
      </c>
      <c r="E320" s="17">
        <f t="shared" si="13"/>
        <v>403.96091437034244</v>
      </c>
      <c r="F320" s="17">
        <f t="shared" si="15"/>
        <v>1394.6906610878775</v>
      </c>
    </row>
    <row r="321" spans="2:6" x14ac:dyDescent="0.15">
      <c r="B321">
        <v>310</v>
      </c>
      <c r="C321" s="17">
        <f t="shared" si="14"/>
        <v>79397.492212980607</v>
      </c>
      <c r="D321" s="17">
        <v>1798.6515754582199</v>
      </c>
      <c r="E321" s="17">
        <f t="shared" si="13"/>
        <v>396.98746106490302</v>
      </c>
      <c r="F321" s="17">
        <f t="shared" si="15"/>
        <v>1401.6641143933168</v>
      </c>
    </row>
    <row r="322" spans="2:6" x14ac:dyDescent="0.15">
      <c r="B322">
        <v>311</v>
      </c>
      <c r="C322" s="17">
        <f t="shared" si="14"/>
        <v>77995.828098587284</v>
      </c>
      <c r="D322" s="17">
        <v>1798.6515754582199</v>
      </c>
      <c r="E322" s="17">
        <f t="shared" si="13"/>
        <v>389.97914049293644</v>
      </c>
      <c r="F322" s="17">
        <f t="shared" si="15"/>
        <v>1408.6724349652834</v>
      </c>
    </row>
    <row r="323" spans="2:6" x14ac:dyDescent="0.15">
      <c r="B323">
        <v>312</v>
      </c>
      <c r="C323" s="17">
        <f t="shared" si="14"/>
        <v>76587.155663622005</v>
      </c>
      <c r="D323" s="17">
        <v>1798.6515754582199</v>
      </c>
      <c r="E323" s="17">
        <f t="shared" si="13"/>
        <v>382.93577831810995</v>
      </c>
      <c r="F323" s="17">
        <f t="shared" si="15"/>
        <v>1415.71579714011</v>
      </c>
    </row>
    <row r="324" spans="2:6" x14ac:dyDescent="0.15">
      <c r="B324">
        <v>313</v>
      </c>
      <c r="C324" s="17">
        <f t="shared" si="14"/>
        <v>75171.439866481902</v>
      </c>
      <c r="D324" s="17">
        <v>1798.6515754582199</v>
      </c>
      <c r="E324" s="17">
        <f t="shared" si="13"/>
        <v>375.85719933240949</v>
      </c>
      <c r="F324" s="17">
        <f t="shared" si="15"/>
        <v>1422.7943761258105</v>
      </c>
    </row>
    <row r="325" spans="2:6" x14ac:dyDescent="0.15">
      <c r="B325">
        <v>314</v>
      </c>
      <c r="C325" s="17">
        <f t="shared" si="14"/>
        <v>73748.645490356095</v>
      </c>
      <c r="D325" s="17">
        <v>1798.6515754582199</v>
      </c>
      <c r="E325" s="17">
        <f t="shared" si="13"/>
        <v>368.74322745178046</v>
      </c>
      <c r="F325" s="17">
        <f t="shared" si="15"/>
        <v>1429.9083480064394</v>
      </c>
    </row>
    <row r="326" spans="2:6" x14ac:dyDescent="0.15">
      <c r="B326">
        <v>315</v>
      </c>
      <c r="C326" s="17">
        <f t="shared" si="14"/>
        <v>72318.737142349652</v>
      </c>
      <c r="D326" s="17">
        <v>1798.6515754582199</v>
      </c>
      <c r="E326" s="17">
        <f t="shared" si="13"/>
        <v>361.59368571174826</v>
      </c>
      <c r="F326" s="17">
        <f t="shared" si="15"/>
        <v>1437.0578897464716</v>
      </c>
    </row>
    <row r="327" spans="2:6" x14ac:dyDescent="0.15">
      <c r="B327">
        <v>316</v>
      </c>
      <c r="C327" s="17">
        <f t="shared" si="14"/>
        <v>70881.679252603179</v>
      </c>
      <c r="D327" s="17">
        <v>1798.6515754582199</v>
      </c>
      <c r="E327" s="17">
        <f t="shared" si="13"/>
        <v>354.4083962630159</v>
      </c>
      <c r="F327" s="17">
        <f t="shared" si="15"/>
        <v>1444.243179195204</v>
      </c>
    </row>
    <row r="328" spans="2:6" x14ac:dyDescent="0.15">
      <c r="B328">
        <v>317</v>
      </c>
      <c r="C328" s="17">
        <f t="shared" si="14"/>
        <v>69437.436073407967</v>
      </c>
      <c r="D328" s="17">
        <v>1798.6515754582199</v>
      </c>
      <c r="E328" s="17">
        <f t="shared" si="13"/>
        <v>347.18718036703984</v>
      </c>
      <c r="F328" s="17">
        <f t="shared" si="15"/>
        <v>1451.46439509118</v>
      </c>
    </row>
    <row r="329" spans="2:6" x14ac:dyDescent="0.15">
      <c r="B329">
        <v>318</v>
      </c>
      <c r="C329" s="17">
        <f t="shared" si="14"/>
        <v>67985.971678316782</v>
      </c>
      <c r="D329" s="17">
        <v>1798.6515754582199</v>
      </c>
      <c r="E329" s="17">
        <f t="shared" si="13"/>
        <v>339.92985839158388</v>
      </c>
      <c r="F329" s="17">
        <f t="shared" si="15"/>
        <v>1458.7217170666361</v>
      </c>
    </row>
    <row r="330" spans="2:6" x14ac:dyDescent="0.15">
      <c r="B330">
        <v>319</v>
      </c>
      <c r="C330" s="17">
        <f t="shared" si="14"/>
        <v>66527.249961250141</v>
      </c>
      <c r="D330" s="17">
        <v>1798.6515754582199</v>
      </c>
      <c r="E330" s="17">
        <f t="shared" si="13"/>
        <v>332.6362498062507</v>
      </c>
      <c r="F330" s="17">
        <f t="shared" si="15"/>
        <v>1466.0153256519693</v>
      </c>
    </row>
    <row r="331" spans="2:6" x14ac:dyDescent="0.15">
      <c r="B331">
        <v>320</v>
      </c>
      <c r="C331" s="17">
        <f t="shared" si="14"/>
        <v>65061.234635598172</v>
      </c>
      <c r="D331" s="17">
        <v>1798.6515754582199</v>
      </c>
      <c r="E331" s="17">
        <f t="shared" si="13"/>
        <v>325.30617317799084</v>
      </c>
      <c r="F331" s="17">
        <f t="shared" si="15"/>
        <v>1473.3454022802291</v>
      </c>
    </row>
    <row r="332" spans="2:6" x14ac:dyDescent="0.15">
      <c r="B332">
        <v>321</v>
      </c>
      <c r="C332" s="17">
        <f t="shared" si="14"/>
        <v>63587.889233317939</v>
      </c>
      <c r="D332" s="17">
        <v>1798.6515754582199</v>
      </c>
      <c r="E332" s="17">
        <f t="shared" ref="E332:E371" si="16">C332*$B$2/12</f>
        <v>317.93944616658968</v>
      </c>
      <c r="F332" s="17">
        <f t="shared" si="15"/>
        <v>1480.7121292916302</v>
      </c>
    </row>
    <row r="333" spans="2:6" x14ac:dyDescent="0.15">
      <c r="B333">
        <v>322</v>
      </c>
      <c r="C333" s="17">
        <f t="shared" ref="C333:C371" si="17">C332-F332</f>
        <v>62107.177104026312</v>
      </c>
      <c r="D333" s="17">
        <v>1798.6515754582199</v>
      </c>
      <c r="E333" s="17">
        <f t="shared" si="16"/>
        <v>310.53588552013156</v>
      </c>
      <c r="F333" s="17">
        <f t="shared" si="15"/>
        <v>1488.1156899380883</v>
      </c>
    </row>
    <row r="334" spans="2:6" x14ac:dyDescent="0.15">
      <c r="B334">
        <v>323</v>
      </c>
      <c r="C334" s="17">
        <f t="shared" si="17"/>
        <v>60619.061414088224</v>
      </c>
      <c r="D334" s="17">
        <v>1798.6515754582199</v>
      </c>
      <c r="E334" s="17">
        <f t="shared" si="16"/>
        <v>303.09530707044109</v>
      </c>
      <c r="F334" s="17">
        <f t="shared" si="15"/>
        <v>1495.5562683877788</v>
      </c>
    </row>
    <row r="335" spans="2:6" x14ac:dyDescent="0.15">
      <c r="B335">
        <v>324</v>
      </c>
      <c r="C335" s="17">
        <f t="shared" si="17"/>
        <v>59123.505145700445</v>
      </c>
      <c r="D335" s="17">
        <v>1798.6515754582199</v>
      </c>
      <c r="E335" s="17">
        <f t="shared" si="16"/>
        <v>295.61752572850224</v>
      </c>
      <c r="F335" s="17">
        <f t="shared" si="15"/>
        <v>1503.0340497297177</v>
      </c>
    </row>
    <row r="336" spans="2:6" x14ac:dyDescent="0.15">
      <c r="B336">
        <v>325</v>
      </c>
      <c r="C336" s="17">
        <f t="shared" si="17"/>
        <v>57620.47109597073</v>
      </c>
      <c r="D336" s="17">
        <v>1798.6515754582199</v>
      </c>
      <c r="E336" s="17">
        <f t="shared" si="16"/>
        <v>288.10235547985366</v>
      </c>
      <c r="F336" s="17">
        <f t="shared" si="15"/>
        <v>1510.5492199783662</v>
      </c>
    </row>
    <row r="337" spans="2:6" x14ac:dyDescent="0.15">
      <c r="B337">
        <v>326</v>
      </c>
      <c r="C337" s="17">
        <f t="shared" si="17"/>
        <v>56109.921875992361</v>
      </c>
      <c r="D337" s="17">
        <v>1798.6515754582199</v>
      </c>
      <c r="E337" s="17">
        <f t="shared" si="16"/>
        <v>280.54960937996179</v>
      </c>
      <c r="F337" s="17">
        <f t="shared" si="15"/>
        <v>1518.1019660782581</v>
      </c>
    </row>
    <row r="338" spans="2:6" x14ac:dyDescent="0.15">
      <c r="B338">
        <v>327</v>
      </c>
      <c r="C338" s="17">
        <f t="shared" si="17"/>
        <v>54591.819909914106</v>
      </c>
      <c r="D338" s="17">
        <v>1798.6515754582199</v>
      </c>
      <c r="E338" s="17">
        <f t="shared" si="16"/>
        <v>272.95909954957051</v>
      </c>
      <c r="F338" s="17">
        <f t="shared" si="15"/>
        <v>1525.6924759086494</v>
      </c>
    </row>
    <row r="339" spans="2:6" x14ac:dyDescent="0.15">
      <c r="B339">
        <v>328</v>
      </c>
      <c r="C339" s="17">
        <f t="shared" si="17"/>
        <v>53066.127434005459</v>
      </c>
      <c r="D339" s="17">
        <v>1798.6515754582199</v>
      </c>
      <c r="E339" s="17">
        <f t="shared" si="16"/>
        <v>265.33063717002727</v>
      </c>
      <c r="F339" s="17">
        <f t="shared" si="15"/>
        <v>1533.3209382881926</v>
      </c>
    </row>
    <row r="340" spans="2:6" x14ac:dyDescent="0.15">
      <c r="B340">
        <v>329</v>
      </c>
      <c r="C340" s="17">
        <f t="shared" si="17"/>
        <v>51532.806495717268</v>
      </c>
      <c r="D340" s="17">
        <v>1798.6515754582199</v>
      </c>
      <c r="E340" s="17">
        <f t="shared" si="16"/>
        <v>257.66403247858631</v>
      </c>
      <c r="F340" s="17">
        <f t="shared" si="15"/>
        <v>1540.9875429796336</v>
      </c>
    </row>
    <row r="341" spans="2:6" x14ac:dyDescent="0.15">
      <c r="B341">
        <v>330</v>
      </c>
      <c r="C341" s="17">
        <f t="shared" si="17"/>
        <v>49991.818952737638</v>
      </c>
      <c r="D341" s="17">
        <v>1798.6515754582199</v>
      </c>
      <c r="E341" s="17">
        <f t="shared" si="16"/>
        <v>249.9590947636882</v>
      </c>
      <c r="F341" s="17">
        <f t="shared" si="15"/>
        <v>1548.6924806945317</v>
      </c>
    </row>
    <row r="342" spans="2:6" x14ac:dyDescent="0.15">
      <c r="B342">
        <v>331</v>
      </c>
      <c r="C342" s="17">
        <f t="shared" si="17"/>
        <v>48443.126472043106</v>
      </c>
      <c r="D342" s="17">
        <v>1798.6515754582199</v>
      </c>
      <c r="E342" s="17">
        <f t="shared" si="16"/>
        <v>242.21563236021552</v>
      </c>
      <c r="F342" s="17">
        <f t="shared" ref="F342:F371" si="18">D342-E342</f>
        <v>1556.4359430980044</v>
      </c>
    </row>
    <row r="343" spans="2:6" x14ac:dyDescent="0.15">
      <c r="B343">
        <v>332</v>
      </c>
      <c r="C343" s="17">
        <f t="shared" si="17"/>
        <v>46886.690528945102</v>
      </c>
      <c r="D343" s="17">
        <v>1798.6515754582199</v>
      </c>
      <c r="E343" s="17">
        <f t="shared" si="16"/>
        <v>234.43345264472552</v>
      </c>
      <c r="F343" s="17">
        <f t="shared" si="18"/>
        <v>1564.2181228134943</v>
      </c>
    </row>
    <row r="344" spans="2:6" x14ac:dyDescent="0.15">
      <c r="B344">
        <v>333</v>
      </c>
      <c r="C344" s="17">
        <f t="shared" si="17"/>
        <v>45322.472406131608</v>
      </c>
      <c r="D344" s="17">
        <v>1798.6515754582199</v>
      </c>
      <c r="E344" s="17">
        <f t="shared" si="16"/>
        <v>226.61236203065803</v>
      </c>
      <c r="F344" s="17">
        <f t="shared" si="18"/>
        <v>1572.0392134275619</v>
      </c>
    </row>
    <row r="345" spans="2:6" x14ac:dyDescent="0.15">
      <c r="B345">
        <v>334</v>
      </c>
      <c r="C345" s="17">
        <f t="shared" si="17"/>
        <v>43750.433192704048</v>
      </c>
      <c r="D345" s="17">
        <v>1798.6515754582199</v>
      </c>
      <c r="E345" s="17">
        <f t="shared" si="16"/>
        <v>218.75216596352024</v>
      </c>
      <c r="F345" s="17">
        <f t="shared" si="18"/>
        <v>1579.8994094946997</v>
      </c>
    </row>
    <row r="346" spans="2:6" x14ac:dyDescent="0.15">
      <c r="B346">
        <v>335</v>
      </c>
      <c r="C346" s="17">
        <f t="shared" si="17"/>
        <v>42170.53378320935</v>
      </c>
      <c r="D346" s="17">
        <v>1798.6515754582199</v>
      </c>
      <c r="E346" s="17">
        <f t="shared" si="16"/>
        <v>210.85266891604672</v>
      </c>
      <c r="F346" s="17">
        <f t="shared" si="18"/>
        <v>1587.7989065421732</v>
      </c>
    </row>
    <row r="347" spans="2:6" x14ac:dyDescent="0.15">
      <c r="B347">
        <v>336</v>
      </c>
      <c r="C347" s="17">
        <f t="shared" si="17"/>
        <v>40582.734876667178</v>
      </c>
      <c r="D347" s="17">
        <v>1798.6515754582199</v>
      </c>
      <c r="E347" s="17">
        <f t="shared" si="16"/>
        <v>202.91367438333589</v>
      </c>
      <c r="F347" s="17">
        <f t="shared" si="18"/>
        <v>1595.7379010748841</v>
      </c>
    </row>
    <row r="348" spans="2:6" x14ac:dyDescent="0.15">
      <c r="B348">
        <v>337</v>
      </c>
      <c r="C348" s="17">
        <f t="shared" si="17"/>
        <v>38986.996975592294</v>
      </c>
      <c r="D348" s="17">
        <v>1798.6515754582199</v>
      </c>
      <c r="E348" s="17">
        <f t="shared" si="16"/>
        <v>194.93498487796145</v>
      </c>
      <c r="F348" s="17">
        <f t="shared" si="18"/>
        <v>1603.7165905802585</v>
      </c>
    </row>
    <row r="349" spans="2:6" x14ac:dyDescent="0.15">
      <c r="B349">
        <v>338</v>
      </c>
      <c r="C349" s="17">
        <f t="shared" si="17"/>
        <v>37383.280385012033</v>
      </c>
      <c r="D349" s="17">
        <v>1798.6515754582199</v>
      </c>
      <c r="E349" s="17">
        <f t="shared" si="16"/>
        <v>186.91640192506017</v>
      </c>
      <c r="F349" s="17">
        <f t="shared" si="18"/>
        <v>1611.7351735331597</v>
      </c>
    </row>
    <row r="350" spans="2:6" x14ac:dyDescent="0.15">
      <c r="B350">
        <v>339</v>
      </c>
      <c r="C350" s="17">
        <f t="shared" si="17"/>
        <v>35771.545211478871</v>
      </c>
      <c r="D350" s="17">
        <v>1798.6515754582199</v>
      </c>
      <c r="E350" s="17">
        <f t="shared" si="16"/>
        <v>178.85772605739433</v>
      </c>
      <c r="F350" s="17">
        <f t="shared" si="18"/>
        <v>1619.7938494008256</v>
      </c>
    </row>
    <row r="351" spans="2:6" x14ac:dyDescent="0.15">
      <c r="B351">
        <v>340</v>
      </c>
      <c r="C351" s="17">
        <f t="shared" si="17"/>
        <v>34151.751362078045</v>
      </c>
      <c r="D351" s="17">
        <v>1798.6515754582199</v>
      </c>
      <c r="E351" s="17">
        <f t="shared" si="16"/>
        <v>170.75875681039022</v>
      </c>
      <c r="F351" s="17">
        <f t="shared" si="18"/>
        <v>1627.8928186478297</v>
      </c>
    </row>
    <row r="352" spans="2:6" x14ac:dyDescent="0.15">
      <c r="B352">
        <v>341</v>
      </c>
      <c r="C352" s="17">
        <f t="shared" si="17"/>
        <v>32523.858543430215</v>
      </c>
      <c r="D352" s="17">
        <v>1798.6515754582199</v>
      </c>
      <c r="E352" s="17">
        <f t="shared" si="16"/>
        <v>162.61929271715107</v>
      </c>
      <c r="F352" s="17">
        <f t="shared" si="18"/>
        <v>1636.0322827410689</v>
      </c>
    </row>
    <row r="353" spans="2:6" x14ac:dyDescent="0.15">
      <c r="B353">
        <v>342</v>
      </c>
      <c r="C353" s="17">
        <f t="shared" si="17"/>
        <v>30887.826260689148</v>
      </c>
      <c r="D353" s="17">
        <v>1798.6515754582199</v>
      </c>
      <c r="E353" s="17">
        <f t="shared" si="16"/>
        <v>154.43913130344575</v>
      </c>
      <c r="F353" s="17">
        <f t="shared" si="18"/>
        <v>1644.2124441547742</v>
      </c>
    </row>
    <row r="354" spans="2:6" x14ac:dyDescent="0.15">
      <c r="B354">
        <v>343</v>
      </c>
      <c r="C354" s="17">
        <f t="shared" si="17"/>
        <v>29243.613816534373</v>
      </c>
      <c r="D354" s="17">
        <v>1798.6515754582199</v>
      </c>
      <c r="E354" s="17">
        <f t="shared" si="16"/>
        <v>146.21806908267186</v>
      </c>
      <c r="F354" s="17">
        <f t="shared" si="18"/>
        <v>1652.4335063755479</v>
      </c>
    </row>
    <row r="355" spans="2:6" x14ac:dyDescent="0.15">
      <c r="B355">
        <v>344</v>
      </c>
      <c r="C355" s="17">
        <f t="shared" si="17"/>
        <v>27591.180310158823</v>
      </c>
      <c r="D355" s="17">
        <v>1798.6515754582199</v>
      </c>
      <c r="E355" s="17">
        <f t="shared" si="16"/>
        <v>137.9559015507941</v>
      </c>
      <c r="F355" s="17">
        <f t="shared" si="18"/>
        <v>1660.6956739074258</v>
      </c>
    </row>
    <row r="356" spans="2:6" x14ac:dyDescent="0.15">
      <c r="B356">
        <v>345</v>
      </c>
      <c r="C356" s="17">
        <f t="shared" si="17"/>
        <v>25930.484636251396</v>
      </c>
      <c r="D356" s="17">
        <v>1798.6515754582199</v>
      </c>
      <c r="E356" s="17">
        <f t="shared" si="16"/>
        <v>129.65242318125698</v>
      </c>
      <c r="F356" s="17">
        <f t="shared" si="18"/>
        <v>1668.9991522769628</v>
      </c>
    </row>
    <row r="357" spans="2:6" x14ac:dyDescent="0.15">
      <c r="B357">
        <v>346</v>
      </c>
      <c r="C357" s="17">
        <f t="shared" si="17"/>
        <v>24261.485483974433</v>
      </c>
      <c r="D357" s="17">
        <v>1798.6515754582199</v>
      </c>
      <c r="E357" s="17">
        <f t="shared" si="16"/>
        <v>121.30742741987217</v>
      </c>
      <c r="F357" s="17">
        <f t="shared" si="18"/>
        <v>1677.3441480383476</v>
      </c>
    </row>
    <row r="358" spans="2:6" x14ac:dyDescent="0.15">
      <c r="B358">
        <v>347</v>
      </c>
      <c r="C358" s="17">
        <f t="shared" si="17"/>
        <v>22584.141335936085</v>
      </c>
      <c r="D358" s="17">
        <v>1798.6515754582199</v>
      </c>
      <c r="E358" s="17">
        <f t="shared" si="16"/>
        <v>112.92070667968041</v>
      </c>
      <c r="F358" s="17">
        <f t="shared" si="18"/>
        <v>1685.7308687785394</v>
      </c>
    </row>
    <row r="359" spans="2:6" x14ac:dyDescent="0.15">
      <c r="B359">
        <v>348</v>
      </c>
      <c r="C359" s="17">
        <f t="shared" si="17"/>
        <v>20898.410467157544</v>
      </c>
      <c r="D359" s="17">
        <v>1798.6515754582199</v>
      </c>
      <c r="E359" s="17">
        <f t="shared" si="16"/>
        <v>104.49205233578772</v>
      </c>
      <c r="F359" s="17">
        <f t="shared" si="18"/>
        <v>1694.1595231224321</v>
      </c>
    </row>
    <row r="360" spans="2:6" x14ac:dyDescent="0.15">
      <c r="B360">
        <v>349</v>
      </c>
      <c r="C360" s="17">
        <f t="shared" si="17"/>
        <v>19204.250944035113</v>
      </c>
      <c r="D360" s="17">
        <v>1798.6515754582199</v>
      </c>
      <c r="E360" s="17">
        <f t="shared" si="16"/>
        <v>96.021254720175548</v>
      </c>
      <c r="F360" s="17">
        <f t="shared" si="18"/>
        <v>1702.6303207380442</v>
      </c>
    </row>
    <row r="361" spans="2:6" x14ac:dyDescent="0.15">
      <c r="B361">
        <v>350</v>
      </c>
      <c r="C361" s="17">
        <f t="shared" si="17"/>
        <v>17501.620623297069</v>
      </c>
      <c r="D361" s="17">
        <v>1798.6515754582199</v>
      </c>
      <c r="E361" s="17">
        <f t="shared" si="16"/>
        <v>87.508103116485344</v>
      </c>
      <c r="F361" s="17">
        <f t="shared" si="18"/>
        <v>1711.1434723417347</v>
      </c>
    </row>
    <row r="362" spans="2:6" x14ac:dyDescent="0.15">
      <c r="B362">
        <v>351</v>
      </c>
      <c r="C362" s="17">
        <f t="shared" si="17"/>
        <v>15790.477150955334</v>
      </c>
      <c r="D362" s="17">
        <v>1798.6515754582199</v>
      </c>
      <c r="E362" s="17">
        <f t="shared" si="16"/>
        <v>78.952385754776671</v>
      </c>
      <c r="F362" s="17">
        <f t="shared" si="18"/>
        <v>1719.6991897034432</v>
      </c>
    </row>
    <row r="363" spans="2:6" x14ac:dyDescent="0.15">
      <c r="B363">
        <v>352</v>
      </c>
      <c r="C363" s="17">
        <f t="shared" si="17"/>
        <v>14070.77796125189</v>
      </c>
      <c r="D363" s="17">
        <v>1798.6515754582199</v>
      </c>
      <c r="E363" s="17">
        <f t="shared" si="16"/>
        <v>70.353889806259446</v>
      </c>
      <c r="F363" s="17">
        <f t="shared" si="18"/>
        <v>1728.2976856519604</v>
      </c>
    </row>
    <row r="364" spans="2:6" x14ac:dyDescent="0.15">
      <c r="B364">
        <v>353</v>
      </c>
      <c r="C364" s="17">
        <f t="shared" si="17"/>
        <v>12342.48027559993</v>
      </c>
      <c r="D364" s="17">
        <v>1798.6515754582199</v>
      </c>
      <c r="E364" s="17">
        <f t="shared" si="16"/>
        <v>61.712401377999647</v>
      </c>
      <c r="F364" s="17">
        <f t="shared" si="18"/>
        <v>1736.9391740802203</v>
      </c>
    </row>
    <row r="365" spans="2:6" x14ac:dyDescent="0.15">
      <c r="B365">
        <v>354</v>
      </c>
      <c r="C365" s="17">
        <f t="shared" si="17"/>
        <v>10605.54110151971</v>
      </c>
      <c r="D365" s="17">
        <v>1798.6515754582199</v>
      </c>
      <c r="E365" s="17">
        <f t="shared" si="16"/>
        <v>53.027705507598547</v>
      </c>
      <c r="F365" s="17">
        <f t="shared" si="18"/>
        <v>1745.6238699506214</v>
      </c>
    </row>
    <row r="366" spans="2:6" x14ac:dyDescent="0.15">
      <c r="B366">
        <v>355</v>
      </c>
      <c r="C366" s="17">
        <f t="shared" si="17"/>
        <v>8859.9172315690885</v>
      </c>
      <c r="D366" s="17">
        <v>1798.6515754582199</v>
      </c>
      <c r="E366" s="17">
        <f t="shared" si="16"/>
        <v>44.299586157845447</v>
      </c>
      <c r="F366" s="17">
        <f t="shared" si="18"/>
        <v>1754.3519893003745</v>
      </c>
    </row>
    <row r="367" spans="2:6" x14ac:dyDescent="0.15">
      <c r="B367">
        <v>356</v>
      </c>
      <c r="C367" s="17">
        <f t="shared" si="17"/>
        <v>7105.5652422687144</v>
      </c>
      <c r="D367" s="17">
        <v>1798.6515754582199</v>
      </c>
      <c r="E367" s="17">
        <f t="shared" si="16"/>
        <v>35.527826211343573</v>
      </c>
      <c r="F367" s="17">
        <f t="shared" si="18"/>
        <v>1763.1237492468763</v>
      </c>
    </row>
    <row r="368" spans="2:6" x14ac:dyDescent="0.15">
      <c r="B368">
        <v>357</v>
      </c>
      <c r="C368" s="17">
        <f t="shared" si="17"/>
        <v>5342.4414930218381</v>
      </c>
      <c r="D368" s="17">
        <v>1798.6515754582199</v>
      </c>
      <c r="E368" s="17">
        <f t="shared" si="16"/>
        <v>26.712207465109188</v>
      </c>
      <c r="F368" s="17">
        <f t="shared" si="18"/>
        <v>1771.9393679931106</v>
      </c>
    </row>
    <row r="369" spans="2:6" x14ac:dyDescent="0.15">
      <c r="B369">
        <v>358</v>
      </c>
      <c r="C369" s="17">
        <f t="shared" si="17"/>
        <v>3570.5021250287273</v>
      </c>
      <c r="D369" s="17">
        <v>1798.6515754582199</v>
      </c>
      <c r="E369" s="17">
        <f t="shared" si="16"/>
        <v>17.852510625143633</v>
      </c>
      <c r="F369" s="17">
        <f t="shared" si="18"/>
        <v>1780.7990648330763</v>
      </c>
    </row>
    <row r="370" spans="2:6" x14ac:dyDescent="0.15">
      <c r="B370">
        <v>359</v>
      </c>
      <c r="C370" s="17">
        <f t="shared" si="17"/>
        <v>1789.703060195651</v>
      </c>
      <c r="D370" s="17">
        <v>1798.6515754582199</v>
      </c>
      <c r="E370" s="17">
        <f t="shared" si="16"/>
        <v>8.9485153009782543</v>
      </c>
      <c r="F370" s="17">
        <f t="shared" si="18"/>
        <v>1789.7030601572417</v>
      </c>
    </row>
    <row r="371" spans="2:6" x14ac:dyDescent="0.15">
      <c r="B371">
        <v>360</v>
      </c>
      <c r="C371" s="17">
        <f t="shared" si="17"/>
        <v>3.8409325497923419E-8</v>
      </c>
      <c r="D371" s="17">
        <v>1798.6515754582199</v>
      </c>
      <c r="E371" s="17">
        <f t="shared" si="16"/>
        <v>1.9204662748961709E-10</v>
      </c>
      <c r="F371" s="17">
        <f t="shared" si="18"/>
        <v>1798.6515754580278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I538"/>
  <sheetViews>
    <sheetView showGridLines="0" showZeros="0"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T3" sqref="T3:T24"/>
    </sheetView>
  </sheetViews>
  <sheetFormatPr baseColWidth="10" defaultColWidth="9.1640625" defaultRowHeight="11" x14ac:dyDescent="0.15"/>
  <cols>
    <col min="1" max="1" width="15" style="1" bestFit="1" customWidth="1"/>
    <col min="2" max="2" width="7.6640625" style="1" bestFit="1" customWidth="1"/>
    <col min="3" max="3" width="6" style="1" bestFit="1" customWidth="1"/>
    <col min="4" max="4" width="9.5" style="13" customWidth="1"/>
    <col min="5" max="5" width="5.1640625" style="1" bestFit="1" customWidth="1"/>
    <col min="6" max="7" width="7.5" style="1" bestFit="1" customWidth="1"/>
    <col min="8" max="8" width="8.1640625" style="22" bestFit="1" customWidth="1"/>
    <col min="9" max="9" width="9.33203125" style="2" bestFit="1" customWidth="1"/>
    <col min="10" max="10" width="7.6640625" style="2" customWidth="1"/>
    <col min="11" max="12" width="11.83203125" style="2" customWidth="1"/>
    <col min="13" max="13" width="9.5" style="2" customWidth="1"/>
    <col min="14" max="14" width="9" style="2" customWidth="1"/>
    <col min="15" max="16" width="10.6640625" style="2" customWidth="1"/>
    <col min="17" max="18" width="9.83203125" style="2" hidden="1" customWidth="1"/>
    <col min="19" max="19" width="9.83203125" style="1" hidden="1" customWidth="1"/>
    <col min="20" max="21" width="9.83203125" style="1" customWidth="1"/>
    <col min="22" max="22" width="9.83203125" style="1" hidden="1" customWidth="1"/>
    <col min="23" max="23" width="11.33203125" style="1" customWidth="1"/>
    <col min="24" max="24" width="12.1640625" style="1" customWidth="1"/>
    <col min="25" max="35" width="0" style="30" hidden="1" customWidth="1"/>
    <col min="36" max="16384" width="9.1640625" style="1"/>
  </cols>
  <sheetData>
    <row r="1" spans="1:32" x14ac:dyDescent="0.15">
      <c r="A1" s="14" t="s">
        <v>31</v>
      </c>
      <c r="L1" s="2" t="s">
        <v>25</v>
      </c>
    </row>
    <row r="2" spans="1:32" x14ac:dyDescent="0.15">
      <c r="D2" s="22" t="s">
        <v>4</v>
      </c>
      <c r="E2" s="2" t="s">
        <v>0</v>
      </c>
      <c r="F2" s="2" t="s">
        <v>2</v>
      </c>
      <c r="G2" s="2" t="s">
        <v>3</v>
      </c>
      <c r="H2" s="22" t="s">
        <v>5</v>
      </c>
      <c r="I2" s="2" t="s">
        <v>39</v>
      </c>
      <c r="J2" s="2" t="s">
        <v>6</v>
      </c>
      <c r="K2" s="2" t="s">
        <v>7</v>
      </c>
      <c r="L2" s="2" t="s">
        <v>21</v>
      </c>
      <c r="M2" s="2" t="s">
        <v>8</v>
      </c>
      <c r="N2" s="2" t="s">
        <v>9</v>
      </c>
      <c r="O2" s="2" t="str">
        <f>S2</f>
        <v>Z(t,T)</v>
      </c>
      <c r="Q2" s="2" t="s">
        <v>0</v>
      </c>
      <c r="R2" s="2" t="s">
        <v>8</v>
      </c>
      <c r="S2" s="2" t="s">
        <v>1</v>
      </c>
      <c r="T2" s="2" t="s">
        <v>10</v>
      </c>
      <c r="U2" s="2" t="s">
        <v>11</v>
      </c>
      <c r="Y2" s="30" t="s">
        <v>24</v>
      </c>
      <c r="Z2" s="30" t="s">
        <v>23</v>
      </c>
      <c r="AA2" s="30" t="s">
        <v>11</v>
      </c>
      <c r="AC2" s="30" t="s">
        <v>24</v>
      </c>
      <c r="AD2" s="30" t="s">
        <v>19</v>
      </c>
      <c r="AE2" s="30" t="s">
        <v>23</v>
      </c>
      <c r="AF2" s="30" t="s">
        <v>11</v>
      </c>
    </row>
    <row r="3" spans="1:32" x14ac:dyDescent="0.15">
      <c r="A3" s="1" t="s">
        <v>12</v>
      </c>
      <c r="B3" s="5">
        <v>600</v>
      </c>
      <c r="C3" s="1" t="s">
        <v>13</v>
      </c>
      <c r="D3" s="23">
        <v>0.14302472750752168</v>
      </c>
      <c r="E3" s="24">
        <v>1</v>
      </c>
      <c r="F3" s="25">
        <v>2E-3</v>
      </c>
      <c r="G3" s="37">
        <f>(1-(1-F3*$B$8)^(1/12) )</f>
        <v>3.3394601074221431E-4</v>
      </c>
      <c r="H3" s="22">
        <f>$B$3/((1-(1+$B$5/12)^(-$B$4))/($B$5/12))</f>
        <v>3.7924081409577961</v>
      </c>
      <c r="I3" s="38">
        <f>$B$5/12*B3</f>
        <v>3.25</v>
      </c>
      <c r="J3" s="26">
        <f>H3-I3</f>
        <v>0.5424081409577961</v>
      </c>
      <c r="K3" s="26">
        <f>G3*B3</f>
        <v>0.20036760644532858</v>
      </c>
      <c r="L3" s="26">
        <f>B3/12*B7</f>
        <v>3</v>
      </c>
      <c r="M3" s="26">
        <f>SUM(J3:L3)</f>
        <v>3.7427757474031247</v>
      </c>
      <c r="N3" s="26">
        <f>B3-J3-K3</f>
        <v>599.25722425259687</v>
      </c>
      <c r="O3" s="27">
        <f>EXP(-$B$9/12*E3)</f>
        <v>0.99584200184510996</v>
      </c>
      <c r="P3" s="27"/>
      <c r="Q3" s="28">
        <v>1</v>
      </c>
      <c r="R3" s="26">
        <v>3.7427757474030834</v>
      </c>
      <c r="S3" s="27">
        <v>0.99584200184510996</v>
      </c>
      <c r="T3" s="27">
        <f>O3*M3</f>
        <v>3.7272132927512551</v>
      </c>
      <c r="U3" s="27">
        <f t="shared" ref="U3:U66" si="0">T3/$B$10*E3</f>
        <v>5.8718105395520323E-3</v>
      </c>
      <c r="V3" s="29">
        <v>4.9999999999999822E-2</v>
      </c>
      <c r="Y3" s="31">
        <v>0.02</v>
      </c>
      <c r="Z3" s="32">
        <v>788.13066914133356</v>
      </c>
      <c r="AA3" s="32">
        <v>8.5518423360513989</v>
      </c>
      <c r="AC3" s="31">
        <f t="shared" ref="AC3:AC23" si="1">Y3</f>
        <v>0.02</v>
      </c>
      <c r="AD3" s="30">
        <v>500</v>
      </c>
      <c r="AE3" s="32">
        <v>674.35188194867396</v>
      </c>
      <c r="AF3" s="32">
        <v>3.4590707665267977</v>
      </c>
    </row>
    <row r="4" spans="1:32" x14ac:dyDescent="0.15">
      <c r="A4" s="1" t="s">
        <v>14</v>
      </c>
      <c r="B4" s="5">
        <v>360</v>
      </c>
      <c r="C4" s="1" t="s">
        <v>15</v>
      </c>
      <c r="D4" s="22"/>
      <c r="E4" s="6">
        <v>2</v>
      </c>
      <c r="F4" s="25">
        <f>F3+0.002</f>
        <v>4.0000000000000001E-3</v>
      </c>
      <c r="G4" s="37">
        <f t="shared" ref="G4:G67" si="2">(1-(1-F4*$B$8)^(1/12) )</f>
        <v>6.6912367827864916E-4</v>
      </c>
      <c r="H4" s="22">
        <f>H3* (1-G3)</f>
        <v>3.7911416813880168</v>
      </c>
      <c r="I4" s="38">
        <f>N3*$B$5/12</f>
        <v>3.245976631368233</v>
      </c>
      <c r="J4" s="26">
        <f>H4-I4</f>
        <v>0.54516505001978377</v>
      </c>
      <c r="K4" s="26">
        <f>G4*N3</f>
        <v>0.40097719812695093</v>
      </c>
      <c r="L4" s="7">
        <f>$B$7/12*N3</f>
        <v>2.9962861212629845</v>
      </c>
      <c r="M4" s="26">
        <f t="shared" ref="M4:M11" si="3">SUM(J4:L4)</f>
        <v>3.9424283694097193</v>
      </c>
      <c r="N4" s="26">
        <f>N3-J4-K4</f>
        <v>598.3110820044501</v>
      </c>
      <c r="O4" s="27">
        <f>EXP(-$B$9/12*E4)</f>
        <v>0.99170129263887596</v>
      </c>
      <c r="P4" s="8"/>
      <c r="Q4" s="3"/>
      <c r="R4" s="7"/>
      <c r="S4" s="8"/>
      <c r="T4" s="27">
        <f t="shared" ref="T4:T67" si="4">O4*M4</f>
        <v>3.9097113100797944</v>
      </c>
      <c r="U4" s="27">
        <f t="shared" si="0"/>
        <v>1.2318631789481772E-2</v>
      </c>
      <c r="Y4" s="31">
        <f>Y3+0.005</f>
        <v>2.5000000000000001E-2</v>
      </c>
      <c r="Z4" s="32">
        <v>755.56494129546024</v>
      </c>
      <c r="AA4" s="32">
        <v>8.3286836548939878</v>
      </c>
      <c r="AC4" s="31">
        <f t="shared" si="1"/>
        <v>2.5000000000000001E-2</v>
      </c>
      <c r="AD4" s="30">
        <v>450</v>
      </c>
      <c r="AE4" s="32">
        <v>667.5418169385656</v>
      </c>
      <c r="AF4" s="32">
        <v>3.6820583573209067</v>
      </c>
    </row>
    <row r="5" spans="1:32" x14ac:dyDescent="0.15">
      <c r="A5" s="1" t="s">
        <v>16</v>
      </c>
      <c r="B5" s="9">
        <v>6.5000000000000002E-2</v>
      </c>
      <c r="D5" s="22"/>
      <c r="E5" s="6">
        <v>3</v>
      </c>
      <c r="F5" s="25">
        <f t="shared" ref="F5:F31" si="5">F4+0.002</f>
        <v>6.0000000000000001E-3</v>
      </c>
      <c r="G5" s="37">
        <f t="shared" si="2"/>
        <v>1.0055425391276573E-3</v>
      </c>
      <c r="H5" s="22">
        <f t="shared" ref="H5:H29" si="6">H4* (1-G4)</f>
        <v>3.7886049387212908</v>
      </c>
      <c r="I5" s="38">
        <f t="shared" ref="I5:I29" si="7">N4*$B$5/12</f>
        <v>3.2408516941907717</v>
      </c>
      <c r="J5" s="26">
        <f t="shared" ref="J5:J11" si="8">H5-I5</f>
        <v>0.5477532445305191</v>
      </c>
      <c r="K5" s="26">
        <f>G5*N4</f>
        <v>0.60162724458697081</v>
      </c>
      <c r="L5" s="7">
        <f>$B$7/12*N4</f>
        <v>2.9915554100222508</v>
      </c>
      <c r="M5" s="26">
        <f t="shared" si="3"/>
        <v>4.1409358991397411</v>
      </c>
      <c r="N5" s="26">
        <f t="shared" ref="N5:N11" si="9">N4-J5-K5</f>
        <v>597.16170151533254</v>
      </c>
      <c r="O5" s="27">
        <f t="shared" ref="O5:O29" si="10">EXP(-$B$9/12*E5)</f>
        <v>0.98757780049388144</v>
      </c>
      <c r="P5" s="8"/>
      <c r="Q5" s="3"/>
      <c r="R5" s="7"/>
      <c r="S5" s="8"/>
      <c r="T5" s="27">
        <f t="shared" si="4"/>
        <v>4.0894963672585787</v>
      </c>
      <c r="U5" s="27">
        <f t="shared" si="0"/>
        <v>1.9327641847674014E-2</v>
      </c>
      <c r="Y5" s="31">
        <f t="shared" ref="Y5:Y23" si="11">Y4+0.005</f>
        <v>3.0000000000000002E-2</v>
      </c>
      <c r="Z5" s="32">
        <v>725.1398576915376</v>
      </c>
      <c r="AA5" s="32">
        <v>8.1130361728496929</v>
      </c>
      <c r="AC5" s="31">
        <f t="shared" si="1"/>
        <v>3.0000000000000002E-2</v>
      </c>
      <c r="AD5" s="30">
        <v>400</v>
      </c>
      <c r="AE5" s="32">
        <v>659.94400125015898</v>
      </c>
      <c r="AF5" s="32">
        <v>3.9396739724742953</v>
      </c>
    </row>
    <row r="6" spans="1:32" x14ac:dyDescent="0.15">
      <c r="A6" s="1" t="s">
        <v>17</v>
      </c>
      <c r="B6" s="20">
        <v>0.99461251554082064</v>
      </c>
      <c r="D6" s="22"/>
      <c r="E6" s="6">
        <v>4</v>
      </c>
      <c r="F6" s="25">
        <f t="shared" si="5"/>
        <v>8.0000000000000002E-3</v>
      </c>
      <c r="G6" s="37">
        <f t="shared" si="2"/>
        <v>1.3432122426282334E-3</v>
      </c>
      <c r="H6" s="22">
        <f t="shared" si="6"/>
        <v>3.7847953352914572</v>
      </c>
      <c r="I6" s="38">
        <f t="shared" si="7"/>
        <v>3.2346258832080514</v>
      </c>
      <c r="J6" s="26">
        <f t="shared" si="8"/>
        <v>0.55016945208340573</v>
      </c>
      <c r="K6" s="26">
        <f t="shared" ref="K6:K11" si="12">G6*N5</f>
        <v>0.80211490830410148</v>
      </c>
      <c r="L6" s="7">
        <f t="shared" ref="L6:L11" si="13">$B$7/12*N5</f>
        <v>2.9858085075766629</v>
      </c>
      <c r="M6" s="26">
        <f t="shared" si="3"/>
        <v>4.3380928679641704</v>
      </c>
      <c r="N6" s="26">
        <f t="shared" si="9"/>
        <v>595.80941715494498</v>
      </c>
      <c r="O6" s="27">
        <f t="shared" si="10"/>
        <v>0.98347145382161749</v>
      </c>
      <c r="P6" s="8"/>
      <c r="Q6" s="3"/>
      <c r="R6" s="7"/>
      <c r="S6" s="8"/>
      <c r="T6" s="27">
        <f t="shared" si="4"/>
        <v>4.2663904996699129</v>
      </c>
      <c r="U6" s="27">
        <f t="shared" si="0"/>
        <v>2.6884897358063084E-2</v>
      </c>
      <c r="Y6" s="31">
        <f t="shared" si="11"/>
        <v>3.5000000000000003E-2</v>
      </c>
      <c r="Z6" s="32">
        <v>696.67780869762896</v>
      </c>
      <c r="AA6" s="32">
        <v>7.904782919132046</v>
      </c>
      <c r="AC6" s="31">
        <f t="shared" si="1"/>
        <v>3.5000000000000003E-2</v>
      </c>
      <c r="AD6" s="30">
        <v>350</v>
      </c>
      <c r="AE6" s="32">
        <v>651.35424711568521</v>
      </c>
      <c r="AF6" s="32">
        <v>4.2403079179335377</v>
      </c>
    </row>
    <row r="7" spans="1:32" x14ac:dyDescent="0.15">
      <c r="A7" s="1" t="s">
        <v>18</v>
      </c>
      <c r="B7" s="9">
        <v>0.06</v>
      </c>
      <c r="D7" s="22"/>
      <c r="E7" s="6">
        <v>5</v>
      </c>
      <c r="F7" s="25">
        <f t="shared" si="5"/>
        <v>0.01</v>
      </c>
      <c r="G7" s="37">
        <f t="shared" si="2"/>
        <v>1.6821425527395739E-3</v>
      </c>
      <c r="H7" s="22">
        <f t="shared" si="6"/>
        <v>3.7797115518612516</v>
      </c>
      <c r="I7" s="38">
        <f t="shared" si="7"/>
        <v>3.2273010095892851</v>
      </c>
      <c r="J7" s="26">
        <f t="shared" si="8"/>
        <v>0.55241054227196651</v>
      </c>
      <c r="K7" s="26">
        <f t="shared" si="12"/>
        <v>1.0022363739192968</v>
      </c>
      <c r="L7" s="7">
        <f t="shared" si="13"/>
        <v>2.9790470857747251</v>
      </c>
      <c r="M7" s="26">
        <f t="shared" si="3"/>
        <v>4.5336940019659888</v>
      </c>
      <c r="N7" s="26">
        <f t="shared" si="9"/>
        <v>594.25477023875362</v>
      </c>
      <c r="O7" s="27">
        <f t="shared" si="10"/>
        <v>0.97938218133124011</v>
      </c>
      <c r="P7" s="8"/>
      <c r="Q7" s="3"/>
      <c r="R7" s="7"/>
      <c r="S7" s="8"/>
      <c r="T7" s="27">
        <f t="shared" si="4"/>
        <v>4.4402191211338096</v>
      </c>
      <c r="U7" s="27">
        <f t="shared" si="0"/>
        <v>3.497536012239956E-2</v>
      </c>
      <c r="Y7" s="31">
        <f t="shared" si="11"/>
        <v>0.04</v>
      </c>
      <c r="Z7" s="32">
        <v>670.01802674555017</v>
      </c>
      <c r="AA7" s="32">
        <v>7.7037870636294867</v>
      </c>
      <c r="AC7" s="31">
        <f t="shared" si="1"/>
        <v>0.04</v>
      </c>
      <c r="AD7" s="30">
        <v>300</v>
      </c>
      <c r="AE7" s="32">
        <v>641.49372654197191</v>
      </c>
      <c r="AF7" s="32">
        <v>4.5951253876621374</v>
      </c>
    </row>
    <row r="8" spans="1:32" x14ac:dyDescent="0.15">
      <c r="A8" s="1" t="s">
        <v>19</v>
      </c>
      <c r="B8" s="10">
        <v>2</v>
      </c>
      <c r="D8" s="22"/>
      <c r="E8" s="6">
        <v>6</v>
      </c>
      <c r="F8" s="25">
        <f t="shared" si="5"/>
        <v>1.2E-2</v>
      </c>
      <c r="G8" s="37">
        <f t="shared" si="2"/>
        <v>2.0223433498771648E-3</v>
      </c>
      <c r="H8" s="22">
        <f t="shared" si="6"/>
        <v>3.7733535382227843</v>
      </c>
      <c r="I8" s="38">
        <f t="shared" si="7"/>
        <v>3.2188800054599156</v>
      </c>
      <c r="J8" s="26">
        <f t="shared" si="8"/>
        <v>0.5544735327628687</v>
      </c>
      <c r="K8" s="26">
        <f t="shared" si="12"/>
        <v>1.2017871827251259</v>
      </c>
      <c r="L8" s="7">
        <f t="shared" si="13"/>
        <v>2.971273851193768</v>
      </c>
      <c r="M8" s="26">
        <f t="shared" si="3"/>
        <v>4.7275345666817623</v>
      </c>
      <c r="N8" s="26">
        <f t="shared" si="9"/>
        <v>592.49850952326574</v>
      </c>
      <c r="O8" s="27">
        <f t="shared" si="10"/>
        <v>0.97530991202833262</v>
      </c>
      <c r="P8" s="8"/>
      <c r="Q8" s="3"/>
      <c r="R8" s="7"/>
      <c r="S8" s="8"/>
      <c r="T8" s="27">
        <f t="shared" si="4"/>
        <v>4.6108113223412914</v>
      </c>
      <c r="U8" s="27">
        <f t="shared" si="0"/>
        <v>4.3582926532908149E-2</v>
      </c>
      <c r="W8" s="1" t="s">
        <v>40</v>
      </c>
      <c r="Y8" s="31">
        <f t="shared" si="11"/>
        <v>4.4999999999999998E-2</v>
      </c>
      <c r="Z8" s="32">
        <v>645.01484935067606</v>
      </c>
      <c r="AA8" s="32">
        <v>7.5098947890330612</v>
      </c>
      <c r="AC8" s="31">
        <f t="shared" si="1"/>
        <v>4.4999999999999998E-2</v>
      </c>
      <c r="AD8" s="30">
        <v>250</v>
      </c>
      <c r="AE8" s="32">
        <v>629.97505900816316</v>
      </c>
      <c r="AF8" s="32">
        <v>5.0192680429495367</v>
      </c>
    </row>
    <row r="9" spans="1:32" ht="12" thickBot="1" x14ac:dyDescent="0.2">
      <c r="A9" s="1" t="s">
        <v>22</v>
      </c>
      <c r="B9" s="4">
        <v>0.05</v>
      </c>
      <c r="D9" s="22"/>
      <c r="E9" s="6">
        <v>7</v>
      </c>
      <c r="F9" s="25">
        <f t="shared" si="5"/>
        <v>1.4E-2</v>
      </c>
      <c r="G9" s="37">
        <f t="shared" si="2"/>
        <v>2.3638246327857271E-3</v>
      </c>
      <c r="H9" s="22">
        <f t="shared" si="6"/>
        <v>3.7657225217880241</v>
      </c>
      <c r="I9" s="38">
        <f t="shared" si="7"/>
        <v>3.2093669265843565</v>
      </c>
      <c r="J9" s="26">
        <f t="shared" si="8"/>
        <v>0.55635559520366762</v>
      </c>
      <c r="K9" s="26">
        <f t="shared" si="12"/>
        <v>1.4005625716999242</v>
      </c>
      <c r="L9" s="7">
        <f t="shared" si="13"/>
        <v>2.9624925476163289</v>
      </c>
      <c r="M9" s="26">
        <f t="shared" si="3"/>
        <v>4.9194107145199206</v>
      </c>
      <c r="N9" s="26">
        <f t="shared" si="9"/>
        <v>590.54159135636223</v>
      </c>
      <c r="O9" s="27">
        <f t="shared" si="10"/>
        <v>0.97125457521367287</v>
      </c>
      <c r="P9" s="8"/>
      <c r="Q9" s="3"/>
      <c r="R9" s="7"/>
      <c r="S9" s="8"/>
      <c r="T9" s="27">
        <f t="shared" si="4"/>
        <v>4.7780001638326368</v>
      </c>
      <c r="U9" s="27">
        <f t="shared" si="0"/>
        <v>5.2690459765679737E-2</v>
      </c>
      <c r="Y9" s="31">
        <f t="shared" si="11"/>
        <v>4.9999999999999996E-2</v>
      </c>
      <c r="Z9" s="32">
        <v>621.53617169942186</v>
      </c>
      <c r="AA9" s="32">
        <v>7.3229380192422617</v>
      </c>
      <c r="AC9" s="31">
        <f t="shared" si="1"/>
        <v>4.9999999999999996E-2</v>
      </c>
      <c r="AD9" s="30">
        <v>200</v>
      </c>
      <c r="AE9" s="32">
        <v>616.25086583987218</v>
      </c>
      <c r="AF9" s="32">
        <v>5.5337602474481926</v>
      </c>
    </row>
    <row r="10" spans="1:32" ht="12" thickBot="1" x14ac:dyDescent="0.2">
      <c r="A10" s="33" t="s">
        <v>23</v>
      </c>
      <c r="B10" s="39">
        <f>SUM(T3:T532)</f>
        <v>634.76388886273719</v>
      </c>
      <c r="C10" s="11"/>
      <c r="D10" s="22"/>
      <c r="E10" s="6">
        <v>8</v>
      </c>
      <c r="F10" s="25">
        <f t="shared" si="5"/>
        <v>1.6E-2</v>
      </c>
      <c r="G10" s="37">
        <f t="shared" si="2"/>
        <v>2.7065965204493558E-3</v>
      </c>
      <c r="H10" s="22">
        <f t="shared" si="6"/>
        <v>3.7568210141307854</v>
      </c>
      <c r="I10" s="38">
        <f t="shared" si="7"/>
        <v>3.1987669531802951</v>
      </c>
      <c r="J10" s="26">
        <f t="shared" si="8"/>
        <v>0.55805406095049026</v>
      </c>
      <c r="K10" s="26">
        <f t="shared" si="12"/>
        <v>1.5983578163457555</v>
      </c>
      <c r="L10" s="7">
        <f t="shared" si="13"/>
        <v>2.9527079567818113</v>
      </c>
      <c r="M10" s="26">
        <f t="shared" si="3"/>
        <v>5.109119834078057</v>
      </c>
      <c r="N10" s="26">
        <f t="shared" si="9"/>
        <v>588.38517947906598</v>
      </c>
      <c r="O10" s="27">
        <f t="shared" si="10"/>
        <v>0.9672161004820059</v>
      </c>
      <c r="P10" s="8"/>
      <c r="Q10" s="3"/>
      <c r="R10" s="7"/>
      <c r="S10" s="8"/>
      <c r="T10" s="27">
        <f t="shared" si="4"/>
        <v>4.941622962812251</v>
      </c>
      <c r="U10" s="27">
        <f t="shared" si="0"/>
        <v>6.2279824665713947E-2</v>
      </c>
      <c r="Y10" s="31">
        <f t="shared" si="11"/>
        <v>5.4999999999999993E-2</v>
      </c>
      <c r="Z10" s="32">
        <v>599.46206726770515</v>
      </c>
      <c r="AA10" s="32">
        <v>7.1427369820529023</v>
      </c>
      <c r="AC10" s="31">
        <f t="shared" si="1"/>
        <v>5.4999999999999993E-2</v>
      </c>
      <c r="AD10" s="30">
        <v>150</v>
      </c>
      <c r="AE10" s="32">
        <v>599.53525354451654</v>
      </c>
      <c r="AF10" s="32">
        <v>6.1687116171130114</v>
      </c>
    </row>
    <row r="11" spans="1:32" x14ac:dyDescent="0.15">
      <c r="A11" s="1" t="s">
        <v>11</v>
      </c>
      <c r="B11" s="21">
        <f>SUM(U3:U359)/12</f>
        <v>5.8290309555115547</v>
      </c>
      <c r="D11" s="22"/>
      <c r="E11" s="6">
        <v>9</v>
      </c>
      <c r="F11" s="25">
        <f t="shared" si="5"/>
        <v>1.8000000000000002E-2</v>
      </c>
      <c r="G11" s="37">
        <f t="shared" si="2"/>
        <v>3.0506692540422931E-3</v>
      </c>
      <c r="H11" s="22">
        <f t="shared" si="6"/>
        <v>3.7466528154459882</v>
      </c>
      <c r="I11" s="38">
        <f t="shared" si="7"/>
        <v>3.187086388844941</v>
      </c>
      <c r="J11" s="26">
        <f t="shared" si="8"/>
        <v>0.55956642660104716</v>
      </c>
      <c r="K11" s="26">
        <f t="shared" si="12"/>
        <v>1.7949685765709429</v>
      </c>
      <c r="L11" s="7">
        <f t="shared" si="13"/>
        <v>2.9419258973953299</v>
      </c>
      <c r="M11" s="26">
        <f t="shared" si="3"/>
        <v>5.29646090056732</v>
      </c>
      <c r="N11" s="26">
        <f t="shared" si="9"/>
        <v>586.03064447589406</v>
      </c>
      <c r="O11" s="27">
        <f t="shared" si="10"/>
        <v>0.96319441772082182</v>
      </c>
      <c r="P11" s="8"/>
      <c r="Q11" s="3"/>
      <c r="R11" s="7"/>
      <c r="S11" s="8"/>
      <c r="T11" s="27">
        <f t="shared" si="4"/>
        <v>5.1015215731030397</v>
      </c>
      <c r="U11" s="27">
        <f t="shared" si="0"/>
        <v>7.2331925245759904E-2</v>
      </c>
      <c r="Y11" s="31">
        <f t="shared" si="11"/>
        <v>5.9999999999999991E-2</v>
      </c>
      <c r="Z11" s="32">
        <v>578.68355745422912</v>
      </c>
      <c r="AA11" s="32">
        <v>6.9691025906454689</v>
      </c>
      <c r="AC11" s="31">
        <f t="shared" si="1"/>
        <v>5.9999999999999991E-2</v>
      </c>
      <c r="AD11" s="30">
        <v>100</v>
      </c>
      <c r="AE11" s="32">
        <v>578.68355745422912</v>
      </c>
      <c r="AF11" s="32">
        <v>6.9691025906454689</v>
      </c>
    </row>
    <row r="12" spans="1:32" x14ac:dyDescent="0.15">
      <c r="D12" s="22"/>
      <c r="E12" s="6">
        <v>10</v>
      </c>
      <c r="F12" s="25">
        <f t="shared" si="5"/>
        <v>2.0000000000000004E-2</v>
      </c>
      <c r="G12" s="37">
        <f t="shared" si="2"/>
        <v>3.3960531989175591E-3</v>
      </c>
      <c r="H12" s="22">
        <f t="shared" si="6"/>
        <v>3.7352230168963363</v>
      </c>
      <c r="I12" s="38">
        <f t="shared" si="7"/>
        <v>3.1743326575777595</v>
      </c>
      <c r="J12" s="26">
        <f t="shared" ref="J12:J29" si="14">H12-I12</f>
        <v>0.56089035931857678</v>
      </c>
      <c r="K12" s="26">
        <f t="shared" ref="K12:K29" si="15">G12*N11</f>
        <v>1.9901912448360788</v>
      </c>
      <c r="L12" s="7">
        <f t="shared" ref="L12:L29" si="16">$B$7/12*N11</f>
        <v>2.9301532223794702</v>
      </c>
      <c r="M12" s="26">
        <f t="shared" ref="M12:M29" si="17">SUM(J12:L12)</f>
        <v>5.4812348265341253</v>
      </c>
      <c r="N12" s="26">
        <f t="shared" ref="N12:N29" si="18">N11-J12-K12</f>
        <v>583.4795628717394</v>
      </c>
      <c r="O12" s="27">
        <f t="shared" si="10"/>
        <v>0.95918945710913817</v>
      </c>
      <c r="P12" s="8"/>
      <c r="Q12" s="3"/>
      <c r="R12" s="7"/>
      <c r="S12" s="8"/>
      <c r="T12" s="27">
        <f t="shared" si="4"/>
        <v>5.2575426575509692</v>
      </c>
      <c r="U12" s="27">
        <f t="shared" si="0"/>
        <v>8.2826744712440198E-2</v>
      </c>
      <c r="Y12" s="31">
        <f t="shared" si="11"/>
        <v>6.4999999999999988E-2</v>
      </c>
      <c r="Z12" s="32">
        <v>559.10151343128689</v>
      </c>
      <c r="AA12" s="32">
        <v>6.8018386342124453</v>
      </c>
      <c r="AC12" s="31">
        <f t="shared" si="1"/>
        <v>6.4999999999999988E-2</v>
      </c>
      <c r="AD12" s="30">
        <v>90</v>
      </c>
      <c r="AE12" s="32">
        <v>557.84806485278637</v>
      </c>
      <c r="AF12" s="32">
        <v>7.0134990397044126</v>
      </c>
    </row>
    <row r="13" spans="1:32" x14ac:dyDescent="0.15">
      <c r="A13" s="1" t="s">
        <v>26</v>
      </c>
      <c r="B13" s="5"/>
      <c r="D13" s="22"/>
      <c r="E13" s="6">
        <v>11</v>
      </c>
      <c r="F13" s="25">
        <f t="shared" si="5"/>
        <v>2.2000000000000006E-2</v>
      </c>
      <c r="G13" s="37">
        <f t="shared" si="2"/>
        <v>3.7427588466381057E-3</v>
      </c>
      <c r="H13" s="22">
        <f t="shared" si="6"/>
        <v>3.7225380008211348</v>
      </c>
      <c r="I13" s="38">
        <f t="shared" si="7"/>
        <v>3.1605142988885881</v>
      </c>
      <c r="J13" s="26">
        <f t="shared" si="14"/>
        <v>0.56202370193254669</v>
      </c>
      <c r="K13" s="26">
        <f t="shared" si="15"/>
        <v>2.1838232957707375</v>
      </c>
      <c r="L13" s="7">
        <f t="shared" si="16"/>
        <v>2.9173978143586972</v>
      </c>
      <c r="M13" s="26">
        <f t="shared" si="17"/>
        <v>5.6632448120619809</v>
      </c>
      <c r="N13" s="26">
        <f t="shared" si="18"/>
        <v>580.73371587403619</v>
      </c>
      <c r="O13" s="27">
        <f t="shared" si="10"/>
        <v>0.95520114911628839</v>
      </c>
      <c r="P13" s="8"/>
      <c r="Q13" s="3"/>
      <c r="R13" s="7"/>
      <c r="S13" s="8"/>
      <c r="T13" s="27">
        <f t="shared" si="4"/>
        <v>5.4095379522084626</v>
      </c>
      <c r="U13" s="27">
        <f t="shared" si="0"/>
        <v>9.3743387924766719E-2</v>
      </c>
      <c r="Y13" s="31">
        <f t="shared" si="11"/>
        <v>6.9999999999999993E-2</v>
      </c>
      <c r="Z13" s="32">
        <v>540.62567536952531</v>
      </c>
      <c r="AA13" s="32">
        <v>6.6407437731396781</v>
      </c>
      <c r="AC13" s="31">
        <f t="shared" si="1"/>
        <v>6.9999999999999993E-2</v>
      </c>
      <c r="AD13" s="30">
        <v>80</v>
      </c>
      <c r="AE13" s="32">
        <v>536.98060581277753</v>
      </c>
      <c r="AF13" s="32">
        <v>7.0578752088708612</v>
      </c>
    </row>
    <row r="14" spans="1:32" ht="13" x14ac:dyDescent="0.15">
      <c r="A14" s="12" t="s">
        <v>27</v>
      </c>
      <c r="D14" s="22"/>
      <c r="E14" s="6">
        <v>12</v>
      </c>
      <c r="F14" s="25">
        <f t="shared" si="5"/>
        <v>2.4000000000000007E-2</v>
      </c>
      <c r="G14" s="37">
        <f t="shared" si="2"/>
        <v>4.0907968170484921E-3</v>
      </c>
      <c r="H14" s="22">
        <f t="shared" si="6"/>
        <v>3.708605438786615</v>
      </c>
      <c r="I14" s="38">
        <f t="shared" si="7"/>
        <v>3.145640960984363</v>
      </c>
      <c r="J14" s="26">
        <f t="shared" si="14"/>
        <v>0.56296447780225201</v>
      </c>
      <c r="K14" s="26">
        <f t="shared" si="15"/>
        <v>2.3756636364502506</v>
      </c>
      <c r="L14" s="7">
        <f t="shared" si="16"/>
        <v>2.9036685793701809</v>
      </c>
      <c r="M14" s="26">
        <f t="shared" si="17"/>
        <v>5.8422966936226839</v>
      </c>
      <c r="N14" s="26">
        <f t="shared" si="18"/>
        <v>577.79508775978377</v>
      </c>
      <c r="O14" s="27">
        <f t="shared" si="10"/>
        <v>0.95122942450071402</v>
      </c>
      <c r="P14" s="8"/>
      <c r="Q14" s="3"/>
      <c r="R14" s="7"/>
      <c r="S14" s="8"/>
      <c r="T14" s="27">
        <f t="shared" si="4"/>
        <v>5.5573645216371297</v>
      </c>
      <c r="U14" s="27">
        <f t="shared" si="0"/>
        <v>0.10506012618192023</v>
      </c>
      <c r="X14" s="15"/>
      <c r="Y14" s="31">
        <f t="shared" si="11"/>
        <v>7.4999999999999997E-2</v>
      </c>
      <c r="Z14" s="32">
        <v>523.17377591419972</v>
      </c>
      <c r="AA14" s="32">
        <v>6.4856133384754484</v>
      </c>
      <c r="AC14" s="31">
        <f t="shared" si="1"/>
        <v>7.4999999999999997E-2</v>
      </c>
      <c r="AD14" s="30">
        <v>70</v>
      </c>
      <c r="AE14" s="32">
        <v>516.08993647729346</v>
      </c>
      <c r="AF14" s="32">
        <v>7.1022904073153645</v>
      </c>
    </row>
    <row r="15" spans="1:32" x14ac:dyDescent="0.15">
      <c r="A15" s="12" t="s">
        <v>28</v>
      </c>
      <c r="D15" s="22"/>
      <c r="E15" s="6">
        <v>13</v>
      </c>
      <c r="F15" s="25">
        <f t="shared" si="5"/>
        <v>2.6000000000000009E-2</v>
      </c>
      <c r="G15" s="37">
        <f t="shared" si="2"/>
        <v>4.4401778603907482E-3</v>
      </c>
      <c r="H15" s="22">
        <f t="shared" si="6"/>
        <v>3.6934342874619381</v>
      </c>
      <c r="I15" s="38">
        <f t="shared" si="7"/>
        <v>3.1297233920321621</v>
      </c>
      <c r="J15" s="26">
        <f t="shared" si="14"/>
        <v>0.56371089542977604</v>
      </c>
      <c r="K15" s="26">
        <f t="shared" si="15"/>
        <v>2.5655129565135213</v>
      </c>
      <c r="L15" s="7">
        <f t="shared" si="16"/>
        <v>2.8889754387989188</v>
      </c>
      <c r="M15" s="26">
        <f t="shared" si="17"/>
        <v>6.0181992907422162</v>
      </c>
      <c r="N15" s="26">
        <f t="shared" si="18"/>
        <v>574.6658639078405</v>
      </c>
      <c r="O15" s="27">
        <f t="shared" si="10"/>
        <v>0.94727421430876291</v>
      </c>
      <c r="P15" s="8"/>
      <c r="Q15" s="3"/>
      <c r="R15" s="7"/>
      <c r="S15" s="8"/>
      <c r="T15" s="27">
        <f t="shared" si="4"/>
        <v>5.7008850046913873</v>
      </c>
      <c r="U15" s="27">
        <f t="shared" si="0"/>
        <v>0.11675444422928424</v>
      </c>
      <c r="Y15" s="31">
        <f t="shared" si="11"/>
        <v>0.08</v>
      </c>
      <c r="Z15" s="32">
        <v>506.67075630698162</v>
      </c>
      <c r="AA15" s="32">
        <v>6.3362409390011587</v>
      </c>
      <c r="AC15" s="31">
        <f t="shared" si="1"/>
        <v>0.08</v>
      </c>
      <c r="AD15" s="30">
        <v>60</v>
      </c>
      <c r="AE15" s="32">
        <v>495.18492634587949</v>
      </c>
      <c r="AF15" s="32">
        <v>7.1468162392455383</v>
      </c>
    </row>
    <row r="16" spans="1:32" x14ac:dyDescent="0.15">
      <c r="A16" s="12" t="s">
        <v>29</v>
      </c>
      <c r="D16" s="22"/>
      <c r="E16" s="6">
        <v>14</v>
      </c>
      <c r="F16" s="25">
        <f t="shared" si="5"/>
        <v>2.8000000000000011E-2</v>
      </c>
      <c r="G16" s="37">
        <f t="shared" si="2"/>
        <v>4.7909128594627592E-3</v>
      </c>
      <c r="H16" s="22">
        <f t="shared" si="6"/>
        <v>3.6770347823099416</v>
      </c>
      <c r="I16" s="38">
        <f t="shared" si="7"/>
        <v>3.1127734295008032</v>
      </c>
      <c r="J16" s="26">
        <f t="shared" si="14"/>
        <v>0.56426135280913847</v>
      </c>
      <c r="K16" s="26">
        <f t="shared" si="15"/>
        <v>2.7531740772903488</v>
      </c>
      <c r="L16" s="7">
        <f t="shared" si="16"/>
        <v>2.8733293195392027</v>
      </c>
      <c r="M16" s="26">
        <f t="shared" si="17"/>
        <v>6.1907647496386904</v>
      </c>
      <c r="N16" s="26">
        <f t="shared" si="18"/>
        <v>571.34842847774098</v>
      </c>
      <c r="O16" s="27">
        <f t="shared" si="10"/>
        <v>0.94333544987349216</v>
      </c>
      <c r="P16" s="8"/>
      <c r="Q16" s="3"/>
      <c r="R16" s="7"/>
      <c r="S16" s="8"/>
      <c r="T16" s="27">
        <f t="shared" si="4"/>
        <v>5.8399678501613712</v>
      </c>
      <c r="U16" s="27">
        <f t="shared" si="0"/>
        <v>0.12880308936405027</v>
      </c>
      <c r="Y16" s="31">
        <f t="shared" si="11"/>
        <v>8.5000000000000006E-2</v>
      </c>
      <c r="Z16" s="32">
        <v>491.04806488412913</v>
      </c>
      <c r="AA16" s="32">
        <v>6.1924198820958587</v>
      </c>
      <c r="AC16" s="31">
        <f t="shared" si="1"/>
        <v>8.5000000000000006E-2</v>
      </c>
      <c r="AD16" s="30">
        <v>50</v>
      </c>
      <c r="AE16" s="32">
        <v>474.27454461637177</v>
      </c>
      <c r="AF16" s="32">
        <v>7.1915390930486502</v>
      </c>
    </row>
    <row r="17" spans="1:32" x14ac:dyDescent="0.15">
      <c r="A17" s="12" t="s">
        <v>30</v>
      </c>
      <c r="D17" s="22"/>
      <c r="E17" s="6">
        <v>15</v>
      </c>
      <c r="F17" s="25">
        <f t="shared" si="5"/>
        <v>3.0000000000000013E-2</v>
      </c>
      <c r="G17" s="37">
        <f t="shared" si="2"/>
        <v>5.1430128318229462E-3</v>
      </c>
      <c r="H17" s="22">
        <f t="shared" si="6"/>
        <v>3.6594184290866809</v>
      </c>
      <c r="I17" s="38">
        <f t="shared" si="7"/>
        <v>3.0948039875877638</v>
      </c>
      <c r="J17" s="26">
        <f t="shared" si="14"/>
        <v>0.56461444149891715</v>
      </c>
      <c r="K17" s="26">
        <f t="shared" si="15"/>
        <v>2.9384522991028965</v>
      </c>
      <c r="L17" s="7">
        <f t="shared" si="16"/>
        <v>2.8567421423887049</v>
      </c>
      <c r="M17" s="26">
        <f t="shared" si="17"/>
        <v>6.3598088829905191</v>
      </c>
      <c r="N17" s="26">
        <f t="shared" si="18"/>
        <v>567.84536173713923</v>
      </c>
      <c r="O17" s="27">
        <f t="shared" si="10"/>
        <v>0.93941306281347581</v>
      </c>
      <c r="P17" s="8"/>
      <c r="Q17" s="3"/>
      <c r="R17" s="7"/>
      <c r="S17" s="8"/>
      <c r="T17" s="27">
        <f t="shared" si="4"/>
        <v>5.9744875416784735</v>
      </c>
      <c r="U17" s="27">
        <f t="shared" si="0"/>
        <v>0.14118212251446485</v>
      </c>
      <c r="Y17" s="31">
        <f t="shared" si="11"/>
        <v>9.0000000000000011E-2</v>
      </c>
      <c r="Z17" s="32">
        <v>476.24302886068199</v>
      </c>
      <c r="AA17" s="32">
        <v>6.053944416819367</v>
      </c>
      <c r="AC17" s="31">
        <f t="shared" si="1"/>
        <v>9.0000000000000011E-2</v>
      </c>
      <c r="AD17" s="30">
        <v>40</v>
      </c>
      <c r="AE17" s="32">
        <v>453.36784624566479</v>
      </c>
      <c r="AF17" s="32">
        <v>7.2365632861037676</v>
      </c>
    </row>
    <row r="18" spans="1:32" x14ac:dyDescent="0.15">
      <c r="A18" s="12"/>
      <c r="D18" s="22"/>
      <c r="E18" s="6">
        <v>16</v>
      </c>
      <c r="F18" s="25">
        <f t="shared" si="5"/>
        <v>3.2000000000000015E-2</v>
      </c>
      <c r="G18" s="37">
        <f t="shared" si="2"/>
        <v>5.4964889320406884E-3</v>
      </c>
      <c r="H18" s="22">
        <f t="shared" si="6"/>
        <v>3.6405979931488788</v>
      </c>
      <c r="I18" s="38">
        <f t="shared" si="7"/>
        <v>3.0758290427428374</v>
      </c>
      <c r="J18" s="26">
        <f t="shared" si="14"/>
        <v>0.56476895040604136</v>
      </c>
      <c r="K18" s="26">
        <f t="shared" si="15"/>
        <v>3.1211557458988266</v>
      </c>
      <c r="L18" s="7">
        <f t="shared" si="16"/>
        <v>2.8392268086856962</v>
      </c>
      <c r="M18" s="26">
        <f t="shared" si="17"/>
        <v>6.5251515049905642</v>
      </c>
      <c r="N18" s="26">
        <f t="shared" si="18"/>
        <v>564.1594370408344</v>
      </c>
      <c r="O18" s="27">
        <f t="shared" si="10"/>
        <v>0.93550698503161778</v>
      </c>
      <c r="P18" s="8"/>
      <c r="Q18" s="3"/>
      <c r="R18" s="7"/>
      <c r="S18" s="8"/>
      <c r="T18" s="27">
        <f t="shared" si="4"/>
        <v>6.1043248113082456</v>
      </c>
      <c r="U18" s="27">
        <f t="shared" si="0"/>
        <v>0.15386697115981049</v>
      </c>
      <c r="Y18" s="31">
        <f t="shared" si="11"/>
        <v>9.5000000000000015E-2</v>
      </c>
      <c r="Z18" s="32">
        <v>462.19829135012191</v>
      </c>
      <c r="AA18" s="32">
        <v>5.9206108092897871</v>
      </c>
      <c r="AC18" s="31">
        <f t="shared" si="1"/>
        <v>9.5000000000000015E-2</v>
      </c>
      <c r="AD18" s="30">
        <v>35</v>
      </c>
      <c r="AE18" s="32">
        <v>435.0058549264221</v>
      </c>
      <c r="AF18" s="32">
        <v>7.1625253653207812</v>
      </c>
    </row>
    <row r="19" spans="1:32" x14ac:dyDescent="0.15">
      <c r="A19" s="12"/>
      <c r="D19" s="22"/>
      <c r="E19" s="6">
        <v>17</v>
      </c>
      <c r="F19" s="25">
        <f t="shared" si="5"/>
        <v>3.4000000000000016E-2</v>
      </c>
      <c r="G19" s="37">
        <f t="shared" si="2"/>
        <v>5.8513524539940409E-3</v>
      </c>
      <c r="H19" s="22">
        <f t="shared" si="6"/>
        <v>3.6205874865735264</v>
      </c>
      <c r="I19" s="38">
        <f>N18*$B$5/12</f>
        <v>3.0558636173045195</v>
      </c>
      <c r="J19" s="26">
        <f t="shared" si="14"/>
        <v>0.56472386926900686</v>
      </c>
      <c r="K19" s="26">
        <f t="shared" si="15"/>
        <v>3.301095706372783</v>
      </c>
      <c r="L19" s="7">
        <f t="shared" si="16"/>
        <v>2.8207971852041722</v>
      </c>
      <c r="M19" s="26">
        <f t="shared" si="17"/>
        <v>6.6866167608459621</v>
      </c>
      <c r="N19" s="26">
        <f t="shared" si="18"/>
        <v>560.29361746519271</v>
      </c>
      <c r="O19" s="27">
        <f t="shared" si="10"/>
        <v>0.9316171487139695</v>
      </c>
      <c r="P19" s="8"/>
      <c r="Q19" s="3"/>
      <c r="R19" s="7"/>
      <c r="S19" s="8"/>
      <c r="T19" s="27">
        <f t="shared" si="4"/>
        <v>6.2293668412823537</v>
      </c>
      <c r="U19" s="27">
        <f t="shared" si="0"/>
        <v>0.16683248395168224</v>
      </c>
      <c r="Y19" s="31">
        <f t="shared" si="11"/>
        <v>0.10000000000000002</v>
      </c>
      <c r="Z19" s="32">
        <v>448.86130648656507</v>
      </c>
      <c r="AA19" s="32">
        <v>5.7922182615707625</v>
      </c>
      <c r="AC19" s="31">
        <f t="shared" si="1"/>
        <v>0.10000000000000002</v>
      </c>
      <c r="AD19" s="30">
        <v>30</v>
      </c>
      <c r="AE19" s="32">
        <v>417.21414616947249</v>
      </c>
      <c r="AF19" s="32">
        <v>7.0882207794703547</v>
      </c>
    </row>
    <row r="20" spans="1:32" x14ac:dyDescent="0.15">
      <c r="A20" s="12"/>
      <c r="D20" s="22"/>
      <c r="E20" s="6">
        <v>18</v>
      </c>
      <c r="F20" s="25">
        <f t="shared" si="5"/>
        <v>3.6000000000000018E-2</v>
      </c>
      <c r="G20" s="37">
        <f t="shared" si="2"/>
        <v>6.2076148332157466E-3</v>
      </c>
      <c r="H20" s="22">
        <f t="shared" si="6"/>
        <v>3.5994021530990641</v>
      </c>
      <c r="I20" s="38">
        <f t="shared" si="7"/>
        <v>3.0349237612697944</v>
      </c>
      <c r="J20" s="26">
        <f t="shared" si="14"/>
        <v>0.56447839182926973</v>
      </c>
      <c r="K20" s="26">
        <f t="shared" si="15"/>
        <v>3.4780869707330395</v>
      </c>
      <c r="L20" s="7">
        <f t="shared" si="16"/>
        <v>2.8014680873259636</v>
      </c>
      <c r="M20" s="26">
        <f t="shared" si="17"/>
        <v>6.844033449888272</v>
      </c>
      <c r="N20" s="26">
        <f t="shared" si="18"/>
        <v>556.25105210263041</v>
      </c>
      <c r="O20" s="27">
        <f t="shared" si="10"/>
        <v>0.92774348632855286</v>
      </c>
      <c r="P20" s="8"/>
      <c r="Q20" s="3"/>
      <c r="R20" s="7"/>
      <c r="S20" s="8"/>
      <c r="T20" s="27">
        <f t="shared" si="4"/>
        <v>6.3495074533485782</v>
      </c>
      <c r="U20" s="27">
        <f t="shared" si="0"/>
        <v>0.18005298689098709</v>
      </c>
      <c r="Y20" s="31">
        <f t="shared" si="11"/>
        <v>0.10500000000000002</v>
      </c>
      <c r="Z20" s="32">
        <v>436.18388632659207</v>
      </c>
      <c r="AA20" s="32">
        <v>5.6685696859824874</v>
      </c>
      <c r="AC20" s="31">
        <f t="shared" si="1"/>
        <v>0.10500000000000002</v>
      </c>
      <c r="AD20" s="30">
        <v>25</v>
      </c>
      <c r="AE20" s="32">
        <v>399.97556712412052</v>
      </c>
      <c r="AF20" s="32">
        <v>7.0136127826480674</v>
      </c>
    </row>
    <row r="21" spans="1:32" x14ac:dyDescent="0.15">
      <c r="A21" s="12"/>
      <c r="D21" s="22"/>
      <c r="E21" s="6">
        <v>19</v>
      </c>
      <c r="F21" s="25">
        <f t="shared" si="5"/>
        <v>3.800000000000002E-2</v>
      </c>
      <c r="G21" s="37">
        <f t="shared" si="2"/>
        <v>6.5652876492899859E-3</v>
      </c>
      <c r="H21" s="22">
        <f t="shared" si="6"/>
        <v>3.5770584509027779</v>
      </c>
      <c r="I21" s="38">
        <f t="shared" si="7"/>
        <v>3.0130265322225811</v>
      </c>
      <c r="J21" s="26">
        <f t="shared" si="14"/>
        <v>0.56403191868019675</v>
      </c>
      <c r="K21" s="26">
        <f t="shared" si="15"/>
        <v>3.65194816227396</v>
      </c>
      <c r="L21" s="7">
        <f t="shared" si="16"/>
        <v>2.7812552605131522</v>
      </c>
      <c r="M21" s="26">
        <f t="shared" si="17"/>
        <v>6.9972353414673094</v>
      </c>
      <c r="N21" s="26">
        <f t="shared" si="18"/>
        <v>552.03507202167634</v>
      </c>
      <c r="O21" s="27">
        <f t="shared" si="10"/>
        <v>0.92388593062418756</v>
      </c>
      <c r="P21" s="8"/>
      <c r="Q21" s="3"/>
      <c r="R21" s="7"/>
      <c r="S21" s="8"/>
      <c r="T21" s="27">
        <f t="shared" si="4"/>
        <v>6.4646472852479802</v>
      </c>
      <c r="U21" s="27">
        <f t="shared" si="0"/>
        <v>0.19350234090942797</v>
      </c>
      <c r="Y21" s="31">
        <f t="shared" si="11"/>
        <v>0.11000000000000003</v>
      </c>
      <c r="Z21" s="32">
        <v>424.12179392321332</v>
      </c>
      <c r="AA21" s="32">
        <v>5.5494723470789245</v>
      </c>
      <c r="AC21" s="31">
        <f t="shared" si="1"/>
        <v>0.11000000000000003</v>
      </c>
      <c r="AD21" s="30">
        <v>20</v>
      </c>
      <c r="AE21" s="32">
        <v>383.27344630904599</v>
      </c>
      <c r="AF21" s="32">
        <v>6.938660176542335</v>
      </c>
    </row>
    <row r="22" spans="1:32" x14ac:dyDescent="0.15">
      <c r="A22" s="12"/>
      <c r="D22" s="22"/>
      <c r="E22" s="6">
        <v>20</v>
      </c>
      <c r="F22" s="25">
        <f t="shared" si="5"/>
        <v>4.0000000000000022E-2</v>
      </c>
      <c r="G22" s="37">
        <f t="shared" si="2"/>
        <v>6.9243826282994192E-3</v>
      </c>
      <c r="H22" s="22">
        <f t="shared" si="6"/>
        <v>3.5535740332342773</v>
      </c>
      <c r="I22" s="38">
        <f t="shared" si="7"/>
        <v>2.9901899734507467</v>
      </c>
      <c r="J22" s="26">
        <f t="shared" si="14"/>
        <v>0.56338405978353068</v>
      </c>
      <c r="K22" s="26">
        <f t="shared" si="15"/>
        <v>3.8225020629189146</v>
      </c>
      <c r="L22" s="7">
        <f t="shared" si="16"/>
        <v>2.7601753601083816</v>
      </c>
      <c r="M22" s="26">
        <f t="shared" si="17"/>
        <v>7.1460614828108264</v>
      </c>
      <c r="N22" s="26">
        <f t="shared" si="18"/>
        <v>547.64918589897388</v>
      </c>
      <c r="O22" s="27">
        <f t="shared" si="10"/>
        <v>0.92004441462932329</v>
      </c>
      <c r="P22" s="8"/>
      <c r="Q22" s="3"/>
      <c r="R22" s="7"/>
      <c r="S22" s="8"/>
      <c r="T22" s="27">
        <f t="shared" si="4"/>
        <v>6.5746939538578406</v>
      </c>
      <c r="U22" s="27">
        <f t="shared" si="0"/>
        <v>0.20715400069897699</v>
      </c>
      <c r="Y22" s="31">
        <f t="shared" si="11"/>
        <v>0.11500000000000003</v>
      </c>
      <c r="Z22" s="32">
        <v>412.63437759645689</v>
      </c>
      <c r="AA22" s="32">
        <v>5.4347383835574581</v>
      </c>
      <c r="AC22" s="31">
        <f t="shared" si="1"/>
        <v>0.11500000000000003</v>
      </c>
      <c r="AD22" s="30">
        <v>15</v>
      </c>
      <c r="AE22" s="32">
        <v>367.09158311549845</v>
      </c>
      <c r="AF22" s="32">
        <v>6.8633168221181435</v>
      </c>
    </row>
    <row r="23" spans="1:32" x14ac:dyDescent="0.15">
      <c r="A23" s="12"/>
      <c r="D23" s="22"/>
      <c r="E23" s="6">
        <v>21</v>
      </c>
      <c r="F23" s="25">
        <f t="shared" si="5"/>
        <v>4.2000000000000023E-2</v>
      </c>
      <c r="G23" s="37">
        <f t="shared" si="2"/>
        <v>7.2849116453250762E-3</v>
      </c>
      <c r="H23" s="22">
        <f t="shared" si="6"/>
        <v>3.528967726930174</v>
      </c>
      <c r="I23" s="38">
        <f t="shared" si="7"/>
        <v>2.9664330902861082</v>
      </c>
      <c r="J23" s="26">
        <f t="shared" si="14"/>
        <v>0.56253463664406578</v>
      </c>
      <c r="K23" s="26">
        <f t="shared" si="15"/>
        <v>3.9895759319082322</v>
      </c>
      <c r="L23" s="7">
        <f t="shared" si="16"/>
        <v>2.7382459294948696</v>
      </c>
      <c r="M23" s="26">
        <f t="shared" si="17"/>
        <v>7.2903564980471671</v>
      </c>
      <c r="N23" s="26">
        <f t="shared" si="18"/>
        <v>543.0970753304216</v>
      </c>
      <c r="O23" s="27">
        <f t="shared" si="10"/>
        <v>0.91621887165087768</v>
      </c>
      <c r="P23" s="8"/>
      <c r="Q23" s="3"/>
      <c r="R23" s="7"/>
      <c r="S23" s="8"/>
      <c r="T23" s="27">
        <f t="shared" si="4"/>
        <v>6.6795622045734193</v>
      </c>
      <c r="U23" s="27">
        <f t="shared" si="0"/>
        <v>0.22098107462816666</v>
      </c>
      <c r="Y23" s="31">
        <f t="shared" si="11"/>
        <v>0.12000000000000004</v>
      </c>
      <c r="Z23" s="32">
        <v>401.6842419837082</v>
      </c>
      <c r="AA23" s="32">
        <v>5.3241852221456574</v>
      </c>
      <c r="AC23" s="31">
        <f t="shared" si="1"/>
        <v>0.12000000000000004</v>
      </c>
      <c r="AD23" s="30">
        <v>10</v>
      </c>
      <c r="AE23" s="32">
        <v>351.41423732441132</v>
      </c>
      <c r="AF23" s="32">
        <v>6.7875310796910853</v>
      </c>
    </row>
    <row r="24" spans="1:32" x14ac:dyDescent="0.15">
      <c r="A24" s="12"/>
      <c r="D24" s="22"/>
      <c r="E24" s="6">
        <v>22</v>
      </c>
      <c r="F24" s="25">
        <f t="shared" si="5"/>
        <v>4.4000000000000025E-2</v>
      </c>
      <c r="G24" s="37">
        <f t="shared" si="2"/>
        <v>7.6468867269993135E-3</v>
      </c>
      <c r="H24" s="22">
        <f t="shared" si="6"/>
        <v>3.503259508840284</v>
      </c>
      <c r="I24" s="38">
        <f t="shared" si="7"/>
        <v>2.9417758247064505</v>
      </c>
      <c r="J24" s="26">
        <f t="shared" si="14"/>
        <v>0.56148368413383354</v>
      </c>
      <c r="K24" s="26">
        <f t="shared" si="15"/>
        <v>4.1530018168163476</v>
      </c>
      <c r="L24" s="7">
        <f t="shared" si="16"/>
        <v>2.7154853766521079</v>
      </c>
      <c r="M24" s="26">
        <f t="shared" si="17"/>
        <v>7.4299708776022886</v>
      </c>
      <c r="N24" s="26">
        <f t="shared" si="18"/>
        <v>538.3825898294715</v>
      </c>
      <c r="O24" s="27">
        <f t="shared" si="10"/>
        <v>0.91240923527307782</v>
      </c>
      <c r="P24" s="8"/>
      <c r="Q24" s="3"/>
      <c r="R24" s="7"/>
      <c r="S24" s="8"/>
      <c r="T24" s="27">
        <f t="shared" si="4"/>
        <v>6.7791740465343429</v>
      </c>
      <c r="U24" s="27">
        <f t="shared" si="0"/>
        <v>0.2349563855797826</v>
      </c>
    </row>
    <row r="25" spans="1:32" x14ac:dyDescent="0.15">
      <c r="A25" s="12"/>
      <c r="D25" s="22"/>
      <c r="E25" s="6">
        <v>23</v>
      </c>
      <c r="F25" s="25">
        <f t="shared" si="5"/>
        <v>4.6000000000000027E-2</v>
      </c>
      <c r="G25" s="37">
        <f t="shared" si="2"/>
        <v>8.0103200541153941E-3</v>
      </c>
      <c r="H25" s="22">
        <f t="shared" si="6"/>
        <v>3.476470480200899</v>
      </c>
      <c r="I25" s="38">
        <f t="shared" si="7"/>
        <v>2.9162390282429711</v>
      </c>
      <c r="J25" s="26">
        <f t="shared" si="14"/>
        <v>0.5602314519579279</v>
      </c>
      <c r="K25" s="26">
        <f t="shared" si="15"/>
        <v>4.3126168560975984</v>
      </c>
      <c r="L25" s="7">
        <f t="shared" si="16"/>
        <v>2.6919129491473575</v>
      </c>
      <c r="M25" s="26">
        <f t="shared" si="17"/>
        <v>7.5647612572028837</v>
      </c>
      <c r="N25" s="26">
        <f t="shared" si="18"/>
        <v>533.50974152141589</v>
      </c>
      <c r="O25" s="27">
        <f t="shared" si="10"/>
        <v>0.90861543935630773</v>
      </c>
      <c r="P25" s="8"/>
      <c r="Q25" s="3"/>
      <c r="R25" s="7"/>
      <c r="S25" s="8"/>
      <c r="T25" s="27">
        <f t="shared" si="4"/>
        <v>6.873458873338973</v>
      </c>
      <c r="U25" s="27">
        <f t="shared" si="0"/>
        <v>0.24905253254093354</v>
      </c>
    </row>
    <row r="26" spans="1:32" x14ac:dyDescent="0.15">
      <c r="A26" s="12"/>
      <c r="D26" s="22"/>
      <c r="E26" s="6">
        <v>24</v>
      </c>
      <c r="F26" s="25">
        <f t="shared" si="5"/>
        <v>4.8000000000000029E-2</v>
      </c>
      <c r="G26" s="37">
        <f t="shared" si="2"/>
        <v>8.3752239642919113E-3</v>
      </c>
      <c r="H26" s="22">
        <f t="shared" si="6"/>
        <v>3.4486228389958056</v>
      </c>
      <c r="I26" s="38">
        <f t="shared" si="7"/>
        <v>2.8898444332410027</v>
      </c>
      <c r="J26" s="26">
        <f t="shared" si="14"/>
        <v>0.55877840575480286</v>
      </c>
      <c r="K26" s="26">
        <f t="shared" si="15"/>
        <v>4.4682635723733455</v>
      </c>
      <c r="L26" s="7">
        <f t="shared" si="16"/>
        <v>2.6675487076070796</v>
      </c>
      <c r="M26" s="26">
        <f t="shared" si="17"/>
        <v>7.6945906857352275</v>
      </c>
      <c r="N26" s="26">
        <f t="shared" si="18"/>
        <v>528.48269954328782</v>
      </c>
      <c r="O26" s="27">
        <f t="shared" si="10"/>
        <v>0.90483741803595952</v>
      </c>
      <c r="P26" s="8"/>
      <c r="Q26" s="3"/>
      <c r="R26" s="7"/>
      <c r="S26" s="8"/>
      <c r="T26" s="27">
        <f t="shared" si="4"/>
        <v>6.9623535689242066</v>
      </c>
      <c r="U26" s="27">
        <f t="shared" si="0"/>
        <v>0.26324195277326856</v>
      </c>
    </row>
    <row r="27" spans="1:32" x14ac:dyDescent="0.15">
      <c r="A27" s="12"/>
      <c r="D27" s="22"/>
      <c r="E27" s="6">
        <v>25</v>
      </c>
      <c r="F27" s="25">
        <f t="shared" si="5"/>
        <v>5.0000000000000031E-2</v>
      </c>
      <c r="G27" s="37">
        <f t="shared" si="2"/>
        <v>8.7416109546967213E-3</v>
      </c>
      <c r="H27" s="22">
        <f t="shared" si="6"/>
        <v>3.4197398503508434</v>
      </c>
      <c r="I27" s="38">
        <f t="shared" si="7"/>
        <v>2.8626146225261428</v>
      </c>
      <c r="J27" s="26">
        <f t="shared" si="14"/>
        <v>0.55712522782470053</v>
      </c>
      <c r="K27" s="26">
        <f t="shared" si="15"/>
        <v>4.6197901556953012</v>
      </c>
      <c r="L27" s="7">
        <f t="shared" si="16"/>
        <v>2.6424134977164391</v>
      </c>
      <c r="M27" s="26">
        <f t="shared" si="17"/>
        <v>7.8193288812364408</v>
      </c>
      <c r="N27" s="26">
        <f t="shared" si="18"/>
        <v>523.30578415976777</v>
      </c>
      <c r="O27" s="27">
        <f t="shared" si="10"/>
        <v>0.90107510572129057</v>
      </c>
      <c r="P27" s="8"/>
      <c r="Q27" s="3"/>
      <c r="R27" s="7"/>
      <c r="S27" s="8"/>
      <c r="T27" s="27">
        <f t="shared" si="4"/>
        <v>7.0458025983296668</v>
      </c>
      <c r="U27" s="27">
        <f t="shared" si="0"/>
        <v>0.27749698438868137</v>
      </c>
    </row>
    <row r="28" spans="1:32" x14ac:dyDescent="0.15">
      <c r="D28" s="22"/>
      <c r="E28" s="6">
        <v>26</v>
      </c>
      <c r="F28" s="25">
        <f t="shared" si="5"/>
        <v>5.2000000000000032E-2</v>
      </c>
      <c r="G28" s="37">
        <f t="shared" si="2"/>
        <v>9.109493684829828E-3</v>
      </c>
      <c r="H28" s="22">
        <f t="shared" si="6"/>
        <v>3.3898458150128037</v>
      </c>
      <c r="I28" s="38">
        <f t="shared" si="7"/>
        <v>2.8345729975320757</v>
      </c>
      <c r="J28" s="26">
        <f t="shared" si="14"/>
        <v>0.55527281748072799</v>
      </c>
      <c r="K28" s="26">
        <f t="shared" si="15"/>
        <v>4.7670507360383256</v>
      </c>
      <c r="L28" s="7">
        <f t="shared" si="16"/>
        <v>2.6165289207988387</v>
      </c>
      <c r="M28" s="26">
        <f t="shared" si="17"/>
        <v>7.9388524743178923</v>
      </c>
      <c r="N28" s="26">
        <f t="shared" si="18"/>
        <v>517.98346060624874</v>
      </c>
      <c r="O28" s="27">
        <f t="shared" si="10"/>
        <v>0.89732843709428411</v>
      </c>
      <c r="P28" s="8"/>
      <c r="Q28" s="3"/>
      <c r="R28" s="7"/>
      <c r="S28" s="8"/>
      <c r="T28" s="27">
        <f t="shared" si="4"/>
        <v>7.1237580831017651</v>
      </c>
      <c r="U28" s="27">
        <f t="shared" si="0"/>
        <v>0.29178992915379565</v>
      </c>
    </row>
    <row r="29" spans="1:32" x14ac:dyDescent="0.15">
      <c r="D29" s="22"/>
      <c r="E29" s="6">
        <v>27</v>
      </c>
      <c r="F29" s="25">
        <f t="shared" si="5"/>
        <v>5.4000000000000034E-2</v>
      </c>
      <c r="G29" s="37">
        <f t="shared" si="2"/>
        <v>9.4788849793674412E-3</v>
      </c>
      <c r="H29" s="22">
        <f t="shared" si="6"/>
        <v>3.3589660359683977</v>
      </c>
      <c r="I29" s="38">
        <f t="shared" si="7"/>
        <v>2.8057437449505138</v>
      </c>
      <c r="J29" s="26">
        <f t="shared" si="14"/>
        <v>0.55322229101788389</v>
      </c>
      <c r="K29" s="26">
        <f t="shared" si="15"/>
        <v>4.9099056443013378</v>
      </c>
      <c r="L29" s="7">
        <f t="shared" si="16"/>
        <v>2.5899173030312439</v>
      </c>
      <c r="M29" s="26">
        <f t="shared" si="17"/>
        <v>8.0530452383504656</v>
      </c>
      <c r="N29" s="26">
        <f t="shared" si="18"/>
        <v>512.52033267092952</v>
      </c>
      <c r="O29" s="27">
        <f t="shared" si="10"/>
        <v>0.89359734710851568</v>
      </c>
      <c r="P29" s="8"/>
      <c r="Q29" s="3"/>
      <c r="R29" s="7"/>
      <c r="S29" s="8"/>
      <c r="T29" s="27">
        <f t="shared" si="4"/>
        <v>7.1961798611348406</v>
      </c>
      <c r="U29" s="27">
        <f t="shared" si="0"/>
        <v>0.3060931153452176</v>
      </c>
    </row>
    <row r="30" spans="1:32" x14ac:dyDescent="0.15">
      <c r="D30" s="23">
        <v>0.16548372733893094</v>
      </c>
      <c r="E30" s="6">
        <v>28</v>
      </c>
      <c r="F30" s="25">
        <f t="shared" si="5"/>
        <v>5.6000000000000036E-2</v>
      </c>
      <c r="G30" s="37">
        <f t="shared" si="2"/>
        <v>9.84979783106954E-3</v>
      </c>
      <c r="H30" s="22">
        <f>H29* (1-G29)</f>
        <v>3.3271267832638514</v>
      </c>
      <c r="I30" s="38">
        <f>N29*$B$5/12</f>
        <v>2.7761518019675351</v>
      </c>
      <c r="J30" s="26">
        <f>H30-I30</f>
        <v>0.55097498129631628</v>
      </c>
      <c r="K30" s="26">
        <f>G30*N29</f>
        <v>5.0482216611211603</v>
      </c>
      <c r="L30" s="7">
        <f>$B$7/12*N29</f>
        <v>2.5626016633546476</v>
      </c>
      <c r="M30" s="26">
        <f>SUM(J30:L30)</f>
        <v>8.1617983057721233</v>
      </c>
      <c r="N30" s="26">
        <f>N29-J30-K30</f>
        <v>506.92113602851208</v>
      </c>
      <c r="O30" s="27">
        <f>EXP(-$B$9/12*E30)</f>
        <v>0.88988177098802379</v>
      </c>
      <c r="P30" s="27"/>
      <c r="Q30" s="28">
        <v>28</v>
      </c>
      <c r="R30" s="26">
        <v>8.1617983057720984</v>
      </c>
      <c r="S30" s="27">
        <v>0.88988177098802379</v>
      </c>
      <c r="T30" s="27">
        <f t="shared" si="4"/>
        <v>7.2630355307875494</v>
      </c>
      <c r="U30" s="27">
        <f t="shared" si="0"/>
        <v>0.32037896047679471</v>
      </c>
      <c r="V30" s="29">
        <v>5.000000000000001E-2</v>
      </c>
    </row>
    <row r="31" spans="1:32" x14ac:dyDescent="0.15">
      <c r="D31" s="22"/>
      <c r="E31" s="6">
        <v>29</v>
      </c>
      <c r="F31" s="25">
        <f t="shared" si="5"/>
        <v>5.8000000000000038E-2</v>
      </c>
      <c r="G31" s="37">
        <f t="shared" si="2"/>
        <v>1.0222245403750829E-2</v>
      </c>
      <c r="H31" s="22">
        <f>H30* (1-G30)</f>
        <v>3.2943552570903658</v>
      </c>
      <c r="I31" s="38">
        <f>N30*$B$5/12</f>
        <v>2.7458228201544408</v>
      </c>
      <c r="J31" s="26">
        <f>H31-I31</f>
        <v>0.54853243693592502</v>
      </c>
      <c r="K31" s="26">
        <f>G31*N30</f>
        <v>5.1818722528316066</v>
      </c>
      <c r="L31" s="7">
        <f>$B$7/12*N30</f>
        <v>2.5346056801425605</v>
      </c>
      <c r="M31" s="26">
        <f>SUM(J31:L31)</f>
        <v>8.2650103699100921</v>
      </c>
      <c r="N31" s="26">
        <f>N30-J31-K31</f>
        <v>501.19073133874451</v>
      </c>
      <c r="O31" s="27">
        <f>EXP(-$B$9/12*E31)</f>
        <v>0.88618164422618528</v>
      </c>
      <c r="P31" s="8"/>
      <c r="Q31" s="3"/>
      <c r="R31" s="7"/>
      <c r="S31" s="8"/>
      <c r="T31" s="27">
        <f t="shared" si="4"/>
        <v>7.324300479153397</v>
      </c>
      <c r="U31" s="27">
        <f t="shared" si="0"/>
        <v>0.33462003371993865</v>
      </c>
    </row>
    <row r="32" spans="1:32" x14ac:dyDescent="0.15">
      <c r="D32" s="22"/>
      <c r="E32" s="6">
        <v>30</v>
      </c>
      <c r="F32" s="25">
        <f>F31+0.002</f>
        <v>6.0000000000000039E-2</v>
      </c>
      <c r="G32" s="37">
        <f t="shared" si="2"/>
        <v>1.0596241035318976E-2</v>
      </c>
      <c r="H32" s="22">
        <f t="shared" ref="H32:H46" si="19">H31* (1-G31)</f>
        <v>3.2606795492052516</v>
      </c>
      <c r="I32" s="38">
        <f t="shared" ref="I32:I46" si="20">N31*$B$5/12</f>
        <v>2.714783128084866</v>
      </c>
      <c r="J32" s="26">
        <f t="shared" ref="J32:J46" si="21">H32-I32</f>
        <v>0.54589642112038561</v>
      </c>
      <c r="K32" s="26">
        <f t="shared" ref="K32:K46" si="22">G32*N31</f>
        <v>5.3107377939331331</v>
      </c>
      <c r="L32" s="7">
        <f t="shared" ref="L32:L46" si="23">$B$7/12*N31</f>
        <v>2.5059536566937228</v>
      </c>
      <c r="M32" s="26">
        <f t="shared" ref="M32:M46" si="24">SUM(J32:L32)</f>
        <v>8.3625878717472411</v>
      </c>
      <c r="N32" s="26">
        <f t="shared" ref="N32:N46" si="25">N31-J32-K32</f>
        <v>495.33409712369098</v>
      </c>
      <c r="O32" s="27">
        <f t="shared" ref="O32:O95" si="26">EXP(-$B$9/12*E32)</f>
        <v>0.88249690258459546</v>
      </c>
      <c r="P32" s="8"/>
      <c r="Q32" s="3"/>
      <c r="R32" s="7"/>
      <c r="S32" s="8"/>
      <c r="T32" s="27">
        <f t="shared" si="4"/>
        <v>7.3799578944084443</v>
      </c>
      <c r="U32" s="27">
        <f t="shared" si="0"/>
        <v>0.34878911783863165</v>
      </c>
    </row>
    <row r="33" spans="4:22" x14ac:dyDescent="0.15">
      <c r="D33" s="22"/>
      <c r="E33" s="6">
        <v>31</v>
      </c>
      <c r="F33" s="25">
        <f>F32</f>
        <v>6.0000000000000039E-2</v>
      </c>
      <c r="G33" s="37">
        <f t="shared" si="2"/>
        <v>1.0596241035318976E-2</v>
      </c>
      <c r="H33" s="22">
        <f t="shared" si="19"/>
        <v>3.2261286027629374</v>
      </c>
      <c r="I33" s="38">
        <f t="shared" si="20"/>
        <v>2.6830596927533263</v>
      </c>
      <c r="J33" s="26">
        <f t="shared" si="21"/>
        <v>0.54306891000961111</v>
      </c>
      <c r="K33" s="26">
        <f t="shared" si="22"/>
        <v>5.2486794861347299</v>
      </c>
      <c r="L33" s="7">
        <f t="shared" si="23"/>
        <v>2.4766704856184552</v>
      </c>
      <c r="M33" s="26">
        <f t="shared" si="24"/>
        <v>8.2684188817627948</v>
      </c>
      <c r="N33" s="26">
        <f t="shared" si="25"/>
        <v>489.54234872754665</v>
      </c>
      <c r="O33" s="27">
        <f t="shared" si="26"/>
        <v>0.87882748209195249</v>
      </c>
      <c r="P33" s="8"/>
      <c r="Q33" s="3"/>
      <c r="R33" s="7"/>
      <c r="S33" s="8"/>
      <c r="T33" s="27">
        <f t="shared" si="4"/>
        <v>7.266513746741154</v>
      </c>
      <c r="U33" s="27">
        <f t="shared" si="0"/>
        <v>0.35487514350030541</v>
      </c>
    </row>
    <row r="34" spans="4:22" x14ac:dyDescent="0.15">
      <c r="D34" s="22"/>
      <c r="E34" s="6">
        <v>32</v>
      </c>
      <c r="F34" s="25">
        <f t="shared" ref="F34:F97" si="27">F33</f>
        <v>6.0000000000000039E-2</v>
      </c>
      <c r="G34" s="37">
        <f t="shared" si="2"/>
        <v>1.0596241035318976E-2</v>
      </c>
      <c r="H34" s="22">
        <f t="shared" si="19"/>
        <v>3.1919437664771246</v>
      </c>
      <c r="I34" s="38">
        <f t="shared" si="20"/>
        <v>2.651687722274211</v>
      </c>
      <c r="J34" s="26">
        <f t="shared" si="21"/>
        <v>0.54025604420291362</v>
      </c>
      <c r="K34" s="26">
        <f t="shared" si="22"/>
        <v>5.1873087241132625</v>
      </c>
      <c r="L34" s="7">
        <f t="shared" si="23"/>
        <v>2.4477117436377331</v>
      </c>
      <c r="M34" s="26">
        <f t="shared" si="24"/>
        <v>8.1752765119539088</v>
      </c>
      <c r="N34" s="26">
        <f t="shared" si="25"/>
        <v>483.81478395923045</v>
      </c>
      <c r="O34" s="27">
        <f t="shared" si="26"/>
        <v>0.87517331904294748</v>
      </c>
      <c r="P34" s="8"/>
      <c r="Q34" s="3"/>
      <c r="R34" s="7"/>
      <c r="S34" s="8"/>
      <c r="T34" s="27">
        <f t="shared" si="4"/>
        <v>7.1547838790605534</v>
      </c>
      <c r="U34" s="27">
        <f t="shared" si="0"/>
        <v>0.36069015290100576</v>
      </c>
    </row>
    <row r="35" spans="4:22" x14ac:dyDescent="0.15">
      <c r="D35" s="22"/>
      <c r="E35" s="6">
        <v>33</v>
      </c>
      <c r="F35" s="25">
        <f t="shared" si="27"/>
        <v>6.0000000000000039E-2</v>
      </c>
      <c r="G35" s="37">
        <f t="shared" si="2"/>
        <v>1.0596241035318976E-2</v>
      </c>
      <c r="H35" s="22">
        <f t="shared" si="19"/>
        <v>3.1581211609563491</v>
      </c>
      <c r="I35" s="38">
        <f t="shared" si="20"/>
        <v>2.6206634131124984</v>
      </c>
      <c r="J35" s="26">
        <f t="shared" si="21"/>
        <v>0.5374577478438507</v>
      </c>
      <c r="K35" s="26">
        <f t="shared" si="22"/>
        <v>5.1266180672827826</v>
      </c>
      <c r="L35" s="7">
        <f t="shared" si="23"/>
        <v>2.4190739197961522</v>
      </c>
      <c r="M35" s="26">
        <f t="shared" si="24"/>
        <v>8.0831497349227845</v>
      </c>
      <c r="N35" s="26">
        <f t="shared" si="25"/>
        <v>478.15070814410382</v>
      </c>
      <c r="O35" s="27">
        <f t="shared" si="26"/>
        <v>0.87153434999715784</v>
      </c>
      <c r="P35" s="8"/>
      <c r="Q35" s="3"/>
      <c r="R35" s="7"/>
      <c r="S35" s="8"/>
      <c r="T35" s="27">
        <f t="shared" si="4"/>
        <v>7.0447426501556274</v>
      </c>
      <c r="U35" s="27">
        <f t="shared" si="0"/>
        <v>0.36624091498281014</v>
      </c>
    </row>
    <row r="36" spans="4:22" x14ac:dyDescent="0.15">
      <c r="D36" s="22"/>
      <c r="E36" s="6">
        <v>34</v>
      </c>
      <c r="F36" s="25">
        <f t="shared" si="27"/>
        <v>6.0000000000000039E-2</v>
      </c>
      <c r="G36" s="37">
        <f t="shared" si="2"/>
        <v>1.0596241035318976E-2</v>
      </c>
      <c r="H36" s="22">
        <f t="shared" si="19"/>
        <v>3.1246569479161144</v>
      </c>
      <c r="I36" s="38">
        <f t="shared" si="20"/>
        <v>2.5899830024472292</v>
      </c>
      <c r="J36" s="26">
        <f t="shared" si="21"/>
        <v>0.53467394546888514</v>
      </c>
      <c r="K36" s="26">
        <f t="shared" si="22"/>
        <v>5.0666001547033801</v>
      </c>
      <c r="L36" s="7">
        <f t="shared" si="23"/>
        <v>2.3907535407205192</v>
      </c>
      <c r="M36" s="26">
        <f t="shared" si="24"/>
        <v>7.9920276408927844</v>
      </c>
      <c r="N36" s="26">
        <f t="shared" si="25"/>
        <v>472.54943404393151</v>
      </c>
      <c r="O36" s="27">
        <f t="shared" si="26"/>
        <v>0.86791051177794643</v>
      </c>
      <c r="P36" s="8"/>
      <c r="Q36" s="3"/>
      <c r="R36" s="7"/>
      <c r="S36" s="8"/>
      <c r="T36" s="27">
        <f t="shared" si="4"/>
        <v>6.9363647999507503</v>
      </c>
      <c r="U36" s="27">
        <f t="shared" si="0"/>
        <v>0.3715340575231168</v>
      </c>
    </row>
    <row r="37" spans="4:22" x14ac:dyDescent="0.15">
      <c r="D37" s="22"/>
      <c r="E37" s="6">
        <v>35</v>
      </c>
      <c r="F37" s="25">
        <f t="shared" si="27"/>
        <v>6.0000000000000039E-2</v>
      </c>
      <c r="G37" s="37">
        <f t="shared" si="2"/>
        <v>1.0596241035318976E-2</v>
      </c>
      <c r="H37" s="22">
        <f t="shared" si="19"/>
        <v>3.0915473297433111</v>
      </c>
      <c r="I37" s="38">
        <f t="shared" si="20"/>
        <v>2.5596427677379627</v>
      </c>
      <c r="J37" s="26">
        <f t="shared" si="21"/>
        <v>0.53190456200534841</v>
      </c>
      <c r="K37" s="26">
        <f t="shared" si="22"/>
        <v>5.0072477042330652</v>
      </c>
      <c r="L37" s="7">
        <f t="shared" si="23"/>
        <v>2.3627471702196576</v>
      </c>
      <c r="M37" s="26">
        <f t="shared" si="24"/>
        <v>7.9018994364580717</v>
      </c>
      <c r="N37" s="26">
        <f t="shared" si="25"/>
        <v>467.01028177769308</v>
      </c>
      <c r="O37" s="27">
        <f t="shared" si="26"/>
        <v>0.86430174147136396</v>
      </c>
      <c r="P37" s="8"/>
      <c r="Q37" s="3"/>
      <c r="R37" s="7"/>
      <c r="S37" s="8"/>
      <c r="T37" s="27">
        <f t="shared" si="4"/>
        <v>6.8296254438623007</v>
      </c>
      <c r="U37" s="27">
        <f t="shared" si="0"/>
        <v>0.37657606982565828</v>
      </c>
    </row>
    <row r="38" spans="4:22" x14ac:dyDescent="0.15">
      <c r="D38" s="22"/>
      <c r="E38" s="6">
        <v>36</v>
      </c>
      <c r="F38" s="25">
        <f t="shared" si="27"/>
        <v>6.0000000000000039E-2</v>
      </c>
      <c r="G38" s="37">
        <f t="shared" si="2"/>
        <v>1.0596241035318976E-2</v>
      </c>
      <c r="H38" s="22">
        <f t="shared" si="19"/>
        <v>3.0587885490652544</v>
      </c>
      <c r="I38" s="38">
        <f t="shared" si="20"/>
        <v>2.5296390262958375</v>
      </c>
      <c r="J38" s="26">
        <f t="shared" si="21"/>
        <v>0.52914952276941696</v>
      </c>
      <c r="K38" s="26">
        <f t="shared" si="22"/>
        <v>4.9485535116886696</v>
      </c>
      <c r="L38" s="7">
        <f t="shared" si="23"/>
        <v>2.3350514088884653</v>
      </c>
      <c r="M38" s="26">
        <f t="shared" si="24"/>
        <v>7.8127544433465514</v>
      </c>
      <c r="N38" s="26">
        <f t="shared" si="25"/>
        <v>461.53257874323498</v>
      </c>
      <c r="O38" s="27">
        <f t="shared" si="26"/>
        <v>0.86070797642505781</v>
      </c>
      <c r="P38" s="8"/>
      <c r="Q38" s="3"/>
      <c r="R38" s="7"/>
      <c r="S38" s="8"/>
      <c r="T38" s="27">
        <f t="shared" si="4"/>
        <v>6.7245000672386892</v>
      </c>
      <c r="U38" s="27">
        <f t="shared" si="0"/>
        <v>0.38137330536290348</v>
      </c>
    </row>
    <row r="39" spans="4:22" x14ac:dyDescent="0.15">
      <c r="D39" s="22"/>
      <c r="E39" s="6">
        <v>37</v>
      </c>
      <c r="F39" s="25">
        <f t="shared" si="27"/>
        <v>6.0000000000000039E-2</v>
      </c>
      <c r="G39" s="37">
        <f t="shared" si="2"/>
        <v>1.0596241035318976E-2</v>
      </c>
      <c r="H39" s="22">
        <f t="shared" si="19"/>
        <v>3.0263768883232856</v>
      </c>
      <c r="I39" s="38">
        <f t="shared" si="20"/>
        <v>2.4999681348591896</v>
      </c>
      <c r="J39" s="26">
        <f t="shared" si="21"/>
        <v>0.52640875346409599</v>
      </c>
      <c r="K39" s="26">
        <f t="shared" si="22"/>
        <v>4.8905104500156531</v>
      </c>
      <c r="L39" s="7">
        <f t="shared" si="23"/>
        <v>2.3076628937161749</v>
      </c>
      <c r="M39" s="26">
        <f t="shared" si="24"/>
        <v>7.724582097195924</v>
      </c>
      <c r="N39" s="26">
        <f t="shared" si="25"/>
        <v>456.11565953975526</v>
      </c>
      <c r="O39" s="27">
        <f t="shared" si="26"/>
        <v>0.85712915424718328</v>
      </c>
      <c r="P39" s="8"/>
      <c r="Q39" s="3"/>
      <c r="R39" s="7"/>
      <c r="S39" s="8"/>
      <c r="T39" s="27">
        <f t="shared" si="4"/>
        <v>6.6209645198824756</v>
      </c>
      <c r="U39" s="27">
        <f t="shared" si="0"/>
        <v>0.38593198437068893</v>
      </c>
    </row>
    <row r="40" spans="4:22" x14ac:dyDescent="0.15">
      <c r="D40" s="22"/>
      <c r="E40" s="6">
        <v>38</v>
      </c>
      <c r="F40" s="25">
        <f t="shared" si="27"/>
        <v>6.0000000000000039E-2</v>
      </c>
      <c r="G40" s="37">
        <f t="shared" si="2"/>
        <v>1.0596241035318976E-2</v>
      </c>
      <c r="H40" s="22">
        <f t="shared" si="19"/>
        <v>2.9943086693508936</v>
      </c>
      <c r="I40" s="38">
        <f t="shared" si="20"/>
        <v>2.4706264891736747</v>
      </c>
      <c r="J40" s="26">
        <f t="shared" si="21"/>
        <v>0.5236821801772189</v>
      </c>
      <c r="K40" s="26">
        <f t="shared" si="22"/>
        <v>4.8331114684667336</v>
      </c>
      <c r="L40" s="7">
        <f t="shared" si="23"/>
        <v>2.2805782976987765</v>
      </c>
      <c r="M40" s="26">
        <f t="shared" si="24"/>
        <v>7.6373719463427285</v>
      </c>
      <c r="N40" s="26">
        <f t="shared" si="25"/>
        <v>450.75886589111133</v>
      </c>
      <c r="O40" s="27">
        <f t="shared" si="26"/>
        <v>0.85356521280532105</v>
      </c>
      <c r="P40" s="8"/>
      <c r="Q40" s="3"/>
      <c r="R40" s="7"/>
      <c r="S40" s="8"/>
      <c r="T40" s="27">
        <f t="shared" si="4"/>
        <v>6.5189950106534198</v>
      </c>
      <c r="U40" s="27">
        <f t="shared" si="0"/>
        <v>0.39025819639591669</v>
      </c>
    </row>
    <row r="41" spans="4:22" x14ac:dyDescent="0.15">
      <c r="D41" s="22"/>
      <c r="E41" s="6">
        <v>39</v>
      </c>
      <c r="F41" s="25">
        <f t="shared" si="27"/>
        <v>6.0000000000000039E-2</v>
      </c>
      <c r="G41" s="37">
        <f t="shared" si="2"/>
        <v>1.0596241035318976E-2</v>
      </c>
      <c r="H41" s="22">
        <f t="shared" si="19"/>
        <v>2.9625802529563061</v>
      </c>
      <c r="I41" s="38">
        <f t="shared" si="20"/>
        <v>2.4416105235768533</v>
      </c>
      <c r="J41" s="26">
        <f t="shared" si="21"/>
        <v>0.52096972937945285</v>
      </c>
      <c r="K41" s="26">
        <f t="shared" si="22"/>
        <v>4.7763495917892369</v>
      </c>
      <c r="L41" s="7">
        <f t="shared" si="23"/>
        <v>2.2537943294555567</v>
      </c>
      <c r="M41" s="26">
        <f t="shared" si="24"/>
        <v>7.5511136506242469</v>
      </c>
      <c r="N41" s="26">
        <f t="shared" si="25"/>
        <v>445.46154656994264</v>
      </c>
      <c r="O41" s="27">
        <f t="shared" si="26"/>
        <v>0.85001609022539815</v>
      </c>
      <c r="P41" s="8"/>
      <c r="Q41" s="3"/>
      <c r="R41" s="7"/>
      <c r="S41" s="8"/>
      <c r="T41" s="27">
        <f t="shared" si="4"/>
        <v>6.4185681021512551</v>
      </c>
      <c r="U41" s="27">
        <f t="shared" si="0"/>
        <v>0.39435790279813732</v>
      </c>
    </row>
    <row r="42" spans="4:22" x14ac:dyDescent="0.15">
      <c r="D42" s="22"/>
      <c r="E42" s="6">
        <v>40</v>
      </c>
      <c r="F42" s="25">
        <f t="shared" si="27"/>
        <v>6.0000000000000039E-2</v>
      </c>
      <c r="G42" s="37">
        <f t="shared" si="2"/>
        <v>1.0596241035318976E-2</v>
      </c>
      <c r="H42" s="22">
        <f t="shared" si="19"/>
        <v>2.931188038509505</v>
      </c>
      <c r="I42" s="38">
        <f t="shared" si="20"/>
        <v>2.4129167105871896</v>
      </c>
      <c r="J42" s="26">
        <f t="shared" si="21"/>
        <v>0.51827132792231545</v>
      </c>
      <c r="K42" s="26">
        <f t="shared" si="22"/>
        <v>4.7202179194210814</v>
      </c>
      <c r="L42" s="7">
        <f t="shared" si="23"/>
        <v>2.2273077328497131</v>
      </c>
      <c r="M42" s="26">
        <f t="shared" si="24"/>
        <v>7.4657969801931099</v>
      </c>
      <c r="N42" s="26">
        <f t="shared" si="25"/>
        <v>440.22305732259923</v>
      </c>
      <c r="O42" s="27">
        <f t="shared" si="26"/>
        <v>0.84648172489061413</v>
      </c>
      <c r="P42" s="8"/>
      <c r="Q42" s="3"/>
      <c r="R42" s="7"/>
      <c r="S42" s="8"/>
      <c r="T42" s="27">
        <f t="shared" si="4"/>
        <v>6.319660705477002</v>
      </c>
      <c r="U42" s="27">
        <f t="shared" si="0"/>
        <v>0.39823693920582048</v>
      </c>
    </row>
    <row r="43" spans="4:22" x14ac:dyDescent="0.15">
      <c r="D43" s="22"/>
      <c r="E43" s="6">
        <v>41</v>
      </c>
      <c r="F43" s="25">
        <f t="shared" si="27"/>
        <v>6.0000000000000039E-2</v>
      </c>
      <c r="G43" s="37">
        <f t="shared" si="2"/>
        <v>1.0596241035318976E-2</v>
      </c>
      <c r="H43" s="22">
        <f t="shared" si="19"/>
        <v>2.9001284635336146</v>
      </c>
      <c r="I43" s="38">
        <f t="shared" si="20"/>
        <v>2.3845415604974125</v>
      </c>
      <c r="J43" s="26">
        <f t="shared" si="21"/>
        <v>0.51558690303620214</v>
      </c>
      <c r="K43" s="26">
        <f t="shared" si="22"/>
        <v>4.6647096246953037</v>
      </c>
      <c r="L43" s="7">
        <f t="shared" si="23"/>
        <v>2.2011152866129962</v>
      </c>
      <c r="M43" s="26">
        <f t="shared" si="24"/>
        <v>7.381411814344502</v>
      </c>
      <c r="N43" s="26">
        <f t="shared" si="25"/>
        <v>435.04276079486772</v>
      </c>
      <c r="O43" s="27">
        <f t="shared" si="26"/>
        <v>0.84296205544037073</v>
      </c>
      <c r="P43" s="8"/>
      <c r="Q43" s="3"/>
      <c r="R43" s="7"/>
      <c r="S43" s="8"/>
      <c r="T43" s="27">
        <f t="shared" si="4"/>
        <v>6.2222500750716776</v>
      </c>
      <c r="U43" s="27">
        <f t="shared" si="0"/>
        <v>0.40190101792810845</v>
      </c>
    </row>
    <row r="44" spans="4:22" x14ac:dyDescent="0.15">
      <c r="D44" s="22"/>
      <c r="E44" s="6">
        <v>42</v>
      </c>
      <c r="F44" s="25">
        <f t="shared" si="27"/>
        <v>6.0000000000000039E-2</v>
      </c>
      <c r="G44" s="37">
        <f t="shared" si="2"/>
        <v>1.0596241035318976E-2</v>
      </c>
      <c r="H44" s="22">
        <f t="shared" si="19"/>
        <v>2.8693980033006232</v>
      </c>
      <c r="I44" s="38">
        <f t="shared" si="20"/>
        <v>2.3564816209721999</v>
      </c>
      <c r="J44" s="26">
        <f t="shared" si="21"/>
        <v>0.51291638232842329</v>
      </c>
      <c r="K44" s="26">
        <f t="shared" si="22"/>
        <v>4.6098179540530344</v>
      </c>
      <c r="L44" s="7">
        <f t="shared" si="23"/>
        <v>2.1752138039743385</v>
      </c>
      <c r="M44" s="26">
        <f t="shared" si="24"/>
        <v>7.2979481403557962</v>
      </c>
      <c r="N44" s="26">
        <f t="shared" si="25"/>
        <v>429.92002645848629</v>
      </c>
      <c r="O44" s="27">
        <f t="shared" si="26"/>
        <v>0.83945702076920736</v>
      </c>
      <c r="P44" s="8"/>
      <c r="Q44" s="3"/>
      <c r="R44" s="7"/>
      <c r="S44" s="8"/>
      <c r="T44" s="27">
        <f t="shared" si="4"/>
        <v>6.1263138036312537</v>
      </c>
      <c r="U44" s="27">
        <f t="shared" si="0"/>
        <v>0.40535573032282701</v>
      </c>
    </row>
    <row r="45" spans="4:22" x14ac:dyDescent="0.15">
      <c r="D45" s="22"/>
      <c r="E45" s="6">
        <v>43</v>
      </c>
      <c r="F45" s="25">
        <f t="shared" si="27"/>
        <v>6.0000000000000039E-2</v>
      </c>
      <c r="G45" s="37">
        <f t="shared" si="2"/>
        <v>1.0596241035318976E-2</v>
      </c>
      <c r="H45" s="22">
        <f t="shared" si="19"/>
        <v>2.8389931704313867</v>
      </c>
      <c r="I45" s="38">
        <f t="shared" si="20"/>
        <v>2.3287334766501342</v>
      </c>
      <c r="J45" s="26">
        <f t="shared" si="21"/>
        <v>0.51025969378125247</v>
      </c>
      <c r="K45" s="26">
        <f t="shared" si="22"/>
        <v>4.5555362262648327</v>
      </c>
      <c r="L45" s="7">
        <f t="shared" si="23"/>
        <v>2.1496001322924316</v>
      </c>
      <c r="M45" s="26">
        <f t="shared" si="24"/>
        <v>7.2153960523385168</v>
      </c>
      <c r="N45" s="26">
        <f t="shared" si="25"/>
        <v>424.85423053844016</v>
      </c>
      <c r="O45" s="27">
        <f t="shared" si="26"/>
        <v>0.83596656002573944</v>
      </c>
      <c r="P45" s="8"/>
      <c r="Q45" s="3"/>
      <c r="R45" s="7"/>
      <c r="S45" s="8"/>
      <c r="T45" s="27">
        <f t="shared" si="4"/>
        <v>6.0318298170967299</v>
      </c>
      <c r="U45" s="27">
        <f t="shared" si="0"/>
        <v>0.40860654912152045</v>
      </c>
    </row>
    <row r="46" spans="4:22" x14ac:dyDescent="0.15">
      <c r="D46" s="23">
        <v>0.18042328153448137</v>
      </c>
      <c r="E46" s="6">
        <v>44</v>
      </c>
      <c r="F46" s="25">
        <f t="shared" si="27"/>
        <v>6.0000000000000039E-2</v>
      </c>
      <c r="G46" s="37">
        <f t="shared" si="2"/>
        <v>1.0596241035318976E-2</v>
      </c>
      <c r="H46" s="22">
        <f t="shared" si="19"/>
        <v>2.8089105144998712</v>
      </c>
      <c r="I46" s="38">
        <f t="shared" si="20"/>
        <v>2.3012937487498841</v>
      </c>
      <c r="J46" s="26">
        <f t="shared" si="21"/>
        <v>0.50761676574998704</v>
      </c>
      <c r="K46" s="26">
        <f t="shared" si="22"/>
        <v>4.5018578316602884</v>
      </c>
      <c r="L46" s="7">
        <f t="shared" si="23"/>
        <v>2.1242711526922009</v>
      </c>
      <c r="M46" s="26">
        <f t="shared" si="24"/>
        <v>7.1337457501024755</v>
      </c>
      <c r="N46" s="26">
        <f t="shared" si="25"/>
        <v>419.84475594102986</v>
      </c>
      <c r="O46" s="27">
        <f t="shared" si="26"/>
        <v>0.83249061261160273</v>
      </c>
      <c r="P46" s="27"/>
      <c r="Q46" s="28">
        <v>44</v>
      </c>
      <c r="R46" s="26">
        <v>7.1337457501024595</v>
      </c>
      <c r="S46" s="27">
        <v>0.83249061261160262</v>
      </c>
      <c r="T46" s="27">
        <f t="shared" si="4"/>
        <v>5.9387763697182274</v>
      </c>
      <c r="U46" s="27">
        <f t="shared" si="0"/>
        <v>0.41165883071226106</v>
      </c>
      <c r="V46" s="29">
        <v>5.0000000000000024E-2</v>
      </c>
    </row>
    <row r="47" spans="4:22" x14ac:dyDescent="0.15">
      <c r="D47" s="22"/>
      <c r="E47" s="6">
        <v>45</v>
      </c>
      <c r="F47" s="25">
        <f t="shared" si="27"/>
        <v>6.0000000000000039E-2</v>
      </c>
      <c r="G47" s="37">
        <f t="shared" si="2"/>
        <v>1.0596241035318976E-2</v>
      </c>
      <c r="H47" s="22">
        <f t="shared" ref="H47:H110" si="28">H46* (1-G46)</f>
        <v>2.7791466216415888</v>
      </c>
      <c r="I47" s="38">
        <f t="shared" ref="I47:I110" si="29">N46*$B$5/12</f>
        <v>2.2741590946805785</v>
      </c>
      <c r="J47" s="26">
        <f t="shared" ref="J47:J110" si="30">H47-I47</f>
        <v>0.50498752696101024</v>
      </c>
      <c r="K47" s="26">
        <f t="shared" ref="K47:K110" si="31">G47*N46</f>
        <v>4.4487762313658212</v>
      </c>
      <c r="L47" s="7">
        <f t="shared" ref="L47:L110" si="32">$B$7/12*N46</f>
        <v>2.0992237797051492</v>
      </c>
      <c r="M47" s="26">
        <f t="shared" ref="M47:M110" si="33">SUM(J47:L47)</f>
        <v>7.0529875380319798</v>
      </c>
      <c r="N47" s="26">
        <f t="shared" ref="N47:N110" si="34">N46-J47-K47</f>
        <v>414.89099218270303</v>
      </c>
      <c r="O47" s="27">
        <f t="shared" si="26"/>
        <v>0.82902911818040037</v>
      </c>
      <c r="P47" s="8"/>
      <c r="Q47" s="3"/>
      <c r="R47" s="7"/>
      <c r="S47" s="8"/>
      <c r="T47" s="27">
        <f t="shared" si="4"/>
        <v>5.8471320391920054</v>
      </c>
      <c r="U47" s="27">
        <f t="shared" si="0"/>
        <v>0.41451781738097287</v>
      </c>
    </row>
    <row r="48" spans="4:22" x14ac:dyDescent="0.15">
      <c r="D48" s="22"/>
      <c r="E48" s="6">
        <v>46</v>
      </c>
      <c r="F48" s="25">
        <f t="shared" si="27"/>
        <v>6.0000000000000039E-2</v>
      </c>
      <c r="G48" s="37">
        <f t="shared" si="2"/>
        <v>1.0596241035318976E-2</v>
      </c>
      <c r="H48" s="22">
        <f t="shared" si="28"/>
        <v>2.7496981141661823</v>
      </c>
      <c r="I48" s="38">
        <f t="shared" si="29"/>
        <v>2.2473262076563079</v>
      </c>
      <c r="J48" s="26">
        <f t="shared" si="30"/>
        <v>0.5023719065098744</v>
      </c>
      <c r="K48" s="26">
        <f t="shared" si="31"/>
        <v>4.3962849565505628</v>
      </c>
      <c r="L48" s="7">
        <f t="shared" si="32"/>
        <v>2.0744549609135152</v>
      </c>
      <c r="M48" s="26">
        <f t="shared" si="33"/>
        <v>6.9731118239739525</v>
      </c>
      <c r="N48" s="26">
        <f t="shared" si="34"/>
        <v>409.99233531964256</v>
      </c>
      <c r="O48" s="27">
        <f t="shared" si="26"/>
        <v>0.82558201663665609</v>
      </c>
      <c r="P48" s="8"/>
      <c r="Q48" s="3"/>
      <c r="R48" s="7"/>
      <c r="S48" s="8"/>
      <c r="T48" s="27">
        <f t="shared" si="4"/>
        <v>5.7568757218693269</v>
      </c>
      <c r="U48" s="27">
        <f t="shared" si="0"/>
        <v>0.41718863951199581</v>
      </c>
    </row>
    <row r="49" spans="4:21" x14ac:dyDescent="0.15">
      <c r="D49" s="22"/>
      <c r="E49" s="6">
        <v>47</v>
      </c>
      <c r="F49" s="25">
        <f t="shared" si="27"/>
        <v>6.0000000000000039E-2</v>
      </c>
      <c r="G49" s="37">
        <f t="shared" si="2"/>
        <v>1.0596241035318976E-2</v>
      </c>
      <c r="H49" s="22">
        <f t="shared" si="28"/>
        <v>2.7205616501741154</v>
      </c>
      <c r="I49" s="38">
        <f t="shared" si="29"/>
        <v>2.2207918163147307</v>
      </c>
      <c r="J49" s="26">
        <f t="shared" si="30"/>
        <v>0.49976983385938478</v>
      </c>
      <c r="K49" s="26">
        <f t="shared" si="31"/>
        <v>4.3443776076802543</v>
      </c>
      <c r="L49" s="7">
        <f t="shared" si="32"/>
        <v>2.0499616765982127</v>
      </c>
      <c r="M49" s="26">
        <f t="shared" si="33"/>
        <v>6.8941091181378518</v>
      </c>
      <c r="N49" s="26">
        <f t="shared" si="34"/>
        <v>405.14818787810293</v>
      </c>
      <c r="O49" s="27">
        <f t="shared" si="26"/>
        <v>0.82214924813477053</v>
      </c>
      <c r="P49" s="8"/>
      <c r="Q49" s="3"/>
      <c r="R49" s="7"/>
      <c r="S49" s="8"/>
      <c r="T49" s="27">
        <f t="shared" si="4"/>
        <v>5.6679866280361004</v>
      </c>
      <c r="U49" s="27">
        <f t="shared" si="0"/>
        <v>0.41967631774860253</v>
      </c>
    </row>
    <row r="50" spans="4:21" x14ac:dyDescent="0.15">
      <c r="D50" s="22"/>
      <c r="E50" s="6">
        <v>48</v>
      </c>
      <c r="F50" s="25">
        <f t="shared" si="27"/>
        <v>6.0000000000000039E-2</v>
      </c>
      <c r="G50" s="37">
        <f t="shared" si="2"/>
        <v>1.0596241035318976E-2</v>
      </c>
      <c r="H50" s="22">
        <f t="shared" si="28"/>
        <v>2.6917339231774253</v>
      </c>
      <c r="I50" s="38">
        <f t="shared" si="29"/>
        <v>2.1945526843397243</v>
      </c>
      <c r="J50" s="26">
        <f t="shared" si="30"/>
        <v>0.49718123883770104</v>
      </c>
      <c r="K50" s="26">
        <f t="shared" si="31"/>
        <v>4.2930478537790764</v>
      </c>
      <c r="L50" s="7">
        <f t="shared" si="32"/>
        <v>2.0257409393905146</v>
      </c>
      <c r="M50" s="26">
        <f t="shared" si="33"/>
        <v>6.815970032007292</v>
      </c>
      <c r="N50" s="26">
        <f t="shared" si="34"/>
        <v>400.35795878548618</v>
      </c>
      <c r="O50" s="27">
        <f t="shared" si="26"/>
        <v>0.81873075307798182</v>
      </c>
      <c r="P50" s="8"/>
      <c r="Q50" s="3"/>
      <c r="R50" s="7"/>
      <c r="S50" s="8"/>
      <c r="T50" s="27">
        <f t="shared" si="4"/>
        <v>5.580444277262286</v>
      </c>
      <c r="U50" s="27">
        <f t="shared" si="0"/>
        <v>0.42198576511417252</v>
      </c>
    </row>
    <row r="51" spans="4:21" x14ac:dyDescent="0.15">
      <c r="D51" s="22"/>
      <c r="E51" s="6">
        <v>49</v>
      </c>
      <c r="F51" s="25">
        <f t="shared" si="27"/>
        <v>6.0000000000000039E-2</v>
      </c>
      <c r="G51" s="37">
        <f t="shared" si="2"/>
        <v>1.0596241035318976E-2</v>
      </c>
      <c r="H51" s="22">
        <f t="shared" si="28"/>
        <v>2.6632116617244925</v>
      </c>
      <c r="I51" s="38">
        <f t="shared" si="29"/>
        <v>2.1686056100880502</v>
      </c>
      <c r="J51" s="26">
        <f t="shared" si="30"/>
        <v>0.49460605163644233</v>
      </c>
      <c r="K51" s="26">
        <f t="shared" si="31"/>
        <v>4.2422894316993123</v>
      </c>
      <c r="L51" s="7">
        <f t="shared" si="32"/>
        <v>2.0017897939274309</v>
      </c>
      <c r="M51" s="26">
        <f t="shared" si="33"/>
        <v>6.7386852772631851</v>
      </c>
      <c r="N51" s="26">
        <f t="shared" si="34"/>
        <v>395.62106330215045</v>
      </c>
      <c r="O51" s="27">
        <f t="shared" si="26"/>
        <v>0.81532647211733189</v>
      </c>
      <c r="P51" s="8"/>
      <c r="Q51" s="3"/>
      <c r="R51" s="7"/>
      <c r="S51" s="8"/>
      <c r="T51" s="27">
        <f t="shared" si="4"/>
        <v>5.494228493819997</v>
      </c>
      <c r="U51" s="27">
        <f t="shared" si="0"/>
        <v>0.42412178909471016</v>
      </c>
    </row>
    <row r="52" spans="4:21" x14ac:dyDescent="0.15">
      <c r="D52" s="22"/>
      <c r="E52" s="6">
        <v>50</v>
      </c>
      <c r="F52" s="25">
        <f t="shared" si="27"/>
        <v>6.0000000000000039E-2</v>
      </c>
      <c r="G52" s="37">
        <f t="shared" si="2"/>
        <v>1.0596241035318976E-2</v>
      </c>
      <c r="H52" s="22">
        <f t="shared" si="28"/>
        <v>2.6349916290287876</v>
      </c>
      <c r="I52" s="38">
        <f t="shared" si="29"/>
        <v>2.1429474262199819</v>
      </c>
      <c r="J52" s="26">
        <f t="shared" si="30"/>
        <v>0.49204420280880568</v>
      </c>
      <c r="K52" s="26">
        <f t="shared" si="31"/>
        <v>4.1920961453987733</v>
      </c>
      <c r="L52" s="7">
        <f t="shared" si="32"/>
        <v>1.9781053165107523</v>
      </c>
      <c r="M52" s="26">
        <f t="shared" si="33"/>
        <v>6.6622456647183315</v>
      </c>
      <c r="N52" s="26">
        <f t="shared" si="34"/>
        <v>390.93692295394288</v>
      </c>
      <c r="O52" s="27">
        <f t="shared" si="26"/>
        <v>0.81193634615063492</v>
      </c>
      <c r="P52" s="8"/>
      <c r="Q52" s="3"/>
      <c r="R52" s="7"/>
      <c r="S52" s="8"/>
      <c r="T52" s="27">
        <f t="shared" si="4"/>
        <v>5.4093194021693103</v>
      </c>
      <c r="U52" s="27">
        <f t="shared" si="0"/>
        <v>0.42608909368338649</v>
      </c>
    </row>
    <row r="53" spans="4:21" x14ac:dyDescent="0.15">
      <c r="D53" s="22"/>
      <c r="E53" s="6">
        <v>51</v>
      </c>
      <c r="F53" s="25">
        <f t="shared" si="27"/>
        <v>6.0000000000000039E-2</v>
      </c>
      <c r="G53" s="37">
        <f t="shared" si="2"/>
        <v>1.0596241035318976E-2</v>
      </c>
      <c r="H53" s="22">
        <f t="shared" si="28"/>
        <v>2.6070706226015505</v>
      </c>
      <c r="I53" s="38">
        <f t="shared" si="29"/>
        <v>2.1175749993338573</v>
      </c>
      <c r="J53" s="26">
        <f t="shared" si="30"/>
        <v>0.48949562326769325</v>
      </c>
      <c r="K53" s="26">
        <f t="shared" si="31"/>
        <v>4.1424618652259024</v>
      </c>
      <c r="L53" s="7">
        <f t="shared" si="32"/>
        <v>1.9546846147697146</v>
      </c>
      <c r="M53" s="26">
        <f t="shared" si="33"/>
        <v>6.5866421032633102</v>
      </c>
      <c r="N53" s="26">
        <f t="shared" si="34"/>
        <v>386.30496546544924</v>
      </c>
      <c r="O53" s="27">
        <f t="shared" si="26"/>
        <v>0.80856031632145242</v>
      </c>
      <c r="P53" s="8"/>
      <c r="Q53" s="3"/>
      <c r="R53" s="7"/>
      <c r="S53" s="8"/>
      <c r="T53" s="27">
        <f t="shared" si="4"/>
        <v>5.3256974225107792</v>
      </c>
      <c r="U53" s="27">
        <f t="shared" si="0"/>
        <v>0.42789228138777036</v>
      </c>
    </row>
    <row r="54" spans="4:21" x14ac:dyDescent="0.15">
      <c r="D54" s="22"/>
      <c r="E54" s="6">
        <v>52</v>
      </c>
      <c r="F54" s="25">
        <f t="shared" si="27"/>
        <v>6.0000000000000039E-2</v>
      </c>
      <c r="G54" s="37">
        <f t="shared" si="2"/>
        <v>1.0596241035318976E-2</v>
      </c>
      <c r="H54" s="22">
        <f t="shared" si="28"/>
        <v>2.5794454738883652</v>
      </c>
      <c r="I54" s="38">
        <f t="shared" si="29"/>
        <v>2.0924852296045167</v>
      </c>
      <c r="J54" s="26">
        <f t="shared" si="30"/>
        <v>0.48696024428384854</v>
      </c>
      <c r="K54" s="26">
        <f t="shared" si="31"/>
        <v>4.0933805272124735</v>
      </c>
      <c r="L54" s="7">
        <f t="shared" si="32"/>
        <v>1.9315248273272463</v>
      </c>
      <c r="M54" s="26">
        <f t="shared" si="33"/>
        <v>6.5118655988235687</v>
      </c>
      <c r="N54" s="26">
        <f t="shared" si="34"/>
        <v>381.72462469395293</v>
      </c>
      <c r="O54" s="27">
        <f t="shared" si="26"/>
        <v>0.80519832401807057</v>
      </c>
      <c r="P54" s="8"/>
      <c r="Q54" s="3"/>
      <c r="R54" s="7"/>
      <c r="S54" s="8"/>
      <c r="T54" s="27">
        <f t="shared" si="4"/>
        <v>5.2433432664036674</v>
      </c>
      <c r="U54" s="27">
        <f t="shared" si="0"/>
        <v>0.42953585520040505</v>
      </c>
    </row>
    <row r="55" spans="4:21" x14ac:dyDescent="0.15">
      <c r="D55" s="22"/>
      <c r="E55" s="6">
        <v>53</v>
      </c>
      <c r="F55" s="25">
        <f t="shared" si="27"/>
        <v>6.0000000000000039E-2</v>
      </c>
      <c r="G55" s="37">
        <f t="shared" si="2"/>
        <v>1.0596241035318976E-2</v>
      </c>
      <c r="H55" s="22">
        <f t="shared" si="28"/>
        <v>2.5521130479095815</v>
      </c>
      <c r="I55" s="38">
        <f t="shared" si="29"/>
        <v>2.0676750504255783</v>
      </c>
      <c r="J55" s="26">
        <f t="shared" si="30"/>
        <v>0.48443799748400318</v>
      </c>
      <c r="K55" s="26">
        <f t="shared" si="31"/>
        <v>4.0448461323737996</v>
      </c>
      <c r="L55" s="7">
        <f t="shared" si="32"/>
        <v>1.9086231234697646</v>
      </c>
      <c r="M55" s="26">
        <f t="shared" si="33"/>
        <v>6.4379072533275679</v>
      </c>
      <c r="N55" s="26">
        <f t="shared" si="34"/>
        <v>377.19534056409515</v>
      </c>
      <c r="O55" s="27">
        <f t="shared" si="26"/>
        <v>0.80185031087248282</v>
      </c>
      <c r="P55" s="8"/>
      <c r="Q55" s="3"/>
      <c r="R55" s="7"/>
      <c r="S55" s="8"/>
      <c r="T55" s="27">
        <f t="shared" si="4"/>
        <v>5.1622379324489227</v>
      </c>
      <c r="U55" s="27">
        <f t="shared" si="0"/>
        <v>0.43102422053337147</v>
      </c>
    </row>
    <row r="56" spans="4:21" x14ac:dyDescent="0.15">
      <c r="D56" s="22"/>
      <c r="E56" s="6">
        <v>54</v>
      </c>
      <c r="F56" s="25">
        <f t="shared" si="27"/>
        <v>6.0000000000000039E-2</v>
      </c>
      <c r="G56" s="37">
        <f t="shared" si="2"/>
        <v>1.0596241035318976E-2</v>
      </c>
      <c r="H56" s="22">
        <f t="shared" si="28"/>
        <v>2.5250702429045488</v>
      </c>
      <c r="I56" s="38">
        <f t="shared" si="29"/>
        <v>2.0431414280555154</v>
      </c>
      <c r="J56" s="26">
        <f t="shared" si="30"/>
        <v>0.48192881484903349</v>
      </c>
      <c r="K56" s="26">
        <f t="shared" si="31"/>
        <v>3.9968527460163812</v>
      </c>
      <c r="L56" s="7">
        <f t="shared" si="32"/>
        <v>1.8859767028204757</v>
      </c>
      <c r="M56" s="26">
        <f t="shared" si="33"/>
        <v>6.3647582636858901</v>
      </c>
      <c r="N56" s="26">
        <f t="shared" si="34"/>
        <v>372.71655900322975</v>
      </c>
      <c r="O56" s="27">
        <f t="shared" si="26"/>
        <v>0.79851621875937706</v>
      </c>
      <c r="P56" s="8"/>
      <c r="Q56" s="3"/>
      <c r="R56" s="7"/>
      <c r="S56" s="8"/>
      <c r="T56" s="27">
        <f t="shared" si="4"/>
        <v>5.0823627020359554</v>
      </c>
      <c r="U56" s="27">
        <f t="shared" si="0"/>
        <v>0.43236168711747364</v>
      </c>
    </row>
    <row r="57" spans="4:21" x14ac:dyDescent="0.15">
      <c r="D57" s="22"/>
      <c r="E57" s="6">
        <v>55</v>
      </c>
      <c r="F57" s="25">
        <f t="shared" si="27"/>
        <v>6.0000000000000039E-2</v>
      </c>
      <c r="G57" s="37">
        <f t="shared" si="2"/>
        <v>1.0596241035318976E-2</v>
      </c>
      <c r="H57" s="22">
        <f t="shared" si="28"/>
        <v>2.498313989979621</v>
      </c>
      <c r="I57" s="38">
        <f t="shared" si="29"/>
        <v>2.0188813612674945</v>
      </c>
      <c r="J57" s="26">
        <f t="shared" si="30"/>
        <v>0.47943262871212644</v>
      </c>
      <c r="K57" s="26">
        <f t="shared" si="31"/>
        <v>3.9493944970529093</v>
      </c>
      <c r="L57" s="7">
        <f t="shared" si="32"/>
        <v>1.8635827950161488</v>
      </c>
      <c r="M57" s="26">
        <f t="shared" si="33"/>
        <v>6.2924099207811848</v>
      </c>
      <c r="N57" s="26">
        <f t="shared" si="34"/>
        <v>368.28773187746469</v>
      </c>
      <c r="O57" s="27">
        <f t="shared" si="26"/>
        <v>0.79519598979512574</v>
      </c>
      <c r="P57" s="8"/>
      <c r="Q57" s="3"/>
      <c r="R57" s="7"/>
      <c r="S57" s="8"/>
      <c r="T57" s="27">
        <f t="shared" si="4"/>
        <v>5.0036991351522628</v>
      </c>
      <c r="U57" s="27">
        <f t="shared" si="0"/>
        <v>0.43355247086666754</v>
      </c>
    </row>
    <row r="58" spans="4:21" x14ac:dyDescent="0.15">
      <c r="D58" s="22"/>
      <c r="E58" s="6">
        <v>56</v>
      </c>
      <c r="F58" s="25">
        <f t="shared" si="27"/>
        <v>6.0000000000000039E-2</v>
      </c>
      <c r="G58" s="37">
        <f t="shared" si="2"/>
        <v>1.0596241035318976E-2</v>
      </c>
      <c r="H58" s="22">
        <f t="shared" si="28"/>
        <v>2.4718412527598872</v>
      </c>
      <c r="I58" s="38">
        <f t="shared" si="29"/>
        <v>1.9948918810029337</v>
      </c>
      <c r="J58" s="26">
        <f t="shared" si="30"/>
        <v>0.47694937175695351</v>
      </c>
      <c r="K58" s="26">
        <f t="shared" si="31"/>
        <v>3.902465577324544</v>
      </c>
      <c r="L58" s="7">
        <f t="shared" si="32"/>
        <v>1.8414386593873235</v>
      </c>
      <c r="M58" s="26">
        <f t="shared" si="33"/>
        <v>6.2208536084688211</v>
      </c>
      <c r="N58" s="26">
        <f t="shared" si="34"/>
        <v>363.90831692838316</v>
      </c>
      <c r="O58" s="27">
        <f t="shared" si="26"/>
        <v>0.79188956633678165</v>
      </c>
      <c r="P58" s="8"/>
      <c r="Q58" s="3"/>
      <c r="R58" s="7"/>
      <c r="S58" s="8"/>
      <c r="T58" s="27">
        <f t="shared" si="4"/>
        <v>4.9262290662549777</v>
      </c>
      <c r="U58" s="27">
        <f t="shared" si="0"/>
        <v>0.43460069570834275</v>
      </c>
    </row>
    <row r="59" spans="4:21" x14ac:dyDescent="0.15">
      <c r="D59" s="22"/>
      <c r="E59" s="6">
        <v>57</v>
      </c>
      <c r="F59" s="25">
        <f t="shared" si="27"/>
        <v>6.0000000000000039E-2</v>
      </c>
      <c r="G59" s="37">
        <f t="shared" si="2"/>
        <v>1.0596241035318976E-2</v>
      </c>
      <c r="H59" s="22">
        <f t="shared" si="28"/>
        <v>2.4456490270445985</v>
      </c>
      <c r="I59" s="38">
        <f t="shared" si="29"/>
        <v>1.9711700500287421</v>
      </c>
      <c r="J59" s="26">
        <f t="shared" si="30"/>
        <v>0.4744789770158564</v>
      </c>
      <c r="K59" s="26">
        <f t="shared" si="31"/>
        <v>3.8560602409303968</v>
      </c>
      <c r="L59" s="7">
        <f t="shared" si="32"/>
        <v>1.8195415846419158</v>
      </c>
      <c r="M59" s="26">
        <f t="shared" si="33"/>
        <v>6.1500808025881692</v>
      </c>
      <c r="N59" s="26">
        <f t="shared" si="34"/>
        <v>359.57777771043692</v>
      </c>
      <c r="O59" s="27">
        <f t="shared" si="26"/>
        <v>0.78859689098107666</v>
      </c>
      <c r="P59" s="8"/>
      <c r="Q59" s="3"/>
      <c r="R59" s="7"/>
      <c r="S59" s="8"/>
      <c r="T59" s="27">
        <f t="shared" si="4"/>
        <v>4.8499346002034347</v>
      </c>
      <c r="U59" s="27">
        <f t="shared" si="0"/>
        <v>0.43551039538006103</v>
      </c>
    </row>
    <row r="60" spans="4:21" x14ac:dyDescent="0.15">
      <c r="D60" s="22"/>
      <c r="E60" s="6">
        <v>58</v>
      </c>
      <c r="F60" s="25">
        <f t="shared" si="27"/>
        <v>6.0000000000000039E-2</v>
      </c>
      <c r="G60" s="37">
        <f t="shared" si="2"/>
        <v>1.0596241035318976E-2</v>
      </c>
      <c r="H60" s="22">
        <f t="shared" si="28"/>
        <v>2.4197343404662406</v>
      </c>
      <c r="I60" s="38">
        <f t="shared" si="29"/>
        <v>1.9477129625982001</v>
      </c>
      <c r="J60" s="26">
        <f t="shared" si="30"/>
        <v>0.47202137786804044</v>
      </c>
      <c r="K60" s="26">
        <f t="shared" si="31"/>
        <v>3.8101728035641367</v>
      </c>
      <c r="L60" s="7">
        <f t="shared" si="32"/>
        <v>1.7978888885521846</v>
      </c>
      <c r="M60" s="26">
        <f t="shared" si="33"/>
        <v>6.0800830699843615</v>
      </c>
      <c r="N60" s="26">
        <f t="shared" si="34"/>
        <v>355.29558352900477</v>
      </c>
      <c r="O60" s="27">
        <f t="shared" si="26"/>
        <v>0.78531790656342526</v>
      </c>
      <c r="P60" s="8"/>
      <c r="Q60" s="3"/>
      <c r="R60" s="7"/>
      <c r="S60" s="8"/>
      <c r="T60" s="27">
        <f t="shared" si="4"/>
        <v>4.7747981082518427</v>
      </c>
      <c r="U60" s="27">
        <f t="shared" si="0"/>
        <v>0.4362855151933393</v>
      </c>
    </row>
    <row r="61" spans="4:21" x14ac:dyDescent="0.15">
      <c r="D61" s="22"/>
      <c r="E61" s="6">
        <v>59</v>
      </c>
      <c r="F61" s="25">
        <f t="shared" si="27"/>
        <v>6.0000000000000039E-2</v>
      </c>
      <c r="G61" s="37">
        <f t="shared" si="2"/>
        <v>1.0596241035318976E-2</v>
      </c>
      <c r="H61" s="22">
        <f t="shared" si="28"/>
        <v>2.3940942521532218</v>
      </c>
      <c r="I61" s="38">
        <f t="shared" si="29"/>
        <v>1.9245177441154426</v>
      </c>
      <c r="J61" s="26">
        <f t="shared" si="30"/>
        <v>0.46957650803777917</v>
      </c>
      <c r="K61" s="26">
        <f t="shared" si="31"/>
        <v>3.7647976418576414</v>
      </c>
      <c r="L61" s="7">
        <f t="shared" si="32"/>
        <v>1.7764779176450238</v>
      </c>
      <c r="M61" s="26">
        <f t="shared" si="33"/>
        <v>6.0108520675404442</v>
      </c>
      <c r="N61" s="26">
        <f t="shared" si="34"/>
        <v>351.06120937910936</v>
      </c>
      <c r="O61" s="27">
        <f t="shared" si="26"/>
        <v>0.78205255615693248</v>
      </c>
      <c r="P61" s="8"/>
      <c r="Q61" s="3"/>
      <c r="R61" s="7"/>
      <c r="S61" s="8"/>
      <c r="T61" s="27">
        <f t="shared" si="4"/>
        <v>4.7008022241011869</v>
      </c>
      <c r="U61" s="27">
        <f t="shared" si="0"/>
        <v>0.43692991376506018</v>
      </c>
    </row>
    <row r="62" spans="4:21" x14ac:dyDescent="0.15">
      <c r="D62" s="22"/>
      <c r="E62" s="6">
        <v>60</v>
      </c>
      <c r="F62" s="25">
        <f t="shared" si="27"/>
        <v>6.0000000000000039E-2</v>
      </c>
      <c r="G62" s="37">
        <f t="shared" si="2"/>
        <v>1.0596241035318976E-2</v>
      </c>
      <c r="H62" s="22">
        <f t="shared" si="28"/>
        <v>2.3687258523961345</v>
      </c>
      <c r="I62" s="38">
        <f t="shared" si="29"/>
        <v>1.901581550803509</v>
      </c>
      <c r="J62" s="26">
        <f t="shared" si="30"/>
        <v>0.46714430159262554</v>
      </c>
      <c r="K62" s="26">
        <f t="shared" si="31"/>
        <v>3.7199291927316258</v>
      </c>
      <c r="L62" s="7">
        <f t="shared" si="32"/>
        <v>1.7553060468955468</v>
      </c>
      <c r="M62" s="26">
        <f t="shared" si="33"/>
        <v>5.9423795412197986</v>
      </c>
      <c r="N62" s="26">
        <f t="shared" si="34"/>
        <v>346.87413588478512</v>
      </c>
      <c r="O62" s="27">
        <f t="shared" si="26"/>
        <v>0.77880078307140488</v>
      </c>
      <c r="P62" s="8"/>
      <c r="Q62" s="3"/>
      <c r="R62" s="7"/>
      <c r="S62" s="8"/>
      <c r="T62" s="27">
        <f t="shared" si="4"/>
        <v>4.6279298400094744</v>
      </c>
      <c r="U62" s="27">
        <f t="shared" si="0"/>
        <v>0.43744736471707785</v>
      </c>
    </row>
    <row r="63" spans="4:21" x14ac:dyDescent="0.15">
      <c r="D63" s="22"/>
      <c r="E63" s="6">
        <v>61</v>
      </c>
      <c r="F63" s="25">
        <f t="shared" si="27"/>
        <v>6.0000000000000039E-2</v>
      </c>
      <c r="G63" s="37">
        <f t="shared" si="2"/>
        <v>1.0596241035318976E-2</v>
      </c>
      <c r="H63" s="22">
        <f t="shared" si="28"/>
        <v>2.3436262623175539</v>
      </c>
      <c r="I63" s="38">
        <f t="shared" si="29"/>
        <v>1.8789015693759195</v>
      </c>
      <c r="J63" s="26">
        <f t="shared" si="30"/>
        <v>0.46472469294163443</v>
      </c>
      <c r="K63" s="26">
        <f t="shared" si="31"/>
        <v>3.6755619527531707</v>
      </c>
      <c r="L63" s="7">
        <f t="shared" si="32"/>
        <v>1.7343706794239255</v>
      </c>
      <c r="M63" s="26">
        <f t="shared" si="33"/>
        <v>5.8746573251187302</v>
      </c>
      <c r="N63" s="26">
        <f t="shared" si="34"/>
        <v>342.73384923909032</v>
      </c>
      <c r="O63" s="27">
        <f t="shared" si="26"/>
        <v>0.77556253085236704</v>
      </c>
      <c r="P63" s="8"/>
      <c r="Q63" s="3"/>
      <c r="R63" s="7"/>
      <c r="S63" s="8"/>
      <c r="T63" s="27">
        <f t="shared" si="4"/>
        <v>4.556164102959479</v>
      </c>
      <c r="U63" s="27">
        <f t="shared" si="0"/>
        <v>0.43784155834458249</v>
      </c>
    </row>
    <row r="64" spans="4:21" x14ac:dyDescent="0.15">
      <c r="D64" s="22"/>
      <c r="E64" s="6">
        <v>62</v>
      </c>
      <c r="F64" s="25">
        <f t="shared" si="27"/>
        <v>6.0000000000000039E-2</v>
      </c>
      <c r="G64" s="37">
        <f t="shared" si="2"/>
        <v>1.0596241035318976E-2</v>
      </c>
      <c r="H64" s="22">
        <f t="shared" si="28"/>
        <v>2.3187926335453333</v>
      </c>
      <c r="I64" s="38">
        <f t="shared" si="29"/>
        <v>1.8564750167117392</v>
      </c>
      <c r="J64" s="26">
        <f t="shared" si="30"/>
        <v>0.46231761683359407</v>
      </c>
      <c r="K64" s="26">
        <f t="shared" si="31"/>
        <v>3.6316904775000762</v>
      </c>
      <c r="L64" s="7">
        <f t="shared" si="32"/>
        <v>1.7136692461954517</v>
      </c>
      <c r="M64" s="26">
        <f t="shared" si="33"/>
        <v>5.8076773405291222</v>
      </c>
      <c r="N64" s="26">
        <f t="shared" si="34"/>
        <v>338.63984114475664</v>
      </c>
      <c r="O64" s="27">
        <f t="shared" si="26"/>
        <v>0.77233774328008109</v>
      </c>
      <c r="P64" s="8"/>
      <c r="Q64" s="3"/>
      <c r="R64" s="7"/>
      <c r="S64" s="8"/>
      <c r="T64" s="27">
        <f t="shared" si="4"/>
        <v>4.485488410883125</v>
      </c>
      <c r="U64" s="27">
        <f t="shared" si="0"/>
        <v>0.43811610325377343</v>
      </c>
    </row>
    <row r="65" spans="4:21" x14ac:dyDescent="0.15">
      <c r="D65" s="22"/>
      <c r="E65" s="6">
        <v>63</v>
      </c>
      <c r="F65" s="25">
        <f t="shared" si="27"/>
        <v>6.0000000000000039E-2</v>
      </c>
      <c r="G65" s="37">
        <f t="shared" si="2"/>
        <v>1.0596241035318976E-2</v>
      </c>
      <c r="H65" s="22">
        <f t="shared" si="28"/>
        <v>2.2942221478893647</v>
      </c>
      <c r="I65" s="38">
        <f t="shared" si="29"/>
        <v>1.8342991395340986</v>
      </c>
      <c r="J65" s="26">
        <f t="shared" si="30"/>
        <v>0.45992300835526612</v>
      </c>
      <c r="K65" s="26">
        <f t="shared" si="31"/>
        <v>3.5883093809319697</v>
      </c>
      <c r="L65" s="7">
        <f t="shared" si="32"/>
        <v>1.6931992057237832</v>
      </c>
      <c r="M65" s="26">
        <f t="shared" si="33"/>
        <v>5.7414315950110186</v>
      </c>
      <c r="N65" s="26">
        <f t="shared" si="34"/>
        <v>334.59160875546945</v>
      </c>
      <c r="O65" s="27">
        <f t="shared" si="26"/>
        <v>0.76912636436857051</v>
      </c>
      <c r="P65" s="8"/>
      <c r="Q65" s="3"/>
      <c r="R65" s="7"/>
      <c r="S65" s="8"/>
      <c r="T65" s="27">
        <f t="shared" si="4"/>
        <v>4.4158864089416676</v>
      </c>
      <c r="U65" s="27">
        <f t="shared" si="0"/>
        <v>0.43827452796938143</v>
      </c>
    </row>
    <row r="66" spans="4:21" x14ac:dyDescent="0.15">
      <c r="D66" s="22"/>
      <c r="E66" s="6">
        <v>64</v>
      </c>
      <c r="F66" s="25">
        <f t="shared" si="27"/>
        <v>6.0000000000000039E-2</v>
      </c>
      <c r="G66" s="37">
        <f t="shared" si="2"/>
        <v>1.0596241035318976E-2</v>
      </c>
      <c r="H66" s="22">
        <f t="shared" si="28"/>
        <v>2.2699120170217619</v>
      </c>
      <c r="I66" s="38">
        <f t="shared" si="29"/>
        <v>1.8123712140921262</v>
      </c>
      <c r="J66" s="26">
        <f t="shared" si="30"/>
        <v>0.45754080292963573</v>
      </c>
      <c r="K66" s="26">
        <f t="shared" si="31"/>
        <v>3.5454133347680976</v>
      </c>
      <c r="L66" s="7">
        <f t="shared" si="32"/>
        <v>1.6729580437773472</v>
      </c>
      <c r="M66" s="26">
        <f t="shared" si="33"/>
        <v>5.6759121814750806</v>
      </c>
      <c r="N66" s="26">
        <f t="shared" si="34"/>
        <v>330.58865461777168</v>
      </c>
      <c r="O66" s="27">
        <f t="shared" si="26"/>
        <v>0.76592833836464869</v>
      </c>
      <c r="P66" s="8"/>
      <c r="Q66" s="3"/>
      <c r="R66" s="7"/>
      <c r="S66" s="8"/>
      <c r="T66" s="27">
        <f t="shared" si="4"/>
        <v>4.3473419858608766</v>
      </c>
      <c r="U66" s="27">
        <f t="shared" si="0"/>
        <v>0.4383202825125756</v>
      </c>
    </row>
    <row r="67" spans="4:21" x14ac:dyDescent="0.15">
      <c r="D67" s="22"/>
      <c r="E67" s="6">
        <v>65</v>
      </c>
      <c r="F67" s="25">
        <f t="shared" si="27"/>
        <v>6.0000000000000039E-2</v>
      </c>
      <c r="G67" s="37">
        <f t="shared" si="2"/>
        <v>1.0596241035318976E-2</v>
      </c>
      <c r="H67" s="22">
        <f t="shared" si="28"/>
        <v>2.2458594821604323</v>
      </c>
      <c r="I67" s="38">
        <f t="shared" si="29"/>
        <v>1.7906885458462634</v>
      </c>
      <c r="J67" s="26">
        <f t="shared" si="30"/>
        <v>0.45517093631416894</v>
      </c>
      <c r="K67" s="26">
        <f t="shared" si="31"/>
        <v>3.5029970678717244</v>
      </c>
      <c r="L67" s="7">
        <f t="shared" si="32"/>
        <v>1.6529432730888585</v>
      </c>
      <c r="M67" s="26">
        <f t="shared" si="33"/>
        <v>5.6111112772747518</v>
      </c>
      <c r="N67" s="26">
        <f t="shared" si="34"/>
        <v>326.63048661358579</v>
      </c>
      <c r="O67" s="27">
        <f t="shared" si="26"/>
        <v>0.76274360974695055</v>
      </c>
      <c r="P67" s="8"/>
      <c r="Q67" s="3"/>
      <c r="R67" s="7"/>
      <c r="S67" s="8"/>
      <c r="T67" s="27">
        <f t="shared" si="4"/>
        <v>4.2798392703203669</v>
      </c>
      <c r="U67" s="27">
        <f t="shared" ref="U67:U130" si="35">T67/$B$10*E67</f>
        <v>0.43825673994977399</v>
      </c>
    </row>
    <row r="68" spans="4:21" x14ac:dyDescent="0.15">
      <c r="D68" s="22"/>
      <c r="E68" s="6">
        <v>66</v>
      </c>
      <c r="F68" s="25">
        <f t="shared" si="27"/>
        <v>6.0000000000000039E-2</v>
      </c>
      <c r="G68" s="37">
        <f t="shared" ref="G68:G131" si="36">(1-(1-F68*$B$8)^(1/12) )</f>
        <v>1.0596241035318976E-2</v>
      </c>
      <c r="H68" s="22">
        <f t="shared" si="28"/>
        <v>2.2220618137560035</v>
      </c>
      <c r="I68" s="38">
        <f t="shared" si="29"/>
        <v>1.769248469156923</v>
      </c>
      <c r="J68" s="26">
        <f t="shared" si="30"/>
        <v>0.45281334459908051</v>
      </c>
      <c r="K68" s="26">
        <f t="shared" si="31"/>
        <v>3.4610553656410832</v>
      </c>
      <c r="L68" s="7">
        <f t="shared" si="32"/>
        <v>1.633152433067929</v>
      </c>
      <c r="M68" s="26">
        <f t="shared" si="33"/>
        <v>5.5470211433080925</v>
      </c>
      <c r="N68" s="26">
        <f t="shared" si="34"/>
        <v>322.71661790334565</v>
      </c>
      <c r="O68" s="27">
        <f t="shared" si="26"/>
        <v>0.75957212322496848</v>
      </c>
      <c r="P68" s="8"/>
      <c r="Q68" s="3"/>
      <c r="R68" s="7"/>
      <c r="S68" s="8"/>
      <c r="T68" s="27">
        <f t="shared" ref="T68:T131" si="37">O68*M68</f>
        <v>4.2133626273963198</v>
      </c>
      <c r="U68" s="27">
        <f t="shared" si="35"/>
        <v>0.43808719791287654</v>
      </c>
    </row>
    <row r="69" spans="4:21" x14ac:dyDescent="0.15">
      <c r="D69" s="22"/>
      <c r="E69" s="6">
        <v>67</v>
      </c>
      <c r="F69" s="25">
        <f t="shared" si="27"/>
        <v>6.0000000000000039E-2</v>
      </c>
      <c r="G69" s="37">
        <f t="shared" si="36"/>
        <v>1.0596241035318976E-2</v>
      </c>
      <c r="H69" s="22">
        <f t="shared" si="28"/>
        <v>2.1985163111820669</v>
      </c>
      <c r="I69" s="38">
        <f t="shared" si="29"/>
        <v>1.7480483469764556</v>
      </c>
      <c r="J69" s="26">
        <f t="shared" si="30"/>
        <v>0.4504679642056113</v>
      </c>
      <c r="K69" s="26">
        <f t="shared" si="31"/>
        <v>3.4195830694067859</v>
      </c>
      <c r="L69" s="7">
        <f t="shared" si="32"/>
        <v>1.6135830895167282</v>
      </c>
      <c r="M69" s="26">
        <f t="shared" si="33"/>
        <v>5.4836341231291259</v>
      </c>
      <c r="N69" s="26">
        <f t="shared" si="34"/>
        <v>318.84656686973329</v>
      </c>
      <c r="O69" s="27">
        <f t="shared" si="26"/>
        <v>0.75641382373809318</v>
      </c>
      <c r="P69" s="8"/>
      <c r="Q69" s="3"/>
      <c r="R69" s="7"/>
      <c r="S69" s="8"/>
      <c r="T69" s="27">
        <f t="shared" si="37"/>
        <v>4.1478966550567877</v>
      </c>
      <c r="U69" s="27">
        <f t="shared" si="35"/>
        <v>0.43781488009142322</v>
      </c>
    </row>
    <row r="70" spans="4:21" x14ac:dyDescent="0.15">
      <c r="D70" s="22"/>
      <c r="E70" s="6">
        <v>68</v>
      </c>
      <c r="F70" s="25">
        <f t="shared" si="27"/>
        <v>6.0000000000000039E-2</v>
      </c>
      <c r="G70" s="37">
        <f t="shared" si="36"/>
        <v>1.0596241035318976E-2</v>
      </c>
      <c r="H70" s="22">
        <f t="shared" si="28"/>
        <v>2.1752203024287016</v>
      </c>
      <c r="I70" s="38">
        <f t="shared" si="29"/>
        <v>1.7270855705443886</v>
      </c>
      <c r="J70" s="26">
        <f t="shared" si="30"/>
        <v>0.44813473188431296</v>
      </c>
      <c r="K70" s="26">
        <f t="shared" si="31"/>
        <v>3.3785750758356441</v>
      </c>
      <c r="L70" s="7">
        <f t="shared" si="32"/>
        <v>1.5942328343486665</v>
      </c>
      <c r="M70" s="26">
        <f t="shared" si="33"/>
        <v>5.4209426420686233</v>
      </c>
      <c r="N70" s="26">
        <f t="shared" si="34"/>
        <v>315.01985706201333</v>
      </c>
      <c r="O70" s="27">
        <f t="shared" si="26"/>
        <v>0.75326865645465679</v>
      </c>
      <c r="P70" s="8"/>
      <c r="Q70" s="3"/>
      <c r="R70" s="7"/>
      <c r="S70" s="8"/>
      <c r="T70" s="27">
        <f t="shared" si="37"/>
        <v>4.0834261807087895</v>
      </c>
      <c r="U70" s="27">
        <f t="shared" si="35"/>
        <v>0.43744293769717313</v>
      </c>
    </row>
    <row r="71" spans="4:21" x14ac:dyDescent="0.15">
      <c r="D71" s="22"/>
      <c r="E71" s="6">
        <v>69</v>
      </c>
      <c r="F71" s="25">
        <f t="shared" si="27"/>
        <v>6.0000000000000039E-2</v>
      </c>
      <c r="G71" s="37">
        <f t="shared" si="36"/>
        <v>1.0596241035318976E-2</v>
      </c>
      <c r="H71" s="22">
        <f t="shared" si="28"/>
        <v>2.1521711437992477</v>
      </c>
      <c r="I71" s="38">
        <f t="shared" si="29"/>
        <v>1.7063575590859055</v>
      </c>
      <c r="J71" s="26">
        <f t="shared" si="30"/>
        <v>0.4458135847133422</v>
      </c>
      <c r="K71" s="26">
        <f t="shared" si="31"/>
        <v>3.3380263363408242</v>
      </c>
      <c r="L71" s="7">
        <f t="shared" si="32"/>
        <v>1.5750992853100667</v>
      </c>
      <c r="M71" s="26">
        <f t="shared" si="33"/>
        <v>5.3589392063642336</v>
      </c>
      <c r="N71" s="26">
        <f t="shared" si="34"/>
        <v>311.23601714095918</v>
      </c>
      <c r="O71" s="27">
        <f t="shared" si="26"/>
        <v>0.75013656677098184</v>
      </c>
      <c r="P71" s="8"/>
      <c r="Q71" s="3"/>
      <c r="R71" s="7"/>
      <c r="S71" s="8"/>
      <c r="T71" s="27">
        <f t="shared" si="37"/>
        <v>4.0199362577964761</v>
      </c>
      <c r="U71" s="27">
        <f t="shared" si="35"/>
        <v>0.43697445090159687</v>
      </c>
    </row>
    <row r="72" spans="4:21" x14ac:dyDescent="0.15">
      <c r="D72" s="22"/>
      <c r="E72" s="6">
        <v>70</v>
      </c>
      <c r="F72" s="25">
        <f t="shared" si="27"/>
        <v>6.0000000000000039E-2</v>
      </c>
      <c r="G72" s="37">
        <f t="shared" si="36"/>
        <v>1.0596241035318976E-2</v>
      </c>
      <c r="H72" s="22">
        <f t="shared" si="28"/>
        <v>2.1293662196102927</v>
      </c>
      <c r="I72" s="38">
        <f t="shared" si="29"/>
        <v>1.6858617595135288</v>
      </c>
      <c r="J72" s="26">
        <f t="shared" si="30"/>
        <v>0.44350446009676392</v>
      </c>
      <c r="K72" s="26">
        <f t="shared" si="31"/>
        <v>3.297931856498272</v>
      </c>
      <c r="L72" s="7">
        <f t="shared" si="32"/>
        <v>1.5561800857047958</v>
      </c>
      <c r="M72" s="26">
        <f t="shared" si="33"/>
        <v>5.2976164022998313</v>
      </c>
      <c r="N72" s="26">
        <f t="shared" si="34"/>
        <v>307.49458082436411</v>
      </c>
      <c r="O72" s="27">
        <f t="shared" si="26"/>
        <v>0.74701750031043257</v>
      </c>
      <c r="P72" s="8"/>
      <c r="Q72" s="3"/>
      <c r="R72" s="7"/>
      <c r="S72" s="8"/>
      <c r="T72" s="27">
        <f t="shared" si="37"/>
        <v>3.9574121624495668</v>
      </c>
      <c r="U72" s="27">
        <f t="shared" si="35"/>
        <v>0.43641243024675724</v>
      </c>
    </row>
    <row r="73" spans="4:21" x14ac:dyDescent="0.15">
      <c r="D73" s="22"/>
      <c r="E73" s="6">
        <v>71</v>
      </c>
      <c r="F73" s="25">
        <f t="shared" si="27"/>
        <v>6.0000000000000039E-2</v>
      </c>
      <c r="G73" s="37">
        <f t="shared" si="36"/>
        <v>1.0596241035318976E-2</v>
      </c>
      <c r="H73" s="22">
        <f t="shared" si="28"/>
        <v>2.106802941894836</v>
      </c>
      <c r="I73" s="38">
        <f t="shared" si="29"/>
        <v>1.6655956461319723</v>
      </c>
      <c r="J73" s="26">
        <f t="shared" si="30"/>
        <v>0.44120729576286366</v>
      </c>
      <c r="K73" s="26">
        <f t="shared" si="31"/>
        <v>3.2582866954693346</v>
      </c>
      <c r="L73" s="7">
        <f t="shared" si="32"/>
        <v>1.5374729041218205</v>
      </c>
      <c r="M73" s="26">
        <f t="shared" si="33"/>
        <v>5.2369668953540183</v>
      </c>
      <c r="N73" s="26">
        <f t="shared" si="34"/>
        <v>303.7950868331319</v>
      </c>
      <c r="O73" s="27">
        <f t="shared" si="26"/>
        <v>0.74391140292247115</v>
      </c>
      <c r="P73" s="8"/>
      <c r="Q73" s="3"/>
      <c r="R73" s="7"/>
      <c r="S73" s="8"/>
      <c r="T73" s="27">
        <f t="shared" si="37"/>
        <v>3.895839390181346</v>
      </c>
      <c r="U73" s="27">
        <f t="shared" si="35"/>
        <v>0.43575981803005365</v>
      </c>
    </row>
    <row r="74" spans="4:21" x14ac:dyDescent="0.15">
      <c r="D74" s="22"/>
      <c r="E74" s="6">
        <v>72</v>
      </c>
      <c r="F74" s="25">
        <f t="shared" si="27"/>
        <v>6.0000000000000039E-2</v>
      </c>
      <c r="G74" s="37">
        <f t="shared" si="36"/>
        <v>1.0596241035318976E-2</v>
      </c>
      <c r="H74" s="22">
        <f t="shared" si="28"/>
        <v>2.0844787501085991</v>
      </c>
      <c r="I74" s="38">
        <f t="shared" si="29"/>
        <v>1.6455567203461312</v>
      </c>
      <c r="J74" s="26">
        <f t="shared" si="30"/>
        <v>0.43892202976246786</v>
      </c>
      <c r="K74" s="26">
        <f t="shared" si="31"/>
        <v>3.2190859654295241</v>
      </c>
      <c r="L74" s="7">
        <f t="shared" si="32"/>
        <v>1.5189754341656596</v>
      </c>
      <c r="M74" s="26">
        <f t="shared" si="33"/>
        <v>5.1769834293576515</v>
      </c>
      <c r="N74" s="26">
        <f t="shared" si="34"/>
        <v>300.1370788379399</v>
      </c>
      <c r="O74" s="27">
        <f t="shared" si="26"/>
        <v>0.74081822068171788</v>
      </c>
      <c r="P74" s="8"/>
      <c r="Q74" s="3"/>
      <c r="R74" s="7"/>
      <c r="S74" s="8"/>
      <c r="T74" s="27">
        <f t="shared" si="37"/>
        <v>3.8352036526354731</v>
      </c>
      <c r="U74" s="27">
        <f t="shared" si="35"/>
        <v>0.43501948966329129</v>
      </c>
    </row>
    <row r="75" spans="4:21" x14ac:dyDescent="0.15">
      <c r="D75" s="22"/>
      <c r="E75" s="6">
        <v>73</v>
      </c>
      <c r="F75" s="25">
        <f t="shared" si="27"/>
        <v>6.0000000000000039E-2</v>
      </c>
      <c r="G75" s="37">
        <f t="shared" si="36"/>
        <v>1.0596241035318976E-2</v>
      </c>
      <c r="H75" s="22">
        <f t="shared" si="28"/>
        <v>2.0623911108394477</v>
      </c>
      <c r="I75" s="38">
        <f t="shared" si="29"/>
        <v>1.6257425103721745</v>
      </c>
      <c r="J75" s="26">
        <f t="shared" si="30"/>
        <v>0.43664860046727316</v>
      </c>
      <c r="K75" s="26">
        <f t="shared" si="31"/>
        <v>3.1803248310033454</v>
      </c>
      <c r="L75" s="7">
        <f t="shared" si="32"/>
        <v>1.5006853941896996</v>
      </c>
      <c r="M75" s="26">
        <f t="shared" si="33"/>
        <v>5.1176588256603184</v>
      </c>
      <c r="N75" s="26">
        <f t="shared" si="34"/>
        <v>296.52010540646927</v>
      </c>
      <c r="O75" s="27">
        <f t="shared" si="26"/>
        <v>0.73773789988701433</v>
      </c>
      <c r="P75" s="8"/>
      <c r="Q75" s="3"/>
      <c r="R75" s="7"/>
      <c r="S75" s="8"/>
      <c r="T75" s="27">
        <f t="shared" si="37"/>
        <v>3.7754908743808873</v>
      </c>
      <c r="U75" s="27">
        <f t="shared" si="35"/>
        <v>0.43419425500653125</v>
      </c>
    </row>
    <row r="76" spans="4:21" x14ac:dyDescent="0.15">
      <c r="D76" s="22"/>
      <c r="E76" s="6">
        <v>74</v>
      </c>
      <c r="F76" s="25">
        <f t="shared" si="27"/>
        <v>6.0000000000000039E-2</v>
      </c>
      <c r="G76" s="37">
        <f t="shared" si="36"/>
        <v>1.0596241035318976E-2</v>
      </c>
      <c r="H76" s="22">
        <f t="shared" si="28"/>
        <v>2.0405375175198937</v>
      </c>
      <c r="I76" s="38">
        <f t="shared" si="29"/>
        <v>1.6061505709517085</v>
      </c>
      <c r="J76" s="26">
        <f t="shared" si="30"/>
        <v>0.43438694656818511</v>
      </c>
      <c r="K76" s="26">
        <f t="shared" si="31"/>
        <v>3.1419985087051381</v>
      </c>
      <c r="L76" s="7">
        <f t="shared" si="32"/>
        <v>1.4826005270323463</v>
      </c>
      <c r="M76" s="26">
        <f t="shared" si="33"/>
        <v>5.0589859823056695</v>
      </c>
      <c r="N76" s="26">
        <f t="shared" si="34"/>
        <v>292.94371995119599</v>
      </c>
      <c r="O76" s="27">
        <f t="shared" si="26"/>
        <v>0.7346703870604917</v>
      </c>
      <c r="P76" s="8"/>
      <c r="Q76" s="3"/>
      <c r="R76" s="7"/>
      <c r="S76" s="8"/>
      <c r="T76" s="27">
        <f t="shared" si="37"/>
        <v>3.7166871897541083</v>
      </c>
      <c r="U76" s="27">
        <f t="shared" si="35"/>
        <v>0.43328685967717073</v>
      </c>
    </row>
    <row r="77" spans="4:21" x14ac:dyDescent="0.15">
      <c r="D77" s="22"/>
      <c r="E77" s="6">
        <v>75</v>
      </c>
      <c r="F77" s="25">
        <f t="shared" si="27"/>
        <v>6.0000000000000039E-2</v>
      </c>
      <c r="G77" s="37">
        <f t="shared" si="36"/>
        <v>1.0596241035318976E-2</v>
      </c>
      <c r="H77" s="22">
        <f t="shared" si="28"/>
        <v>2.0189154901426414</v>
      </c>
      <c r="I77" s="38">
        <f t="shared" si="29"/>
        <v>1.5867784830689784</v>
      </c>
      <c r="J77" s="26">
        <f t="shared" si="30"/>
        <v>0.43213700707366298</v>
      </c>
      <c r="K77" s="26">
        <f t="shared" si="31"/>
        <v>3.1041022663858531</v>
      </c>
      <c r="L77" s="7">
        <f t="shared" si="32"/>
        <v>1.46471859975598</v>
      </c>
      <c r="M77" s="26">
        <f t="shared" si="33"/>
        <v>5.000957873215496</v>
      </c>
      <c r="N77" s="26">
        <f t="shared" si="34"/>
        <v>289.40748067773649</v>
      </c>
      <c r="O77" s="27">
        <f t="shared" si="26"/>
        <v>0.73161562894664178</v>
      </c>
      <c r="P77" s="8"/>
      <c r="Q77" s="3"/>
      <c r="R77" s="7"/>
      <c r="S77" s="8"/>
      <c r="T77" s="27">
        <f t="shared" si="37"/>
        <v>3.6587789397482151</v>
      </c>
      <c r="U77" s="27">
        <f t="shared" si="35"/>
        <v>0.43229998633469024</v>
      </c>
    </row>
    <row r="78" spans="4:21" x14ac:dyDescent="0.15">
      <c r="D78" s="22"/>
      <c r="E78" s="6">
        <v>76</v>
      </c>
      <c r="F78" s="25">
        <f t="shared" si="27"/>
        <v>6.0000000000000039E-2</v>
      </c>
      <c r="G78" s="37">
        <f t="shared" si="36"/>
        <v>1.0596241035318976E-2</v>
      </c>
      <c r="H78" s="22">
        <f t="shared" si="28"/>
        <v>1.9975225749791508</v>
      </c>
      <c r="I78" s="38">
        <f t="shared" si="29"/>
        <v>1.5676238536710727</v>
      </c>
      <c r="J78" s="26">
        <f t="shared" si="30"/>
        <v>0.42989872130807805</v>
      </c>
      <c r="K78" s="26">
        <f t="shared" si="31"/>
        <v>3.066631422685715</v>
      </c>
      <c r="L78" s="7">
        <f t="shared" si="32"/>
        <v>1.4470374033886824</v>
      </c>
      <c r="M78" s="26">
        <f t="shared" si="33"/>
        <v>4.9435675473824752</v>
      </c>
      <c r="N78" s="26">
        <f t="shared" si="34"/>
        <v>285.91095053374272</v>
      </c>
      <c r="O78" s="27">
        <f t="shared" si="26"/>
        <v>0.72857357251139299</v>
      </c>
      <c r="P78" s="8"/>
      <c r="Q78" s="3"/>
      <c r="R78" s="7"/>
      <c r="S78" s="8"/>
      <c r="T78" s="27">
        <f t="shared" si="37"/>
        <v>3.6017526689478347</v>
      </c>
      <c r="U78" s="27">
        <f t="shared" si="35"/>
        <v>0.43123625594150355</v>
      </c>
    </row>
    <row r="79" spans="4:21" x14ac:dyDescent="0.15">
      <c r="D79" s="22"/>
      <c r="E79" s="6">
        <v>77</v>
      </c>
      <c r="F79" s="25">
        <f t="shared" si="27"/>
        <v>6.0000000000000039E-2</v>
      </c>
      <c r="G79" s="37">
        <f t="shared" si="36"/>
        <v>1.0596241035318976E-2</v>
      </c>
      <c r="H79" s="22">
        <f t="shared" si="28"/>
        <v>1.9763563443011807</v>
      </c>
      <c r="I79" s="38">
        <f t="shared" si="29"/>
        <v>1.5486843153911065</v>
      </c>
      <c r="J79" s="26">
        <f t="shared" si="30"/>
        <v>0.42767202891007416</v>
      </c>
      <c r="K79" s="26">
        <f t="shared" si="31"/>
        <v>3.0295813464926984</v>
      </c>
      <c r="L79" s="7">
        <f t="shared" si="32"/>
        <v>1.4295547526687136</v>
      </c>
      <c r="M79" s="26">
        <f t="shared" si="33"/>
        <v>4.8868081280714861</v>
      </c>
      <c r="N79" s="26">
        <f t="shared" si="34"/>
        <v>282.45369715833993</v>
      </c>
      <c r="O79" s="27">
        <f t="shared" si="26"/>
        <v>0.7255441649411889</v>
      </c>
      <c r="P79" s="8"/>
      <c r="Q79" s="3"/>
      <c r="R79" s="7"/>
      <c r="S79" s="8"/>
      <c r="T79" s="27">
        <f t="shared" si="37"/>
        <v>3.5455951225094409</v>
      </c>
      <c r="U79" s="27">
        <f t="shared" si="35"/>
        <v>0.43009822900033223</v>
      </c>
    </row>
    <row r="80" spans="4:21" x14ac:dyDescent="0.15">
      <c r="D80" s="22"/>
      <c r="E80" s="6">
        <v>78</v>
      </c>
      <c r="F80" s="25">
        <f t="shared" si="27"/>
        <v>6.0000000000000039E-2</v>
      </c>
      <c r="G80" s="37">
        <f t="shared" si="36"/>
        <v>1.0596241035318976E-2</v>
      </c>
      <c r="H80" s="22">
        <f t="shared" si="28"/>
        <v>1.9554143961052834</v>
      </c>
      <c r="I80" s="38">
        <f t="shared" si="29"/>
        <v>1.5299575262743412</v>
      </c>
      <c r="J80" s="26">
        <f t="shared" si="30"/>
        <v>0.42545686983094222</v>
      </c>
      <c r="K80" s="26">
        <f t="shared" si="31"/>
        <v>2.9929474564067604</v>
      </c>
      <c r="L80" s="7">
        <f t="shared" si="32"/>
        <v>1.4122684857916996</v>
      </c>
      <c r="M80" s="26">
        <f t="shared" si="33"/>
        <v>4.8306728120294018</v>
      </c>
      <c r="N80" s="26">
        <f t="shared" si="34"/>
        <v>279.03529283210224</v>
      </c>
      <c r="O80" s="27">
        <f t="shared" si="26"/>
        <v>0.72252735364207221</v>
      </c>
      <c r="P80" s="8"/>
      <c r="Q80" s="3"/>
      <c r="R80" s="7"/>
      <c r="S80" s="8"/>
      <c r="T80" s="27">
        <f t="shared" si="37"/>
        <v>3.490293243186311</v>
      </c>
      <c r="U80" s="27">
        <f t="shared" si="35"/>
        <v>0.42888840676852474</v>
      </c>
    </row>
    <row r="81" spans="4:21" x14ac:dyDescent="0.15">
      <c r="D81" s="22"/>
      <c r="E81" s="6">
        <v>79</v>
      </c>
      <c r="F81" s="25">
        <f t="shared" si="27"/>
        <v>6.0000000000000039E-2</v>
      </c>
      <c r="G81" s="37">
        <f t="shared" si="36"/>
        <v>1.0596241035318976E-2</v>
      </c>
      <c r="H81" s="22">
        <f t="shared" si="28"/>
        <v>1.9346943538402193</v>
      </c>
      <c r="I81" s="38">
        <f t="shared" si="29"/>
        <v>1.5114411695072205</v>
      </c>
      <c r="J81" s="26">
        <f t="shared" si="30"/>
        <v>0.42325318433299874</v>
      </c>
      <c r="K81" s="26">
        <f t="shared" si="31"/>
        <v>2.9567252202097687</v>
      </c>
      <c r="L81" s="7">
        <f t="shared" si="32"/>
        <v>1.3951764641605113</v>
      </c>
      <c r="M81" s="26">
        <f t="shared" si="33"/>
        <v>4.7751548687032788</v>
      </c>
      <c r="N81" s="26">
        <f t="shared" si="34"/>
        <v>275.65531442755946</v>
      </c>
      <c r="O81" s="27">
        <f t="shared" si="26"/>
        <v>0.71952308623877081</v>
      </c>
      <c r="P81" s="8"/>
      <c r="Q81" s="3"/>
      <c r="R81" s="7"/>
      <c r="S81" s="8"/>
      <c r="T81" s="27">
        <f t="shared" si="37"/>
        <v>3.4358341683974758</v>
      </c>
      <c r="U81" s="27">
        <f t="shared" si="35"/>
        <v>0.42760923244972976</v>
      </c>
    </row>
    <row r="82" spans="4:21" x14ac:dyDescent="0.15">
      <c r="D82" s="22"/>
      <c r="E82" s="6">
        <v>80</v>
      </c>
      <c r="F82" s="25">
        <f t="shared" si="27"/>
        <v>6.0000000000000039E-2</v>
      </c>
      <c r="G82" s="37">
        <f t="shared" si="36"/>
        <v>1.0596241035318976E-2</v>
      </c>
      <c r="H82" s="22">
        <f t="shared" si="28"/>
        <v>1.9141938661372575</v>
      </c>
      <c r="I82" s="38">
        <f t="shared" si="29"/>
        <v>1.4931329531492805</v>
      </c>
      <c r="J82" s="26">
        <f t="shared" si="30"/>
        <v>0.42106091298797699</v>
      </c>
      <c r="K82" s="26">
        <f t="shared" si="31"/>
        <v>2.9209101543410605</v>
      </c>
      <c r="L82" s="7">
        <f t="shared" si="32"/>
        <v>1.3782765721377974</v>
      </c>
      <c r="M82" s="26">
        <f t="shared" si="33"/>
        <v>4.7202476394668347</v>
      </c>
      <c r="N82" s="26">
        <f t="shared" si="34"/>
        <v>272.31334336023042</v>
      </c>
      <c r="O82" s="27">
        <f t="shared" si="26"/>
        <v>0.71653131057378927</v>
      </c>
      <c r="P82" s="8"/>
      <c r="Q82" s="3"/>
      <c r="R82" s="7"/>
      <c r="S82" s="8"/>
      <c r="T82" s="27">
        <f t="shared" si="37"/>
        <v>3.3822052273400063</v>
      </c>
      <c r="U82" s="27">
        <f t="shared" si="35"/>
        <v>0.42626309236332532</v>
      </c>
    </row>
    <row r="83" spans="4:21" x14ac:dyDescent="0.15">
      <c r="D83" s="22"/>
      <c r="E83" s="6">
        <v>81</v>
      </c>
      <c r="F83" s="25">
        <f t="shared" si="27"/>
        <v>6.0000000000000039E-2</v>
      </c>
      <c r="G83" s="37">
        <f t="shared" si="36"/>
        <v>1.0596241035318976E-2</v>
      </c>
      <c r="H83" s="22">
        <f t="shared" si="28"/>
        <v>1.893910606543338</v>
      </c>
      <c r="I83" s="38">
        <f t="shared" si="29"/>
        <v>1.4750306098679147</v>
      </c>
      <c r="J83" s="26">
        <f t="shared" si="30"/>
        <v>0.41887999667542331</v>
      </c>
      <c r="K83" s="26">
        <f t="shared" si="31"/>
        <v>2.88549782337858</v>
      </c>
      <c r="L83" s="7">
        <f t="shared" si="32"/>
        <v>1.361566716801152</v>
      </c>
      <c r="M83" s="26">
        <f t="shared" si="33"/>
        <v>4.6659445368551555</v>
      </c>
      <c r="N83" s="26">
        <f t="shared" si="34"/>
        <v>269.00896554017646</v>
      </c>
      <c r="O83" s="27">
        <f t="shared" si="26"/>
        <v>0.71355197470650245</v>
      </c>
      <c r="P83" s="8"/>
      <c r="Q83" s="3"/>
      <c r="R83" s="7"/>
      <c r="S83" s="8"/>
      <c r="T83" s="27">
        <f t="shared" si="37"/>
        <v>3.3293939381440132</v>
      </c>
      <c r="U83" s="27">
        <f t="shared" si="35"/>
        <v>0.42485231709200377</v>
      </c>
    </row>
    <row r="84" spans="4:21" x14ac:dyDescent="0.15">
      <c r="D84" s="22"/>
      <c r="E84" s="6">
        <v>82</v>
      </c>
      <c r="F84" s="25">
        <f t="shared" si="27"/>
        <v>6.0000000000000039E-2</v>
      </c>
      <c r="G84" s="37">
        <f t="shared" si="36"/>
        <v>1.0596241035318976E-2</v>
      </c>
      <c r="H84" s="22">
        <f t="shared" si="28"/>
        <v>1.8738422732570577</v>
      </c>
      <c r="I84" s="38">
        <f t="shared" si="29"/>
        <v>1.4571318966759559</v>
      </c>
      <c r="J84" s="26">
        <f t="shared" si="30"/>
        <v>0.41671037658110177</v>
      </c>
      <c r="K84" s="26">
        <f t="shared" si="31"/>
        <v>2.8504838395255261</v>
      </c>
      <c r="L84" s="7">
        <f t="shared" si="32"/>
        <v>1.3450448277008824</v>
      </c>
      <c r="M84" s="26">
        <f t="shared" si="33"/>
        <v>4.6122390438075103</v>
      </c>
      <c r="N84" s="26">
        <f t="shared" si="34"/>
        <v>265.74177132406987</v>
      </c>
      <c r="O84" s="27">
        <f t="shared" si="26"/>
        <v>0.71058502691225467</v>
      </c>
      <c r="P84" s="8"/>
      <c r="Q84" s="3"/>
      <c r="R84" s="7"/>
      <c r="S84" s="8"/>
      <c r="T84" s="27">
        <f t="shared" si="37"/>
        <v>3.2773880050697115</v>
      </c>
      <c r="U84" s="27">
        <f t="shared" si="35"/>
        <v>0.42337918260789809</v>
      </c>
    </row>
    <row r="85" spans="4:21" x14ac:dyDescent="0.15">
      <c r="D85" s="22"/>
      <c r="E85" s="6">
        <v>83</v>
      </c>
      <c r="F85" s="25">
        <f t="shared" si="27"/>
        <v>6.0000000000000039E-2</v>
      </c>
      <c r="G85" s="37">
        <f t="shared" si="36"/>
        <v>1.0596241035318976E-2</v>
      </c>
      <c r="H85" s="22">
        <f t="shared" si="28"/>
        <v>1.8539865888674558</v>
      </c>
      <c r="I85" s="38">
        <f t="shared" si="29"/>
        <v>1.4394345946720453</v>
      </c>
      <c r="J85" s="26">
        <f t="shared" si="30"/>
        <v>0.41455199419541056</v>
      </c>
      <c r="K85" s="26">
        <f t="shared" si="31"/>
        <v>2.8158638621024608</v>
      </c>
      <c r="L85" s="7">
        <f t="shared" si="32"/>
        <v>1.3287088566203493</v>
      </c>
      <c r="M85" s="26">
        <f t="shared" si="33"/>
        <v>4.5591247129182211</v>
      </c>
      <c r="N85" s="26">
        <f t="shared" si="34"/>
        <v>262.51135546777203</v>
      </c>
      <c r="O85" s="27">
        <f t="shared" si="26"/>
        <v>0.70763041568146101</v>
      </c>
      <c r="P85" s="8"/>
      <c r="Q85" s="3"/>
      <c r="R85" s="7"/>
      <c r="S85" s="8"/>
      <c r="T85" s="27">
        <f t="shared" si="37"/>
        <v>3.2261753157459423</v>
      </c>
      <c r="U85" s="27">
        <f t="shared" si="35"/>
        <v>0.42184591137763505</v>
      </c>
    </row>
    <row r="86" spans="4:21" x14ac:dyDescent="0.15">
      <c r="D86" s="22"/>
      <c r="E86" s="6">
        <v>84</v>
      </c>
      <c r="F86" s="25">
        <f t="shared" si="27"/>
        <v>6.0000000000000039E-2</v>
      </c>
      <c r="G86" s="37">
        <f t="shared" si="36"/>
        <v>1.0596241035318976E-2</v>
      </c>
      <c r="H86" s="22">
        <f t="shared" si="28"/>
        <v>1.8343413000955675</v>
      </c>
      <c r="I86" s="38">
        <f t="shared" si="29"/>
        <v>1.4219365087837652</v>
      </c>
      <c r="J86" s="26">
        <f t="shared" si="30"/>
        <v>0.4124047913118023</v>
      </c>
      <c r="K86" s="26">
        <f t="shared" si="31"/>
        <v>2.7816335970448125</v>
      </c>
      <c r="L86" s="7">
        <f t="shared" si="32"/>
        <v>1.3125567773388602</v>
      </c>
      <c r="M86" s="26">
        <f t="shared" si="33"/>
        <v>4.506595165695475</v>
      </c>
      <c r="N86" s="26">
        <f t="shared" si="34"/>
        <v>259.31731707941543</v>
      </c>
      <c r="O86" s="27">
        <f t="shared" si="26"/>
        <v>0.70468808971871344</v>
      </c>
      <c r="P86" s="8"/>
      <c r="Q86" s="3"/>
      <c r="R86" s="7"/>
      <c r="S86" s="8"/>
      <c r="T86" s="27">
        <f t="shared" si="37"/>
        <v>3.175743938449533</v>
      </c>
      <c r="U86" s="27">
        <f t="shared" si="35"/>
        <v>0.42025467344669021</v>
      </c>
    </row>
    <row r="87" spans="4:21" x14ac:dyDescent="0.15">
      <c r="D87" s="22"/>
      <c r="E87" s="6">
        <v>85</v>
      </c>
      <c r="F87" s="25">
        <f t="shared" si="27"/>
        <v>6.0000000000000039E-2</v>
      </c>
      <c r="G87" s="37">
        <f t="shared" si="36"/>
        <v>1.0596241035318976E-2</v>
      </c>
      <c r="H87" s="22">
        <f t="shared" si="28"/>
        <v>1.8149041775387145</v>
      </c>
      <c r="I87" s="38">
        <f t="shared" si="29"/>
        <v>1.4046354675135004</v>
      </c>
      <c r="J87" s="26">
        <f t="shared" si="30"/>
        <v>0.41026871002521403</v>
      </c>
      <c r="K87" s="26">
        <f t="shared" si="31"/>
        <v>2.7477887964057244</v>
      </c>
      <c r="L87" s="7">
        <f t="shared" si="32"/>
        <v>1.2965865853970773</v>
      </c>
      <c r="M87" s="26">
        <f t="shared" si="33"/>
        <v>4.4546440918280155</v>
      </c>
      <c r="N87" s="26">
        <f t="shared" si="34"/>
        <v>256.15925957298452</v>
      </c>
      <c r="O87" s="27">
        <f t="shared" si="26"/>
        <v>0.70175799794188998</v>
      </c>
      <c r="P87" s="8"/>
      <c r="Q87" s="3"/>
      <c r="R87" s="7"/>
      <c r="S87" s="8"/>
      <c r="T87" s="27">
        <f t="shared" si="37"/>
        <v>3.1260821194248969</v>
      </c>
      <c r="U87" s="27">
        <f t="shared" si="35"/>
        <v>0.41860758750341498</v>
      </c>
    </row>
    <row r="88" spans="4:21" x14ac:dyDescent="0.15">
      <c r="D88" s="22"/>
      <c r="E88" s="6">
        <v>86</v>
      </c>
      <c r="F88" s="25">
        <f t="shared" si="27"/>
        <v>6.0000000000000039E-2</v>
      </c>
      <c r="G88" s="37">
        <f t="shared" si="36"/>
        <v>1.0596241035318976E-2</v>
      </c>
      <c r="H88" s="22">
        <f t="shared" si="28"/>
        <v>1.7956730154175069</v>
      </c>
      <c r="I88" s="38">
        <f t="shared" si="29"/>
        <v>1.3875293226869996</v>
      </c>
      <c r="J88" s="26">
        <f t="shared" si="30"/>
        <v>0.40814369273050732</v>
      </c>
      <c r="K88" s="26">
        <f t="shared" si="31"/>
        <v>2.7143252578641839</v>
      </c>
      <c r="L88" s="7">
        <f t="shared" si="32"/>
        <v>1.2807962978649226</v>
      </c>
      <c r="M88" s="26">
        <f t="shared" si="33"/>
        <v>4.403265248459614</v>
      </c>
      <c r="N88" s="26">
        <f t="shared" si="34"/>
        <v>253.03679062238984</v>
      </c>
      <c r="O88" s="27">
        <f t="shared" si="26"/>
        <v>0.6988400894812683</v>
      </c>
      <c r="P88" s="8"/>
      <c r="Q88" s="3"/>
      <c r="R88" s="7"/>
      <c r="S88" s="8"/>
      <c r="T88" s="27">
        <f t="shared" si="37"/>
        <v>3.0771782802432757</v>
      </c>
      <c r="U88" s="27">
        <f t="shared" si="35"/>
        <v>0.41690672192309841</v>
      </c>
    </row>
    <row r="89" spans="4:21" x14ac:dyDescent="0.15">
      <c r="D89" s="22"/>
      <c r="E89" s="6">
        <v>87</v>
      </c>
      <c r="F89" s="25">
        <f t="shared" si="27"/>
        <v>6.0000000000000039E-2</v>
      </c>
      <c r="G89" s="37">
        <f t="shared" si="36"/>
        <v>1.0596241035318976E-2</v>
      </c>
      <c r="H89" s="22">
        <f t="shared" si="28"/>
        <v>1.776645631325525</v>
      </c>
      <c r="I89" s="38">
        <f t="shared" si="29"/>
        <v>1.3706159492046117</v>
      </c>
      <c r="J89" s="26">
        <f t="shared" si="30"/>
        <v>0.40602968212091328</v>
      </c>
      <c r="K89" s="26">
        <f t="shared" si="31"/>
        <v>2.6812388242383833</v>
      </c>
      <c r="L89" s="7">
        <f t="shared" si="32"/>
        <v>1.2651839531119493</v>
      </c>
      <c r="M89" s="26">
        <f t="shared" si="33"/>
        <v>4.3524524594712464</v>
      </c>
      <c r="N89" s="26">
        <f t="shared" si="34"/>
        <v>249.94952211603055</v>
      </c>
      <c r="O89" s="27">
        <f t="shared" si="26"/>
        <v>0.695934313678642</v>
      </c>
      <c r="P89" s="8"/>
      <c r="Q89" s="3"/>
      <c r="R89" s="7"/>
      <c r="S89" s="8"/>
      <c r="T89" s="27">
        <f t="shared" si="37"/>
        <v>3.0290210152010393</v>
      </c>
      <c r="U89" s="27">
        <f t="shared" si="35"/>
        <v>0.41515409579242091</v>
      </c>
    </row>
    <row r="90" spans="4:21" x14ac:dyDescent="0.15">
      <c r="D90" s="22"/>
      <c r="E90" s="6">
        <v>88</v>
      </c>
      <c r="F90" s="25">
        <f t="shared" si="27"/>
        <v>6.0000000000000039E-2</v>
      </c>
      <c r="G90" s="37">
        <f t="shared" si="36"/>
        <v>1.0596241035318976E-2</v>
      </c>
      <c r="H90" s="22">
        <f t="shared" si="28"/>
        <v>1.7578198659816533</v>
      </c>
      <c r="I90" s="38">
        <f t="shared" si="29"/>
        <v>1.3538932447951655</v>
      </c>
      <c r="J90" s="26">
        <f t="shared" si="30"/>
        <v>0.40392662118648781</v>
      </c>
      <c r="K90" s="26">
        <f t="shared" si="31"/>
        <v>2.6485253830042508</v>
      </c>
      <c r="L90" s="7">
        <f t="shared" si="32"/>
        <v>1.2497476105801528</v>
      </c>
      <c r="M90" s="26">
        <f t="shared" si="33"/>
        <v>4.3021996147708919</v>
      </c>
      <c r="N90" s="26">
        <f t="shared" si="34"/>
        <v>246.89707011183981</v>
      </c>
      <c r="O90" s="27">
        <f t="shared" si="26"/>
        <v>0.69304062008644152</v>
      </c>
      <c r="P90" s="8"/>
      <c r="Q90" s="3"/>
      <c r="R90" s="7"/>
      <c r="S90" s="8"/>
      <c r="T90" s="27">
        <f t="shared" si="37"/>
        <v>2.9815990887564685</v>
      </c>
      <c r="U90" s="27">
        <f t="shared" si="35"/>
        <v>0.41335167991465099</v>
      </c>
    </row>
    <row r="91" spans="4:21" x14ac:dyDescent="0.15">
      <c r="D91" s="22"/>
      <c r="E91" s="6">
        <v>89</v>
      </c>
      <c r="F91" s="25">
        <f t="shared" si="27"/>
        <v>6.0000000000000039E-2</v>
      </c>
      <c r="G91" s="37">
        <f t="shared" si="36"/>
        <v>1.0596241035318976E-2</v>
      </c>
      <c r="H91" s="22">
        <f t="shared" si="28"/>
        <v>1.7391935829850396</v>
      </c>
      <c r="I91" s="38">
        <f t="shared" si="29"/>
        <v>1.3373591297724656</v>
      </c>
      <c r="J91" s="26">
        <f t="shared" si="30"/>
        <v>0.40183445321257394</v>
      </c>
      <c r="K91" s="26">
        <f t="shared" si="31"/>
        <v>2.6161808658191035</v>
      </c>
      <c r="L91" s="7">
        <f t="shared" si="32"/>
        <v>1.2344853505591991</v>
      </c>
      <c r="M91" s="26">
        <f t="shared" si="33"/>
        <v>4.2525006695908765</v>
      </c>
      <c r="N91" s="26">
        <f t="shared" si="34"/>
        <v>243.87905479280812</v>
      </c>
      <c r="O91" s="27">
        <f t="shared" si="26"/>
        <v>0.69015895846685826</v>
      </c>
      <c r="P91" s="8"/>
      <c r="Q91" s="3"/>
      <c r="R91" s="7"/>
      <c r="S91" s="8"/>
      <c r="T91" s="27">
        <f t="shared" si="37"/>
        <v>2.9349014330044567</v>
      </c>
      <c r="U91" s="27">
        <f t="shared" si="35"/>
        <v>0.41150139779592992</v>
      </c>
    </row>
    <row r="92" spans="4:21" x14ac:dyDescent="0.15">
      <c r="D92" s="22"/>
      <c r="E92" s="6">
        <v>90</v>
      </c>
      <c r="F92" s="25">
        <f t="shared" si="27"/>
        <v>6.0000000000000039E-2</v>
      </c>
      <c r="G92" s="37">
        <f t="shared" si="36"/>
        <v>1.0596241035318976E-2</v>
      </c>
      <c r="H92" s="22">
        <f t="shared" si="28"/>
        <v>1.7207646685726501</v>
      </c>
      <c r="I92" s="38">
        <f t="shared" si="29"/>
        <v>1.3210115467943775</v>
      </c>
      <c r="J92" s="26">
        <f t="shared" si="30"/>
        <v>0.3997531217782726</v>
      </c>
      <c r="K92" s="26">
        <f t="shared" si="31"/>
        <v>2.5842012480503582</v>
      </c>
      <c r="L92" s="7">
        <f t="shared" si="32"/>
        <v>1.2193952739640406</v>
      </c>
      <c r="M92" s="26">
        <f t="shared" si="33"/>
        <v>4.203349643792671</v>
      </c>
      <c r="N92" s="26">
        <f t="shared" si="34"/>
        <v>240.89510042297948</v>
      </c>
      <c r="O92" s="27">
        <f t="shared" si="26"/>
        <v>0.68728927879097224</v>
      </c>
      <c r="P92" s="8"/>
      <c r="Q92" s="3"/>
      <c r="R92" s="7"/>
      <c r="S92" s="8"/>
      <c r="T92" s="27">
        <f t="shared" si="37"/>
        <v>2.8889171451885547</v>
      </c>
      <c r="U92" s="27">
        <f t="shared" si="35"/>
        <v>0.40960512661298137</v>
      </c>
    </row>
    <row r="93" spans="4:21" x14ac:dyDescent="0.15">
      <c r="D93" s="22"/>
      <c r="E93" s="6">
        <v>91</v>
      </c>
      <c r="F93" s="25">
        <f t="shared" si="27"/>
        <v>6.0000000000000039E-2</v>
      </c>
      <c r="G93" s="37">
        <f t="shared" si="36"/>
        <v>1.0596241035318976E-2</v>
      </c>
      <c r="H93" s="22">
        <f t="shared" si="28"/>
        <v>1.7025310313793935</v>
      </c>
      <c r="I93" s="38">
        <f t="shared" si="29"/>
        <v>1.3048484606244724</v>
      </c>
      <c r="J93" s="26">
        <f t="shared" si="30"/>
        <v>0.39768257075492119</v>
      </c>
      <c r="K93" s="26">
        <f t="shared" si="31"/>
        <v>2.5525825483092608</v>
      </c>
      <c r="L93" s="7">
        <f t="shared" si="32"/>
        <v>1.2044755021148974</v>
      </c>
      <c r="M93" s="26">
        <f t="shared" si="33"/>
        <v>4.1547406211790792</v>
      </c>
      <c r="N93" s="26">
        <f t="shared" si="34"/>
        <v>237.94483530391531</v>
      </c>
      <c r="O93" s="27">
        <f t="shared" si="26"/>
        <v>0.68443153123788358</v>
      </c>
      <c r="P93" s="8"/>
      <c r="Q93" s="3"/>
      <c r="R93" s="7"/>
      <c r="S93" s="8"/>
      <c r="T93" s="27">
        <f t="shared" si="37"/>
        <v>2.8436354852498327</v>
      </c>
      <c r="U93" s="27">
        <f t="shared" si="35"/>
        <v>0.40766469816258244</v>
      </c>
    </row>
    <row r="94" spans="4:21" x14ac:dyDescent="0.15">
      <c r="D94" s="22"/>
      <c r="E94" s="6">
        <v>92</v>
      </c>
      <c r="F94" s="25">
        <f t="shared" si="27"/>
        <v>6.0000000000000039E-2</v>
      </c>
      <c r="G94" s="37">
        <f t="shared" si="36"/>
        <v>1.0596241035318976E-2</v>
      </c>
      <c r="H94" s="22">
        <f t="shared" si="28"/>
        <v>1.6844906022007873</v>
      </c>
      <c r="I94" s="38">
        <f t="shared" si="29"/>
        <v>1.2888678578962078</v>
      </c>
      <c r="J94" s="26">
        <f t="shared" si="30"/>
        <v>0.39562274430457944</v>
      </c>
      <c r="K94" s="26">
        <f t="shared" si="31"/>
        <v>2.5213208279895629</v>
      </c>
      <c r="L94" s="7">
        <f t="shared" si="32"/>
        <v>1.1897241765195765</v>
      </c>
      <c r="M94" s="26">
        <f t="shared" si="33"/>
        <v>4.1066677488137193</v>
      </c>
      <c r="N94" s="26">
        <f t="shared" si="34"/>
        <v>235.02789173162117</v>
      </c>
      <c r="O94" s="27">
        <f t="shared" si="26"/>
        <v>0.68158566619384797</v>
      </c>
      <c r="P94" s="8"/>
      <c r="Q94" s="3"/>
      <c r="R94" s="7"/>
      <c r="S94" s="8"/>
      <c r="T94" s="27">
        <f t="shared" si="37"/>
        <v>2.799045873411989</v>
      </c>
      <c r="U94" s="27">
        <f t="shared" si="35"/>
        <v>0.40568189979311819</v>
      </c>
    </row>
    <row r="95" spans="4:21" x14ac:dyDescent="0.15">
      <c r="D95" s="22"/>
      <c r="E95" s="6">
        <v>93</v>
      </c>
      <c r="F95" s="25">
        <f t="shared" si="27"/>
        <v>6.0000000000000039E-2</v>
      </c>
      <c r="G95" s="37">
        <f t="shared" si="36"/>
        <v>1.0596241035318976E-2</v>
      </c>
      <c r="H95" s="22">
        <f t="shared" si="28"/>
        <v>1.6666413337581381</v>
      </c>
      <c r="I95" s="38">
        <f t="shared" si="29"/>
        <v>1.2730677468796148</v>
      </c>
      <c r="J95" s="26">
        <f t="shared" si="30"/>
        <v>0.39357358687852328</v>
      </c>
      <c r="K95" s="26">
        <f t="shared" si="31"/>
        <v>2.4904121908111096</v>
      </c>
      <c r="L95" s="7">
        <f t="shared" si="32"/>
        <v>1.1751394586581059</v>
      </c>
      <c r="M95" s="26">
        <f t="shared" si="33"/>
        <v>4.0591252363477386</v>
      </c>
      <c r="N95" s="26">
        <f t="shared" si="34"/>
        <v>232.14390595393155</v>
      </c>
      <c r="O95" s="27">
        <f t="shared" si="26"/>
        <v>0.67875163425141438</v>
      </c>
      <c r="P95" s="8"/>
      <c r="Q95" s="3"/>
      <c r="R95" s="7"/>
      <c r="S95" s="8"/>
      <c r="T95" s="27">
        <f t="shared" si="37"/>
        <v>2.7551378878021864</v>
      </c>
      <c r="U95" s="27">
        <f t="shared" si="35"/>
        <v>0.40365847531854576</v>
      </c>
    </row>
    <row r="96" spans="4:21" x14ac:dyDescent="0.15">
      <c r="D96" s="22"/>
      <c r="E96" s="6">
        <v>94</v>
      </c>
      <c r="F96" s="25">
        <f t="shared" si="27"/>
        <v>6.0000000000000039E-2</v>
      </c>
      <c r="G96" s="37">
        <f t="shared" si="36"/>
        <v>1.0596241035318976E-2</v>
      </c>
      <c r="H96" s="22">
        <f t="shared" si="28"/>
        <v>1.6489812004662112</v>
      </c>
      <c r="I96" s="38">
        <f t="shared" si="29"/>
        <v>1.2574461572504625</v>
      </c>
      <c r="J96" s="26">
        <f t="shared" si="30"/>
        <v>0.39153504321574872</v>
      </c>
      <c r="K96" s="26">
        <f t="shared" si="31"/>
        <v>2.4598527823682788</v>
      </c>
      <c r="L96" s="7">
        <f t="shared" si="32"/>
        <v>1.1607195297696578</v>
      </c>
      <c r="M96" s="26">
        <f t="shared" si="33"/>
        <v>4.0121073553536855</v>
      </c>
      <c r="N96" s="26">
        <f t="shared" si="34"/>
        <v>229.29251812834752</v>
      </c>
      <c r="O96" s="27">
        <f t="shared" ref="O96:O159" si="38">EXP(-$B$9/12*E96)</f>
        <v>0.67592938620856846</v>
      </c>
      <c r="P96" s="8"/>
      <c r="Q96" s="3"/>
      <c r="R96" s="7"/>
      <c r="S96" s="8"/>
      <c r="T96" s="27">
        <f t="shared" si="37"/>
        <v>2.7119012621070997</v>
      </c>
      <c r="U96" s="27">
        <f t="shared" si="35"/>
        <v>0.40159612591508276</v>
      </c>
    </row>
    <row r="97" spans="4:21" x14ac:dyDescent="0.15">
      <c r="D97" s="22"/>
      <c r="E97" s="6">
        <v>95</v>
      </c>
      <c r="F97" s="25">
        <f t="shared" si="27"/>
        <v>6.0000000000000039E-2</v>
      </c>
      <c r="G97" s="37">
        <f t="shared" si="36"/>
        <v>1.0596241035318976E-2</v>
      </c>
      <c r="H97" s="22">
        <f t="shared" si="28"/>
        <v>1.6315081982033617</v>
      </c>
      <c r="I97" s="38">
        <f t="shared" si="29"/>
        <v>1.2420011398618824</v>
      </c>
      <c r="J97" s="26">
        <f t="shared" si="30"/>
        <v>0.38950705834147925</v>
      </c>
      <c r="K97" s="26">
        <f t="shared" si="31"/>
        <v>2.4296387896832163</v>
      </c>
      <c r="L97" s="7">
        <f t="shared" si="32"/>
        <v>1.1464625906417376</v>
      </c>
      <c r="M97" s="26">
        <f t="shared" si="33"/>
        <v>3.9656084386664334</v>
      </c>
      <c r="N97" s="26">
        <f t="shared" si="34"/>
        <v>226.47337228032282</v>
      </c>
      <c r="O97" s="27">
        <f t="shared" si="38"/>
        <v>0.67311887306787721</v>
      </c>
      <c r="P97" s="8"/>
      <c r="Q97" s="3"/>
      <c r="R97" s="7"/>
      <c r="S97" s="8"/>
      <c r="T97" s="27">
        <f t="shared" si="37"/>
        <v>2.6693258832636135</v>
      </c>
      <c r="U97" s="27">
        <f t="shared" si="35"/>
        <v>0.39949651100092631</v>
      </c>
    </row>
    <row r="98" spans="4:21" x14ac:dyDescent="0.15">
      <c r="D98" s="22"/>
      <c r="E98" s="6">
        <v>96</v>
      </c>
      <c r="F98" s="25">
        <f t="shared" ref="F98:F161" si="39">F97</f>
        <v>6.0000000000000039E-2</v>
      </c>
      <c r="G98" s="37">
        <f t="shared" si="36"/>
        <v>1.0596241035318976E-2</v>
      </c>
      <c r="H98" s="22">
        <f t="shared" si="28"/>
        <v>1.6142203440840999</v>
      </c>
      <c r="I98" s="38">
        <f t="shared" si="29"/>
        <v>1.2267307665184153</v>
      </c>
      <c r="J98" s="26">
        <f t="shared" si="30"/>
        <v>0.38748957756568458</v>
      </c>
      <c r="K98" s="26">
        <f t="shared" si="31"/>
        <v>2.3997664407638277</v>
      </c>
      <c r="L98" s="7">
        <f t="shared" si="32"/>
        <v>1.132366861401614</v>
      </c>
      <c r="M98" s="26">
        <f t="shared" si="33"/>
        <v>3.9196228797311266</v>
      </c>
      <c r="N98" s="26">
        <f t="shared" si="34"/>
        <v>223.68611626199331</v>
      </c>
      <c r="O98" s="27">
        <f t="shared" si="38"/>
        <v>0.67032004603563933</v>
      </c>
      <c r="P98" s="8"/>
      <c r="Q98" s="3"/>
      <c r="R98" s="7"/>
      <c r="S98" s="8"/>
      <c r="T98" s="27">
        <f t="shared" si="37"/>
        <v>2.6274017891837138</v>
      </c>
      <c r="U98" s="27">
        <f t="shared" si="35"/>
        <v>0.39736124909931581</v>
      </c>
    </row>
    <row r="99" spans="4:21" x14ac:dyDescent="0.15">
      <c r="D99" s="22"/>
      <c r="E99" s="6">
        <v>97</v>
      </c>
      <c r="F99" s="25">
        <f t="shared" si="39"/>
        <v>6.0000000000000039E-2</v>
      </c>
      <c r="G99" s="37">
        <f t="shared" si="36"/>
        <v>1.0596241035318976E-2</v>
      </c>
      <c r="H99" s="22">
        <f t="shared" si="28"/>
        <v>1.5971156762340692</v>
      </c>
      <c r="I99" s="38">
        <f t="shared" si="29"/>
        <v>1.2116331297524638</v>
      </c>
      <c r="J99" s="26">
        <f t="shared" si="30"/>
        <v>0.3854825464816054</v>
      </c>
      <c r="K99" s="26">
        <f t="shared" si="31"/>
        <v>2.3702320041664646</v>
      </c>
      <c r="L99" s="7">
        <f t="shared" si="32"/>
        <v>1.1184305813099666</v>
      </c>
      <c r="M99" s="26">
        <f t="shared" si="33"/>
        <v>3.8741451319580369</v>
      </c>
      <c r="N99" s="26">
        <f t="shared" si="34"/>
        <v>220.93040171134524</v>
      </c>
      <c r="O99" s="27">
        <f t="shared" si="38"/>
        <v>0.66753285652103733</v>
      </c>
      <c r="P99" s="8"/>
      <c r="Q99" s="3"/>
      <c r="R99" s="7"/>
      <c r="S99" s="8"/>
      <c r="T99" s="27">
        <f t="shared" si="37"/>
        <v>2.5861191665130194</v>
      </c>
      <c r="U99" s="27">
        <f t="shared" si="35"/>
        <v>0.39519191868522952</v>
      </c>
    </row>
    <row r="100" spans="4:21" x14ac:dyDescent="0.15">
      <c r="D100" s="22"/>
      <c r="E100" s="6">
        <v>98</v>
      </c>
      <c r="F100" s="25">
        <f t="shared" si="39"/>
        <v>6.0000000000000039E-2</v>
      </c>
      <c r="G100" s="37">
        <f t="shared" si="36"/>
        <v>1.0596241035318976E-2</v>
      </c>
      <c r="H100" s="22">
        <f t="shared" si="28"/>
        <v>1.5801922535674067</v>
      </c>
      <c r="I100" s="38">
        <f t="shared" si="29"/>
        <v>1.1967063426031201</v>
      </c>
      <c r="J100" s="26">
        <f t="shared" si="30"/>
        <v>0.38348591096428652</v>
      </c>
      <c r="K100" s="26">
        <f t="shared" si="31"/>
        <v>2.3410317885632623</v>
      </c>
      <c r="L100" s="7">
        <f t="shared" si="32"/>
        <v>1.1046520085567262</v>
      </c>
      <c r="M100" s="26">
        <f t="shared" si="33"/>
        <v>3.829169708084275</v>
      </c>
      <c r="N100" s="26">
        <f t="shared" si="34"/>
        <v>218.20588401181769</v>
      </c>
      <c r="O100" s="27">
        <f t="shared" si="38"/>
        <v>0.66475725613529435</v>
      </c>
      <c r="P100" s="8"/>
      <c r="Q100" s="3"/>
      <c r="R100" s="7"/>
      <c r="S100" s="8"/>
      <c r="T100" s="27">
        <f t="shared" si="37"/>
        <v>2.5454683484224887</v>
      </c>
      <c r="U100" s="27">
        <f t="shared" si="35"/>
        <v>0.39299005901601752</v>
      </c>
    </row>
    <row r="101" spans="4:21" x14ac:dyDescent="0.15">
      <c r="D101" s="22"/>
      <c r="E101" s="6">
        <v>99</v>
      </c>
      <c r="F101" s="25">
        <f t="shared" si="39"/>
        <v>6.0000000000000039E-2</v>
      </c>
      <c r="G101" s="37">
        <f t="shared" si="36"/>
        <v>1.0596241035318976E-2</v>
      </c>
      <c r="H101" s="22">
        <f t="shared" si="28"/>
        <v>1.5634481555664625</v>
      </c>
      <c r="I101" s="38">
        <f t="shared" si="29"/>
        <v>1.1819485383973458</v>
      </c>
      <c r="J101" s="26">
        <f t="shared" si="30"/>
        <v>0.38149961716911673</v>
      </c>
      <c r="K101" s="26">
        <f t="shared" si="31"/>
        <v>2.3121621423140755</v>
      </c>
      <c r="L101" s="7">
        <f t="shared" si="32"/>
        <v>1.0910294200590884</v>
      </c>
      <c r="M101" s="26">
        <f t="shared" si="33"/>
        <v>3.7846911795422811</v>
      </c>
      <c r="N101" s="26">
        <f t="shared" si="34"/>
        <v>215.51222225233451</v>
      </c>
      <c r="O101" s="27">
        <f t="shared" si="38"/>
        <v>0.66199319669083401</v>
      </c>
      <c r="P101" s="8"/>
      <c r="Q101" s="3"/>
      <c r="R101" s="7"/>
      <c r="S101" s="8"/>
      <c r="T101" s="27">
        <f t="shared" si="37"/>
        <v>2.5054398124327979</v>
      </c>
      <c r="U101" s="27">
        <f t="shared" si="35"/>
        <v>0.39075717094625623</v>
      </c>
    </row>
    <row r="102" spans="4:21" x14ac:dyDescent="0.15">
      <c r="D102" s="22"/>
      <c r="E102" s="6">
        <v>100</v>
      </c>
      <c r="F102" s="25">
        <f t="shared" si="39"/>
        <v>6.0000000000000039E-2</v>
      </c>
      <c r="G102" s="37">
        <f t="shared" si="36"/>
        <v>1.0596241035318976E-2</v>
      </c>
      <c r="H102" s="22">
        <f t="shared" si="28"/>
        <v>1.5468814820638555</v>
      </c>
      <c r="I102" s="38">
        <f t="shared" si="29"/>
        <v>1.1673578705334786</v>
      </c>
      <c r="J102" s="26">
        <f t="shared" si="30"/>
        <v>0.37952361153037684</v>
      </c>
      <c r="K102" s="26">
        <f t="shared" si="31"/>
        <v>2.2836194530429705</v>
      </c>
      <c r="L102" s="7">
        <f t="shared" si="32"/>
        <v>1.0775611112616725</v>
      </c>
      <c r="M102" s="26">
        <f t="shared" si="33"/>
        <v>3.7407041758350199</v>
      </c>
      <c r="N102" s="26">
        <f t="shared" si="34"/>
        <v>212.84907918776116</v>
      </c>
      <c r="O102" s="27">
        <f t="shared" si="38"/>
        <v>0.65924063020044377</v>
      </c>
      <c r="P102" s="8"/>
      <c r="Q102" s="3"/>
      <c r="R102" s="7"/>
      <c r="S102" s="8"/>
      <c r="T102" s="27">
        <f t="shared" si="37"/>
        <v>2.46602417827091</v>
      </c>
      <c r="U102" s="27">
        <f t="shared" si="35"/>
        <v>0.38849471772710892</v>
      </c>
    </row>
    <row r="103" spans="4:21" x14ac:dyDescent="0.15">
      <c r="D103" s="22"/>
      <c r="E103" s="6">
        <v>101</v>
      </c>
      <c r="F103" s="25">
        <f t="shared" si="39"/>
        <v>6.0000000000000039E-2</v>
      </c>
      <c r="G103" s="37">
        <f t="shared" si="36"/>
        <v>1.0596241035318976E-2</v>
      </c>
      <c r="H103" s="22">
        <f t="shared" si="28"/>
        <v>1.5304903530268354</v>
      </c>
      <c r="I103" s="38">
        <f t="shared" si="29"/>
        <v>1.1529325122670397</v>
      </c>
      <c r="J103" s="26">
        <f t="shared" si="30"/>
        <v>0.3775578407597957</v>
      </c>
      <c r="K103" s="26">
        <f t="shared" si="31"/>
        <v>2.2554001472192131</v>
      </c>
      <c r="L103" s="7">
        <f t="shared" si="32"/>
        <v>1.0642453959388058</v>
      </c>
      <c r="M103" s="26">
        <f t="shared" si="33"/>
        <v>3.6972033839178149</v>
      </c>
      <c r="N103" s="26">
        <f t="shared" si="34"/>
        <v>210.21612119978215</v>
      </c>
      <c r="O103" s="27">
        <f t="shared" si="38"/>
        <v>0.65649950887644171</v>
      </c>
      <c r="P103" s="8"/>
      <c r="Q103" s="3"/>
      <c r="R103" s="7"/>
      <c r="S103" s="8"/>
      <c r="T103" s="27">
        <f t="shared" si="37"/>
        <v>2.427212205758364</v>
      </c>
      <c r="U103" s="27">
        <f t="shared" si="35"/>
        <v>0.38620412579047364</v>
      </c>
    </row>
    <row r="104" spans="4:21" x14ac:dyDescent="0.15">
      <c r="D104" s="22"/>
      <c r="E104" s="6">
        <v>102</v>
      </c>
      <c r="F104" s="25">
        <f t="shared" si="39"/>
        <v>6.0000000000000039E-2</v>
      </c>
      <c r="G104" s="37">
        <f t="shared" si="36"/>
        <v>1.0596241035318976E-2</v>
      </c>
      <c r="H104" s="22">
        <f t="shared" si="28"/>
        <v>1.5142729083439326</v>
      </c>
      <c r="I104" s="38">
        <f t="shared" si="29"/>
        <v>1.13867065649882</v>
      </c>
      <c r="J104" s="26">
        <f t="shared" si="30"/>
        <v>0.37560225184511253</v>
      </c>
      <c r="K104" s="26">
        <f t="shared" si="31"/>
        <v>2.227500689742719</v>
      </c>
      <c r="L104" s="7">
        <f t="shared" si="32"/>
        <v>1.0510806059989108</v>
      </c>
      <c r="M104" s="26">
        <f t="shared" si="33"/>
        <v>3.6541835475867424</v>
      </c>
      <c r="N104" s="26">
        <f t="shared" si="34"/>
        <v>207.6130182581943</v>
      </c>
      <c r="O104" s="27">
        <f t="shared" si="38"/>
        <v>0.65376978512984729</v>
      </c>
      <c r="P104" s="8"/>
      <c r="Q104" s="3"/>
      <c r="R104" s="7"/>
      <c r="S104" s="8"/>
      <c r="T104" s="27">
        <f t="shared" si="37"/>
        <v>2.3889947927308075</v>
      </c>
      <c r="U104" s="27">
        <f t="shared" si="35"/>
        <v>0.38388678551819094</v>
      </c>
    </row>
    <row r="105" spans="4:21" x14ac:dyDescent="0.15">
      <c r="D105" s="22"/>
      <c r="E105" s="6">
        <v>103</v>
      </c>
      <c r="F105" s="25">
        <f t="shared" si="39"/>
        <v>6.0000000000000039E-2</v>
      </c>
      <c r="G105" s="37">
        <f t="shared" si="36"/>
        <v>1.0596241035318976E-2</v>
      </c>
      <c r="H105" s="22">
        <f t="shared" si="28"/>
        <v>1.4982273076138668</v>
      </c>
      <c r="I105" s="38">
        <f t="shared" si="29"/>
        <v>1.124570515565219</v>
      </c>
      <c r="J105" s="26">
        <f t="shared" si="30"/>
        <v>0.37365679204864777</v>
      </c>
      <c r="K105" s="26">
        <f t="shared" si="31"/>
        <v>2.1999175835339062</v>
      </c>
      <c r="L105" s="7">
        <f t="shared" si="32"/>
        <v>1.0380650912909715</v>
      </c>
      <c r="M105" s="26">
        <f t="shared" si="33"/>
        <v>3.6116394668735259</v>
      </c>
      <c r="N105" s="26">
        <f t="shared" si="34"/>
        <v>205.03944388261175</v>
      </c>
      <c r="O105" s="27">
        <f t="shared" si="38"/>
        <v>0.65105141156955448</v>
      </c>
      <c r="P105" s="8"/>
      <c r="Q105" s="3"/>
      <c r="R105" s="7"/>
      <c r="S105" s="8"/>
      <c r="T105" s="27">
        <f t="shared" si="37"/>
        <v>2.3513629729883223</v>
      </c>
      <c r="U105" s="27">
        <f t="shared" si="35"/>
        <v>0.38154405199658264</v>
      </c>
    </row>
    <row r="106" spans="4:21" x14ac:dyDescent="0.15">
      <c r="D106" s="22"/>
      <c r="E106" s="6">
        <v>104</v>
      </c>
      <c r="F106" s="25">
        <f t="shared" si="39"/>
        <v>6.0000000000000039E-2</v>
      </c>
      <c r="G106" s="37">
        <f t="shared" si="36"/>
        <v>1.0596241035318976E-2</v>
      </c>
      <c r="H106" s="22">
        <f t="shared" si="28"/>
        <v>1.4823517299366933</v>
      </c>
      <c r="I106" s="38">
        <f t="shared" si="29"/>
        <v>1.1106303210308137</v>
      </c>
      <c r="J106" s="26">
        <f t="shared" si="30"/>
        <v>0.37172140890587957</v>
      </c>
      <c r="K106" s="26">
        <f t="shared" si="31"/>
        <v>2.1726473691279131</v>
      </c>
      <c r="L106" s="7">
        <f t="shared" si="32"/>
        <v>1.0251972194130587</v>
      </c>
      <c r="M106" s="26">
        <f t="shared" si="33"/>
        <v>3.5695659974468512</v>
      </c>
      <c r="N106" s="26">
        <f t="shared" si="34"/>
        <v>202.49507510457798</v>
      </c>
      <c r="O106" s="27">
        <f t="shared" si="38"/>
        <v>0.64834434100150973</v>
      </c>
      <c r="P106" s="8"/>
      <c r="Q106" s="3"/>
      <c r="R106" s="7"/>
      <c r="S106" s="8"/>
      <c r="T106" s="27">
        <f t="shared" si="37"/>
        <v>2.3143079142760756</v>
      </c>
      <c r="U106" s="27">
        <f t="shared" si="35"/>
        <v>0.37917724575658524</v>
      </c>
    </row>
    <row r="107" spans="4:21" x14ac:dyDescent="0.15">
      <c r="D107" s="22"/>
      <c r="E107" s="6">
        <v>105</v>
      </c>
      <c r="F107" s="25">
        <f t="shared" si="39"/>
        <v>6.0000000000000039E-2</v>
      </c>
      <c r="G107" s="37">
        <f t="shared" si="36"/>
        <v>1.0596241035318976E-2</v>
      </c>
      <c r="H107" s="22">
        <f t="shared" si="28"/>
        <v>1.4666443737071619</v>
      </c>
      <c r="I107" s="38">
        <f t="shared" si="29"/>
        <v>1.0968483234831308</v>
      </c>
      <c r="J107" s="26">
        <f t="shared" si="30"/>
        <v>0.36979605022403117</v>
      </c>
      <c r="K107" s="26">
        <f t="shared" si="31"/>
        <v>2.1456866242731274</v>
      </c>
      <c r="L107" s="7">
        <f t="shared" si="32"/>
        <v>1.0124753755228899</v>
      </c>
      <c r="M107" s="26">
        <f t="shared" si="33"/>
        <v>3.5279580500200485</v>
      </c>
      <c r="N107" s="26">
        <f t="shared" si="34"/>
        <v>199.9795924300808</v>
      </c>
      <c r="O107" s="27">
        <f t="shared" si="38"/>
        <v>0.64564852642789206</v>
      </c>
      <c r="P107" s="8"/>
      <c r="Q107" s="3"/>
      <c r="R107" s="7"/>
      <c r="S107" s="8"/>
      <c r="T107" s="27">
        <f t="shared" si="37"/>
        <v>2.2778209162948637</v>
      </c>
      <c r="U107" s="27">
        <f t="shared" si="35"/>
        <v>0.37678765349974036</v>
      </c>
    </row>
    <row r="108" spans="4:21" x14ac:dyDescent="0.15">
      <c r="D108" s="22"/>
      <c r="E108" s="6">
        <v>106</v>
      </c>
      <c r="F108" s="25">
        <f t="shared" si="39"/>
        <v>6.0000000000000039E-2</v>
      </c>
      <c r="G108" s="37">
        <f t="shared" si="36"/>
        <v>1.0596241035318976E-2</v>
      </c>
      <c r="H108" s="22">
        <f t="shared" si="28"/>
        <v>1.4511034564102665</v>
      </c>
      <c r="I108" s="38">
        <f t="shared" si="29"/>
        <v>1.0832227923296045</v>
      </c>
      <c r="J108" s="26">
        <f t="shared" si="30"/>
        <v>0.367880664080662</v>
      </c>
      <c r="K108" s="26">
        <f t="shared" si="31"/>
        <v>2.1190319635339865</v>
      </c>
      <c r="L108" s="7">
        <f t="shared" si="32"/>
        <v>0.99989796215040405</v>
      </c>
      <c r="M108" s="26">
        <f t="shared" si="33"/>
        <v>3.4868105897650525</v>
      </c>
      <c r="N108" s="26">
        <f t="shared" si="34"/>
        <v>197.49267980246614</v>
      </c>
      <c r="O108" s="27">
        <f t="shared" si="38"/>
        <v>0.6429639210462974</v>
      </c>
      <c r="P108" s="8"/>
      <c r="Q108" s="3"/>
      <c r="R108" s="7"/>
      <c r="S108" s="8"/>
      <c r="T108" s="27">
        <f t="shared" si="37"/>
        <v>2.2418934087410909</v>
      </c>
      <c r="U108" s="27">
        <f t="shared" si="35"/>
        <v>0.37437652881029532</v>
      </c>
    </row>
    <row r="109" spans="4:21" x14ac:dyDescent="0.15">
      <c r="D109" s="22"/>
      <c r="E109" s="6">
        <v>107</v>
      </c>
      <c r="F109" s="25">
        <f t="shared" si="39"/>
        <v>6.0000000000000039E-2</v>
      </c>
      <c r="G109" s="37">
        <f t="shared" si="36"/>
        <v>1.0596241035318976E-2</v>
      </c>
      <c r="H109" s="22">
        <f t="shared" si="28"/>
        <v>1.4357272144189588</v>
      </c>
      <c r="I109" s="38">
        <f t="shared" si="29"/>
        <v>1.0697520155966915</v>
      </c>
      <c r="J109" s="26">
        <f t="shared" si="30"/>
        <v>0.36597519882226726</v>
      </c>
      <c r="K109" s="26">
        <f t="shared" si="31"/>
        <v>2.0926800378980031</v>
      </c>
      <c r="L109" s="7">
        <f t="shared" si="32"/>
        <v>0.98746339901233071</v>
      </c>
      <c r="M109" s="26">
        <f t="shared" si="33"/>
        <v>3.446118635732601</v>
      </c>
      <c r="N109" s="26">
        <f t="shared" si="34"/>
        <v>195.03402456574588</v>
      </c>
      <c r="O109" s="27">
        <f t="shared" si="38"/>
        <v>0.64029047824892604</v>
      </c>
      <c r="P109" s="8"/>
      <c r="Q109" s="3"/>
      <c r="R109" s="7"/>
      <c r="S109" s="8"/>
      <c r="T109" s="27">
        <f t="shared" si="37"/>
        <v>2.2065169493757635</v>
      </c>
      <c r="U109" s="27">
        <f t="shared" si="35"/>
        <v>0.37194509285366883</v>
      </c>
    </row>
    <row r="110" spans="4:21" x14ac:dyDescent="0.15">
      <c r="D110" s="22"/>
      <c r="E110" s="6">
        <v>108</v>
      </c>
      <c r="F110" s="25">
        <f t="shared" si="39"/>
        <v>6.0000000000000039E-2</v>
      </c>
      <c r="G110" s="37">
        <f t="shared" si="36"/>
        <v>1.0596241035318976E-2</v>
      </c>
      <c r="H110" s="22">
        <f t="shared" si="28"/>
        <v>1.4205139027940084</v>
      </c>
      <c r="I110" s="38">
        <f t="shared" si="29"/>
        <v>1.0564342997311236</v>
      </c>
      <c r="J110" s="26">
        <f t="shared" si="30"/>
        <v>0.36407960306288478</v>
      </c>
      <c r="K110" s="26">
        <f t="shared" si="31"/>
        <v>2.0666275343869658</v>
      </c>
      <c r="L110" s="7">
        <f t="shared" si="32"/>
        <v>0.97517012282872939</v>
      </c>
      <c r="M110" s="26">
        <f t="shared" si="33"/>
        <v>3.4058772602785798</v>
      </c>
      <c r="N110" s="26">
        <f t="shared" si="34"/>
        <v>192.60331742829604</v>
      </c>
      <c r="O110" s="27">
        <f t="shared" si="38"/>
        <v>0.63762815162177333</v>
      </c>
      <c r="P110" s="8"/>
      <c r="Q110" s="3"/>
      <c r="R110" s="7"/>
      <c r="S110" s="8"/>
      <c r="T110" s="27">
        <f t="shared" si="37"/>
        <v>2.1716832221220601</v>
      </c>
      <c r="U110" s="27">
        <f t="shared" si="35"/>
        <v>0.3694945350615248</v>
      </c>
    </row>
    <row r="111" spans="4:21" x14ac:dyDescent="0.15">
      <c r="D111" s="22"/>
      <c r="E111" s="6">
        <v>109</v>
      </c>
      <c r="F111" s="25">
        <f t="shared" si="39"/>
        <v>6.0000000000000039E-2</v>
      </c>
      <c r="G111" s="37">
        <f t="shared" si="36"/>
        <v>1.0596241035318976E-2</v>
      </c>
      <c r="H111" s="22">
        <f t="shared" ref="H111:H174" si="40">H110* (1-G110)</f>
        <v>1.4054617950859813</v>
      </c>
      <c r="I111" s="38">
        <f t="shared" ref="I111:I174" si="41">N110*$B$5/12</f>
        <v>1.0432679694032703</v>
      </c>
      <c r="J111" s="26">
        <f t="shared" ref="J111:J174" si="42">H111-I111</f>
        <v>0.36219382568271108</v>
      </c>
      <c r="K111" s="26">
        <f t="shared" ref="K111:K174" si="43">G111*N110</f>
        <v>2.0408711756722768</v>
      </c>
      <c r="L111" s="7">
        <f t="shared" ref="L111:L174" si="44">$B$7/12*N110</f>
        <v>0.9630165871414802</v>
      </c>
      <c r="M111" s="26">
        <f t="shared" ref="M111:M174" si="45">SUM(J111:L111)</f>
        <v>3.3660815884964679</v>
      </c>
      <c r="N111" s="26">
        <f t="shared" ref="N111:N174" si="46">N110-J111-K111</f>
        <v>190.20025242694106</v>
      </c>
      <c r="O111" s="27">
        <f t="shared" si="38"/>
        <v>0.63497689494382403</v>
      </c>
      <c r="P111" s="8"/>
      <c r="Q111" s="3"/>
      <c r="R111" s="7"/>
      <c r="S111" s="8"/>
      <c r="T111" s="27">
        <f t="shared" si="37"/>
        <v>2.137384035191062</v>
      </c>
      <c r="U111" s="27">
        <f t="shared" si="35"/>
        <v>0.36702601380370076</v>
      </c>
    </row>
    <row r="112" spans="4:21" x14ac:dyDescent="0.15">
      <c r="D112" s="22"/>
      <c r="E112" s="6">
        <v>110</v>
      </c>
      <c r="F112" s="25">
        <f t="shared" si="39"/>
        <v>6.0000000000000039E-2</v>
      </c>
      <c r="G112" s="37">
        <f t="shared" si="36"/>
        <v>1.0596241035318976E-2</v>
      </c>
      <c r="H112" s="22">
        <f t="shared" si="40"/>
        <v>1.3905691831393181</v>
      </c>
      <c r="I112" s="38">
        <f t="shared" si="41"/>
        <v>1.0302513673125975</v>
      </c>
      <c r="J112" s="26">
        <f t="shared" si="42"/>
        <v>0.36031781582672062</v>
      </c>
      <c r="K112" s="26">
        <f t="shared" si="43"/>
        <v>2.0154077196943807</v>
      </c>
      <c r="L112" s="7">
        <f t="shared" si="44"/>
        <v>0.95100126213470537</v>
      </c>
      <c r="M112" s="26">
        <f t="shared" si="45"/>
        <v>3.3267267976558066</v>
      </c>
      <c r="N112" s="26">
        <f t="shared" si="46"/>
        <v>187.82452689141994</v>
      </c>
      <c r="O112" s="27">
        <f t="shared" si="38"/>
        <v>0.63233666218624973</v>
      </c>
      <c r="P112" s="8"/>
      <c r="Q112" s="3"/>
      <c r="R112" s="7"/>
      <c r="S112" s="8"/>
      <c r="T112" s="27">
        <f t="shared" si="37"/>
        <v>2.1036113192352239</v>
      </c>
      <c r="U112" s="27">
        <f t="shared" si="35"/>
        <v>0.3645406570472261</v>
      </c>
    </row>
    <row r="113" spans="4:21" x14ac:dyDescent="0.15">
      <c r="D113" s="22"/>
      <c r="E113" s="6">
        <v>111</v>
      </c>
      <c r="F113" s="25">
        <f t="shared" si="39"/>
        <v>6.0000000000000039E-2</v>
      </c>
      <c r="G113" s="37">
        <f t="shared" si="36"/>
        <v>1.0596241035318976E-2</v>
      </c>
      <c r="H113" s="22">
        <f t="shared" si="40"/>
        <v>1.3758343768984873</v>
      </c>
      <c r="I113" s="38">
        <f t="shared" si="41"/>
        <v>1.0173828539951912</v>
      </c>
      <c r="J113" s="26">
        <f t="shared" si="42"/>
        <v>0.35845152290329607</v>
      </c>
      <c r="K113" s="26">
        <f t="shared" si="43"/>
        <v>1.9902339592862364</v>
      </c>
      <c r="L113" s="7">
        <f t="shared" si="44"/>
        <v>0.93912263445709965</v>
      </c>
      <c r="M113" s="26">
        <f t="shared" si="45"/>
        <v>3.287808116646632</v>
      </c>
      <c r="N113" s="26">
        <f t="shared" si="46"/>
        <v>185.47584140923041</v>
      </c>
      <c r="O113" s="27">
        <f t="shared" si="38"/>
        <v>0.62970740751161003</v>
      </c>
      <c r="P113" s="8"/>
      <c r="Q113" s="3"/>
      <c r="R113" s="7"/>
      <c r="S113" s="8"/>
      <c r="T113" s="27">
        <f t="shared" si="37"/>
        <v>2.0703571255291799</v>
      </c>
      <c r="U113" s="27">
        <f t="shared" si="35"/>
        <v>0.36203956300266721</v>
      </c>
    </row>
    <row r="114" spans="4:21" x14ac:dyDescent="0.15">
      <c r="D114" s="22"/>
      <c r="E114" s="6">
        <v>112</v>
      </c>
      <c r="F114" s="25">
        <f t="shared" si="39"/>
        <v>6.0000000000000039E-2</v>
      </c>
      <c r="G114" s="37">
        <f t="shared" si="36"/>
        <v>1.0596241035318976E-2</v>
      </c>
      <c r="H114" s="22">
        <f t="shared" si="40"/>
        <v>1.361255704216193</v>
      </c>
      <c r="I114" s="38">
        <f t="shared" si="41"/>
        <v>1.0046608076333314</v>
      </c>
      <c r="J114" s="26">
        <f t="shared" si="42"/>
        <v>0.35659489658286159</v>
      </c>
      <c r="K114" s="26">
        <f t="shared" si="43"/>
        <v>1.9653467218008018</v>
      </c>
      <c r="L114" s="7">
        <f t="shared" si="44"/>
        <v>0.92737920704615207</v>
      </c>
      <c r="M114" s="26">
        <f t="shared" si="45"/>
        <v>3.2493208254298152</v>
      </c>
      <c r="N114" s="26">
        <f t="shared" si="46"/>
        <v>183.15389979084674</v>
      </c>
      <c r="O114" s="27">
        <f t="shared" si="38"/>
        <v>0.62708908527305607</v>
      </c>
      <c r="P114" s="8"/>
      <c r="Q114" s="3"/>
      <c r="R114" s="7"/>
      <c r="S114" s="8"/>
      <c r="T114" s="27">
        <f t="shared" si="37"/>
        <v>2.0376136241774745</v>
      </c>
      <c r="U114" s="27">
        <f t="shared" si="35"/>
        <v>0.35952380075802703</v>
      </c>
    </row>
    <row r="115" spans="4:21" x14ac:dyDescent="0.15">
      <c r="D115" s="22"/>
      <c r="E115" s="6">
        <v>113</v>
      </c>
      <c r="F115" s="25">
        <f t="shared" si="39"/>
        <v>6.0000000000000039E-2</v>
      </c>
      <c r="G115" s="37">
        <f t="shared" si="36"/>
        <v>1.0596241035318976E-2</v>
      </c>
      <c r="H115" s="22">
        <f t="shared" si="40"/>
        <v>1.3468315106636153</v>
      </c>
      <c r="I115" s="38">
        <f t="shared" si="41"/>
        <v>0.99208362386708648</v>
      </c>
      <c r="J115" s="26">
        <f t="shared" si="42"/>
        <v>0.3547478867965288</v>
      </c>
      <c r="K115" s="26">
        <f t="shared" si="43"/>
        <v>1.9407428687424699</v>
      </c>
      <c r="L115" s="7">
        <f t="shared" si="44"/>
        <v>0.91576949895423365</v>
      </c>
      <c r="M115" s="26">
        <f t="shared" si="45"/>
        <v>3.211260254493232</v>
      </c>
      <c r="N115" s="26">
        <f t="shared" si="46"/>
        <v>180.85840903530774</v>
      </c>
      <c r="O115" s="27">
        <f t="shared" si="38"/>
        <v>0.62448165001353906</v>
      </c>
      <c r="P115" s="8"/>
      <c r="Q115" s="3"/>
      <c r="R115" s="7"/>
      <c r="S115" s="8"/>
      <c r="T115" s="27">
        <f t="shared" si="37"/>
        <v>2.0053731023488308</v>
      </c>
      <c r="U115" s="27">
        <f t="shared" si="35"/>
        <v>0.35699441090042844</v>
      </c>
    </row>
    <row r="116" spans="4:21" x14ac:dyDescent="0.15">
      <c r="D116" s="22"/>
      <c r="E116" s="6">
        <v>114</v>
      </c>
      <c r="F116" s="25">
        <f t="shared" si="39"/>
        <v>6.0000000000000039E-2</v>
      </c>
      <c r="G116" s="37">
        <f t="shared" si="36"/>
        <v>1.0596241035318976E-2</v>
      </c>
      <c r="H116" s="22">
        <f t="shared" si="40"/>
        <v>1.3325601593426608</v>
      </c>
      <c r="I116" s="38">
        <f t="shared" si="41"/>
        <v>0.97964971560791703</v>
      </c>
      <c r="J116" s="26">
        <f t="shared" si="42"/>
        <v>0.35291044373474378</v>
      </c>
      <c r="K116" s="26">
        <f t="shared" si="43"/>
        <v>1.9164192954024322</v>
      </c>
      <c r="L116" s="7">
        <f t="shared" si="44"/>
        <v>0.90429204517653872</v>
      </c>
      <c r="M116" s="26">
        <f t="shared" si="45"/>
        <v>3.1736217843137147</v>
      </c>
      <c r="N116" s="26">
        <f t="shared" si="46"/>
        <v>178.58907929617058</v>
      </c>
      <c r="O116" s="27">
        <f t="shared" si="38"/>
        <v>0.62188505646502013</v>
      </c>
      <c r="P116" s="8"/>
      <c r="Q116" s="3"/>
      <c r="R116" s="7"/>
      <c r="S116" s="8"/>
      <c r="T116" s="27">
        <f t="shared" si="37"/>
        <v>1.9736279625365523</v>
      </c>
      <c r="U116" s="27">
        <f t="shared" si="35"/>
        <v>0.35445240612579976</v>
      </c>
    </row>
    <row r="117" spans="4:21" x14ac:dyDescent="0.15">
      <c r="D117" s="22"/>
      <c r="E117" s="6">
        <v>115</v>
      </c>
      <c r="F117" s="25">
        <f t="shared" si="39"/>
        <v>6.0000000000000039E-2</v>
      </c>
      <c r="G117" s="37">
        <f t="shared" si="36"/>
        <v>1.0596241035318976E-2</v>
      </c>
      <c r="H117" s="22">
        <f t="shared" si="40"/>
        <v>1.3184400307002029</v>
      </c>
      <c r="I117" s="38">
        <f t="shared" si="41"/>
        <v>0.96735751285425742</v>
      </c>
      <c r="J117" s="26">
        <f t="shared" si="42"/>
        <v>0.35108251784594546</v>
      </c>
      <c r="K117" s="26">
        <f t="shared" si="43"/>
        <v>1.8923729304979173</v>
      </c>
      <c r="L117" s="7">
        <f t="shared" si="44"/>
        <v>0.89294539648085292</v>
      </c>
      <c r="M117" s="26">
        <f t="shared" si="45"/>
        <v>3.136400844824716</v>
      </c>
      <c r="N117" s="26">
        <f t="shared" si="46"/>
        <v>176.34562384782672</v>
      </c>
      <c r="O117" s="27">
        <f t="shared" si="38"/>
        <v>0.61929925954768483</v>
      </c>
      <c r="P117" s="8"/>
      <c r="Q117" s="3"/>
      <c r="R117" s="7"/>
      <c r="S117" s="8"/>
      <c r="T117" s="27">
        <f t="shared" si="37"/>
        <v>1.9423707208446799</v>
      </c>
      <c r="U117" s="27">
        <f t="shared" si="35"/>
        <v>0.3518987718367842</v>
      </c>
    </row>
    <row r="118" spans="4:21" x14ac:dyDescent="0.15">
      <c r="D118" s="22"/>
      <c r="E118" s="6">
        <v>116</v>
      </c>
      <c r="F118" s="25">
        <f t="shared" si="39"/>
        <v>6.0000000000000039E-2</v>
      </c>
      <c r="G118" s="37">
        <f t="shared" si="36"/>
        <v>1.0596241035318976E-2</v>
      </c>
      <c r="H118" s="22">
        <f t="shared" si="40"/>
        <v>1.3044695223442901</v>
      </c>
      <c r="I118" s="38">
        <f t="shared" si="41"/>
        <v>0.95520546250906146</v>
      </c>
      <c r="J118" s="26">
        <f t="shared" si="42"/>
        <v>0.34926405983522868</v>
      </c>
      <c r="K118" s="26">
        <f t="shared" si="43"/>
        <v>1.8686007358152661</v>
      </c>
      <c r="L118" s="7">
        <f t="shared" si="44"/>
        <v>0.88172811923913363</v>
      </c>
      <c r="M118" s="26">
        <f t="shared" si="45"/>
        <v>3.0995929148896284</v>
      </c>
      <c r="N118" s="26">
        <f t="shared" si="46"/>
        <v>174.1277590521762</v>
      </c>
      <c r="O118" s="27">
        <f t="shared" si="38"/>
        <v>0.61672421436916081</v>
      </c>
      <c r="P118" s="8"/>
      <c r="Q118" s="3"/>
      <c r="R118" s="7"/>
      <c r="S118" s="8"/>
      <c r="T118" s="27">
        <f t="shared" si="37"/>
        <v>1.9115940052995233</v>
      </c>
      <c r="U118" s="27">
        <f t="shared" si="35"/>
        <v>0.34933446672908536</v>
      </c>
    </row>
    <row r="119" spans="4:21" x14ac:dyDescent="0.15">
      <c r="D119" s="22"/>
      <c r="E119" s="6">
        <v>117</v>
      </c>
      <c r="F119" s="25">
        <f t="shared" si="39"/>
        <v>6.0000000000000039E-2</v>
      </c>
      <c r="G119" s="37">
        <f t="shared" si="36"/>
        <v>1.0596241035318976E-2</v>
      </c>
      <c r="H119" s="22">
        <f t="shared" si="40"/>
        <v>1.2906470488623025</v>
      </c>
      <c r="I119" s="38">
        <f t="shared" si="41"/>
        <v>0.94319202819928771</v>
      </c>
      <c r="J119" s="26">
        <f t="shared" si="42"/>
        <v>0.34745502066301481</v>
      </c>
      <c r="K119" s="26">
        <f t="shared" si="43"/>
        <v>1.8450997058568048</v>
      </c>
      <c r="L119" s="7">
        <f t="shared" si="44"/>
        <v>0.87063879526088106</v>
      </c>
      <c r="M119" s="26">
        <f t="shared" si="45"/>
        <v>3.0631935217807009</v>
      </c>
      <c r="N119" s="26">
        <f t="shared" si="46"/>
        <v>171.9352043256564</v>
      </c>
      <c r="O119" s="27">
        <f t="shared" si="38"/>
        <v>0.6141598762237378</v>
      </c>
      <c r="P119" s="8"/>
      <c r="Q119" s="3"/>
      <c r="R119" s="7"/>
      <c r="S119" s="8"/>
      <c r="T119" s="27">
        <f t="shared" si="37"/>
        <v>1.8812905541861908</v>
      </c>
      <c r="U119" s="27">
        <f t="shared" si="35"/>
        <v>0.34676042336646157</v>
      </c>
    </row>
    <row r="120" spans="4:21" x14ac:dyDescent="0.15">
      <c r="D120" s="22"/>
      <c r="E120" s="6">
        <v>118</v>
      </c>
      <c r="F120" s="25">
        <f t="shared" si="39"/>
        <v>6.0000000000000039E-2</v>
      </c>
      <c r="G120" s="37">
        <f t="shared" si="36"/>
        <v>1.0596241035318976E-2</v>
      </c>
      <c r="H120" s="22">
        <f t="shared" si="40"/>
        <v>1.2769710416410345</v>
      </c>
      <c r="I120" s="38">
        <f t="shared" si="41"/>
        <v>0.93131569009730553</v>
      </c>
      <c r="J120" s="26">
        <f t="shared" si="42"/>
        <v>0.34565535154372895</v>
      </c>
      <c r="K120" s="26">
        <f t="shared" si="43"/>
        <v>1.8218668674914731</v>
      </c>
      <c r="L120" s="7">
        <f t="shared" si="44"/>
        <v>0.85967602162828205</v>
      </c>
      <c r="M120" s="26">
        <f t="shared" si="45"/>
        <v>3.0271982406634841</v>
      </c>
      <c r="N120" s="26">
        <f t="shared" si="46"/>
        <v>169.76768210662118</v>
      </c>
      <c r="O120" s="27">
        <f t="shared" si="38"/>
        <v>0.61160620059159199</v>
      </c>
      <c r="P120" s="8"/>
      <c r="Q120" s="3"/>
      <c r="R120" s="7"/>
      <c r="S120" s="8"/>
      <c r="T120" s="27">
        <f t="shared" si="37"/>
        <v>1.8514532144097453</v>
      </c>
      <c r="U120" s="27">
        <f t="shared" si="35"/>
        <v>0.34417754874457379</v>
      </c>
    </row>
    <row r="121" spans="4:21" x14ac:dyDescent="0.15">
      <c r="D121" s="22"/>
      <c r="E121" s="6">
        <v>119</v>
      </c>
      <c r="F121" s="25">
        <f t="shared" si="39"/>
        <v>6.0000000000000039E-2</v>
      </c>
      <c r="G121" s="37">
        <f t="shared" si="36"/>
        <v>1.0596241035318976E-2</v>
      </c>
      <c r="H121" s="22">
        <f t="shared" si="40"/>
        <v>1.2634399486886838</v>
      </c>
      <c r="I121" s="38">
        <f t="shared" si="41"/>
        <v>0.91957494474419799</v>
      </c>
      <c r="J121" s="26">
        <f t="shared" si="42"/>
        <v>0.34386500394448583</v>
      </c>
      <c r="K121" s="26">
        <f t="shared" si="43"/>
        <v>1.7988992796091665</v>
      </c>
      <c r="L121" s="7">
        <f t="shared" si="44"/>
        <v>0.84883841053310594</v>
      </c>
      <c r="M121" s="26">
        <f t="shared" si="45"/>
        <v>2.9916026940867582</v>
      </c>
      <c r="N121" s="26">
        <f t="shared" si="46"/>
        <v>167.62491782306753</v>
      </c>
      <c r="O121" s="27">
        <f t="shared" si="38"/>
        <v>0.6090631431380128</v>
      </c>
      <c r="P121" s="8"/>
      <c r="Q121" s="3"/>
      <c r="R121" s="7"/>
      <c r="S121" s="8"/>
      <c r="T121" s="27">
        <f t="shared" si="37"/>
        <v>1.822074939880628</v>
      </c>
      <c r="U121" s="27">
        <f t="shared" si="35"/>
        <v>0.34158672484389213</v>
      </c>
    </row>
    <row r="122" spans="4:21" x14ac:dyDescent="0.15">
      <c r="D122" s="22"/>
      <c r="E122" s="6">
        <v>120</v>
      </c>
      <c r="F122" s="25">
        <f t="shared" si="39"/>
        <v>6.0000000000000039E-2</v>
      </c>
      <c r="G122" s="37">
        <f t="shared" si="36"/>
        <v>1.0596241035318976E-2</v>
      </c>
      <c r="H122" s="22">
        <f t="shared" si="40"/>
        <v>1.2500522344587275</v>
      </c>
      <c r="I122" s="38">
        <f t="shared" si="41"/>
        <v>0.90796830487494917</v>
      </c>
      <c r="J122" s="26">
        <f t="shared" si="42"/>
        <v>0.34208392958377831</v>
      </c>
      <c r="K122" s="26">
        <f t="shared" si="43"/>
        <v>1.7761940327787595</v>
      </c>
      <c r="L122" s="7">
        <f t="shared" si="44"/>
        <v>0.83812458911533771</v>
      </c>
      <c r="M122" s="26">
        <f t="shared" si="45"/>
        <v>2.9564025514778756</v>
      </c>
      <c r="N122" s="26">
        <f t="shared" si="46"/>
        <v>165.50663986070501</v>
      </c>
      <c r="O122" s="27">
        <f t="shared" si="38"/>
        <v>0.60653065971263342</v>
      </c>
      <c r="P122" s="8"/>
      <c r="Q122" s="3"/>
      <c r="R122" s="7"/>
      <c r="S122" s="8"/>
      <c r="T122" s="27">
        <f t="shared" si="37"/>
        <v>1.7931487899239886</v>
      </c>
      <c r="U122" s="27">
        <f t="shared" si="35"/>
        <v>0.33898880917186075</v>
      </c>
    </row>
    <row r="123" spans="4:21" x14ac:dyDescent="0.15">
      <c r="D123" s="22"/>
      <c r="E123" s="6">
        <v>121</v>
      </c>
      <c r="F123" s="25">
        <f t="shared" si="39"/>
        <v>6.0000000000000039E-2</v>
      </c>
      <c r="G123" s="37">
        <f t="shared" si="36"/>
        <v>1.0596241035318976E-2</v>
      </c>
      <c r="H123" s="22">
        <f t="shared" si="40"/>
        <v>1.2368063796756636</v>
      </c>
      <c r="I123" s="38">
        <f t="shared" si="41"/>
        <v>0.89649429924548552</v>
      </c>
      <c r="J123" s="26">
        <f t="shared" si="42"/>
        <v>0.34031208043017813</v>
      </c>
      <c r="K123" s="26">
        <f t="shared" si="43"/>
        <v>1.7537482489097618</v>
      </c>
      <c r="L123" s="7">
        <f t="shared" si="44"/>
        <v>0.82753319930352509</v>
      </c>
      <c r="M123" s="26">
        <f t="shared" si="45"/>
        <v>2.9215935286434651</v>
      </c>
      <c r="N123" s="26">
        <f t="shared" si="46"/>
        <v>163.41257953136505</v>
      </c>
      <c r="O123" s="27">
        <f t="shared" si="38"/>
        <v>0.6040087063486641</v>
      </c>
      <c r="P123" s="8"/>
      <c r="Q123" s="3"/>
      <c r="R123" s="7"/>
      <c r="S123" s="8"/>
      <c r="T123" s="27">
        <f t="shared" si="37"/>
        <v>1.7646679277125681</v>
      </c>
      <c r="U123" s="27">
        <f t="shared" si="35"/>
        <v>0.33638463529451634</v>
      </c>
    </row>
    <row r="124" spans="4:21" x14ac:dyDescent="0.15">
      <c r="D124" s="22"/>
      <c r="E124" s="6">
        <v>122</v>
      </c>
      <c r="F124" s="25">
        <f t="shared" si="39"/>
        <v>6.0000000000000039E-2</v>
      </c>
      <c r="G124" s="37">
        <f t="shared" si="36"/>
        <v>1.0596241035318976E-2</v>
      </c>
      <c r="H124" s="22">
        <f t="shared" si="40"/>
        <v>1.2237008811626</v>
      </c>
      <c r="I124" s="38">
        <f t="shared" si="41"/>
        <v>0.88515147246156067</v>
      </c>
      <c r="J124" s="26">
        <f t="shared" si="42"/>
        <v>0.33854940870103933</v>
      </c>
      <c r="K124" s="26">
        <f t="shared" si="43"/>
        <v>1.7315590809175763</v>
      </c>
      <c r="L124" s="7">
        <f t="shared" si="44"/>
        <v>0.81706289765682527</v>
      </c>
      <c r="M124" s="26">
        <f t="shared" si="45"/>
        <v>2.887171387275441</v>
      </c>
      <c r="N124" s="26">
        <f t="shared" si="46"/>
        <v>161.34247104174645</v>
      </c>
      <c r="O124" s="27">
        <f t="shared" si="38"/>
        <v>0.60149723926212884</v>
      </c>
      <c r="P124" s="8"/>
      <c r="Q124" s="3"/>
      <c r="R124" s="7"/>
      <c r="S124" s="8"/>
      <c r="T124" s="27">
        <f t="shared" si="37"/>
        <v>1.7366256187227884</v>
      </c>
      <c r="U124" s="27">
        <f t="shared" si="35"/>
        <v>0.33377501335775434</v>
      </c>
    </row>
    <row r="125" spans="4:21" x14ac:dyDescent="0.15">
      <c r="D125" s="22"/>
      <c r="E125" s="6">
        <v>123</v>
      </c>
      <c r="F125" s="25">
        <f t="shared" si="39"/>
        <v>6.0000000000000039E-2</v>
      </c>
      <c r="G125" s="37">
        <f t="shared" si="36"/>
        <v>1.0596241035318976E-2</v>
      </c>
      <c r="H125" s="22">
        <f t="shared" si="40"/>
        <v>1.2107342516706689</v>
      </c>
      <c r="I125" s="38">
        <f t="shared" si="41"/>
        <v>0.87393838480946007</v>
      </c>
      <c r="J125" s="26">
        <f t="shared" si="42"/>
        <v>0.33679586686120888</v>
      </c>
      <c r="K125" s="26">
        <f t="shared" si="43"/>
        <v>1.7096237123923173</v>
      </c>
      <c r="L125" s="7">
        <f t="shared" si="44"/>
        <v>0.8067123552087323</v>
      </c>
      <c r="M125" s="26">
        <f t="shared" si="45"/>
        <v>2.8531319344622585</v>
      </c>
      <c r="N125" s="26">
        <f t="shared" si="46"/>
        <v>159.29605146249293</v>
      </c>
      <c r="O125" s="27">
        <f t="shared" si="38"/>
        <v>0.59899621485110544</v>
      </c>
      <c r="P125" s="8"/>
      <c r="Q125" s="3"/>
      <c r="R125" s="7"/>
      <c r="S125" s="8"/>
      <c r="T125" s="27">
        <f t="shared" si="37"/>
        <v>1.7090152292137051</v>
      </c>
      <c r="U125" s="27">
        <f t="shared" si="35"/>
        <v>0.33116073059843165</v>
      </c>
    </row>
    <row r="126" spans="4:21" x14ac:dyDescent="0.15">
      <c r="D126" s="22"/>
      <c r="E126" s="6">
        <v>124</v>
      </c>
      <c r="F126" s="25">
        <f t="shared" si="39"/>
        <v>6.0000000000000039E-2</v>
      </c>
      <c r="G126" s="37">
        <f t="shared" si="36"/>
        <v>1.0596241035318976E-2</v>
      </c>
      <c r="H126" s="22">
        <f t="shared" si="40"/>
        <v>1.1979050197102501</v>
      </c>
      <c r="I126" s="38">
        <f t="shared" si="41"/>
        <v>0.86285361208850331</v>
      </c>
      <c r="J126" s="26">
        <f t="shared" si="42"/>
        <v>0.33505140762174679</v>
      </c>
      <c r="K126" s="26">
        <f t="shared" si="43"/>
        <v>1.687939357271151</v>
      </c>
      <c r="L126" s="7">
        <f t="shared" si="44"/>
        <v>0.79648025731246463</v>
      </c>
      <c r="M126" s="26">
        <f t="shared" si="45"/>
        <v>2.8194710222053621</v>
      </c>
      <c r="N126" s="26">
        <f t="shared" si="46"/>
        <v>157.27306069760004</v>
      </c>
      <c r="O126" s="27">
        <f t="shared" si="38"/>
        <v>0.59650558969496836</v>
      </c>
      <c r="P126" s="8"/>
      <c r="Q126" s="3"/>
      <c r="R126" s="7"/>
      <c r="S126" s="8"/>
      <c r="T126" s="27">
        <f t="shared" si="37"/>
        <v>1.6818302247284846</v>
      </c>
      <c r="U126" s="27">
        <f t="shared" si="35"/>
        <v>0.32854255184549219</v>
      </c>
    </row>
    <row r="127" spans="4:21" x14ac:dyDescent="0.15">
      <c r="D127" s="22"/>
      <c r="E127" s="6">
        <v>125</v>
      </c>
      <c r="F127" s="25">
        <f t="shared" si="39"/>
        <v>6.0000000000000039E-2</v>
      </c>
      <c r="G127" s="37">
        <f t="shared" si="36"/>
        <v>1.0596241035318976E-2</v>
      </c>
      <c r="H127" s="22">
        <f t="shared" si="40"/>
        <v>1.1852117293839817</v>
      </c>
      <c r="I127" s="38">
        <f t="shared" si="41"/>
        <v>0.85189574544533364</v>
      </c>
      <c r="J127" s="26">
        <f t="shared" si="42"/>
        <v>0.33331598393864803</v>
      </c>
      <c r="K127" s="26">
        <f t="shared" si="43"/>
        <v>1.6665032595141216</v>
      </c>
      <c r="L127" s="7">
        <f t="shared" si="44"/>
        <v>0.78636530348800027</v>
      </c>
      <c r="M127" s="26">
        <f t="shared" si="45"/>
        <v>2.7861845469407696</v>
      </c>
      <c r="N127" s="26">
        <f t="shared" si="46"/>
        <v>155.27324145414727</v>
      </c>
      <c r="O127" s="27">
        <f t="shared" si="38"/>
        <v>0.59402532055363499</v>
      </c>
      <c r="P127" s="8"/>
      <c r="Q127" s="3"/>
      <c r="R127" s="7"/>
      <c r="S127" s="8"/>
      <c r="T127" s="27">
        <f t="shared" si="37"/>
        <v>1.6550641686180749</v>
      </c>
      <c r="U127" s="27">
        <f t="shared" si="35"/>
        <v>0.32592122001129814</v>
      </c>
    </row>
    <row r="128" spans="4:21" x14ac:dyDescent="0.15">
      <c r="D128" s="22"/>
      <c r="E128" s="6">
        <v>126</v>
      </c>
      <c r="F128" s="25">
        <f t="shared" si="39"/>
        <v>6.0000000000000039E-2</v>
      </c>
      <c r="G128" s="37">
        <f t="shared" si="36"/>
        <v>1.0596241035318976E-2</v>
      </c>
      <c r="H128" s="22">
        <f t="shared" si="40"/>
        <v>1.1726529402215418</v>
      </c>
      <c r="I128" s="38">
        <f t="shared" si="41"/>
        <v>0.84106339120996443</v>
      </c>
      <c r="J128" s="26">
        <f t="shared" si="42"/>
        <v>0.33158954901157733</v>
      </c>
      <c r="K128" s="26">
        <f t="shared" si="43"/>
        <v>1.6453126927834267</v>
      </c>
      <c r="L128" s="7">
        <f t="shared" si="44"/>
        <v>0.77636620727073635</v>
      </c>
      <c r="M128" s="26">
        <f t="shared" si="45"/>
        <v>2.7532684490657404</v>
      </c>
      <c r="N128" s="26">
        <f t="shared" si="46"/>
        <v>153.29633921235228</v>
      </c>
      <c r="O128" s="27">
        <f t="shared" si="38"/>
        <v>0.59155536436681511</v>
      </c>
      <c r="P128" s="8"/>
      <c r="Q128" s="3"/>
      <c r="R128" s="7"/>
      <c r="S128" s="8"/>
      <c r="T128" s="27">
        <f t="shared" si="37"/>
        <v>1.6287107205867399</v>
      </c>
      <c r="U128" s="27">
        <f t="shared" si="35"/>
        <v>0.32329745657334635</v>
      </c>
    </row>
    <row r="129" spans="4:21" x14ac:dyDescent="0.15">
      <c r="D129" s="22"/>
      <c r="E129" s="6">
        <v>127</v>
      </c>
      <c r="F129" s="25">
        <f t="shared" si="39"/>
        <v>6.0000000000000039E-2</v>
      </c>
      <c r="G129" s="37">
        <f t="shared" si="36"/>
        <v>1.0596241035318976E-2</v>
      </c>
      <c r="H129" s="22">
        <f t="shared" si="40"/>
        <v>1.1602272270161789</v>
      </c>
      <c r="I129" s="38">
        <f t="shared" si="41"/>
        <v>0.8303551707335749</v>
      </c>
      <c r="J129" s="26">
        <f t="shared" si="42"/>
        <v>0.32987205628260396</v>
      </c>
      <c r="K129" s="26">
        <f t="shared" si="43"/>
        <v>1.6243649601261048</v>
      </c>
      <c r="L129" s="7">
        <f t="shared" si="44"/>
        <v>0.76648169606176142</v>
      </c>
      <c r="M129" s="26">
        <f t="shared" si="45"/>
        <v>2.7207187124704699</v>
      </c>
      <c r="N129" s="26">
        <f t="shared" si="46"/>
        <v>151.34210219594357</v>
      </c>
      <c r="O129" s="27">
        <f t="shared" si="38"/>
        <v>0.58909567825326259</v>
      </c>
      <c r="P129" s="8"/>
      <c r="Q129" s="3"/>
      <c r="R129" s="7"/>
      <c r="S129" s="8"/>
      <c r="T129" s="27">
        <f t="shared" si="37"/>
        <v>1.6027636352591348</v>
      </c>
      <c r="U129" s="27">
        <f t="shared" si="35"/>
        <v>0.3206719620465468</v>
      </c>
    </row>
    <row r="130" spans="4:21" x14ac:dyDescent="0.15">
      <c r="D130" s="22"/>
      <c r="E130" s="6">
        <v>128</v>
      </c>
      <c r="F130" s="25">
        <f t="shared" si="39"/>
        <v>6.0000000000000039E-2</v>
      </c>
      <c r="G130" s="37">
        <f t="shared" si="36"/>
        <v>1.0596241035318976E-2</v>
      </c>
      <c r="H130" s="22">
        <f t="shared" si="40"/>
        <v>1.1479331796629757</v>
      </c>
      <c r="I130" s="38">
        <f t="shared" si="41"/>
        <v>0.81976972022802774</v>
      </c>
      <c r="J130" s="26">
        <f t="shared" si="42"/>
        <v>0.32816345943494796</v>
      </c>
      <c r="K130" s="26">
        <f t="shared" si="43"/>
        <v>1.6036573936600953</v>
      </c>
      <c r="L130" s="7">
        <f t="shared" si="44"/>
        <v>0.75671051097971787</v>
      </c>
      <c r="M130" s="26">
        <f t="shared" si="45"/>
        <v>2.6885313640747608</v>
      </c>
      <c r="N130" s="26">
        <f t="shared" si="46"/>
        <v>149.41028134284852</v>
      </c>
      <c r="O130" s="27">
        <f t="shared" si="38"/>
        <v>0.58664621951003182</v>
      </c>
      <c r="P130" s="8"/>
      <c r="Q130" s="3"/>
      <c r="R130" s="7"/>
      <c r="S130" s="8"/>
      <c r="T130" s="27">
        <f t="shared" si="37"/>
        <v>1.5772167607686074</v>
      </c>
      <c r="U130" s="27">
        <f t="shared" si="35"/>
        <v>0.31804541644623635</v>
      </c>
    </row>
    <row r="131" spans="4:21" x14ac:dyDescent="0.15">
      <c r="D131" s="22"/>
      <c r="E131" s="6">
        <v>129</v>
      </c>
      <c r="F131" s="25">
        <f t="shared" si="39"/>
        <v>6.0000000000000039E-2</v>
      </c>
      <c r="G131" s="37">
        <f t="shared" si="36"/>
        <v>1.0596241035318976E-2</v>
      </c>
      <c r="H131" s="22">
        <f t="shared" si="40"/>
        <v>1.1357694029988268</v>
      </c>
      <c r="I131" s="38">
        <f t="shared" si="41"/>
        <v>0.80930569060709612</v>
      </c>
      <c r="J131" s="26">
        <f t="shared" si="42"/>
        <v>0.32646371239173066</v>
      </c>
      <c r="K131" s="26">
        <f t="shared" si="43"/>
        <v>1.5831873542636448</v>
      </c>
      <c r="L131" s="7">
        <f t="shared" si="44"/>
        <v>0.74705140671424264</v>
      </c>
      <c r="M131" s="26">
        <f t="shared" si="45"/>
        <v>2.6567024733696183</v>
      </c>
      <c r="N131" s="26">
        <f t="shared" si="46"/>
        <v>147.50063027619314</v>
      </c>
      <c r="O131" s="27">
        <f t="shared" si="38"/>
        <v>0.58420694561173581</v>
      </c>
      <c r="P131" s="8"/>
      <c r="Q131" s="3"/>
      <c r="R131" s="7"/>
      <c r="S131" s="8"/>
      <c r="T131" s="27">
        <f t="shared" si="37"/>
        <v>1.5520640373664085</v>
      </c>
      <c r="U131" s="27">
        <f t="shared" ref="U131:U194" si="47">T131/$B$10*E131</f>
        <v>0.31541847974209813</v>
      </c>
    </row>
    <row r="132" spans="4:21" x14ac:dyDescent="0.15">
      <c r="D132" s="22"/>
      <c r="E132" s="6">
        <v>130</v>
      </c>
      <c r="F132" s="25">
        <f t="shared" si="39"/>
        <v>6.0000000000000039E-2</v>
      </c>
      <c r="G132" s="37">
        <f t="shared" ref="G132:G195" si="48">(1-(1-F132*$B$8)^(1/12) )</f>
        <v>1.0596241035318976E-2</v>
      </c>
      <c r="H132" s="22">
        <f t="shared" si="40"/>
        <v>1.1237345166441108</v>
      </c>
      <c r="I132" s="38">
        <f t="shared" si="41"/>
        <v>0.79896174732937952</v>
      </c>
      <c r="J132" s="26">
        <f t="shared" si="42"/>
        <v>0.32477276931473131</v>
      </c>
      <c r="K132" s="26">
        <f t="shared" si="43"/>
        <v>1.5629522312680102</v>
      </c>
      <c r="L132" s="7">
        <f t="shared" si="44"/>
        <v>0.73750315138096567</v>
      </c>
      <c r="M132" s="26">
        <f t="shared" si="45"/>
        <v>2.6252281519637073</v>
      </c>
      <c r="N132" s="26">
        <f t="shared" si="46"/>
        <v>145.61290527561039</v>
      </c>
      <c r="O132" s="27">
        <f t="shared" si="38"/>
        <v>0.58177781420980834</v>
      </c>
      <c r="P132" s="8"/>
      <c r="Q132" s="3"/>
      <c r="R132" s="7"/>
      <c r="S132" s="8"/>
      <c r="T132" s="27">
        <f t="shared" ref="T132:T195" si="49">O132*M132</f>
        <v>1.5272994960515003</v>
      </c>
      <c r="U132" s="27">
        <f t="shared" si="47"/>
        <v>0.31279179230315307</v>
      </c>
    </row>
    <row r="133" spans="4:21" x14ac:dyDescent="0.15">
      <c r="D133" s="22"/>
      <c r="E133" s="6">
        <v>131</v>
      </c>
      <c r="F133" s="25">
        <f t="shared" si="39"/>
        <v>6.0000000000000039E-2</v>
      </c>
      <c r="G133" s="37">
        <f t="shared" si="48"/>
        <v>1.0596241035318976E-2</v>
      </c>
      <c r="H133" s="22">
        <f t="shared" si="40"/>
        <v>1.1118271548460421</v>
      </c>
      <c r="I133" s="38">
        <f t="shared" si="41"/>
        <v>0.78873657024288957</v>
      </c>
      <c r="J133" s="26">
        <f t="shared" si="42"/>
        <v>0.32309058460315254</v>
      </c>
      <c r="K133" s="26">
        <f t="shared" si="43"/>
        <v>1.5429494421534378</v>
      </c>
      <c r="L133" s="7">
        <f t="shared" si="44"/>
        <v>0.72806452637805197</v>
      </c>
      <c r="M133" s="26">
        <f t="shared" si="45"/>
        <v>2.5941045531346423</v>
      </c>
      <c r="N133" s="26">
        <f t="shared" si="46"/>
        <v>143.74686524885379</v>
      </c>
      <c r="O133" s="27">
        <f t="shared" si="38"/>
        <v>0.57935878313176792</v>
      </c>
      <c r="P133" s="8"/>
      <c r="Q133" s="3"/>
      <c r="R133" s="7"/>
      <c r="S133" s="8"/>
      <c r="T133" s="27">
        <f t="shared" si="49"/>
        <v>1.502917257220665</v>
      </c>
      <c r="U133" s="27">
        <f t="shared" si="47"/>
        <v>0.31016597533398971</v>
      </c>
    </row>
    <row r="134" spans="4:21" x14ac:dyDescent="0.15">
      <c r="D134" s="22"/>
      <c r="E134" s="6">
        <v>132</v>
      </c>
      <c r="F134" s="25">
        <f t="shared" si="39"/>
        <v>6.0000000000000039E-2</v>
      </c>
      <c r="G134" s="37">
        <f t="shared" si="48"/>
        <v>1.0596241035318976E-2</v>
      </c>
      <c r="H134" s="22">
        <f t="shared" si="40"/>
        <v>1.1000459663236806</v>
      </c>
      <c r="I134" s="38">
        <f t="shared" si="41"/>
        <v>0.7786288534312914</v>
      </c>
      <c r="J134" s="26">
        <f t="shared" si="42"/>
        <v>0.32141711289238917</v>
      </c>
      <c r="K134" s="26">
        <f t="shared" si="43"/>
        <v>1.5231764322483718</v>
      </c>
      <c r="L134" s="7">
        <f t="shared" si="44"/>
        <v>0.71873432624426903</v>
      </c>
      <c r="M134" s="26">
        <f t="shared" si="45"/>
        <v>2.56332787138503</v>
      </c>
      <c r="N134" s="26">
        <f t="shared" si="46"/>
        <v>141.90227170371304</v>
      </c>
      <c r="O134" s="27">
        <f t="shared" si="38"/>
        <v>0.57694981038048665</v>
      </c>
      <c r="P134" s="8"/>
      <c r="Q134" s="3"/>
      <c r="R134" s="7"/>
      <c r="S134" s="8"/>
      <c r="T134" s="27">
        <f t="shared" si="49"/>
        <v>1.4789115293386095</v>
      </c>
      <c r="U134" s="27">
        <f t="shared" si="47"/>
        <v>0.30754163130239204</v>
      </c>
    </row>
    <row r="135" spans="4:21" x14ac:dyDescent="0.15">
      <c r="D135" s="22"/>
      <c r="E135" s="6">
        <v>133</v>
      </c>
      <c r="F135" s="25">
        <f t="shared" si="39"/>
        <v>6.0000000000000039E-2</v>
      </c>
      <c r="G135" s="37">
        <f t="shared" si="48"/>
        <v>1.0596241035318976E-2</v>
      </c>
      <c r="H135" s="22">
        <f t="shared" si="40"/>
        <v>1.0883896141145846</v>
      </c>
      <c r="I135" s="38">
        <f t="shared" si="41"/>
        <v>0.76863730506177896</v>
      </c>
      <c r="J135" s="26">
        <f t="shared" si="42"/>
        <v>0.31975230905280561</v>
      </c>
      <c r="K135" s="26">
        <f t="shared" si="43"/>
        <v>1.5036306744318668</v>
      </c>
      <c r="L135" s="7">
        <f t="shared" si="44"/>
        <v>0.70951135851856517</v>
      </c>
      <c r="M135" s="26">
        <f t="shared" si="45"/>
        <v>2.5328943420032375</v>
      </c>
      <c r="N135" s="26">
        <f t="shared" si="46"/>
        <v>140.07888872022838</v>
      </c>
      <c r="O135" s="27">
        <f t="shared" si="38"/>
        <v>0.57455085413346041</v>
      </c>
      <c r="P135" s="8"/>
      <c r="Q135" s="3"/>
      <c r="R135" s="7"/>
      <c r="S135" s="8"/>
      <c r="T135" s="27">
        <f t="shared" si="49"/>
        <v>1.4552766076277692</v>
      </c>
      <c r="U135" s="27">
        <f t="shared" si="47"/>
        <v>0.30491934435852475</v>
      </c>
    </row>
    <row r="136" spans="4:21" x14ac:dyDescent="0.15">
      <c r="D136" s="22"/>
      <c r="E136" s="6">
        <v>134</v>
      </c>
      <c r="F136" s="25">
        <f t="shared" si="39"/>
        <v>6.0000000000000039E-2</v>
      </c>
      <c r="G136" s="37">
        <f t="shared" si="48"/>
        <v>1.0596241035318976E-2</v>
      </c>
      <c r="H136" s="22">
        <f t="shared" si="40"/>
        <v>1.0768567754230887</v>
      </c>
      <c r="I136" s="38">
        <f t="shared" si="41"/>
        <v>0.75876064723457037</v>
      </c>
      <c r="J136" s="26">
        <f t="shared" si="42"/>
        <v>0.31809612818851829</v>
      </c>
      <c r="K136" s="26">
        <f t="shared" si="43"/>
        <v>1.4843096688391644</v>
      </c>
      <c r="L136" s="7">
        <f t="shared" si="44"/>
        <v>0.70039444360114189</v>
      </c>
      <c r="M136" s="26">
        <f t="shared" si="45"/>
        <v>2.5028002406288246</v>
      </c>
      <c r="N136" s="26">
        <f t="shared" si="46"/>
        <v>138.27648292320069</v>
      </c>
      <c r="O136" s="27">
        <f t="shared" si="38"/>
        <v>0.57216187274208297</v>
      </c>
      <c r="P136" s="8"/>
      <c r="Q136" s="3"/>
      <c r="R136" s="7"/>
      <c r="S136" s="8"/>
      <c r="T136" s="27">
        <f t="shared" si="49"/>
        <v>1.4320068727775241</v>
      </c>
      <c r="U136" s="27">
        <f t="shared" si="47"/>
        <v>0.30229968074583202</v>
      </c>
    </row>
    <row r="137" spans="4:21" x14ac:dyDescent="0.15">
      <c r="D137" s="22"/>
      <c r="E137" s="6">
        <v>135</v>
      </c>
      <c r="F137" s="25">
        <f t="shared" si="39"/>
        <v>6.0000000000000039E-2</v>
      </c>
      <c r="G137" s="37">
        <f t="shared" si="48"/>
        <v>1.0596241035318976E-2</v>
      </c>
      <c r="H137" s="22">
        <f t="shared" si="40"/>
        <v>1.0654461414701892</v>
      </c>
      <c r="I137" s="38">
        <f t="shared" si="41"/>
        <v>0.74899761583400382</v>
      </c>
      <c r="J137" s="26">
        <f t="shared" si="42"/>
        <v>0.31644852563618542</v>
      </c>
      <c r="K137" s="26">
        <f t="shared" si="43"/>
        <v>1.4652109425704027</v>
      </c>
      <c r="L137" s="7">
        <f t="shared" si="44"/>
        <v>0.69138241461600347</v>
      </c>
      <c r="M137" s="26">
        <f t="shared" si="45"/>
        <v>2.4730418828225913</v>
      </c>
      <c r="N137" s="26">
        <f t="shared" si="46"/>
        <v>136.4948234549941</v>
      </c>
      <c r="O137" s="27">
        <f t="shared" si="38"/>
        <v>0.56978282473092301</v>
      </c>
      <c r="P137" s="8"/>
      <c r="Q137" s="3"/>
      <c r="R137" s="7"/>
      <c r="S137" s="8"/>
      <c r="T137" s="27">
        <f t="shared" si="49"/>
        <v>1.4090967896725364</v>
      </c>
      <c r="U137" s="27">
        <f t="shared" si="47"/>
        <v>0.29968318920380138</v>
      </c>
    </row>
    <row r="138" spans="4:21" x14ac:dyDescent="0.15">
      <c r="D138" s="22"/>
      <c r="E138" s="6">
        <v>136</v>
      </c>
      <c r="F138" s="25">
        <f t="shared" si="39"/>
        <v>6.0000000000000039E-2</v>
      </c>
      <c r="G138" s="37">
        <f t="shared" si="48"/>
        <v>1.0596241035318976E-2</v>
      </c>
      <c r="H138" s="22">
        <f t="shared" si="40"/>
        <v>1.0541564173450206</v>
      </c>
      <c r="I138" s="38">
        <f t="shared" si="41"/>
        <v>0.73934696038121805</v>
      </c>
      <c r="J138" s="26">
        <f t="shared" si="42"/>
        <v>0.31480945696380258</v>
      </c>
      <c r="K138" s="26">
        <f t="shared" si="43"/>
        <v>1.4463320494024277</v>
      </c>
      <c r="L138" s="7">
        <f t="shared" si="44"/>
        <v>0.68247411727497054</v>
      </c>
      <c r="M138" s="26">
        <f t="shared" si="45"/>
        <v>2.4436156236412008</v>
      </c>
      <c r="N138" s="26">
        <f t="shared" si="46"/>
        <v>134.73368194862786</v>
      </c>
      <c r="O138" s="27">
        <f t="shared" si="38"/>
        <v>0.56741366879700383</v>
      </c>
      <c r="P138" s="8"/>
      <c r="Q138" s="3"/>
      <c r="R138" s="7"/>
      <c r="S138" s="8"/>
      <c r="T138" s="27">
        <f t="shared" si="49"/>
        <v>1.3865409061399323</v>
      </c>
      <c r="U138" s="27">
        <f t="shared" si="47"/>
        <v>0.29707040136274593</v>
      </c>
    </row>
    <row r="139" spans="4:21" x14ac:dyDescent="0.15">
      <c r="D139" s="22"/>
      <c r="E139" s="6">
        <v>137</v>
      </c>
      <c r="F139" s="25">
        <f t="shared" si="39"/>
        <v>6.0000000000000039E-2</v>
      </c>
      <c r="G139" s="37">
        <f t="shared" si="48"/>
        <v>1.0596241035318976E-2</v>
      </c>
      <c r="H139" s="22">
        <f t="shared" si="40"/>
        <v>1.0429863218579045</v>
      </c>
      <c r="I139" s="38">
        <f t="shared" si="41"/>
        <v>0.72980744388840091</v>
      </c>
      <c r="J139" s="26">
        <f t="shared" si="42"/>
        <v>0.31317887796950361</v>
      </c>
      <c r="K139" s="26">
        <f t="shared" si="43"/>
        <v>1.4276705695036662</v>
      </c>
      <c r="L139" s="7">
        <f t="shared" si="44"/>
        <v>0.67366840974313935</v>
      </c>
      <c r="M139" s="26">
        <f t="shared" si="45"/>
        <v>2.4145178572163095</v>
      </c>
      <c r="N139" s="26">
        <f t="shared" si="46"/>
        <v>132.99283250115468</v>
      </c>
      <c r="O139" s="27">
        <f t="shared" si="38"/>
        <v>0.56505436380908647</v>
      </c>
      <c r="P139" s="8"/>
      <c r="Q139" s="3"/>
      <c r="R139" s="7"/>
      <c r="S139" s="8"/>
      <c r="T139" s="27">
        <f t="shared" si="49"/>
        <v>1.3643338517150405</v>
      </c>
      <c r="U139" s="27">
        <f t="shared" si="47"/>
        <v>0.29446183213074867</v>
      </c>
    </row>
    <row r="140" spans="4:21" x14ac:dyDescent="0.15">
      <c r="D140" s="22"/>
      <c r="E140" s="6">
        <v>138</v>
      </c>
      <c r="F140" s="25">
        <f t="shared" si="39"/>
        <v>6.0000000000000039E-2</v>
      </c>
      <c r="G140" s="37">
        <f t="shared" si="48"/>
        <v>1.0596241035318976E-2</v>
      </c>
      <c r="H140" s="22">
        <f t="shared" si="40"/>
        <v>1.0319345873949575</v>
      </c>
      <c r="I140" s="38">
        <f t="shared" si="41"/>
        <v>0.72037784271458793</v>
      </c>
      <c r="J140" s="26">
        <f t="shared" si="42"/>
        <v>0.31155674468036954</v>
      </c>
      <c r="K140" s="26">
        <f t="shared" si="43"/>
        <v>1.4092241091520386</v>
      </c>
      <c r="L140" s="7">
        <f t="shared" si="44"/>
        <v>0.66496416250577339</v>
      </c>
      <c r="M140" s="26">
        <f t="shared" si="45"/>
        <v>2.3857450163381815</v>
      </c>
      <c r="N140" s="26">
        <f t="shared" si="46"/>
        <v>131.27205164732229</v>
      </c>
      <c r="O140" s="27">
        <f t="shared" si="38"/>
        <v>0.56270486880695569</v>
      </c>
      <c r="P140" s="8"/>
      <c r="Q140" s="3"/>
      <c r="R140" s="7"/>
      <c r="S140" s="8"/>
      <c r="T140" s="27">
        <f t="shared" si="49"/>
        <v>1.3424703364254247</v>
      </c>
      <c r="U140" s="27">
        <f t="shared" si="47"/>
        <v>0.29185798007291786</v>
      </c>
    </row>
    <row r="141" spans="4:21" x14ac:dyDescent="0.15">
      <c r="D141" s="22"/>
      <c r="E141" s="6">
        <v>139</v>
      </c>
      <c r="F141" s="25">
        <f t="shared" si="39"/>
        <v>6.0000000000000039E-2</v>
      </c>
      <c r="G141" s="37">
        <f t="shared" si="48"/>
        <v>1.0596241035318976E-2</v>
      </c>
      <c r="H141" s="22">
        <f t="shared" si="40"/>
        <v>1.0209999597742381</v>
      </c>
      <c r="I141" s="38">
        <f t="shared" si="41"/>
        <v>0.71105694642299577</v>
      </c>
      <c r="J141" s="26">
        <f t="shared" si="42"/>
        <v>0.3099430133512423</v>
      </c>
      <c r="K141" s="26">
        <f t="shared" si="43"/>
        <v>1.3909903004558684</v>
      </c>
      <c r="L141" s="7">
        <f t="shared" si="44"/>
        <v>0.65636025823661148</v>
      </c>
      <c r="M141" s="26">
        <f t="shared" si="45"/>
        <v>2.357293572043722</v>
      </c>
      <c r="N141" s="26">
        <f t="shared" si="46"/>
        <v>129.57111833351519</v>
      </c>
      <c r="O141" s="27">
        <f t="shared" si="38"/>
        <v>0.56036514300070872</v>
      </c>
      <c r="P141" s="8"/>
      <c r="Q141" s="3"/>
      <c r="R141" s="7"/>
      <c r="S141" s="8"/>
      <c r="T141" s="27">
        <f t="shared" si="49"/>
        <v>1.3209451495929319</v>
      </c>
      <c r="U141" s="27">
        <f t="shared" si="47"/>
        <v>0.28925932778309332</v>
      </c>
    </row>
    <row r="142" spans="4:21" x14ac:dyDescent="0.15">
      <c r="D142" s="22"/>
      <c r="E142" s="6">
        <v>140</v>
      </c>
      <c r="F142" s="25">
        <f t="shared" si="39"/>
        <v>6.0000000000000039E-2</v>
      </c>
      <c r="G142" s="37">
        <f t="shared" si="48"/>
        <v>1.0596241035318976E-2</v>
      </c>
      <c r="H142" s="22">
        <f t="shared" si="40"/>
        <v>1.0101811981034192</v>
      </c>
      <c r="I142" s="38">
        <f t="shared" si="41"/>
        <v>0.70184355763987394</v>
      </c>
      <c r="J142" s="26">
        <f t="shared" si="42"/>
        <v>0.30833764046354528</v>
      </c>
      <c r="K142" s="26">
        <f t="shared" si="43"/>
        <v>1.3729668010777645</v>
      </c>
      <c r="L142" s="7">
        <f t="shared" si="44"/>
        <v>0.647855591667576</v>
      </c>
      <c r="M142" s="26">
        <f t="shared" si="45"/>
        <v>2.3291600332088858</v>
      </c>
      <c r="N142" s="26">
        <f t="shared" si="46"/>
        <v>127.88981389197387</v>
      </c>
      <c r="O142" s="27">
        <f t="shared" si="38"/>
        <v>0.55803514577004709</v>
      </c>
      <c r="P142" s="8"/>
      <c r="Q142" s="3"/>
      <c r="R142" s="7"/>
      <c r="S142" s="8"/>
      <c r="T142" s="27">
        <f t="shared" si="49"/>
        <v>1.2997531586534883</v>
      </c>
      <c r="U142" s="27">
        <f t="shared" si="47"/>
        <v>0.28666634224814413</v>
      </c>
    </row>
    <row r="143" spans="4:21" x14ac:dyDescent="0.15">
      <c r="D143" s="22"/>
      <c r="E143" s="6">
        <v>141</v>
      </c>
      <c r="F143" s="25">
        <f t="shared" si="39"/>
        <v>6.0000000000000039E-2</v>
      </c>
      <c r="G143" s="37">
        <f t="shared" si="48"/>
        <v>1.0596241035318976E-2</v>
      </c>
      <c r="H143" s="22">
        <f t="shared" si="40"/>
        <v>0.99947707463896807</v>
      </c>
      <c r="I143" s="38">
        <f t="shared" si="41"/>
        <v>0.69273649191485853</v>
      </c>
      <c r="J143" s="26">
        <f t="shared" si="42"/>
        <v>0.30674058272410953</v>
      </c>
      <c r="K143" s="26">
        <f t="shared" si="43"/>
        <v>1.3551512939614405</v>
      </c>
      <c r="L143" s="7">
        <f t="shared" si="44"/>
        <v>0.63944906945986935</v>
      </c>
      <c r="M143" s="26">
        <f t="shared" si="45"/>
        <v>2.3013409461454195</v>
      </c>
      <c r="N143" s="26">
        <f t="shared" si="46"/>
        <v>126.22792201528833</v>
      </c>
      <c r="O143" s="27">
        <f t="shared" si="38"/>
        <v>0.55571483666357135</v>
      </c>
      <c r="P143" s="8"/>
      <c r="Q143" s="3"/>
      <c r="R143" s="7"/>
      <c r="S143" s="8"/>
      <c r="T143" s="27">
        <f t="shared" si="49"/>
        <v>1.2788893079943906</v>
      </c>
      <c r="U143" s="27">
        <f t="shared" si="47"/>
        <v>0.28407947520499643</v>
      </c>
    </row>
    <row r="144" spans="4:21" x14ac:dyDescent="0.15">
      <c r="D144" s="22"/>
      <c r="E144" s="6">
        <v>142</v>
      </c>
      <c r="F144" s="25">
        <f t="shared" si="39"/>
        <v>6.0000000000000039E-2</v>
      </c>
      <c r="G144" s="37">
        <f t="shared" si="48"/>
        <v>1.0596241035318976E-2</v>
      </c>
      <c r="H144" s="22">
        <f t="shared" si="40"/>
        <v>0.98888637464681806</v>
      </c>
      <c r="I144" s="38">
        <f t="shared" si="41"/>
        <v>0.68373457758281175</v>
      </c>
      <c r="J144" s="26">
        <f t="shared" si="42"/>
        <v>0.3051517970640063</v>
      </c>
      <c r="K144" s="26">
        <f t="shared" si="43"/>
        <v>1.3375414870614417</v>
      </c>
      <c r="L144" s="7">
        <f t="shared" si="44"/>
        <v>0.6311396100764417</v>
      </c>
      <c r="M144" s="26">
        <f t="shared" si="45"/>
        <v>2.2738328942018899</v>
      </c>
      <c r="N144" s="26">
        <f t="shared" si="46"/>
        <v>124.58522873116287</v>
      </c>
      <c r="O144" s="27">
        <f t="shared" si="38"/>
        <v>0.55340417539807929</v>
      </c>
      <c r="P144" s="8"/>
      <c r="Q144" s="3"/>
      <c r="R144" s="7"/>
      <c r="S144" s="8"/>
      <c r="T144" s="27">
        <f t="shared" si="49"/>
        <v>1.258348617808825</v>
      </c>
      <c r="U144" s="27">
        <f t="shared" si="47"/>
        <v>0.28149916349052506</v>
      </c>
    </row>
    <row r="145" spans="4:21" x14ac:dyDescent="0.15">
      <c r="D145" s="22"/>
      <c r="E145" s="6">
        <v>143</v>
      </c>
      <c r="F145" s="25">
        <f t="shared" si="39"/>
        <v>6.0000000000000039E-2</v>
      </c>
      <c r="G145" s="37">
        <f t="shared" si="48"/>
        <v>1.0596241035318976E-2</v>
      </c>
      <c r="H145" s="22">
        <f t="shared" si="40"/>
        <v>0.97840789626451763</v>
      </c>
      <c r="I145" s="38">
        <f t="shared" si="41"/>
        <v>0.67483665562713224</v>
      </c>
      <c r="J145" s="26">
        <f t="shared" si="42"/>
        <v>0.30357124063738539</v>
      </c>
      <c r="K145" s="26">
        <f t="shared" si="43"/>
        <v>1.3201351130757488</v>
      </c>
      <c r="L145" s="7">
        <f t="shared" si="44"/>
        <v>0.62292614365581433</v>
      </c>
      <c r="M145" s="26">
        <f t="shared" si="45"/>
        <v>2.2466324973689487</v>
      </c>
      <c r="N145" s="26">
        <f t="shared" si="46"/>
        <v>122.96152237744974</v>
      </c>
      <c r="O145" s="27">
        <f t="shared" si="38"/>
        <v>0.55110312185786559</v>
      </c>
      <c r="P145" s="8"/>
      <c r="Q145" s="3"/>
      <c r="R145" s="7"/>
      <c r="S145" s="8"/>
      <c r="T145" s="27">
        <f t="shared" si="49"/>
        <v>1.2381261829673607</v>
      </c>
      <c r="U145" s="27">
        <f t="shared" si="47"/>
        <v>0.27892582938444177</v>
      </c>
    </row>
    <row r="146" spans="4:21" x14ac:dyDescent="0.15">
      <c r="D146" s="22"/>
      <c r="E146" s="6">
        <v>144</v>
      </c>
      <c r="F146" s="25">
        <f t="shared" si="39"/>
        <v>6.0000000000000039E-2</v>
      </c>
      <c r="G146" s="37">
        <f t="shared" si="48"/>
        <v>1.0596241035318976E-2</v>
      </c>
      <c r="H146" s="22">
        <f t="shared" si="40"/>
        <v>0.96804045036483943</v>
      </c>
      <c r="I146" s="38">
        <f t="shared" si="41"/>
        <v>0.66604157954451948</v>
      </c>
      <c r="J146" s="26">
        <f t="shared" si="42"/>
        <v>0.30199887082031995</v>
      </c>
      <c r="K146" s="26">
        <f t="shared" si="43"/>
        <v>1.3029299291812255</v>
      </c>
      <c r="L146" s="7">
        <f t="shared" si="44"/>
        <v>0.61480761188724875</v>
      </c>
      <c r="M146" s="26">
        <f t="shared" si="45"/>
        <v>2.2197364118887943</v>
      </c>
      <c r="N146" s="26">
        <f t="shared" si="46"/>
        <v>121.35659357744819</v>
      </c>
      <c r="O146" s="27">
        <f t="shared" si="38"/>
        <v>0.54881163609402639</v>
      </c>
      <c r="P146" s="8"/>
      <c r="Q146" s="3"/>
      <c r="R146" s="7"/>
      <c r="S146" s="8"/>
      <c r="T146" s="27">
        <f t="shared" si="49"/>
        <v>1.218217171906173</v>
      </c>
      <c r="U146" s="27">
        <f t="shared" si="47"/>
        <v>0.27635988094531139</v>
      </c>
    </row>
    <row r="147" spans="4:21" x14ac:dyDescent="0.15">
      <c r="D147" s="22"/>
      <c r="E147" s="6">
        <v>145</v>
      </c>
      <c r="F147" s="25">
        <f t="shared" si="39"/>
        <v>6.0000000000000039E-2</v>
      </c>
      <c r="G147" s="37">
        <f t="shared" si="48"/>
        <v>1.0596241035318976E-2</v>
      </c>
      <c r="H147" s="22">
        <f t="shared" si="40"/>
        <v>0.95778286042083483</v>
      </c>
      <c r="I147" s="38">
        <f t="shared" si="41"/>
        <v>0.6573482152111777</v>
      </c>
      <c r="J147" s="26">
        <f t="shared" si="42"/>
        <v>0.30043464520965713</v>
      </c>
      <c r="K147" s="26">
        <f t="shared" si="43"/>
        <v>1.2859237167718838</v>
      </c>
      <c r="L147" s="7">
        <f t="shared" si="44"/>
        <v>0.60678296788724095</v>
      </c>
      <c r="M147" s="26">
        <f t="shared" si="45"/>
        <v>2.1931413298687819</v>
      </c>
      <c r="N147" s="26">
        <f t="shared" si="46"/>
        <v>119.77023521546664</v>
      </c>
      <c r="O147" s="27">
        <f t="shared" si="38"/>
        <v>0.54652967832376531</v>
      </c>
      <c r="P147" s="8"/>
      <c r="Q147" s="3"/>
      <c r="R147" s="7"/>
      <c r="S147" s="8"/>
      <c r="T147" s="27">
        <f t="shared" si="49"/>
        <v>1.1986168255317402</v>
      </c>
      <c r="U147" s="27">
        <f t="shared" si="47"/>
        <v>0.27380171233982264</v>
      </c>
    </row>
    <row r="148" spans="4:21" x14ac:dyDescent="0.15">
      <c r="D148" s="22"/>
      <c r="E148" s="6">
        <v>146</v>
      </c>
      <c r="F148" s="25">
        <f t="shared" si="39"/>
        <v>6.0000000000000039E-2</v>
      </c>
      <c r="G148" s="37">
        <f t="shared" si="48"/>
        <v>1.0596241035318976E-2</v>
      </c>
      <c r="H148" s="22">
        <f t="shared" si="40"/>
        <v>0.94763396237231834</v>
      </c>
      <c r="I148" s="38">
        <f t="shared" si="41"/>
        <v>0.64875544075044433</v>
      </c>
      <c r="J148" s="26">
        <f t="shared" si="42"/>
        <v>0.298878521621874</v>
      </c>
      <c r="K148" s="26">
        <f t="shared" si="43"/>
        <v>1.2691142811999336</v>
      </c>
      <c r="L148" s="7">
        <f t="shared" si="44"/>
        <v>0.59885117607733318</v>
      </c>
      <c r="M148" s="26">
        <f t="shared" si="45"/>
        <v>2.1668439788991405</v>
      </c>
      <c r="N148" s="26">
        <f t="shared" si="46"/>
        <v>118.20224241264484</v>
      </c>
      <c r="O148" s="27">
        <f t="shared" si="38"/>
        <v>0.54425720892970242</v>
      </c>
      <c r="P148" s="8"/>
      <c r="Q148" s="3"/>
      <c r="R148" s="7"/>
      <c r="S148" s="8"/>
      <c r="T148" s="27">
        <f t="shared" si="49"/>
        <v>1.1793204561417772</v>
      </c>
      <c r="U148" s="27">
        <f t="shared" si="47"/>
        <v>0.27125170416544003</v>
      </c>
    </row>
    <row r="149" spans="4:21" x14ac:dyDescent="0.15">
      <c r="D149" s="22"/>
      <c r="E149" s="6">
        <v>147</v>
      </c>
      <c r="F149" s="25">
        <f t="shared" si="39"/>
        <v>6.0000000000000039E-2</v>
      </c>
      <c r="G149" s="37">
        <f t="shared" si="48"/>
        <v>1.0596241035318976E-2</v>
      </c>
      <c r="H149" s="22">
        <f t="shared" si="40"/>
        <v>0.93759260449376691</v>
      </c>
      <c r="I149" s="38">
        <f t="shared" si="41"/>
        <v>0.64026214640182622</v>
      </c>
      <c r="J149" s="26">
        <f t="shared" si="42"/>
        <v>0.2973304580919407</v>
      </c>
      <c r="K149" s="26">
        <f t="shared" si="43"/>
        <v>1.2524994515195884</v>
      </c>
      <c r="L149" s="7">
        <f t="shared" si="44"/>
        <v>0.59101121206322416</v>
      </c>
      <c r="M149" s="26">
        <f t="shared" si="45"/>
        <v>2.1408411216747534</v>
      </c>
      <c r="N149" s="26">
        <f t="shared" si="46"/>
        <v>116.65241250303332</v>
      </c>
      <c r="O149" s="27">
        <f t="shared" si="38"/>
        <v>0.54199418845918712</v>
      </c>
      <c r="P149" s="8"/>
      <c r="Q149" s="3"/>
      <c r="R149" s="7"/>
      <c r="S149" s="8"/>
      <c r="T149" s="27">
        <f t="shared" si="49"/>
        <v>1.1603234463621639</v>
      </c>
      <c r="U149" s="27">
        <f t="shared" si="47"/>
        <v>0.26871022376656023</v>
      </c>
    </row>
    <row r="150" spans="4:21" x14ac:dyDescent="0.15">
      <c r="D150" s="22"/>
      <c r="E150" s="6">
        <v>148</v>
      </c>
      <c r="F150" s="25">
        <f t="shared" si="39"/>
        <v>6.0000000000000039E-2</v>
      </c>
      <c r="G150" s="37">
        <f t="shared" si="48"/>
        <v>1.0596241035318976E-2</v>
      </c>
      <c r="H150" s="22">
        <f t="shared" si="40"/>
        <v>0.92765764726361843</v>
      </c>
      <c r="I150" s="38">
        <f t="shared" si="41"/>
        <v>0.63186723439143055</v>
      </c>
      <c r="J150" s="26">
        <f t="shared" si="42"/>
        <v>0.29579041287218788</v>
      </c>
      <c r="K150" s="26">
        <f t="shared" si="43"/>
        <v>1.2360770802335981</v>
      </c>
      <c r="L150" s="7">
        <f t="shared" si="44"/>
        <v>0.58326206251516666</v>
      </c>
      <c r="M150" s="26">
        <f t="shared" si="45"/>
        <v>2.1151295556209528</v>
      </c>
      <c r="N150" s="26">
        <f t="shared" si="46"/>
        <v>115.12054500992753</v>
      </c>
      <c r="O150" s="27">
        <f t="shared" si="38"/>
        <v>0.53974057762361261</v>
      </c>
      <c r="P150" s="8"/>
      <c r="Q150" s="3"/>
      <c r="R150" s="7"/>
      <c r="S150" s="8"/>
      <c r="T150" s="27">
        <f t="shared" si="49"/>
        <v>1.1416212480996282</v>
      </c>
      <c r="U150" s="27">
        <f t="shared" si="47"/>
        <v>0.26617762554429314</v>
      </c>
    </row>
    <row r="151" spans="4:21" x14ac:dyDescent="0.15">
      <c r="D151" s="22"/>
      <c r="E151" s="6">
        <v>149</v>
      </c>
      <c r="F151" s="25">
        <f t="shared" si="39"/>
        <v>6.0000000000000039E-2</v>
      </c>
      <c r="G151" s="37">
        <f t="shared" si="48"/>
        <v>1.0596241035318976E-2</v>
      </c>
      <c r="H151" s="22">
        <f t="shared" si="40"/>
        <v>0.91782796323495619</v>
      </c>
      <c r="I151" s="38">
        <f t="shared" si="41"/>
        <v>0.62356961880377415</v>
      </c>
      <c r="J151" s="26">
        <f t="shared" si="42"/>
        <v>0.29425834443118204</v>
      </c>
      <c r="K151" s="26">
        <f t="shared" si="43"/>
        <v>1.2198450430424792</v>
      </c>
      <c r="L151" s="7">
        <f t="shared" si="44"/>
        <v>0.57560272504963761</v>
      </c>
      <c r="M151" s="26">
        <f t="shared" si="45"/>
        <v>2.0897061125232987</v>
      </c>
      <c r="N151" s="26">
        <f t="shared" si="46"/>
        <v>113.60644162245386</v>
      </c>
      <c r="O151" s="27">
        <f t="shared" si="38"/>
        <v>0.53749633729773438</v>
      </c>
      <c r="P151" s="8"/>
      <c r="Q151" s="3"/>
      <c r="R151" s="7"/>
      <c r="S151" s="8"/>
      <c r="T151" s="27">
        <f t="shared" si="49"/>
        <v>1.1232093815099602</v>
      </c>
      <c r="U151" s="27">
        <f t="shared" si="47"/>
        <v>0.26365425125998931</v>
      </c>
    </row>
    <row r="152" spans="4:21" x14ac:dyDescent="0.15">
      <c r="D152" s="22"/>
      <c r="E152" s="6">
        <v>150</v>
      </c>
      <c r="F152" s="25">
        <f t="shared" si="39"/>
        <v>6.0000000000000039E-2</v>
      </c>
      <c r="G152" s="37">
        <f t="shared" si="48"/>
        <v>1.0596241035318976E-2</v>
      </c>
      <c r="H152" s="22">
        <f t="shared" si="40"/>
        <v>0.90810243690756276</v>
      </c>
      <c r="I152" s="38">
        <f t="shared" si="41"/>
        <v>0.6153682254549584</v>
      </c>
      <c r="J152" s="26">
        <f t="shared" si="42"/>
        <v>0.29273421145260436</v>
      </c>
      <c r="K152" s="26">
        <f t="shared" si="43"/>
        <v>1.2038012385964152</v>
      </c>
      <c r="L152" s="7">
        <f t="shared" si="44"/>
        <v>0.56803220811226929</v>
      </c>
      <c r="M152" s="26">
        <f t="shared" si="45"/>
        <v>2.0645676581612888</v>
      </c>
      <c r="N152" s="26">
        <f t="shared" si="46"/>
        <v>112.10990617240483</v>
      </c>
      <c r="O152" s="27">
        <f t="shared" si="38"/>
        <v>0.53526142851899028</v>
      </c>
      <c r="P152" s="8"/>
      <c r="Q152" s="3"/>
      <c r="R152" s="7"/>
      <c r="S152" s="8"/>
      <c r="T152" s="27">
        <f t="shared" si="49"/>
        <v>1.1050834339815179</v>
      </c>
      <c r="U152" s="27">
        <f t="shared" si="47"/>
        <v>0.26114043033262807</v>
      </c>
    </row>
    <row r="153" spans="4:21" x14ac:dyDescent="0.15">
      <c r="D153" s="22"/>
      <c r="E153" s="6">
        <v>151</v>
      </c>
      <c r="F153" s="25">
        <f t="shared" si="39"/>
        <v>6.0000000000000039E-2</v>
      </c>
      <c r="G153" s="37">
        <f t="shared" si="48"/>
        <v>1.0596241035318976E-2</v>
      </c>
      <c r="H153" s="22">
        <f t="shared" si="40"/>
        <v>0.89847996460132973</v>
      </c>
      <c r="I153" s="38">
        <f t="shared" si="41"/>
        <v>0.60726199176719287</v>
      </c>
      <c r="J153" s="26">
        <f t="shared" si="42"/>
        <v>0.29121797283413686</v>
      </c>
      <c r="K153" s="26">
        <f t="shared" si="43"/>
        <v>1.1879435882497962</v>
      </c>
      <c r="L153" s="7">
        <f t="shared" si="44"/>
        <v>0.56054953086202419</v>
      </c>
      <c r="M153" s="26">
        <f t="shared" si="45"/>
        <v>2.0397110919459571</v>
      </c>
      <c r="N153" s="26">
        <f t="shared" si="46"/>
        <v>110.63074461132091</v>
      </c>
      <c r="O153" s="27">
        <f t="shared" si="38"/>
        <v>0.53303581248682452</v>
      </c>
      <c r="P153" s="8"/>
      <c r="Q153" s="3"/>
      <c r="R153" s="7"/>
      <c r="S153" s="8"/>
      <c r="T153" s="27">
        <f t="shared" si="49"/>
        <v>1.0872390591338013</v>
      </c>
      <c r="U153" s="27">
        <f t="shared" si="47"/>
        <v>0.25863648013018137</v>
      </c>
    </row>
    <row r="154" spans="4:21" x14ac:dyDescent="0.15">
      <c r="D154" s="22"/>
      <c r="E154" s="6">
        <v>152</v>
      </c>
      <c r="F154" s="25">
        <f t="shared" si="39"/>
        <v>6.0000000000000039E-2</v>
      </c>
      <c r="G154" s="37">
        <f t="shared" si="48"/>
        <v>1.0596241035318976E-2</v>
      </c>
      <c r="H154" s="22">
        <f t="shared" si="40"/>
        <v>0.8889594543310092</v>
      </c>
      <c r="I154" s="38">
        <f t="shared" si="41"/>
        <v>0.59924986664465496</v>
      </c>
      <c r="J154" s="26">
        <f t="shared" si="42"/>
        <v>0.28970958768635424</v>
      </c>
      <c r="K154" s="26">
        <f t="shared" si="43"/>
        <v>1.1722700358183722</v>
      </c>
      <c r="L154" s="7">
        <f t="shared" si="44"/>
        <v>0.5531537230566046</v>
      </c>
      <c r="M154" s="26">
        <f t="shared" si="45"/>
        <v>2.0151333465613313</v>
      </c>
      <c r="N154" s="26">
        <f t="shared" si="46"/>
        <v>109.16876498781617</v>
      </c>
      <c r="O154" s="27">
        <f t="shared" si="38"/>
        <v>0.53081945056201396</v>
      </c>
      <c r="P154" s="8"/>
      <c r="Q154" s="3"/>
      <c r="R154" s="7"/>
      <c r="S154" s="8"/>
      <c r="T154" s="27">
        <f t="shared" si="49"/>
        <v>1.0696719758308784</v>
      </c>
      <c r="U154" s="27">
        <f t="shared" si="47"/>
        <v>0.25614270625506924</v>
      </c>
    </row>
    <row r="155" spans="4:21" x14ac:dyDescent="0.15">
      <c r="D155" s="22"/>
      <c r="E155" s="6">
        <v>153</v>
      </c>
      <c r="F155" s="25">
        <f t="shared" si="39"/>
        <v>6.0000000000000039E-2</v>
      </c>
      <c r="G155" s="37">
        <f t="shared" si="48"/>
        <v>1.0596241035318976E-2</v>
      </c>
      <c r="H155" s="22">
        <f t="shared" si="40"/>
        <v>0.87953982568229216</v>
      </c>
      <c r="I155" s="38">
        <f t="shared" si="41"/>
        <v>0.59133081035067103</v>
      </c>
      <c r="J155" s="26">
        <f t="shared" si="42"/>
        <v>0.28820901533162113</v>
      </c>
      <c r="K155" s="26">
        <f t="shared" si="43"/>
        <v>1.1567785473389913</v>
      </c>
      <c r="L155" s="7">
        <f t="shared" si="44"/>
        <v>0.5458438249390809</v>
      </c>
      <c r="M155" s="26">
        <f t="shared" si="45"/>
        <v>1.9908313876096935</v>
      </c>
      <c r="N155" s="26">
        <f t="shared" si="46"/>
        <v>107.72377742514557</v>
      </c>
      <c r="O155" s="27">
        <f t="shared" si="38"/>
        <v>0.52861230426599737</v>
      </c>
      <c r="P155" s="8"/>
      <c r="Q155" s="3"/>
      <c r="R155" s="7"/>
      <c r="S155" s="8"/>
      <c r="T155" s="27">
        <f t="shared" si="49"/>
        <v>1.0523779672094331</v>
      </c>
      <c r="U155" s="27">
        <f t="shared" si="47"/>
        <v>0.25365940282381322</v>
      </c>
    </row>
    <row r="156" spans="4:21" x14ac:dyDescent="0.15">
      <c r="D156" s="22"/>
      <c r="E156" s="6">
        <v>154</v>
      </c>
      <c r="F156" s="25">
        <f t="shared" si="39"/>
        <v>6.0000000000000039E-2</v>
      </c>
      <c r="G156" s="37">
        <f t="shared" si="48"/>
        <v>1.0596241035318976E-2</v>
      </c>
      <c r="H156" s="22">
        <f t="shared" si="40"/>
        <v>0.87022000968920021</v>
      </c>
      <c r="I156" s="38">
        <f t="shared" si="41"/>
        <v>0.58350379438620525</v>
      </c>
      <c r="J156" s="26">
        <f t="shared" si="42"/>
        <v>0.28671621530299496</v>
      </c>
      <c r="K156" s="26">
        <f t="shared" si="43"/>
        <v>1.1414671108318954</v>
      </c>
      <c r="L156" s="7">
        <f t="shared" si="44"/>
        <v>0.53861888712572792</v>
      </c>
      <c r="M156" s="26">
        <f t="shared" si="45"/>
        <v>1.9668022132606184</v>
      </c>
      <c r="N156" s="26">
        <f t="shared" si="46"/>
        <v>106.29559409901069</v>
      </c>
      <c r="O156" s="27">
        <f t="shared" si="38"/>
        <v>0.5264143352802072</v>
      </c>
      <c r="P156" s="8"/>
      <c r="Q156" s="3"/>
      <c r="R156" s="7"/>
      <c r="S156" s="8"/>
      <c r="T156" s="27">
        <f t="shared" si="49"/>
        <v>1.0353528797212288</v>
      </c>
      <c r="U156" s="27">
        <f t="shared" si="47"/>
        <v>0.25118685274100061</v>
      </c>
    </row>
    <row r="157" spans="4:21" x14ac:dyDescent="0.15">
      <c r="D157" s="22"/>
      <c r="E157" s="6">
        <v>155</v>
      </c>
      <c r="F157" s="25">
        <f t="shared" si="39"/>
        <v>6.0000000000000039E-2</v>
      </c>
      <c r="G157" s="37">
        <f t="shared" si="48"/>
        <v>1.0596241035318976E-2</v>
      </c>
      <c r="H157" s="22">
        <f t="shared" si="40"/>
        <v>0.86099894871277582</v>
      </c>
      <c r="I157" s="38">
        <f t="shared" si="41"/>
        <v>0.57576780136964123</v>
      </c>
      <c r="J157" s="26">
        <f t="shared" si="42"/>
        <v>0.28523114734313459</v>
      </c>
      <c r="K157" s="26">
        <f t="shared" si="43"/>
        <v>1.1263337360655465</v>
      </c>
      <c r="L157" s="7">
        <f t="shared" si="44"/>
        <v>0.53147797049505341</v>
      </c>
      <c r="M157" s="26">
        <f t="shared" si="45"/>
        <v>1.9430428539037345</v>
      </c>
      <c r="N157" s="26">
        <f t="shared" si="46"/>
        <v>104.884029215602</v>
      </c>
      <c r="O157" s="27">
        <f t="shared" si="38"/>
        <v>0.52422550544540436</v>
      </c>
      <c r="P157" s="8"/>
      <c r="Q157" s="3"/>
      <c r="R157" s="7"/>
      <c r="S157" s="8"/>
      <c r="T157" s="27">
        <f t="shared" si="49"/>
        <v>1.0185926221897663</v>
      </c>
      <c r="U157" s="27">
        <f t="shared" si="47"/>
        <v>0.24872532796766345</v>
      </c>
    </row>
    <row r="158" spans="4:21" x14ac:dyDescent="0.15">
      <c r="D158" s="22"/>
      <c r="E158" s="6">
        <v>156</v>
      </c>
      <c r="F158" s="25">
        <f t="shared" si="39"/>
        <v>6.0000000000000039E-2</v>
      </c>
      <c r="G158" s="37">
        <f t="shared" si="48"/>
        <v>1.0596241035318976E-2</v>
      </c>
      <c r="H158" s="22">
        <f t="shared" si="40"/>
        <v>0.85187559632105903</v>
      </c>
      <c r="I158" s="38">
        <f t="shared" si="41"/>
        <v>0.56812182491784424</v>
      </c>
      <c r="J158" s="26">
        <f t="shared" si="42"/>
        <v>0.28375377140321478</v>
      </c>
      <c r="K158" s="26">
        <f t="shared" si="43"/>
        <v>1.1113764543239564</v>
      </c>
      <c r="L158" s="7">
        <f t="shared" si="44"/>
        <v>0.52442014607801002</v>
      </c>
      <c r="M158" s="26">
        <f t="shared" si="45"/>
        <v>1.9195503718051812</v>
      </c>
      <c r="N158" s="26">
        <f t="shared" si="46"/>
        <v>103.48889898987483</v>
      </c>
      <c r="O158" s="27">
        <f t="shared" si="38"/>
        <v>0.52204577676101604</v>
      </c>
      <c r="P158" s="8"/>
      <c r="Q158" s="3"/>
      <c r="R158" s="7"/>
      <c r="S158" s="8"/>
      <c r="T158" s="27">
        <f t="shared" si="49"/>
        <v>1.002093164880933</v>
      </c>
      <c r="U158" s="27">
        <f t="shared" si="47"/>
        <v>0.24627508978417953</v>
      </c>
    </row>
    <row r="159" spans="4:21" x14ac:dyDescent="0.15">
      <c r="D159" s="22"/>
      <c r="E159" s="6">
        <v>157</v>
      </c>
      <c r="F159" s="25">
        <f t="shared" si="39"/>
        <v>6.0000000000000039E-2</v>
      </c>
      <c r="G159" s="37">
        <f t="shared" si="48"/>
        <v>1.0596241035318976E-2</v>
      </c>
      <c r="H159" s="22">
        <f t="shared" si="40"/>
        <v>0.84284891717033494</v>
      </c>
      <c r="I159" s="38">
        <f t="shared" si="41"/>
        <v>0.56056486952848872</v>
      </c>
      <c r="J159" s="26">
        <f t="shared" si="42"/>
        <v>0.28228404764184623</v>
      </c>
      <c r="K159" s="26">
        <f t="shared" si="43"/>
        <v>1.0965933181764922</v>
      </c>
      <c r="L159" s="7">
        <f t="shared" si="44"/>
        <v>0.51744449494937417</v>
      </c>
      <c r="M159" s="26">
        <f t="shared" si="45"/>
        <v>1.8963218607677126</v>
      </c>
      <c r="N159" s="26">
        <f t="shared" si="46"/>
        <v>102.11002162405649</v>
      </c>
      <c r="O159" s="27">
        <f t="shared" si="38"/>
        <v>0.51987511138447562</v>
      </c>
      <c r="P159" s="8"/>
      <c r="Q159" s="3"/>
      <c r="R159" s="7"/>
      <c r="S159" s="8"/>
      <c r="T159" s="27">
        <f t="shared" si="49"/>
        <v>0.98585053858743066</v>
      </c>
      <c r="U159" s="27">
        <f t="shared" si="47"/>
        <v>0.24383638904779645</v>
      </c>
    </row>
    <row r="160" spans="4:21" x14ac:dyDescent="0.15">
      <c r="D160" s="22"/>
      <c r="E160" s="6">
        <v>158</v>
      </c>
      <c r="F160" s="25">
        <f t="shared" si="39"/>
        <v>6.0000000000000039E-2</v>
      </c>
      <c r="G160" s="37">
        <f t="shared" si="48"/>
        <v>1.0596241035318976E-2</v>
      </c>
      <c r="H160" s="22">
        <f t="shared" si="40"/>
        <v>0.83391788688764046</v>
      </c>
      <c r="I160" s="38">
        <f t="shared" si="41"/>
        <v>0.55309595046363935</v>
      </c>
      <c r="J160" s="26">
        <f t="shared" si="42"/>
        <v>0.28082193642400111</v>
      </c>
      <c r="K160" s="26">
        <f t="shared" si="43"/>
        <v>1.0819824012501353</v>
      </c>
      <c r="L160" s="7">
        <f t="shared" si="44"/>
        <v>0.51055010812028245</v>
      </c>
      <c r="M160" s="26">
        <f t="shared" si="45"/>
        <v>1.8733544457944187</v>
      </c>
      <c r="N160" s="26">
        <f t="shared" si="46"/>
        <v>100.74721728638235</v>
      </c>
      <c r="O160" s="27">
        <f t="shared" ref="O160:O223" si="50">EXP(-$B$9/12*E160)</f>
        <v>0.51771347163056569</v>
      </c>
      <c r="P160" s="8"/>
      <c r="Q160" s="3"/>
      <c r="R160" s="7"/>
      <c r="S160" s="8"/>
      <c r="T160" s="27">
        <f t="shared" si="49"/>
        <v>0.96986083372678289</v>
      </c>
      <c r="U160" s="27">
        <f t="shared" si="47"/>
        <v>0.2414094664448819</v>
      </c>
    </row>
    <row r="161" spans="4:21" x14ac:dyDescent="0.15">
      <c r="D161" s="22"/>
      <c r="E161" s="6">
        <v>159</v>
      </c>
      <c r="F161" s="25">
        <f t="shared" si="39"/>
        <v>6.0000000000000039E-2</v>
      </c>
      <c r="G161" s="37">
        <f t="shared" si="48"/>
        <v>1.0596241035318976E-2</v>
      </c>
      <c r="H161" s="22">
        <f t="shared" si="40"/>
        <v>0.82508149195451519</v>
      </c>
      <c r="I161" s="38">
        <f t="shared" si="41"/>
        <v>0.54571409363457113</v>
      </c>
      <c r="J161" s="26">
        <f t="shared" si="42"/>
        <v>0.27936739831994406</v>
      </c>
      <c r="K161" s="26">
        <f t="shared" si="43"/>
        <v>1.0675417980041619</v>
      </c>
      <c r="L161" s="7">
        <f t="shared" si="44"/>
        <v>0.50373608643191181</v>
      </c>
      <c r="M161" s="26">
        <f t="shared" si="45"/>
        <v>1.8506452827560178</v>
      </c>
      <c r="N161" s="26">
        <f t="shared" si="46"/>
        <v>99.400308090058246</v>
      </c>
      <c r="O161" s="27">
        <f t="shared" si="50"/>
        <v>0.51556081997076408</v>
      </c>
      <c r="P161" s="8"/>
      <c r="Q161" s="3"/>
      <c r="R161" s="7"/>
      <c r="S161" s="8"/>
      <c r="T161" s="27">
        <f t="shared" si="49"/>
        <v>0.95412019945271909</v>
      </c>
      <c r="U161" s="27">
        <f t="shared" si="47"/>
        <v>0.2389945527379983</v>
      </c>
    </row>
    <row r="162" spans="4:21" x14ac:dyDescent="0.15">
      <c r="D162" s="22"/>
      <c r="E162" s="6">
        <v>160</v>
      </c>
      <c r="F162" s="25">
        <f t="shared" ref="F162:F225" si="51">F161</f>
        <v>6.0000000000000039E-2</v>
      </c>
      <c r="G162" s="37">
        <f t="shared" si="48"/>
        <v>1.0596241035318976E-2</v>
      </c>
      <c r="H162" s="22">
        <f t="shared" si="40"/>
        <v>0.8163387295919845</v>
      </c>
      <c r="I162" s="38">
        <f t="shared" si="41"/>
        <v>0.53841833548781548</v>
      </c>
      <c r="J162" s="26">
        <f t="shared" si="42"/>
        <v>0.27792039410416902</v>
      </c>
      <c r="K162" s="26">
        <f t="shared" si="43"/>
        <v>1.0532696235072241</v>
      </c>
      <c r="L162" s="7">
        <f t="shared" si="44"/>
        <v>0.49700154045029127</v>
      </c>
      <c r="M162" s="26">
        <f t="shared" si="45"/>
        <v>1.8281915580616843</v>
      </c>
      <c r="N162" s="26">
        <f t="shared" si="46"/>
        <v>98.069118072446855</v>
      </c>
      <c r="O162" s="27">
        <f t="shared" si="50"/>
        <v>0.51341711903259202</v>
      </c>
      <c r="P162" s="8"/>
      <c r="Q162" s="3"/>
      <c r="R162" s="7"/>
      <c r="S162" s="8"/>
      <c r="T162" s="27">
        <f t="shared" si="49"/>
        <v>0.93862484277973568</v>
      </c>
      <c r="U162" s="27">
        <f t="shared" si="47"/>
        <v>0.23659186900789969</v>
      </c>
    </row>
    <row r="163" spans="4:21" x14ac:dyDescent="0.15">
      <c r="D163" s="22"/>
      <c r="E163" s="6">
        <v>161</v>
      </c>
      <c r="F163" s="25">
        <f t="shared" si="51"/>
        <v>6.0000000000000039E-2</v>
      </c>
      <c r="G163" s="37">
        <f t="shared" si="48"/>
        <v>1.0596241035318976E-2</v>
      </c>
      <c r="H163" s="22">
        <f t="shared" si="40"/>
        <v>0.80768860764676176</v>
      </c>
      <c r="I163" s="38">
        <f t="shared" si="41"/>
        <v>0.53120772289242046</v>
      </c>
      <c r="J163" s="26">
        <f t="shared" si="42"/>
        <v>0.27648088475434129</v>
      </c>
      <c r="K163" s="26">
        <f t="shared" si="43"/>
        <v>1.0391640132168032</v>
      </c>
      <c r="L163" s="7">
        <f t="shared" si="44"/>
        <v>0.4903455903622343</v>
      </c>
      <c r="M163" s="26">
        <f t="shared" si="45"/>
        <v>1.8059904883333786</v>
      </c>
      <c r="N163" s="26">
        <f t="shared" si="46"/>
        <v>96.753473174475715</v>
      </c>
      <c r="O163" s="27">
        <f t="shared" si="50"/>
        <v>0.51128233159896552</v>
      </c>
      <c r="P163" s="8"/>
      <c r="Q163" s="3"/>
      <c r="R163" s="7"/>
      <c r="S163" s="8"/>
      <c r="T163" s="27">
        <f t="shared" si="49"/>
        <v>0.92337102772064417</v>
      </c>
      <c r="U163" s="27">
        <f t="shared" si="47"/>
        <v>0.23420162689054747</v>
      </c>
    </row>
    <row r="164" spans="4:21" x14ac:dyDescent="0.15">
      <c r="D164" s="22"/>
      <c r="E164" s="6">
        <v>162</v>
      </c>
      <c r="F164" s="25">
        <f t="shared" si="51"/>
        <v>6.0000000000000039E-2</v>
      </c>
      <c r="G164" s="37">
        <f t="shared" si="48"/>
        <v>1.0596241035318976E-2</v>
      </c>
      <c r="H164" s="22">
        <f t="shared" si="40"/>
        <v>0.79913014447865549</v>
      </c>
      <c r="I164" s="38">
        <f t="shared" si="41"/>
        <v>0.52408131302841021</v>
      </c>
      <c r="J164" s="26">
        <f t="shared" si="42"/>
        <v>0.27504883145024528</v>
      </c>
      <c r="K164" s="26">
        <f t="shared" si="43"/>
        <v>1.0252231227610134</v>
      </c>
      <c r="L164" s="7">
        <f t="shared" si="44"/>
        <v>0.48376736587237856</v>
      </c>
      <c r="M164" s="26">
        <f t="shared" si="45"/>
        <v>1.7840393200836373</v>
      </c>
      <c r="N164" s="26">
        <f t="shared" si="46"/>
        <v>95.453201220264447</v>
      </c>
      <c r="O164" s="27">
        <f t="shared" si="50"/>
        <v>0.50915642060754918</v>
      </c>
      <c r="P164" s="8"/>
      <c r="Q164" s="3"/>
      <c r="R164" s="7"/>
      <c r="S164" s="8"/>
      <c r="T164" s="27">
        <f t="shared" si="49"/>
        <v>0.90835507443691044</v>
      </c>
      <c r="U164" s="27">
        <f t="shared" si="47"/>
        <v>0.23182402880923855</v>
      </c>
    </row>
    <row r="165" spans="4:21" x14ac:dyDescent="0.15">
      <c r="D165" s="22"/>
      <c r="E165" s="6">
        <v>163</v>
      </c>
      <c r="F165" s="25">
        <f t="shared" si="51"/>
        <v>6.0000000000000039E-2</v>
      </c>
      <c r="G165" s="37">
        <f t="shared" si="48"/>
        <v>1.0596241035318976E-2</v>
      </c>
      <c r="H165" s="22">
        <f t="shared" si="40"/>
        <v>0.7906623688491704</v>
      </c>
      <c r="I165" s="38">
        <f t="shared" si="41"/>
        <v>0.51703817327643242</v>
      </c>
      <c r="J165" s="26">
        <f t="shared" si="42"/>
        <v>0.27362419557273798</v>
      </c>
      <c r="K165" s="26">
        <f t="shared" si="43"/>
        <v>1.0114451277227254</v>
      </c>
      <c r="L165" s="7">
        <f t="shared" si="44"/>
        <v>0.47726600610132225</v>
      </c>
      <c r="M165" s="26">
        <f t="shared" si="45"/>
        <v>1.7623353293967856</v>
      </c>
      <c r="N165" s="26">
        <f t="shared" si="46"/>
        <v>94.168131896968987</v>
      </c>
      <c r="O165" s="27">
        <f t="shared" si="50"/>
        <v>0.50703934915011251</v>
      </c>
      <c r="P165" s="8"/>
      <c r="Q165" s="3"/>
      <c r="R165" s="7"/>
      <c r="S165" s="8"/>
      <c r="T165" s="27">
        <f t="shared" si="49"/>
        <v>0.89357335840159535</v>
      </c>
      <c r="U165" s="27">
        <f t="shared" si="47"/>
        <v>0.2294592682019381</v>
      </c>
    </row>
    <row r="166" spans="4:21" x14ac:dyDescent="0.15">
      <c r="D166" s="22"/>
      <c r="E166" s="6">
        <v>164</v>
      </c>
      <c r="F166" s="25">
        <f t="shared" si="51"/>
        <v>6.0000000000000039E-2</v>
      </c>
      <c r="G166" s="37">
        <f t="shared" si="48"/>
        <v>1.0596241035318976E-2</v>
      </c>
      <c r="H166" s="22">
        <f t="shared" si="40"/>
        <v>0.78228431981128832</v>
      </c>
      <c r="I166" s="38">
        <f t="shared" si="41"/>
        <v>0.51007738110858203</v>
      </c>
      <c r="J166" s="26">
        <f t="shared" si="42"/>
        <v>0.27220693870270629</v>
      </c>
      <c r="K166" s="26">
        <f t="shared" si="43"/>
        <v>0.99782822342599253</v>
      </c>
      <c r="L166" s="7">
        <f t="shared" si="44"/>
        <v>0.47084065948484494</v>
      </c>
      <c r="M166" s="26">
        <f t="shared" si="45"/>
        <v>1.7408758216135438</v>
      </c>
      <c r="N166" s="26">
        <f t="shared" si="46"/>
        <v>92.89809673484028</v>
      </c>
      <c r="O166" s="27">
        <f t="shared" si="50"/>
        <v>0.50493108047188973</v>
      </c>
      <c r="P166" s="8"/>
      <c r="Q166" s="3"/>
      <c r="R166" s="7"/>
      <c r="S166" s="8"/>
      <c r="T166" s="27">
        <f t="shared" si="49"/>
        <v>0.87902230957471539</v>
      </c>
      <c r="U166" s="27">
        <f t="shared" si="47"/>
        <v>0.22710752974390883</v>
      </c>
    </row>
    <row r="167" spans="4:21" x14ac:dyDescent="0.15">
      <c r="D167" s="22"/>
      <c r="E167" s="6">
        <v>165</v>
      </c>
      <c r="F167" s="25">
        <f t="shared" si="51"/>
        <v>6.0000000000000039E-2</v>
      </c>
      <c r="G167" s="37">
        <f t="shared" si="48"/>
        <v>1.0596241035318976E-2</v>
      </c>
      <c r="H167" s="22">
        <f t="shared" si="40"/>
        <v>0.7739950466004174</v>
      </c>
      <c r="I167" s="38">
        <f t="shared" si="41"/>
        <v>0.50319802398038493</v>
      </c>
      <c r="J167" s="26">
        <f t="shared" si="42"/>
        <v>0.27079702262003247</v>
      </c>
      <c r="K167" s="26">
        <f t="shared" si="43"/>
        <v>0.98437062472474635</v>
      </c>
      <c r="L167" s="7">
        <f t="shared" si="44"/>
        <v>0.46449048367420143</v>
      </c>
      <c r="M167" s="26">
        <f t="shared" si="45"/>
        <v>1.7196581310189802</v>
      </c>
      <c r="N167" s="26">
        <f t="shared" si="46"/>
        <v>91.642929087495503</v>
      </c>
      <c r="O167" s="27">
        <f t="shared" si="50"/>
        <v>0.50283157797094091</v>
      </c>
      <c r="P167" s="8"/>
      <c r="Q167" s="3"/>
      <c r="R167" s="7"/>
      <c r="S167" s="8"/>
      <c r="T167" s="27">
        <f t="shared" si="49"/>
        <v>0.86469841159083294</v>
      </c>
      <c r="U167" s="27">
        <f t="shared" si="47"/>
        <v>0.22476898956572475</v>
      </c>
    </row>
    <row r="168" spans="4:21" x14ac:dyDescent="0.15">
      <c r="D168" s="22"/>
      <c r="E168" s="6">
        <v>166</v>
      </c>
      <c r="F168" s="25">
        <f t="shared" si="51"/>
        <v>6.0000000000000039E-2</v>
      </c>
      <c r="G168" s="37">
        <f t="shared" si="48"/>
        <v>1.0596241035318976E-2</v>
      </c>
      <c r="H168" s="22">
        <f t="shared" si="40"/>
        <v>0.76579360852649647</v>
      </c>
      <c r="I168" s="38">
        <f t="shared" si="41"/>
        <v>0.496399199223934</v>
      </c>
      <c r="J168" s="26">
        <f t="shared" si="42"/>
        <v>0.26939440930256248</v>
      </c>
      <c r="K168" s="26">
        <f t="shared" si="43"/>
        <v>0.97107056579374684</v>
      </c>
      <c r="L168" s="7">
        <f t="shared" si="44"/>
        <v>0.45821464543747753</v>
      </c>
      <c r="M168" s="26">
        <f t="shared" si="45"/>
        <v>1.6986796205337868</v>
      </c>
      <c r="N168" s="26">
        <f t="shared" si="46"/>
        <v>90.402464112399187</v>
      </c>
      <c r="O168" s="27">
        <f t="shared" si="50"/>
        <v>0.50074080519751729</v>
      </c>
      <c r="P168" s="8"/>
      <c r="Q168" s="3"/>
      <c r="R168" s="7"/>
      <c r="S168" s="8"/>
      <c r="T168" s="27">
        <f t="shared" si="49"/>
        <v>0.85059820095870153</v>
      </c>
      <c r="U168" s="27">
        <f t="shared" si="47"/>
        <v>0.22244381546675812</v>
      </c>
    </row>
    <row r="169" spans="4:21" x14ac:dyDescent="0.15">
      <c r="D169" s="22"/>
      <c r="E169" s="6">
        <v>167</v>
      </c>
      <c r="F169" s="25">
        <f t="shared" si="51"/>
        <v>6.0000000000000039E-2</v>
      </c>
      <c r="G169" s="37">
        <f t="shared" si="48"/>
        <v>1.0596241035318976E-2</v>
      </c>
      <c r="H169" s="22">
        <f t="shared" si="40"/>
        <v>0.75767907486724306</v>
      </c>
      <c r="I169" s="38">
        <f t="shared" si="41"/>
        <v>0.48968001394216226</v>
      </c>
      <c r="J169" s="26">
        <f t="shared" si="42"/>
        <v>0.2679990609250808</v>
      </c>
      <c r="K169" s="26">
        <f t="shared" si="43"/>
        <v>0.95792629992175538</v>
      </c>
      <c r="L169" s="7">
        <f t="shared" si="44"/>
        <v>0.45201232056199592</v>
      </c>
      <c r="M169" s="26">
        <f t="shared" si="45"/>
        <v>1.677937681408832</v>
      </c>
      <c r="N169" s="26">
        <f t="shared" si="46"/>
        <v>89.176538751552357</v>
      </c>
      <c r="O169" s="27">
        <f t="shared" si="50"/>
        <v>0.49865872585342791</v>
      </c>
      <c r="P169" s="8"/>
      <c r="Q169" s="3"/>
      <c r="R169" s="7"/>
      <c r="S169" s="8"/>
      <c r="T169" s="27">
        <f t="shared" si="49"/>
        <v>0.83671826627278323</v>
      </c>
      <c r="U169" s="27">
        <f t="shared" si="47"/>
        <v>0.22013216712422459</v>
      </c>
    </row>
    <row r="170" spans="4:21" x14ac:dyDescent="0.15">
      <c r="D170" s="22"/>
      <c r="E170" s="6">
        <v>168</v>
      </c>
      <c r="F170" s="25">
        <f t="shared" si="51"/>
        <v>6.0000000000000039E-2</v>
      </c>
      <c r="G170" s="37">
        <f t="shared" si="48"/>
        <v>1.0596241035318976E-2</v>
      </c>
      <c r="H170" s="22">
        <f t="shared" si="40"/>
        <v>0.74965052476253224</v>
      </c>
      <c r="I170" s="38">
        <f t="shared" si="41"/>
        <v>0.48303958490424193</v>
      </c>
      <c r="J170" s="26">
        <f t="shared" si="42"/>
        <v>0.26661093985829032</v>
      </c>
      <c r="K170" s="26">
        <f t="shared" si="43"/>
        <v>0.94493609930691191</v>
      </c>
      <c r="L170" s="7">
        <f t="shared" si="44"/>
        <v>0.44588269375776179</v>
      </c>
      <c r="M170" s="26">
        <f t="shared" si="45"/>
        <v>1.6574297329229639</v>
      </c>
      <c r="N170" s="26">
        <f t="shared" si="46"/>
        <v>87.964991712387146</v>
      </c>
      <c r="O170" s="27">
        <f t="shared" si="50"/>
        <v>0.49658530379140953</v>
      </c>
      <c r="P170" s="8"/>
      <c r="Q170" s="3"/>
      <c r="R170" s="7"/>
      <c r="S170" s="8"/>
      <c r="T170" s="27">
        <f t="shared" si="49"/>
        <v>0.82305524743646474</v>
      </c>
      <c r="U170" s="27">
        <f t="shared" si="47"/>
        <v>0.21783419629787196</v>
      </c>
    </row>
    <row r="171" spans="4:21" x14ac:dyDescent="0.15">
      <c r="D171" s="22"/>
      <c r="E171" s="6">
        <v>169</v>
      </c>
      <c r="F171" s="25">
        <f t="shared" si="51"/>
        <v>6.0000000000000039E-2</v>
      </c>
      <c r="G171" s="37">
        <f t="shared" si="48"/>
        <v>1.0596241035318976E-2</v>
      </c>
      <c r="H171" s="22">
        <f t="shared" si="40"/>
        <v>0.7417070471098951</v>
      </c>
      <c r="I171" s="38">
        <f t="shared" si="41"/>
        <v>0.47647703844209705</v>
      </c>
      <c r="J171" s="26">
        <f t="shared" si="42"/>
        <v>0.26523000866779806</v>
      </c>
      <c r="K171" s="26">
        <f t="shared" si="43"/>
        <v>0.93209825485429032</v>
      </c>
      <c r="L171" s="7">
        <f t="shared" si="44"/>
        <v>0.43982495856193576</v>
      </c>
      <c r="M171" s="26">
        <f t="shared" si="45"/>
        <v>1.6371532220840241</v>
      </c>
      <c r="N171" s="26">
        <f t="shared" si="46"/>
        <v>86.767663448865051</v>
      </c>
      <c r="O171" s="27">
        <f t="shared" si="50"/>
        <v>0.49452050301449935</v>
      </c>
      <c r="P171" s="8"/>
      <c r="Q171" s="3"/>
      <c r="R171" s="7"/>
      <c r="S171" s="8"/>
      <c r="T171" s="27">
        <f t="shared" si="49"/>
        <v>0.80960583489679994</v>
      </c>
      <c r="U171" s="27">
        <f t="shared" si="47"/>
        <v>0.21555004703039463</v>
      </c>
    </row>
    <row r="172" spans="4:21" x14ac:dyDescent="0.15">
      <c r="D172" s="22"/>
      <c r="E172" s="6">
        <v>170</v>
      </c>
      <c r="F172" s="25">
        <f t="shared" si="51"/>
        <v>6.0000000000000039E-2</v>
      </c>
      <c r="G172" s="37">
        <f t="shared" si="48"/>
        <v>1.0596241035318976E-2</v>
      </c>
      <c r="H172" s="22">
        <f t="shared" si="40"/>
        <v>0.733847740461124</v>
      </c>
      <c r="I172" s="38">
        <f t="shared" si="41"/>
        <v>0.469991510348019</v>
      </c>
      <c r="J172" s="26">
        <f t="shared" si="42"/>
        <v>0.26385623011310499</v>
      </c>
      <c r="K172" s="26">
        <f t="shared" si="43"/>
        <v>0.91941107597561034</v>
      </c>
      <c r="L172" s="7">
        <f t="shared" si="44"/>
        <v>0.43383831724432526</v>
      </c>
      <c r="M172" s="26">
        <f t="shared" si="45"/>
        <v>1.6171056233330405</v>
      </c>
      <c r="N172" s="26">
        <f t="shared" si="46"/>
        <v>85.584396142776328</v>
      </c>
      <c r="O172" s="27">
        <f t="shared" si="50"/>
        <v>0.49246428767540973</v>
      </c>
      <c r="P172" s="8"/>
      <c r="Q172" s="3"/>
      <c r="R172" s="7"/>
      <c r="S172" s="8"/>
      <c r="T172" s="27">
        <f t="shared" si="49"/>
        <v>0.7963667688906052</v>
      </c>
      <c r="U172" s="27">
        <f t="shared" si="47"/>
        <v>0.21327985584365569</v>
      </c>
    </row>
    <row r="173" spans="4:21" x14ac:dyDescent="0.15">
      <c r="D173" s="22"/>
      <c r="E173" s="6">
        <v>171</v>
      </c>
      <c r="F173" s="25">
        <f t="shared" si="51"/>
        <v>6.0000000000000039E-2</v>
      </c>
      <c r="G173" s="37">
        <f t="shared" si="48"/>
        <v>1.0596241035318976E-2</v>
      </c>
      <c r="H173" s="22">
        <f t="shared" si="40"/>
        <v>0.72607171291997374</v>
      </c>
      <c r="I173" s="38">
        <f t="shared" si="41"/>
        <v>0.46358214577337176</v>
      </c>
      <c r="J173" s="26">
        <f t="shared" si="42"/>
        <v>0.26248956714660199</v>
      </c>
      <c r="K173" s="26">
        <f t="shared" si="43"/>
        <v>0.90687289039108165</v>
      </c>
      <c r="L173" s="7">
        <f t="shared" si="44"/>
        <v>0.42792198071388166</v>
      </c>
      <c r="M173" s="26">
        <f t="shared" si="45"/>
        <v>1.5972844382515654</v>
      </c>
      <c r="N173" s="26">
        <f t="shared" si="46"/>
        <v>84.41503368523864</v>
      </c>
      <c r="O173" s="27">
        <f t="shared" si="50"/>
        <v>0.49041662207590614</v>
      </c>
      <c r="P173" s="8"/>
      <c r="Q173" s="3"/>
      <c r="R173" s="7"/>
      <c r="S173" s="8"/>
      <c r="T173" s="27">
        <f t="shared" si="49"/>
        <v>0.78333483870174403</v>
      </c>
      <c r="U173" s="27">
        <f t="shared" si="47"/>
        <v>0.21102375193079698</v>
      </c>
    </row>
    <row r="174" spans="4:21" x14ac:dyDescent="0.15">
      <c r="D174" s="22"/>
      <c r="E174" s="6">
        <v>172</v>
      </c>
      <c r="F174" s="25">
        <f t="shared" si="51"/>
        <v>6.0000000000000039E-2</v>
      </c>
      <c r="G174" s="37">
        <f t="shared" si="48"/>
        <v>1.0596241035318976E-2</v>
      </c>
      <c r="H174" s="22">
        <f t="shared" si="40"/>
        <v>0.71837808204094677</v>
      </c>
      <c r="I174" s="38">
        <f t="shared" si="41"/>
        <v>0.457248099128376</v>
      </c>
      <c r="J174" s="26">
        <f t="shared" si="42"/>
        <v>0.26112998291257078</v>
      </c>
      <c r="K174" s="26">
        <f t="shared" si="43"/>
        <v>0.89448204393335939</v>
      </c>
      <c r="L174" s="7">
        <f t="shared" si="44"/>
        <v>0.42207516842619319</v>
      </c>
      <c r="M174" s="26">
        <f t="shared" si="45"/>
        <v>1.5776871952721234</v>
      </c>
      <c r="N174" s="26">
        <f t="shared" si="46"/>
        <v>83.259421658392711</v>
      </c>
      <c r="O174" s="27">
        <f t="shared" si="50"/>
        <v>0.48837747066618709</v>
      </c>
      <c r="P174" s="8"/>
      <c r="Q174" s="3"/>
      <c r="R174" s="7"/>
      <c r="S174" s="8"/>
      <c r="T174" s="27">
        <f t="shared" si="49"/>
        <v>0.7705068819294304</v>
      </c>
      <c r="U174" s="27">
        <f t="shared" si="47"/>
        <v>0.20878185734431406</v>
      </c>
    </row>
    <row r="175" spans="4:21" x14ac:dyDescent="0.15">
      <c r="D175" s="22"/>
      <c r="E175" s="6">
        <v>173</v>
      </c>
      <c r="F175" s="25">
        <f t="shared" si="51"/>
        <v>6.0000000000000039E-2</v>
      </c>
      <c r="G175" s="37">
        <f t="shared" si="48"/>
        <v>1.0596241035318976E-2</v>
      </c>
      <c r="H175" s="22">
        <f t="shared" ref="H175:H238" si="52">H174* (1-G174)</f>
        <v>0.71076597472915071</v>
      </c>
      <c r="I175" s="38">
        <f t="shared" ref="I175:I238" si="53">N174*$B$5/12</f>
        <v>0.45098853398296052</v>
      </c>
      <c r="J175" s="26">
        <f t="shared" ref="J175:J238" si="54">H175-I175</f>
        <v>0.25977744074619019</v>
      </c>
      <c r="K175" s="26">
        <f t="shared" ref="K175:K238" si="55">G175*N174</f>
        <v>0.88223690035358637</v>
      </c>
      <c r="L175" s="7">
        <f t="shared" ref="L175:L238" si="56">$B$7/12*N174</f>
        <v>0.41629710829196354</v>
      </c>
      <c r="M175" s="26">
        <f t="shared" ref="M175:M238" si="57">SUM(J175:L175)</f>
        <v>1.55831144939174</v>
      </c>
      <c r="N175" s="26">
        <f t="shared" ref="N175:N238" si="58">N174-J175-K175</f>
        <v>82.11740731729293</v>
      </c>
      <c r="O175" s="27">
        <f t="shared" si="50"/>
        <v>0.48634679804426723</v>
      </c>
      <c r="P175" s="8"/>
      <c r="Q175" s="3"/>
      <c r="R175" s="7"/>
      <c r="S175" s="8"/>
      <c r="T175" s="27">
        <f t="shared" si="49"/>
        <v>0.75787978376739396</v>
      </c>
      <c r="U175" s="27">
        <f t="shared" si="47"/>
        <v>0.20655428718017604</v>
      </c>
    </row>
    <row r="176" spans="4:21" x14ac:dyDescent="0.15">
      <c r="D176" s="22"/>
      <c r="E176" s="6">
        <v>174</v>
      </c>
      <c r="F176" s="25">
        <f t="shared" si="51"/>
        <v>6.0000000000000039E-2</v>
      </c>
      <c r="G176" s="37">
        <f t="shared" si="48"/>
        <v>1.0596241035318976E-2</v>
      </c>
      <c r="H176" s="22">
        <f t="shared" si="52"/>
        <v>0.70323452714121715</v>
      </c>
      <c r="I176" s="38">
        <f t="shared" si="53"/>
        <v>0.44480262296867007</v>
      </c>
      <c r="J176" s="26">
        <f t="shared" si="54"/>
        <v>0.25843190417254708</v>
      </c>
      <c r="K176" s="26">
        <f t="shared" si="55"/>
        <v>0.87013584112950215</v>
      </c>
      <c r="L176" s="7">
        <f t="shared" si="56"/>
        <v>0.41058703658646467</v>
      </c>
      <c r="M176" s="26">
        <f t="shared" si="57"/>
        <v>1.5391547818885138</v>
      </c>
      <c r="N176" s="26">
        <f t="shared" si="58"/>
        <v>80.98883957199088</v>
      </c>
      <c r="O176" s="27">
        <f t="shared" si="50"/>
        <v>0.48432456895536247</v>
      </c>
      <c r="P176" s="8"/>
      <c r="Q176" s="3"/>
      <c r="R176" s="7"/>
      <c r="S176" s="8"/>
      <c r="T176" s="27">
        <f t="shared" si="49"/>
        <v>0.74545047629373939</v>
      </c>
      <c r="U176" s="27">
        <f t="shared" si="47"/>
        <v>0.20434114975806239</v>
      </c>
    </row>
    <row r="177" spans="4:21" x14ac:dyDescent="0.15">
      <c r="D177" s="22"/>
      <c r="E177" s="6">
        <v>175</v>
      </c>
      <c r="F177" s="25">
        <f t="shared" si="51"/>
        <v>6.0000000000000039E-2</v>
      </c>
      <c r="G177" s="37">
        <f t="shared" si="48"/>
        <v>1.0596241035318976E-2</v>
      </c>
      <c r="H177" s="22">
        <f t="shared" si="52"/>
        <v>0.69578288458727022</v>
      </c>
      <c r="I177" s="38">
        <f t="shared" si="53"/>
        <v>0.43868954768161728</v>
      </c>
      <c r="J177" s="26">
        <f t="shared" si="54"/>
        <v>0.25709333690565295</v>
      </c>
      <c r="K177" s="26">
        <f t="shared" si="55"/>
        <v>0.85817726527559512</v>
      </c>
      <c r="L177" s="7">
        <f t="shared" si="56"/>
        <v>0.40494419785995439</v>
      </c>
      <c r="M177" s="26">
        <f t="shared" si="57"/>
        <v>1.5202148000412026</v>
      </c>
      <c r="N177" s="26">
        <f t="shared" si="58"/>
        <v>79.873568969809625</v>
      </c>
      <c r="O177" s="27">
        <f t="shared" si="50"/>
        <v>0.48231074829127818</v>
      </c>
      <c r="P177" s="8"/>
      <c r="Q177" s="3"/>
      <c r="R177" s="7"/>
      <c r="S177" s="8"/>
      <c r="T177" s="27">
        <f t="shared" si="49"/>
        <v>0.73321593777134819</v>
      </c>
      <c r="U177" s="27">
        <f t="shared" si="47"/>
        <v>0.20214254679779456</v>
      </c>
    </row>
    <row r="178" spans="4:21" x14ac:dyDescent="0.15">
      <c r="D178" s="22"/>
      <c r="E178" s="6">
        <v>176</v>
      </c>
      <c r="F178" s="25">
        <f t="shared" si="51"/>
        <v>6.0000000000000039E-2</v>
      </c>
      <c r="G178" s="37">
        <f t="shared" si="48"/>
        <v>1.0596241035318976E-2</v>
      </c>
      <c r="H178" s="22">
        <f t="shared" si="52"/>
        <v>0.68841020143393394</v>
      </c>
      <c r="I178" s="38">
        <f t="shared" si="53"/>
        <v>0.43264849858646887</v>
      </c>
      <c r="J178" s="26">
        <f t="shared" si="54"/>
        <v>0.25576170284746508</v>
      </c>
      <c r="K178" s="26">
        <f t="shared" si="55"/>
        <v>0.8463595891552772</v>
      </c>
      <c r="L178" s="7">
        <f t="shared" si="56"/>
        <v>0.39936784484904814</v>
      </c>
      <c r="M178" s="26">
        <f t="shared" si="57"/>
        <v>1.5014891368517904</v>
      </c>
      <c r="N178" s="26">
        <f t="shared" si="58"/>
        <v>78.771447677806876</v>
      </c>
      <c r="O178" s="27">
        <f t="shared" si="50"/>
        <v>0.48030530108979941</v>
      </c>
      <c r="P178" s="8"/>
      <c r="Q178" s="3"/>
      <c r="R178" s="7"/>
      <c r="S178" s="8"/>
      <c r="T178" s="27">
        <f t="shared" si="49"/>
        <v>0.72117319195866225</v>
      </c>
      <c r="U178" s="27">
        <f t="shared" si="47"/>
        <v>0.19995857359203278</v>
      </c>
    </row>
    <row r="179" spans="4:21" x14ac:dyDescent="0.15">
      <c r="D179" s="22"/>
      <c r="E179" s="6">
        <v>177</v>
      </c>
      <c r="F179" s="25">
        <f t="shared" si="51"/>
        <v>6.0000000000000039E-2</v>
      </c>
      <c r="G179" s="37">
        <f t="shared" si="48"/>
        <v>1.0596241035318976E-2</v>
      </c>
      <c r="H179" s="22">
        <f t="shared" si="52"/>
        <v>0.68111564100836752</v>
      </c>
      <c r="I179" s="38">
        <f t="shared" si="53"/>
        <v>0.42667867492145395</v>
      </c>
      <c r="J179" s="26">
        <f t="shared" si="54"/>
        <v>0.25443696608691357</v>
      </c>
      <c r="K179" s="26">
        <f t="shared" si="55"/>
        <v>0.83468124629505891</v>
      </c>
      <c r="L179" s="7">
        <f t="shared" si="56"/>
        <v>0.39385723838903441</v>
      </c>
      <c r="M179" s="26">
        <f t="shared" si="57"/>
        <v>1.4829754507710069</v>
      </c>
      <c r="N179" s="26">
        <f t="shared" si="58"/>
        <v>77.6823294654249</v>
      </c>
      <c r="O179" s="27">
        <f t="shared" si="50"/>
        <v>0.47830819253408408</v>
      </c>
      <c r="P179" s="8"/>
      <c r="Q179" s="3"/>
      <c r="R179" s="7"/>
      <c r="S179" s="8"/>
      <c r="T179" s="27">
        <f t="shared" si="49"/>
        <v>0.70931930743069893</v>
      </c>
      <c r="U179" s="27">
        <f t="shared" si="47"/>
        <v>0.1977893191753112</v>
      </c>
    </row>
    <row r="180" spans="4:21" x14ac:dyDescent="0.15">
      <c r="D180" s="22"/>
      <c r="E180" s="6">
        <v>178</v>
      </c>
      <c r="F180" s="25">
        <f t="shared" si="51"/>
        <v>6.0000000000000039E-2</v>
      </c>
      <c r="G180" s="37">
        <f t="shared" si="48"/>
        <v>1.0596241035318976E-2</v>
      </c>
      <c r="H180" s="22">
        <f t="shared" si="52"/>
        <v>0.6738983755033171</v>
      </c>
      <c r="I180" s="38">
        <f t="shared" si="53"/>
        <v>0.42077928460438491</v>
      </c>
      <c r="J180" s="26">
        <f t="shared" si="54"/>
        <v>0.2531190908989322</v>
      </c>
      <c r="K180" s="26">
        <f t="shared" si="55"/>
        <v>0.82314068720070377</v>
      </c>
      <c r="L180" s="7">
        <f t="shared" si="56"/>
        <v>0.38841164732712452</v>
      </c>
      <c r="M180" s="26">
        <f t="shared" si="57"/>
        <v>1.4646714254267605</v>
      </c>
      <c r="N180" s="26">
        <f t="shared" si="58"/>
        <v>76.60606968732526</v>
      </c>
      <c r="O180" s="27">
        <f t="shared" si="50"/>
        <v>0.47631938795205853</v>
      </c>
      <c r="P180" s="8"/>
      <c r="Q180" s="3"/>
      <c r="R180" s="7"/>
      <c r="S180" s="8"/>
      <c r="T180" s="27">
        <f t="shared" si="49"/>
        <v>0.69765139691014366</v>
      </c>
      <c r="U180" s="27">
        <f t="shared" si="47"/>
        <v>0.19563486648948136</v>
      </c>
    </row>
    <row r="181" spans="4:21" x14ac:dyDescent="0.15">
      <c r="D181" s="22"/>
      <c r="E181" s="6">
        <v>179</v>
      </c>
      <c r="F181" s="25">
        <f t="shared" si="51"/>
        <v>6.0000000000000039E-2</v>
      </c>
      <c r="G181" s="37">
        <f t="shared" si="48"/>
        <v>1.0596241035318976E-2</v>
      </c>
      <c r="H181" s="22">
        <f t="shared" si="52"/>
        <v>0.66675758588317402</v>
      </c>
      <c r="I181" s="38">
        <f t="shared" si="53"/>
        <v>0.41494954413967849</v>
      </c>
      <c r="J181" s="26">
        <f t="shared" si="54"/>
        <v>0.25180804174349553</v>
      </c>
      <c r="K181" s="26">
        <f t="shared" si="55"/>
        <v>0.81173637917534103</v>
      </c>
      <c r="L181" s="7">
        <f t="shared" si="56"/>
        <v>0.38303034843662631</v>
      </c>
      <c r="M181" s="26">
        <f t="shared" si="57"/>
        <v>1.4465747693554629</v>
      </c>
      <c r="N181" s="26">
        <f t="shared" si="58"/>
        <v>75.542525266406415</v>
      </c>
      <c r="O181" s="27">
        <f t="shared" si="50"/>
        <v>0.4743388528158155</v>
      </c>
      <c r="P181" s="8"/>
      <c r="Q181" s="3"/>
      <c r="R181" s="7"/>
      <c r="S181" s="8"/>
      <c r="T181" s="27">
        <f t="shared" si="49"/>
        <v>0.68616661660837319</v>
      </c>
      <c r="U181" s="27">
        <f t="shared" si="47"/>
        <v>0.19349529254563266</v>
      </c>
    </row>
    <row r="182" spans="4:21" x14ac:dyDescent="0.15">
      <c r="D182" s="22"/>
      <c r="E182" s="6">
        <v>180</v>
      </c>
      <c r="F182" s="25">
        <f t="shared" si="51"/>
        <v>6.0000000000000039E-2</v>
      </c>
      <c r="G182" s="37">
        <f t="shared" si="48"/>
        <v>1.0596241035318976E-2</v>
      </c>
      <c r="H182" s="22">
        <f t="shared" si="52"/>
        <v>0.65969246179102847</v>
      </c>
      <c r="I182" s="38">
        <f t="shared" si="53"/>
        <v>0.40918867852636809</v>
      </c>
      <c r="J182" s="26">
        <f t="shared" si="54"/>
        <v>0.25050378326466038</v>
      </c>
      <c r="K182" s="26">
        <f t="shared" si="55"/>
        <v>0.80046680613951626</v>
      </c>
      <c r="L182" s="7">
        <f t="shared" si="56"/>
        <v>0.37771262633203206</v>
      </c>
      <c r="M182" s="26">
        <f t="shared" si="57"/>
        <v>1.4286832157362086</v>
      </c>
      <c r="N182" s="26">
        <f t="shared" si="58"/>
        <v>74.491554677002242</v>
      </c>
      <c r="O182" s="27">
        <f t="shared" si="50"/>
        <v>0.47236655274101469</v>
      </c>
      <c r="P182" s="8"/>
      <c r="Q182" s="3"/>
      <c r="R182" s="7"/>
      <c r="S182" s="8"/>
      <c r="T182" s="27">
        <f t="shared" si="49"/>
        <v>0.67486216557626022</v>
      </c>
      <c r="U182" s="27">
        <f t="shared" si="47"/>
        <v>0.19137066858255847</v>
      </c>
    </row>
    <row r="183" spans="4:21" x14ac:dyDescent="0.15">
      <c r="D183" s="22"/>
      <c r="E183" s="6">
        <v>181</v>
      </c>
      <c r="F183" s="25">
        <f t="shared" si="51"/>
        <v>6.0000000000000039E-2</v>
      </c>
      <c r="G183" s="37">
        <f t="shared" si="48"/>
        <v>1.0596241035318976E-2</v>
      </c>
      <c r="H183" s="22">
        <f t="shared" si="52"/>
        <v>0.65270220145670776</v>
      </c>
      <c r="I183" s="38">
        <f t="shared" si="53"/>
        <v>0.40349592116709548</v>
      </c>
      <c r="J183" s="26">
        <f t="shared" si="54"/>
        <v>0.24920628028961228</v>
      </c>
      <c r="K183" s="26">
        <f t="shared" si="55"/>
        <v>0.78933046845315835</v>
      </c>
      <c r="L183" s="7">
        <f t="shared" si="56"/>
        <v>0.37245777338501124</v>
      </c>
      <c r="M183" s="26">
        <f t="shared" si="57"/>
        <v>1.4109945221277818</v>
      </c>
      <c r="N183" s="26">
        <f t="shared" si="58"/>
        <v>73.45301792825947</v>
      </c>
      <c r="O183" s="27">
        <f t="shared" si="50"/>
        <v>0.47040245348628579</v>
      </c>
      <c r="P183" s="8"/>
      <c r="Q183" s="3"/>
      <c r="R183" s="7"/>
      <c r="S183" s="8"/>
      <c r="T183" s="27">
        <f t="shared" si="49"/>
        <v>0.66373528506461787</v>
      </c>
      <c r="U183" s="27">
        <f t="shared" si="47"/>
        <v>0.18926106022183364</v>
      </c>
    </row>
    <row r="184" spans="4:21" x14ac:dyDescent="0.15">
      <c r="D184" s="22"/>
      <c r="E184" s="6">
        <v>182</v>
      </c>
      <c r="F184" s="25">
        <f t="shared" si="51"/>
        <v>6.0000000000000039E-2</v>
      </c>
      <c r="G184" s="37">
        <f t="shared" si="48"/>
        <v>1.0596241035318976E-2</v>
      </c>
      <c r="H184" s="22">
        <f t="shared" si="52"/>
        <v>0.64578601160578919</v>
      </c>
      <c r="I184" s="38">
        <f t="shared" si="53"/>
        <v>0.3978705137780722</v>
      </c>
      <c r="J184" s="26">
        <f t="shared" si="54"/>
        <v>0.24791549782771699</v>
      </c>
      <c r="K184" s="26">
        <f t="shared" si="55"/>
        <v>0.77832588273944348</v>
      </c>
      <c r="L184" s="7">
        <f t="shared" si="56"/>
        <v>0.36726508964129734</v>
      </c>
      <c r="M184" s="26">
        <f t="shared" si="57"/>
        <v>1.3935064702084579</v>
      </c>
      <c r="N184" s="26">
        <f t="shared" si="58"/>
        <v>72.426776547692313</v>
      </c>
      <c r="O184" s="27">
        <f t="shared" si="50"/>
        <v>0.46844652095263406</v>
      </c>
      <c r="P184" s="8"/>
      <c r="Q184" s="3"/>
      <c r="R184" s="7"/>
      <c r="S184" s="8"/>
      <c r="T184" s="27">
        <f t="shared" si="49"/>
        <v>0.65278325789413749</v>
      </c>
      <c r="U184" s="27">
        <f t="shared" si="47"/>
        <v>0.18716652761956978</v>
      </c>
    </row>
    <row r="185" spans="4:21" x14ac:dyDescent="0.15">
      <c r="D185" s="22"/>
      <c r="E185" s="6">
        <v>183</v>
      </c>
      <c r="F185" s="25">
        <f t="shared" si="51"/>
        <v>6.0000000000000039E-2</v>
      </c>
      <c r="G185" s="37">
        <f t="shared" si="48"/>
        <v>1.0596241035318976E-2</v>
      </c>
      <c r="H185" s="22">
        <f t="shared" si="52"/>
        <v>0.63894310736957693</v>
      </c>
      <c r="I185" s="38">
        <f t="shared" si="53"/>
        <v>0.39231170630000006</v>
      </c>
      <c r="J185" s="26">
        <f t="shared" si="54"/>
        <v>0.24663140106957687</v>
      </c>
      <c r="K185" s="26">
        <f t="shared" si="55"/>
        <v>0.76745158171053529</v>
      </c>
      <c r="L185" s="7">
        <f t="shared" si="56"/>
        <v>0.36213388273846159</v>
      </c>
      <c r="M185" s="26">
        <f t="shared" si="57"/>
        <v>1.3762168655185736</v>
      </c>
      <c r="N185" s="26">
        <f t="shared" si="58"/>
        <v>71.412693564912203</v>
      </c>
      <c r="O185" s="27">
        <f t="shared" si="50"/>
        <v>0.46649872118284835</v>
      </c>
      <c r="P185" s="8"/>
      <c r="Q185" s="3"/>
      <c r="R185" s="7"/>
      <c r="S185" s="8"/>
      <c r="T185" s="27">
        <f t="shared" si="49"/>
        <v>0.64200340783468257</v>
      </c>
      <c r="U185" s="27">
        <f t="shared" si="47"/>
        <v>0.18508712561491111</v>
      </c>
    </row>
    <row r="186" spans="4:21" x14ac:dyDescent="0.15">
      <c r="D186" s="22"/>
      <c r="E186" s="6">
        <v>184</v>
      </c>
      <c r="F186" s="25">
        <f t="shared" si="51"/>
        <v>6.0000000000000039E-2</v>
      </c>
      <c r="G186" s="37">
        <f t="shared" si="48"/>
        <v>1.0596241035318976E-2</v>
      </c>
      <c r="H186" s="22">
        <f t="shared" si="52"/>
        <v>0.63217271219603322</v>
      </c>
      <c r="I186" s="38">
        <f t="shared" si="53"/>
        <v>0.3868187568099411</v>
      </c>
      <c r="J186" s="26">
        <f t="shared" si="54"/>
        <v>0.24535395538609212</v>
      </c>
      <c r="K186" s="26">
        <f t="shared" si="55"/>
        <v>0.75670611399518206</v>
      </c>
      <c r="L186" s="7">
        <f t="shared" si="56"/>
        <v>0.357063467824561</v>
      </c>
      <c r="M186" s="26">
        <f t="shared" si="57"/>
        <v>1.3591235372058352</v>
      </c>
      <c r="N186" s="26">
        <f t="shared" si="58"/>
        <v>70.410633495530931</v>
      </c>
      <c r="O186" s="27">
        <f t="shared" si="50"/>
        <v>0.46455902036091151</v>
      </c>
      <c r="P186" s="8"/>
      <c r="Q186" s="3"/>
      <c r="R186" s="7"/>
      <c r="S186" s="8"/>
      <c r="T186" s="27">
        <f t="shared" si="49"/>
        <v>0.6313930989937997</v>
      </c>
      <c r="U186" s="27">
        <f t="shared" si="47"/>
        <v>0.1830229038753359</v>
      </c>
    </row>
    <row r="187" spans="4:21" x14ac:dyDescent="0.15">
      <c r="D187" s="22"/>
      <c r="E187" s="6">
        <v>185</v>
      </c>
      <c r="F187" s="25">
        <f t="shared" si="51"/>
        <v>6.0000000000000039E-2</v>
      </c>
      <c r="G187" s="37">
        <f t="shared" si="48"/>
        <v>1.0596241035318976E-2</v>
      </c>
      <c r="H187" s="22">
        <f t="shared" si="52"/>
        <v>0.62547405776165277</v>
      </c>
      <c r="I187" s="38">
        <f t="shared" si="53"/>
        <v>0.38139093143412589</v>
      </c>
      <c r="J187" s="26">
        <f t="shared" si="54"/>
        <v>0.24408312632752688</v>
      </c>
      <c r="K187" s="26">
        <f t="shared" si="55"/>
        <v>0.74608804396814965</v>
      </c>
      <c r="L187" s="7">
        <f t="shared" si="56"/>
        <v>0.35205316747765464</v>
      </c>
      <c r="M187" s="26">
        <f t="shared" si="57"/>
        <v>1.3422243377733312</v>
      </c>
      <c r="N187" s="26">
        <f t="shared" si="58"/>
        <v>69.420462325235263</v>
      </c>
      <c r="O187" s="27">
        <f t="shared" si="50"/>
        <v>0.46262738481141324</v>
      </c>
      <c r="P187" s="8"/>
      <c r="Q187" s="3"/>
      <c r="R187" s="7"/>
      <c r="S187" s="8"/>
      <c r="T187" s="27">
        <f t="shared" si="49"/>
        <v>0.62094973521430719</v>
      </c>
      <c r="U187" s="27">
        <f t="shared" si="47"/>
        <v>0.1809739070388231</v>
      </c>
    </row>
    <row r="188" spans="4:21" x14ac:dyDescent="0.15">
      <c r="D188" s="22"/>
      <c r="E188" s="6">
        <v>186</v>
      </c>
      <c r="F188" s="25">
        <f t="shared" si="51"/>
        <v>6.0000000000000039E-2</v>
      </c>
      <c r="G188" s="37">
        <f t="shared" si="48"/>
        <v>1.0596241035318976E-2</v>
      </c>
      <c r="H188" s="22">
        <f t="shared" si="52"/>
        <v>0.61884638388427127</v>
      </c>
      <c r="I188" s="38">
        <f t="shared" si="53"/>
        <v>0.37602750426169101</v>
      </c>
      <c r="J188" s="26">
        <f t="shared" si="54"/>
        <v>0.24281887962258025</v>
      </c>
      <c r="K188" s="26">
        <f t="shared" si="55"/>
        <v>0.73559595158147284</v>
      </c>
      <c r="L188" s="7">
        <f t="shared" si="56"/>
        <v>0.34710231162617633</v>
      </c>
      <c r="M188" s="26">
        <f t="shared" si="57"/>
        <v>1.3255171428302295</v>
      </c>
      <c r="N188" s="26">
        <f t="shared" si="58"/>
        <v>68.442047494031215</v>
      </c>
      <c r="O188" s="27">
        <f t="shared" si="50"/>
        <v>0.46070378099896581</v>
      </c>
      <c r="P188" s="8"/>
      <c r="Q188" s="3"/>
      <c r="R188" s="7"/>
      <c r="S188" s="8"/>
      <c r="T188" s="27">
        <f t="shared" si="49"/>
        <v>0.61067075948083294</v>
      </c>
      <c r="U188" s="27">
        <f t="shared" si="47"/>
        <v>0.17894017485294716</v>
      </c>
    </row>
    <row r="189" spans="4:21" x14ac:dyDescent="0.15">
      <c r="D189" s="22"/>
      <c r="E189" s="6">
        <v>187</v>
      </c>
      <c r="F189" s="25">
        <f t="shared" si="51"/>
        <v>6.0000000000000039E-2</v>
      </c>
      <c r="G189" s="37">
        <f t="shared" si="48"/>
        <v>1.0596241035318976E-2</v>
      </c>
      <c r="H189" s="22">
        <f t="shared" si="52"/>
        <v>0.61228893843679799</v>
      </c>
      <c r="I189" s="38">
        <f t="shared" si="53"/>
        <v>0.37072775725933577</v>
      </c>
      <c r="J189" s="26">
        <f t="shared" si="54"/>
        <v>0.24156118117746223</v>
      </c>
      <c r="K189" s="26">
        <f t="shared" si="55"/>
        <v>0.72522843219750388</v>
      </c>
      <c r="L189" s="7">
        <f t="shared" si="56"/>
        <v>0.34221023747015605</v>
      </c>
      <c r="M189" s="26">
        <f t="shared" si="57"/>
        <v>1.3089998508451222</v>
      </c>
      <c r="N189" s="26">
        <f t="shared" si="58"/>
        <v>67.475257880656258</v>
      </c>
      <c r="O189" s="27">
        <f t="shared" si="50"/>
        <v>0.45878817552762124</v>
      </c>
      <c r="P189" s="8"/>
      <c r="Q189" s="3"/>
      <c r="R189" s="7"/>
      <c r="S189" s="8"/>
      <c r="T189" s="27">
        <f t="shared" si="49"/>
        <v>0.60055365333516197</v>
      </c>
      <c r="U189" s="27">
        <f t="shared" si="47"/>
        <v>0.17692174231095883</v>
      </c>
    </row>
    <row r="190" spans="4:21" x14ac:dyDescent="0.15">
      <c r="D190" s="22"/>
      <c r="E190" s="6">
        <v>188</v>
      </c>
      <c r="F190" s="25">
        <f t="shared" si="51"/>
        <v>6.0000000000000039E-2</v>
      </c>
      <c r="G190" s="37">
        <f t="shared" si="48"/>
        <v>1.0596241035318976E-2</v>
      </c>
      <c r="H190" s="22">
        <f t="shared" si="52"/>
        <v>0.60580097726186211</v>
      </c>
      <c r="I190" s="38">
        <f t="shared" si="53"/>
        <v>0.36549098018688803</v>
      </c>
      <c r="J190" s="26">
        <f t="shared" si="54"/>
        <v>0.24030999707497408</v>
      </c>
      <c r="K190" s="26">
        <f t="shared" si="55"/>
        <v>0.71498409642373995</v>
      </c>
      <c r="L190" s="7">
        <f t="shared" si="56"/>
        <v>0.33737628940328129</v>
      </c>
      <c r="M190" s="26">
        <f t="shared" si="57"/>
        <v>1.2926703829019952</v>
      </c>
      <c r="N190" s="26">
        <f t="shared" si="58"/>
        <v>66.51996378715755</v>
      </c>
      <c r="O190" s="27">
        <f t="shared" si="50"/>
        <v>0.45688053514029203</v>
      </c>
      <c r="P190" s="8"/>
      <c r="Q190" s="3"/>
      <c r="R190" s="7"/>
      <c r="S190" s="8"/>
      <c r="T190" s="27">
        <f t="shared" si="49"/>
        <v>0.59059593630026974</v>
      </c>
      <c r="U190" s="27">
        <f t="shared" si="47"/>
        <v>0.17491863978491148</v>
      </c>
    </row>
    <row r="191" spans="4:21" x14ac:dyDescent="0.15">
      <c r="D191" s="22"/>
      <c r="E191" s="6">
        <v>189</v>
      </c>
      <c r="F191" s="25">
        <f t="shared" si="51"/>
        <v>6.0000000000000039E-2</v>
      </c>
      <c r="G191" s="37">
        <f t="shared" si="48"/>
        <v>1.0596241035318976E-2</v>
      </c>
      <c r="H191" s="22">
        <f t="shared" si="52"/>
        <v>0.59938176408736366</v>
      </c>
      <c r="I191" s="38">
        <f t="shared" si="53"/>
        <v>0.36031647051377008</v>
      </c>
      <c r="J191" s="26">
        <f t="shared" si="54"/>
        <v>0.23906529357359357</v>
      </c>
      <c r="K191" s="26">
        <f t="shared" si="55"/>
        <v>0.70486156994941118</v>
      </c>
      <c r="L191" s="7">
        <f t="shared" si="56"/>
        <v>0.33259981893578777</v>
      </c>
      <c r="M191" s="26">
        <f t="shared" si="57"/>
        <v>1.2765266824587924</v>
      </c>
      <c r="N191" s="26">
        <f t="shared" si="58"/>
        <v>65.576036923634547</v>
      </c>
      <c r="O191" s="27">
        <f t="shared" si="50"/>
        <v>0.45498082671817353</v>
      </c>
      <c r="P191" s="8"/>
      <c r="Q191" s="3"/>
      <c r="R191" s="7"/>
      <c r="S191" s="8"/>
      <c r="T191" s="27">
        <f t="shared" si="49"/>
        <v>0.58079516531290876</v>
      </c>
      <c r="U191" s="27">
        <f t="shared" si="47"/>
        <v>0.1729308931558908</v>
      </c>
    </row>
    <row r="192" spans="4:21" x14ac:dyDescent="0.15">
      <c r="D192" s="22"/>
      <c r="E192" s="6">
        <v>190</v>
      </c>
      <c r="F192" s="25">
        <f t="shared" si="51"/>
        <v>6.0000000000000039E-2</v>
      </c>
      <c r="G192" s="37">
        <f t="shared" si="48"/>
        <v>1.0596241035318976E-2</v>
      </c>
      <c r="H192" s="22">
        <f t="shared" si="52"/>
        <v>0.59303057044291929</v>
      </c>
      <c r="I192" s="38">
        <f t="shared" si="53"/>
        <v>0.35520353333635385</v>
      </c>
      <c r="J192" s="26">
        <f t="shared" si="54"/>
        <v>0.23782703710656544</v>
      </c>
      <c r="K192" s="26">
        <f t="shared" si="55"/>
        <v>0.6948594933838087</v>
      </c>
      <c r="L192" s="7">
        <f t="shared" si="56"/>
        <v>0.32788018461817275</v>
      </c>
      <c r="M192" s="26">
        <f t="shared" si="57"/>
        <v>1.2605667151085469</v>
      </c>
      <c r="N192" s="26">
        <f t="shared" si="58"/>
        <v>64.643350393144175</v>
      </c>
      <c r="O192" s="27">
        <f t="shared" si="50"/>
        <v>0.45308901728016898</v>
      </c>
      <c r="P192" s="8"/>
      <c r="Q192" s="3"/>
      <c r="R192" s="7"/>
      <c r="S192" s="8"/>
      <c r="T192" s="27">
        <f t="shared" si="49"/>
        <v>0.5711489341646222</v>
      </c>
      <c r="U192" s="27">
        <f t="shared" si="47"/>
        <v>0.17095852394140282</v>
      </c>
    </row>
    <row r="193" spans="4:21" x14ac:dyDescent="0.15">
      <c r="D193" s="22"/>
      <c r="E193" s="6">
        <v>191</v>
      </c>
      <c r="F193" s="25">
        <f t="shared" si="51"/>
        <v>6.0000000000000039E-2</v>
      </c>
      <c r="G193" s="37">
        <f t="shared" si="48"/>
        <v>1.0596241035318976E-2</v>
      </c>
      <c r="H193" s="22">
        <f t="shared" si="52"/>
        <v>0.5867466755771934</v>
      </c>
      <c r="I193" s="38">
        <f t="shared" si="53"/>
        <v>0.35015148129619761</v>
      </c>
      <c r="J193" s="26">
        <f t="shared" si="54"/>
        <v>0.23659519428099579</v>
      </c>
      <c r="K193" s="26">
        <f t="shared" si="55"/>
        <v>0.68497652209633741</v>
      </c>
      <c r="L193" s="7">
        <f t="shared" si="56"/>
        <v>0.32321675196572086</v>
      </c>
      <c r="M193" s="26">
        <f t="shared" si="57"/>
        <v>1.2447884683430539</v>
      </c>
      <c r="N193" s="26">
        <f t="shared" si="58"/>
        <v>63.721778676766846</v>
      </c>
      <c r="O193" s="27">
        <f t="shared" si="50"/>
        <v>0.45120507398231713</v>
      </c>
      <c r="P193" s="8"/>
      <c r="Q193" s="3"/>
      <c r="R193" s="7"/>
      <c r="S193" s="8"/>
      <c r="T193" s="27">
        <f t="shared" si="49"/>
        <v>0.56165487295106287</v>
      </c>
      <c r="U193" s="27">
        <f t="shared" si="47"/>
        <v>0.16900154941997753</v>
      </c>
    </row>
    <row r="194" spans="4:21" x14ac:dyDescent="0.15">
      <c r="D194" s="22"/>
      <c r="E194" s="6">
        <v>192</v>
      </c>
      <c r="F194" s="25">
        <f t="shared" si="51"/>
        <v>6.0000000000000039E-2</v>
      </c>
      <c r="G194" s="37">
        <f t="shared" si="48"/>
        <v>1.0596241035318976E-2</v>
      </c>
      <c r="H194" s="22">
        <f t="shared" si="52"/>
        <v>0.5805293663761053</v>
      </c>
      <c r="I194" s="38">
        <f t="shared" si="53"/>
        <v>0.34515963449915371</v>
      </c>
      <c r="J194" s="26">
        <f t="shared" si="54"/>
        <v>0.23536973187695159</v>
      </c>
      <c r="K194" s="26">
        <f t="shared" si="55"/>
        <v>0.67521132605827061</v>
      </c>
      <c r="L194" s="7">
        <f t="shared" si="56"/>
        <v>0.31860889338383425</v>
      </c>
      <c r="M194" s="26">
        <f t="shared" si="57"/>
        <v>1.2291899513190565</v>
      </c>
      <c r="N194" s="26">
        <f t="shared" si="58"/>
        <v>62.811197618831628</v>
      </c>
      <c r="O194" s="27">
        <f t="shared" si="50"/>
        <v>0.44932896411722156</v>
      </c>
      <c r="P194" s="8"/>
      <c r="Q194" s="3"/>
      <c r="R194" s="7"/>
      <c r="S194" s="8"/>
      <c r="T194" s="27">
        <f t="shared" si="49"/>
        <v>0.55231064752948966</v>
      </c>
      <c r="U194" s="27">
        <f t="shared" si="47"/>
        <v>0.16705998275304085</v>
      </c>
    </row>
    <row r="195" spans="4:21" x14ac:dyDescent="0.15">
      <c r="D195" s="22"/>
      <c r="E195" s="6">
        <v>193</v>
      </c>
      <c r="F195" s="25">
        <f t="shared" si="51"/>
        <v>6.0000000000000039E-2</v>
      </c>
      <c r="G195" s="37">
        <f t="shared" si="48"/>
        <v>1.0596241035318976E-2</v>
      </c>
      <c r="H195" s="22">
        <f t="shared" si="52"/>
        <v>0.57437793728190312</v>
      </c>
      <c r="I195" s="38">
        <f t="shared" si="53"/>
        <v>0.34022732043533804</v>
      </c>
      <c r="J195" s="26">
        <f t="shared" si="54"/>
        <v>0.23415061684656507</v>
      </c>
      <c r="K195" s="26">
        <f t="shared" si="55"/>
        <v>0.66556258968619331</v>
      </c>
      <c r="L195" s="7">
        <f t="shared" si="56"/>
        <v>0.31405598809415813</v>
      </c>
      <c r="M195" s="26">
        <f t="shared" si="57"/>
        <v>1.2137691946269165</v>
      </c>
      <c r="N195" s="26">
        <f t="shared" si="58"/>
        <v>61.911484412298869</v>
      </c>
      <c r="O195" s="27">
        <f t="shared" si="50"/>
        <v>0.44746065511348349</v>
      </c>
      <c r="P195" s="8"/>
      <c r="Q195" s="3"/>
      <c r="R195" s="7"/>
      <c r="S195" s="8"/>
      <c r="T195" s="27">
        <f t="shared" si="49"/>
        <v>0.54311395898432524</v>
      </c>
      <c r="U195" s="27">
        <f t="shared" ref="U195:U258" si="59">T195/$B$10*E195</f>
        <v>0.16513383310410953</v>
      </c>
    </row>
    <row r="196" spans="4:21" x14ac:dyDescent="0.15">
      <c r="D196" s="22"/>
      <c r="E196" s="6">
        <v>194</v>
      </c>
      <c r="F196" s="25">
        <f t="shared" si="51"/>
        <v>6.0000000000000039E-2</v>
      </c>
      <c r="G196" s="37">
        <f t="shared" ref="G196:G259" si="60">(1-(1-F196*$B$8)^(1/12) )</f>
        <v>1.0596241035318976E-2</v>
      </c>
      <c r="H196" s="22">
        <f t="shared" si="52"/>
        <v>0.56829169021309478</v>
      </c>
      <c r="I196" s="38">
        <f t="shared" si="53"/>
        <v>0.33535387389995219</v>
      </c>
      <c r="J196" s="26">
        <f t="shared" si="54"/>
        <v>0.23293781631314259</v>
      </c>
      <c r="K196" s="26">
        <f t="shared" si="55"/>
        <v>0.65602901168711247</v>
      </c>
      <c r="L196" s="7">
        <f t="shared" si="56"/>
        <v>0.30955742206149434</v>
      </c>
      <c r="M196" s="26">
        <f t="shared" si="57"/>
        <v>1.1985242500617495</v>
      </c>
      <c r="N196" s="26">
        <f t="shared" si="58"/>
        <v>61.022517584298619</v>
      </c>
      <c r="O196" s="27">
        <f t="shared" si="50"/>
        <v>0.44560011453513576</v>
      </c>
      <c r="P196" s="8"/>
      <c r="Q196" s="3"/>
      <c r="R196" s="7"/>
      <c r="S196" s="8"/>
      <c r="T196" s="27">
        <f t="shared" ref="T196:T259" si="61">O196*M196</f>
        <v>0.53406254310065326</v>
      </c>
      <c r="U196" s="27">
        <f t="shared" si="59"/>
        <v>0.16322310575536095</v>
      </c>
    </row>
    <row r="197" spans="4:21" x14ac:dyDescent="0.15">
      <c r="D197" s="22"/>
      <c r="E197" s="6">
        <v>195</v>
      </c>
      <c r="F197" s="25">
        <f t="shared" si="51"/>
        <v>6.0000000000000039E-2</v>
      </c>
      <c r="G197" s="37">
        <f t="shared" si="60"/>
        <v>1.0596241035318976E-2</v>
      </c>
      <c r="H197" s="22">
        <f t="shared" si="52"/>
        <v>0.562269934485228</v>
      </c>
      <c r="I197" s="38">
        <f t="shared" si="53"/>
        <v>0.33053863691495083</v>
      </c>
      <c r="J197" s="26">
        <f t="shared" si="54"/>
        <v>0.23173129757027716</v>
      </c>
      <c r="K197" s="26">
        <f t="shared" si="55"/>
        <v>0.64660930490521884</v>
      </c>
      <c r="L197" s="7">
        <f t="shared" si="56"/>
        <v>0.30511258792149309</v>
      </c>
      <c r="M197" s="26">
        <f t="shared" si="57"/>
        <v>1.1834531903969892</v>
      </c>
      <c r="N197" s="26">
        <f t="shared" si="58"/>
        <v>60.144176981823122</v>
      </c>
      <c r="O197" s="27">
        <f t="shared" si="50"/>
        <v>0.44374731008107987</v>
      </c>
      <c r="P197" s="8"/>
      <c r="Q197" s="3"/>
      <c r="R197" s="7"/>
      <c r="S197" s="8"/>
      <c r="T197" s="27">
        <f t="shared" si="61"/>
        <v>0.52515416984553598</v>
      </c>
      <c r="U197" s="27">
        <f t="shared" si="59"/>
        <v>0.16132780222162862</v>
      </c>
    </row>
    <row r="198" spans="4:21" x14ac:dyDescent="0.15">
      <c r="D198" s="22"/>
      <c r="E198" s="6">
        <v>196</v>
      </c>
      <c r="F198" s="25">
        <f t="shared" si="51"/>
        <v>6.0000000000000039E-2</v>
      </c>
      <c r="G198" s="37">
        <f t="shared" si="60"/>
        <v>1.0596241035318976E-2</v>
      </c>
      <c r="H198" s="22">
        <f t="shared" si="52"/>
        <v>0.55631198673250948</v>
      </c>
      <c r="I198" s="38">
        <f t="shared" si="53"/>
        <v>0.32578095865154194</v>
      </c>
      <c r="J198" s="26">
        <f t="shared" si="54"/>
        <v>0.23053102808096754</v>
      </c>
      <c r="K198" s="26">
        <f t="shared" si="55"/>
        <v>0.63730219617028117</v>
      </c>
      <c r="L198" s="7">
        <f t="shared" si="56"/>
        <v>0.30072088490911564</v>
      </c>
      <c r="M198" s="26">
        <f t="shared" si="57"/>
        <v>1.1685541091603644</v>
      </c>
      <c r="N198" s="26">
        <f t="shared" si="58"/>
        <v>59.276343757571873</v>
      </c>
      <c r="O198" s="27">
        <f t="shared" si="50"/>
        <v>0.44190220958452531</v>
      </c>
      <c r="P198" s="8"/>
      <c r="Q198" s="3"/>
      <c r="R198" s="7"/>
      <c r="S198" s="8"/>
      <c r="T198" s="27">
        <f t="shared" si="61"/>
        <v>0.51638664285704161</v>
      </c>
      <c r="U198" s="27">
        <f t="shared" si="59"/>
        <v>0.15944792036187558</v>
      </c>
    </row>
    <row r="199" spans="4:21" x14ac:dyDescent="0.15">
      <c r="D199" s="22"/>
      <c r="E199" s="6">
        <v>197</v>
      </c>
      <c r="F199" s="25">
        <f t="shared" si="51"/>
        <v>6.0000000000000039E-2</v>
      </c>
      <c r="G199" s="37">
        <f t="shared" si="60"/>
        <v>1.0596241035318976E-2</v>
      </c>
      <c r="H199" s="22">
        <f t="shared" si="52"/>
        <v>0.55041717083025465</v>
      </c>
      <c r="I199" s="38">
        <f t="shared" si="53"/>
        <v>0.32108019535351434</v>
      </c>
      <c r="J199" s="26">
        <f t="shared" si="54"/>
        <v>0.22933697547674031</v>
      </c>
      <c r="K199" s="26">
        <f t="shared" si="55"/>
        <v>0.62810642614765688</v>
      </c>
      <c r="L199" s="7">
        <f t="shared" si="56"/>
        <v>0.29638171878785935</v>
      </c>
      <c r="M199" s="26">
        <f t="shared" si="57"/>
        <v>1.1538251204122565</v>
      </c>
      <c r="N199" s="26">
        <f t="shared" si="58"/>
        <v>58.418900355947471</v>
      </c>
      <c r="O199" s="27">
        <f t="shared" si="50"/>
        <v>0.44006478101243102</v>
      </c>
      <c r="P199" s="8"/>
      <c r="Q199" s="3"/>
      <c r="R199" s="7"/>
      <c r="S199" s="8"/>
      <c r="T199" s="27">
        <f t="shared" si="61"/>
        <v>0.50775779894086148</v>
      </c>
      <c r="U199" s="27">
        <f t="shared" si="59"/>
        <v>0.15758345448819328</v>
      </c>
    </row>
    <row r="200" spans="4:21" x14ac:dyDescent="0.15">
      <c r="D200" s="22"/>
      <c r="E200" s="6">
        <v>198</v>
      </c>
      <c r="F200" s="25">
        <f t="shared" si="51"/>
        <v>6.0000000000000039E-2</v>
      </c>
      <c r="G200" s="37">
        <f t="shared" si="60"/>
        <v>1.0596241035318976E-2</v>
      </c>
      <c r="H200" s="22">
        <f t="shared" si="52"/>
        <v>0.54458481781815893</v>
      </c>
      <c r="I200" s="38">
        <f t="shared" si="53"/>
        <v>0.31643571026138212</v>
      </c>
      <c r="J200" s="26">
        <f t="shared" si="54"/>
        <v>0.22814910755677681</v>
      </c>
      <c r="K200" s="26">
        <f t="shared" si="55"/>
        <v>0.61902074918990091</v>
      </c>
      <c r="L200" s="7">
        <f t="shared" si="56"/>
        <v>0.29209450177973734</v>
      </c>
      <c r="M200" s="26">
        <f t="shared" si="57"/>
        <v>1.1392643585264151</v>
      </c>
      <c r="N200" s="26">
        <f t="shared" si="58"/>
        <v>57.571730499200797</v>
      </c>
      <c r="O200" s="27">
        <f t="shared" si="50"/>
        <v>0.43823499246494924</v>
      </c>
      <c r="P200" s="8"/>
      <c r="Q200" s="3"/>
      <c r="R200" s="7"/>
      <c r="S200" s="8"/>
      <c r="T200" s="27">
        <f t="shared" si="61"/>
        <v>0.49926550757440874</v>
      </c>
      <c r="U200" s="27">
        <f t="shared" si="59"/>
        <v>0.15573439547237616</v>
      </c>
    </row>
    <row r="201" spans="4:21" x14ac:dyDescent="0.15">
      <c r="D201" s="22"/>
      <c r="E201" s="6">
        <v>199</v>
      </c>
      <c r="F201" s="25">
        <f t="shared" si="51"/>
        <v>6.0000000000000039E-2</v>
      </c>
      <c r="G201" s="37">
        <f t="shared" si="60"/>
        <v>1.0596241035318976E-2</v>
      </c>
      <c r="H201" s="22">
        <f t="shared" si="52"/>
        <v>0.53881426582438241</v>
      </c>
      <c r="I201" s="38">
        <f t="shared" si="53"/>
        <v>0.31184687353733764</v>
      </c>
      <c r="J201" s="26">
        <f t="shared" si="54"/>
        <v>0.22696739228704477</v>
      </c>
      <c r="K201" s="26">
        <f t="shared" si="55"/>
        <v>0.61004393318995653</v>
      </c>
      <c r="L201" s="7">
        <f t="shared" si="56"/>
        <v>0.28785865249600401</v>
      </c>
      <c r="M201" s="26">
        <f t="shared" si="57"/>
        <v>1.1248699779730054</v>
      </c>
      <c r="N201" s="26">
        <f t="shared" si="58"/>
        <v>56.734719173723796</v>
      </c>
      <c r="O201" s="27">
        <f t="shared" si="50"/>
        <v>0.43641281217487177</v>
      </c>
      <c r="P201" s="8"/>
      <c r="Q201" s="3"/>
      <c r="R201" s="7"/>
      <c r="S201" s="8"/>
      <c r="T201" s="27">
        <f t="shared" si="61"/>
        <v>0.49090767041828531</v>
      </c>
      <c r="U201" s="27">
        <f t="shared" si="59"/>
        <v>0.15390073085011868</v>
      </c>
    </row>
    <row r="202" spans="4:21" x14ac:dyDescent="0.15">
      <c r="D202" s="22"/>
      <c r="E202" s="6">
        <v>200</v>
      </c>
      <c r="F202" s="25">
        <f t="shared" si="51"/>
        <v>6.0000000000000039E-2</v>
      </c>
      <c r="G202" s="37">
        <f t="shared" si="60"/>
        <v>1.0596241035318976E-2</v>
      </c>
      <c r="H202" s="22">
        <f t="shared" si="52"/>
        <v>0.53310485999043877</v>
      </c>
      <c r="I202" s="38">
        <f t="shared" si="53"/>
        <v>0.30731306219100391</v>
      </c>
      <c r="J202" s="26">
        <f t="shared" si="54"/>
        <v>0.22579179779943487</v>
      </c>
      <c r="K202" s="26">
        <f t="shared" si="55"/>
        <v>0.60117475943591037</v>
      </c>
      <c r="L202" s="7">
        <f t="shared" si="56"/>
        <v>0.28367359586861901</v>
      </c>
      <c r="M202" s="26">
        <f t="shared" si="57"/>
        <v>1.1106401531039642</v>
      </c>
      <c r="N202" s="26">
        <f t="shared" si="58"/>
        <v>55.907752616488445</v>
      </c>
      <c r="O202" s="27">
        <f t="shared" si="50"/>
        <v>0.4345982085070782</v>
      </c>
      <c r="P202" s="8"/>
      <c r="Q202" s="3"/>
      <c r="R202" s="7"/>
      <c r="S202" s="8"/>
      <c r="T202" s="27">
        <f t="shared" si="61"/>
        <v>0.48268222083500989</v>
      </c>
      <c r="U202" s="27">
        <f t="shared" si="59"/>
        <v>0.15208244492288256</v>
      </c>
    </row>
    <row r="203" spans="4:21" x14ac:dyDescent="0.15">
      <c r="D203" s="22"/>
      <c r="E203" s="6">
        <v>201</v>
      </c>
      <c r="F203" s="25">
        <f t="shared" si="51"/>
        <v>6.0000000000000039E-2</v>
      </c>
      <c r="G203" s="37">
        <f t="shared" si="60"/>
        <v>1.0596241035318976E-2</v>
      </c>
      <c r="H203" s="22">
        <f t="shared" si="52"/>
        <v>0.52745595239688015</v>
      </c>
      <c r="I203" s="38">
        <f t="shared" si="53"/>
        <v>0.30283366000597906</v>
      </c>
      <c r="J203" s="26">
        <f t="shared" si="54"/>
        <v>0.22462229239090109</v>
      </c>
      <c r="K203" s="26">
        <f t="shared" si="55"/>
        <v>0.59241202246729674</v>
      </c>
      <c r="L203" s="7">
        <f t="shared" si="56"/>
        <v>0.27953876308244224</v>
      </c>
      <c r="M203" s="26">
        <f t="shared" si="57"/>
        <v>1.09657307794064</v>
      </c>
      <c r="N203" s="26">
        <f t="shared" si="58"/>
        <v>55.090718301630247</v>
      </c>
      <c r="O203" s="27">
        <f t="shared" si="50"/>
        <v>0.43279114995798723</v>
      </c>
      <c r="P203" s="8"/>
      <c r="Q203" s="3"/>
      <c r="R203" s="7"/>
      <c r="S203" s="8"/>
      <c r="T203" s="27">
        <f t="shared" si="61"/>
        <v>0.47458712341489911</v>
      </c>
      <c r="U203" s="27">
        <f t="shared" si="59"/>
        <v>0.15027951885747948</v>
      </c>
    </row>
    <row r="204" spans="4:21" x14ac:dyDescent="0.15">
      <c r="D204" s="22"/>
      <c r="E204" s="6">
        <v>202</v>
      </c>
      <c r="F204" s="25">
        <f t="shared" si="51"/>
        <v>6.0000000000000039E-2</v>
      </c>
      <c r="G204" s="37">
        <f t="shared" si="60"/>
        <v>1.0596241035318976E-2</v>
      </c>
      <c r="H204" s="22">
        <f t="shared" si="52"/>
        <v>0.52186690198976904</v>
      </c>
      <c r="I204" s="38">
        <f t="shared" si="53"/>
        <v>0.29840805746716387</v>
      </c>
      <c r="J204" s="26">
        <f t="shared" si="54"/>
        <v>0.22345884452260517</v>
      </c>
      <c r="K204" s="26">
        <f t="shared" si="55"/>
        <v>0.58375452993293253</v>
      </c>
      <c r="L204" s="7">
        <f t="shared" si="56"/>
        <v>0.27545359150815124</v>
      </c>
      <c r="M204" s="26">
        <f t="shared" si="57"/>
        <v>1.0826669659636889</v>
      </c>
      <c r="N204" s="26">
        <f t="shared" si="58"/>
        <v>54.283504927174711</v>
      </c>
      <c r="O204" s="27">
        <f t="shared" si="50"/>
        <v>0.43099160515500923</v>
      </c>
      <c r="P204" s="8"/>
      <c r="Q204" s="3"/>
      <c r="R204" s="7"/>
      <c r="S204" s="8"/>
      <c r="T204" s="27">
        <f t="shared" si="61"/>
        <v>0.46662037350899405</v>
      </c>
      <c r="U204" s="27">
        <f t="shared" si="59"/>
        <v>0.14849193078341483</v>
      </c>
    </row>
    <row r="205" spans="4:21" x14ac:dyDescent="0.15">
      <c r="D205" s="22"/>
      <c r="E205" s="6">
        <v>203</v>
      </c>
      <c r="F205" s="25">
        <f t="shared" si="51"/>
        <v>6.0000000000000039E-2</v>
      </c>
      <c r="G205" s="37">
        <f t="shared" si="60"/>
        <v>1.0596241035318976E-2</v>
      </c>
      <c r="H205" s="22">
        <f t="shared" si="52"/>
        <v>0.51633707450793032</v>
      </c>
      <c r="I205" s="38">
        <f t="shared" si="53"/>
        <v>0.29403565168886303</v>
      </c>
      <c r="J205" s="26">
        <f t="shared" si="54"/>
        <v>0.22230142281906728</v>
      </c>
      <c r="K205" s="26">
        <f t="shared" si="55"/>
        <v>0.57520110245026845</v>
      </c>
      <c r="L205" s="7">
        <f t="shared" si="56"/>
        <v>0.27141752463587354</v>
      </c>
      <c r="M205" s="26">
        <f t="shared" si="57"/>
        <v>1.0689200499052092</v>
      </c>
      <c r="N205" s="26">
        <f t="shared" si="58"/>
        <v>53.486002401905381</v>
      </c>
      <c r="O205" s="27">
        <f t="shared" si="50"/>
        <v>0.42919954285600159</v>
      </c>
      <c r="P205" s="8"/>
      <c r="Q205" s="3"/>
      <c r="R205" s="7"/>
      <c r="S205" s="8"/>
      <c r="T205" s="27">
        <f t="shared" si="61"/>
        <v>0.45877999676893017</v>
      </c>
      <c r="U205" s="27">
        <f t="shared" si="59"/>
        <v>0.14671965588803679</v>
      </c>
    </row>
    <row r="206" spans="4:21" x14ac:dyDescent="0.15">
      <c r="D206" s="22"/>
      <c r="E206" s="6">
        <v>204</v>
      </c>
      <c r="F206" s="25">
        <f t="shared" si="51"/>
        <v>6.0000000000000039E-2</v>
      </c>
      <c r="G206" s="37">
        <f t="shared" si="60"/>
        <v>1.0596241035318976E-2</v>
      </c>
      <c r="H206" s="22">
        <f t="shared" si="52"/>
        <v>0.51086584241097288</v>
      </c>
      <c r="I206" s="38">
        <f t="shared" si="53"/>
        <v>0.28971584634365416</v>
      </c>
      <c r="J206" s="26">
        <f t="shared" si="54"/>
        <v>0.22114999606731872</v>
      </c>
      <c r="K206" s="26">
        <f t="shared" si="55"/>
        <v>0.56675057346623914</v>
      </c>
      <c r="L206" s="7">
        <f t="shared" si="56"/>
        <v>0.26743001200952693</v>
      </c>
      <c r="M206" s="26">
        <f t="shared" si="57"/>
        <v>1.0553305815430849</v>
      </c>
      <c r="N206" s="26">
        <f t="shared" si="58"/>
        <v>52.698101832371826</v>
      </c>
      <c r="O206" s="27">
        <f t="shared" si="50"/>
        <v>0.42741493194872671</v>
      </c>
      <c r="P206" s="8"/>
      <c r="Q206" s="3"/>
      <c r="R206" s="7"/>
      <c r="S206" s="8"/>
      <c r="T206" s="27">
        <f t="shared" si="61"/>
        <v>0.4510640486936478</v>
      </c>
      <c r="U206" s="27">
        <f t="shared" si="59"/>
        <v>0.14496266650953443</v>
      </c>
    </row>
    <row r="207" spans="4:21" x14ac:dyDescent="0.15">
      <c r="D207" s="22"/>
      <c r="E207" s="6">
        <v>205</v>
      </c>
      <c r="F207" s="25">
        <f t="shared" si="51"/>
        <v>6.0000000000000039E-2</v>
      </c>
      <c r="G207" s="37">
        <f t="shared" si="60"/>
        <v>1.0596241035318976E-2</v>
      </c>
      <c r="H207" s="22">
        <f t="shared" si="52"/>
        <v>0.50545258480807498</v>
      </c>
      <c r="I207" s="38">
        <f t="shared" si="53"/>
        <v>0.28544805159201408</v>
      </c>
      <c r="J207" s="26">
        <f t="shared" si="54"/>
        <v>0.22000453321606089</v>
      </c>
      <c r="K207" s="26">
        <f t="shared" si="55"/>
        <v>0.55840178911959648</v>
      </c>
      <c r="L207" s="7">
        <f t="shared" si="56"/>
        <v>0.26349050916185912</v>
      </c>
      <c r="M207" s="26">
        <f t="shared" si="57"/>
        <v>1.0418968314975166</v>
      </c>
      <c r="N207" s="26">
        <f t="shared" si="58"/>
        <v>51.919695510036163</v>
      </c>
      <c r="O207" s="27">
        <f t="shared" si="50"/>
        <v>0.42563774145031141</v>
      </c>
      <c r="P207" s="8"/>
      <c r="Q207" s="3"/>
      <c r="R207" s="7"/>
      <c r="S207" s="8"/>
      <c r="T207" s="27">
        <f t="shared" si="61"/>
        <v>0.44347061418283862</v>
      </c>
      <c r="U207" s="27">
        <f t="shared" si="59"/>
        <v>0.14322093222782689</v>
      </c>
    </row>
    <row r="208" spans="4:21" x14ac:dyDescent="0.15">
      <c r="D208" s="22"/>
      <c r="E208" s="6">
        <v>206</v>
      </c>
      <c r="F208" s="25">
        <f t="shared" si="51"/>
        <v>6.0000000000000039E-2</v>
      </c>
      <c r="G208" s="37">
        <f t="shared" si="60"/>
        <v>1.0596241035318976E-2</v>
      </c>
      <c r="H208" s="22">
        <f t="shared" si="52"/>
        <v>0.50009668738752366</v>
      </c>
      <c r="I208" s="38">
        <f t="shared" si="53"/>
        <v>0.28123168401269588</v>
      </c>
      <c r="J208" s="26">
        <f t="shared" si="54"/>
        <v>0.21886500337482778</v>
      </c>
      <c r="K208" s="26">
        <f t="shared" si="55"/>
        <v>0.55015360810471159</v>
      </c>
      <c r="L208" s="7">
        <f t="shared" si="56"/>
        <v>0.25959847755018084</v>
      </c>
      <c r="M208" s="26">
        <f t="shared" si="57"/>
        <v>1.0286170890297202</v>
      </c>
      <c r="N208" s="26">
        <f t="shared" si="58"/>
        <v>51.150676898556618</v>
      </c>
      <c r="O208" s="27">
        <f t="shared" si="50"/>
        <v>0.42386794050670945</v>
      </c>
      <c r="P208" s="8"/>
      <c r="Q208" s="3"/>
      <c r="R208" s="7"/>
      <c r="S208" s="8"/>
      <c r="T208" s="27">
        <f t="shared" si="61"/>
        <v>0.43599780709703406</v>
      </c>
      <c r="U208" s="27">
        <f t="shared" si="59"/>
        <v>0.14149441995338671</v>
      </c>
    </row>
    <row r="209" spans="4:21" x14ac:dyDescent="0.15">
      <c r="D209" s="22"/>
      <c r="E209" s="6">
        <v>207</v>
      </c>
      <c r="F209" s="25">
        <f t="shared" si="51"/>
        <v>6.0000000000000039E-2</v>
      </c>
      <c r="G209" s="37">
        <f t="shared" si="60"/>
        <v>1.0596241035318976E-2</v>
      </c>
      <c r="H209" s="22">
        <f t="shared" si="52"/>
        <v>0.49479754234700091</v>
      </c>
      <c r="I209" s="38">
        <f t="shared" si="53"/>
        <v>0.27706616653384836</v>
      </c>
      <c r="J209" s="26">
        <f t="shared" si="54"/>
        <v>0.21773137581315255</v>
      </c>
      <c r="K209" s="26">
        <f t="shared" si="55"/>
        <v>0.54200490153682801</v>
      </c>
      <c r="L209" s="7">
        <f t="shared" si="56"/>
        <v>0.25575338449278312</v>
      </c>
      <c r="M209" s="26">
        <f t="shared" si="57"/>
        <v>1.0154896618427636</v>
      </c>
      <c r="N209" s="26">
        <f t="shared" si="58"/>
        <v>50.390940621206639</v>
      </c>
      <c r="O209" s="27">
        <f t="shared" si="50"/>
        <v>0.42210549839216555</v>
      </c>
      <c r="P209" s="8"/>
      <c r="Q209" s="3"/>
      <c r="R209" s="7"/>
      <c r="S209" s="8"/>
      <c r="T209" s="27">
        <f t="shared" si="61"/>
        <v>0.42864376982423136</v>
      </c>
      <c r="U209" s="27">
        <f t="shared" si="59"/>
        <v>0.13978309401403727</v>
      </c>
    </row>
    <row r="210" spans="4:21" x14ac:dyDescent="0.15">
      <c r="D210" s="22"/>
      <c r="E210" s="6">
        <v>208</v>
      </c>
      <c r="F210" s="25">
        <f t="shared" si="51"/>
        <v>6.0000000000000039E-2</v>
      </c>
      <c r="G210" s="37">
        <f t="shared" si="60"/>
        <v>1.0596241035318976E-2</v>
      </c>
      <c r="H210" s="22">
        <f t="shared" si="52"/>
        <v>0.48955454832460865</v>
      </c>
      <c r="I210" s="38">
        <f t="shared" si="53"/>
        <v>0.27295092836486928</v>
      </c>
      <c r="J210" s="26">
        <f t="shared" si="54"/>
        <v>0.21660361995973937</v>
      </c>
      <c r="K210" s="26">
        <f t="shared" si="55"/>
        <v>0.5339545528187517</v>
      </c>
      <c r="L210" s="7">
        <f t="shared" si="56"/>
        <v>0.25195470310603318</v>
      </c>
      <c r="M210" s="26">
        <f t="shared" si="57"/>
        <v>1.0025128758845243</v>
      </c>
      <c r="N210" s="26">
        <f t="shared" si="58"/>
        <v>49.640382448428149</v>
      </c>
      <c r="O210" s="27">
        <f t="shared" si="50"/>
        <v>0.4203503845086819</v>
      </c>
      <c r="P210" s="8"/>
      <c r="Q210" s="3"/>
      <c r="R210" s="7"/>
      <c r="S210" s="8"/>
      <c r="T210" s="27">
        <f t="shared" si="61"/>
        <v>0.42140667285296429</v>
      </c>
      <c r="U210" s="27">
        <f t="shared" si="59"/>
        <v>0.13808691623976546</v>
      </c>
    </row>
    <row r="211" spans="4:21" x14ac:dyDescent="0.15">
      <c r="D211" s="22"/>
      <c r="E211" s="6">
        <v>209</v>
      </c>
      <c r="F211" s="25">
        <f t="shared" si="51"/>
        <v>6.0000000000000039E-2</v>
      </c>
      <c r="G211" s="37">
        <f t="shared" si="60"/>
        <v>1.0596241035318976E-2</v>
      </c>
      <c r="H211" s="22">
        <f t="shared" si="52"/>
        <v>0.48436711033062441</v>
      </c>
      <c r="I211" s="38">
        <f t="shared" si="53"/>
        <v>0.26888540492898583</v>
      </c>
      <c r="J211" s="26">
        <f t="shared" si="54"/>
        <v>0.21548170540163858</v>
      </c>
      <c r="K211" s="26">
        <f t="shared" si="55"/>
        <v>0.52600145750896221</v>
      </c>
      <c r="L211" s="7">
        <f t="shared" si="56"/>
        <v>0.24820191224214075</v>
      </c>
      <c r="M211" s="26">
        <f t="shared" si="57"/>
        <v>0.98968507515274151</v>
      </c>
      <c r="N211" s="26">
        <f t="shared" si="58"/>
        <v>48.898899285517551</v>
      </c>
      <c r="O211" s="27">
        <f t="shared" si="50"/>
        <v>0.41860256838548748</v>
      </c>
      <c r="P211" s="8"/>
      <c r="Q211" s="3"/>
      <c r="R211" s="7"/>
      <c r="S211" s="8"/>
      <c r="T211" s="27">
        <f t="shared" si="61"/>
        <v>0.41428471435172182</v>
      </c>
      <c r="U211" s="27">
        <f t="shared" si="59"/>
        <v>0.13640584604558895</v>
      </c>
    </row>
    <row r="212" spans="4:21" x14ac:dyDescent="0.15">
      <c r="D212" s="22"/>
      <c r="E212" s="6">
        <v>210</v>
      </c>
      <c r="F212" s="25">
        <f t="shared" si="51"/>
        <v>6.0000000000000039E-2</v>
      </c>
      <c r="G212" s="37">
        <f t="shared" si="60"/>
        <v>1.0596241035318976E-2</v>
      </c>
      <c r="H212" s="22">
        <f t="shared" si="52"/>
        <v>0.47923463967998015</v>
      </c>
      <c r="I212" s="38">
        <f t="shared" si="53"/>
        <v>0.26486903779655341</v>
      </c>
      <c r="J212" s="26">
        <f t="shared" si="54"/>
        <v>0.21436560188342674</v>
      </c>
      <c r="K212" s="26">
        <f t="shared" si="55"/>
        <v>0.5181445231911308</v>
      </c>
      <c r="L212" s="7">
        <f t="shared" si="56"/>
        <v>0.24449449642758775</v>
      </c>
      <c r="M212" s="26">
        <f t="shared" si="57"/>
        <v>0.97700462150214529</v>
      </c>
      <c r="N212" s="26">
        <f t="shared" si="58"/>
        <v>48.166389160442989</v>
      </c>
      <c r="O212" s="27">
        <f t="shared" si="50"/>
        <v>0.41686201967850839</v>
      </c>
      <c r="P212" s="8"/>
      <c r="Q212" s="3"/>
      <c r="R212" s="7"/>
      <c r="S212" s="8"/>
      <c r="T212" s="27">
        <f t="shared" si="61"/>
        <v>0.40727611975462091</v>
      </c>
      <c r="U212" s="27">
        <f t="shared" si="59"/>
        <v>0.13473984051251719</v>
      </c>
    </row>
    <row r="213" spans="4:21" x14ac:dyDescent="0.15">
      <c r="D213" s="22"/>
      <c r="E213" s="6">
        <v>211</v>
      </c>
      <c r="F213" s="25">
        <f t="shared" si="51"/>
        <v>6.0000000000000039E-2</v>
      </c>
      <c r="G213" s="37">
        <f t="shared" si="60"/>
        <v>1.0596241035318976E-2</v>
      </c>
      <c r="H213" s="22">
        <f t="shared" si="52"/>
        <v>0.47415655392545686</v>
      </c>
      <c r="I213" s="38">
        <f t="shared" si="53"/>
        <v>0.2609012746190662</v>
      </c>
      <c r="J213" s="26">
        <f t="shared" si="54"/>
        <v>0.21325527930639065</v>
      </c>
      <c r="K213" s="26">
        <f t="shared" si="55"/>
        <v>0.51038266934502918</v>
      </c>
      <c r="L213" s="7">
        <f t="shared" si="56"/>
        <v>0.24083194580221495</v>
      </c>
      <c r="M213" s="26">
        <f t="shared" si="57"/>
        <v>0.96446989445363474</v>
      </c>
      <c r="N213" s="26">
        <f t="shared" si="58"/>
        <v>47.442751211791574</v>
      </c>
      <c r="O213" s="27">
        <f t="shared" si="50"/>
        <v>0.41512870816984143</v>
      </c>
      <c r="P213" s="8"/>
      <c r="Q213" s="3"/>
      <c r="R213" s="7"/>
      <c r="S213" s="8"/>
      <c r="T213" s="27">
        <f t="shared" si="61"/>
        <v>0.40037914135324071</v>
      </c>
      <c r="U213" s="27">
        <f t="shared" si="59"/>
        <v>0.13308885446664395</v>
      </c>
    </row>
    <row r="214" spans="4:21" x14ac:dyDescent="0.15">
      <c r="D214" s="22"/>
      <c r="E214" s="6">
        <v>212</v>
      </c>
      <c r="F214" s="25">
        <f t="shared" si="51"/>
        <v>6.0000000000000039E-2</v>
      </c>
      <c r="G214" s="37">
        <f t="shared" si="60"/>
        <v>1.0596241035318976E-2</v>
      </c>
      <c r="H214" s="22">
        <f t="shared" si="52"/>
        <v>0.46913227679158648</v>
      </c>
      <c r="I214" s="38">
        <f t="shared" si="53"/>
        <v>0.25698156906387104</v>
      </c>
      <c r="J214" s="26">
        <f t="shared" si="54"/>
        <v>0.21215070772771544</v>
      </c>
      <c r="K214" s="26">
        <f t="shared" si="55"/>
        <v>0.502714827218815</v>
      </c>
      <c r="L214" s="7">
        <f t="shared" si="56"/>
        <v>0.23721375605895786</v>
      </c>
      <c r="M214" s="26">
        <f t="shared" si="57"/>
        <v>0.95207929100548838</v>
      </c>
      <c r="N214" s="26">
        <f t="shared" si="58"/>
        <v>46.727885676845041</v>
      </c>
      <c r="O214" s="27">
        <f t="shared" si="50"/>
        <v>0.41340260376722932</v>
      </c>
      <c r="P214" s="8"/>
      <c r="Q214" s="3"/>
      <c r="R214" s="7"/>
      <c r="S214" s="8"/>
      <c r="T214" s="27">
        <f t="shared" si="61"/>
        <v>0.3935920578945265</v>
      </c>
      <c r="U214" s="27">
        <f t="shared" si="59"/>
        <v>0.13145284055640918</v>
      </c>
    </row>
    <row r="215" spans="4:21" x14ac:dyDescent="0.15">
      <c r="D215" s="22"/>
      <c r="E215" s="6">
        <v>213</v>
      </c>
      <c r="F215" s="25">
        <f t="shared" si="51"/>
        <v>6.0000000000000039E-2</v>
      </c>
      <c r="G215" s="37">
        <f t="shared" si="60"/>
        <v>1.0596241035318976E-2</v>
      </c>
      <c r="H215" s="22">
        <f t="shared" si="52"/>
        <v>0.46416123810925486</v>
      </c>
      <c r="I215" s="38">
        <f t="shared" si="53"/>
        <v>0.25310938074957728</v>
      </c>
      <c r="J215" s="26">
        <f t="shared" si="54"/>
        <v>0.21105185735967757</v>
      </c>
      <c r="K215" s="26">
        <f t="shared" si="55"/>
        <v>0.49513993970267928</v>
      </c>
      <c r="L215" s="7">
        <f t="shared" si="56"/>
        <v>0.23363942838422522</v>
      </c>
      <c r="M215" s="26">
        <f t="shared" si="57"/>
        <v>0.93983122544658204</v>
      </c>
      <c r="N215" s="26">
        <f t="shared" si="58"/>
        <v>46.021693879782681</v>
      </c>
      <c r="O215" s="27">
        <f t="shared" si="50"/>
        <v>0.41168367650353849</v>
      </c>
      <c r="P215" s="8"/>
      <c r="Q215" s="3"/>
      <c r="R215" s="7"/>
      <c r="S215" s="8"/>
      <c r="T215" s="27">
        <f t="shared" si="61"/>
        <v>0.38691317418467486</v>
      </c>
      <c r="U215" s="27">
        <f t="shared" si="59"/>
        <v>0.12983174932806679</v>
      </c>
    </row>
    <row r="216" spans="4:21" x14ac:dyDescent="0.15">
      <c r="D216" s="22"/>
      <c r="E216" s="6">
        <v>214</v>
      </c>
      <c r="F216" s="25">
        <f t="shared" si="51"/>
        <v>6.0000000000000039E-2</v>
      </c>
      <c r="G216" s="37">
        <f t="shared" si="60"/>
        <v>1.0596241035318976E-2</v>
      </c>
      <c r="H216" s="22">
        <f t="shared" si="52"/>
        <v>0.45924287375099709</v>
      </c>
      <c r="I216" s="38">
        <f t="shared" si="53"/>
        <v>0.2492841751821562</v>
      </c>
      <c r="J216" s="26">
        <f t="shared" si="54"/>
        <v>0.20995869856884089</v>
      </c>
      <c r="K216" s="26">
        <f t="shared" si="55"/>
        <v>0.48765696120384144</v>
      </c>
      <c r="L216" s="7">
        <f t="shared" si="56"/>
        <v>0.23010846939891341</v>
      </c>
      <c r="M216" s="26">
        <f t="shared" si="57"/>
        <v>0.92772412917159575</v>
      </c>
      <c r="N216" s="26">
        <f t="shared" si="58"/>
        <v>45.324078220010001</v>
      </c>
      <c r="O216" s="27">
        <f t="shared" si="50"/>
        <v>0.40997189653623839</v>
      </c>
      <c r="P216" s="8"/>
      <c r="Q216" s="3"/>
      <c r="R216" s="7"/>
      <c r="S216" s="8"/>
      <c r="T216" s="27">
        <f t="shared" si="61"/>
        <v>0.38034082069890929</v>
      </c>
      <c r="U216" s="27">
        <f t="shared" si="59"/>
        <v>0.12822552929939462</v>
      </c>
    </row>
    <row r="217" spans="4:21" x14ac:dyDescent="0.15">
      <c r="D217" s="22"/>
      <c r="E217" s="6">
        <v>215</v>
      </c>
      <c r="F217" s="25">
        <f t="shared" si="51"/>
        <v>6.0000000000000039E-2</v>
      </c>
      <c r="G217" s="37">
        <f t="shared" si="60"/>
        <v>1.0596241035318976E-2</v>
      </c>
      <c r="H217" s="22">
        <f t="shared" si="52"/>
        <v>0.45437662556697894</v>
      </c>
      <c r="I217" s="38">
        <f t="shared" si="53"/>
        <v>0.24550542369172088</v>
      </c>
      <c r="J217" s="26">
        <f t="shared" si="54"/>
        <v>0.20887120187525807</v>
      </c>
      <c r="K217" s="26">
        <f t="shared" si="55"/>
        <v>0.48026485752287706</v>
      </c>
      <c r="L217" s="7">
        <f t="shared" si="56"/>
        <v>0.22662039110005</v>
      </c>
      <c r="M217" s="26">
        <f t="shared" si="57"/>
        <v>0.91575645049818521</v>
      </c>
      <c r="N217" s="26">
        <f t="shared" si="58"/>
        <v>44.634942160611871</v>
      </c>
      <c r="O217" s="27">
        <f t="shared" si="50"/>
        <v>0.40826723414688393</v>
      </c>
      <c r="P217" s="8"/>
      <c r="Q217" s="3"/>
      <c r="R217" s="7"/>
      <c r="S217" s="8"/>
      <c r="T217" s="27">
        <f t="shared" si="61"/>
        <v>0.37387335319706189</v>
      </c>
      <c r="U217" s="27">
        <f t="shared" si="59"/>
        <v>0.12663412703168195</v>
      </c>
    </row>
    <row r="218" spans="4:21" x14ac:dyDescent="0.15">
      <c r="D218" s="22"/>
      <c r="E218" s="6">
        <v>216</v>
      </c>
      <c r="F218" s="25">
        <f t="shared" si="51"/>
        <v>6.0000000000000039E-2</v>
      </c>
      <c r="G218" s="37">
        <f t="shared" si="60"/>
        <v>1.0596241035318976E-2</v>
      </c>
      <c r="H218" s="22">
        <f t="shared" si="52"/>
        <v>0.44956194132165633</v>
      </c>
      <c r="I218" s="38">
        <f t="shared" si="53"/>
        <v>0.24177260336998097</v>
      </c>
      <c r="J218" s="26">
        <f t="shared" si="54"/>
        <v>0.20778933795167537</v>
      </c>
      <c r="K218" s="26">
        <f t="shared" si="55"/>
        <v>0.47296260573136456</v>
      </c>
      <c r="L218" s="7">
        <f t="shared" si="56"/>
        <v>0.22317471080305937</v>
      </c>
      <c r="M218" s="26">
        <f t="shared" si="57"/>
        <v>0.90392665448609932</v>
      </c>
      <c r="N218" s="26">
        <f t="shared" si="58"/>
        <v>43.954190216928829</v>
      </c>
      <c r="O218" s="27">
        <f t="shared" si="50"/>
        <v>0.40656965974059911</v>
      </c>
      <c r="P218" s="8"/>
      <c r="Q218" s="3"/>
      <c r="R218" s="7"/>
      <c r="S218" s="8"/>
      <c r="T218" s="27">
        <f t="shared" si="61"/>
        <v>0.36750915234487147</v>
      </c>
      <c r="U218" s="27">
        <f t="shared" si="59"/>
        <v>0.12505748720002877</v>
      </c>
    </row>
    <row r="219" spans="4:21" x14ac:dyDescent="0.15">
      <c r="D219" s="22"/>
      <c r="E219" s="6">
        <v>217</v>
      </c>
      <c r="F219" s="25">
        <f t="shared" si="51"/>
        <v>6.0000000000000039E-2</v>
      </c>
      <c r="G219" s="37">
        <f t="shared" si="60"/>
        <v>1.0596241035318976E-2</v>
      </c>
      <c r="H219" s="22">
        <f t="shared" si="52"/>
        <v>0.44479827463110616</v>
      </c>
      <c r="I219" s="38">
        <f t="shared" si="53"/>
        <v>0.2380851970083645</v>
      </c>
      <c r="J219" s="26">
        <f t="shared" si="54"/>
        <v>0.20671307762274166</v>
      </c>
      <c r="K219" s="26">
        <f t="shared" si="55"/>
        <v>0.46574919405083715</v>
      </c>
      <c r="L219" s="7">
        <f t="shared" si="56"/>
        <v>0.21977095108464414</v>
      </c>
      <c r="M219" s="26">
        <f t="shared" si="57"/>
        <v>0.89223322275822303</v>
      </c>
      <c r="N219" s="26">
        <f t="shared" si="58"/>
        <v>43.281727945255248</v>
      </c>
      <c r="O219" s="27">
        <f t="shared" si="50"/>
        <v>0.40487914384556339</v>
      </c>
      <c r="P219" s="8"/>
      <c r="Q219" s="3"/>
      <c r="R219" s="7"/>
      <c r="S219" s="8"/>
      <c r="T219" s="27">
        <f t="shared" si="61"/>
        <v>0.36124662334091717</v>
      </c>
      <c r="U219" s="27">
        <f t="shared" si="59"/>
        <v>0.12349555266199205</v>
      </c>
    </row>
    <row r="220" spans="4:21" x14ac:dyDescent="0.15">
      <c r="D220" s="22"/>
      <c r="E220" s="6">
        <v>218</v>
      </c>
      <c r="F220" s="25">
        <f t="shared" si="51"/>
        <v>6.0000000000000039E-2</v>
      </c>
      <c r="G220" s="37">
        <f t="shared" si="60"/>
        <v>1.0596241035318976E-2</v>
      </c>
      <c r="H220" s="22">
        <f t="shared" si="52"/>
        <v>0.44008508490102094</v>
      </c>
      <c r="I220" s="38">
        <f t="shared" si="53"/>
        <v>0.23444269303679929</v>
      </c>
      <c r="J220" s="26">
        <f t="shared" si="54"/>
        <v>0.20564239186422165</v>
      </c>
      <c r="K220" s="26">
        <f t="shared" si="55"/>
        <v>0.45862362173302573</v>
      </c>
      <c r="L220" s="7">
        <f t="shared" si="56"/>
        <v>0.21640863972627625</v>
      </c>
      <c r="M220" s="26">
        <f t="shared" si="57"/>
        <v>0.88067465332352357</v>
      </c>
      <c r="N220" s="26">
        <f t="shared" si="58"/>
        <v>42.617461931657999</v>
      </c>
      <c r="O220" s="27">
        <f t="shared" si="50"/>
        <v>0.40319565711250011</v>
      </c>
      <c r="P220" s="8"/>
      <c r="Q220" s="3"/>
      <c r="R220" s="7"/>
      <c r="S220" s="8"/>
      <c r="T220" s="27">
        <f t="shared" si="61"/>
        <v>0.35508419554910131</v>
      </c>
      <c r="U220" s="27">
        <f t="shared" si="59"/>
        <v>0.12194826452461137</v>
      </c>
    </row>
    <row r="221" spans="4:21" x14ac:dyDescent="0.15">
      <c r="D221" s="22"/>
      <c r="E221" s="6">
        <v>219</v>
      </c>
      <c r="F221" s="25">
        <f t="shared" si="51"/>
        <v>6.0000000000000039E-2</v>
      </c>
      <c r="G221" s="37">
        <f t="shared" si="60"/>
        <v>1.0596241035318976E-2</v>
      </c>
      <c r="H221" s="22">
        <f t="shared" si="52"/>
        <v>0.43542183726536093</v>
      </c>
      <c r="I221" s="38">
        <f t="shared" si="53"/>
        <v>0.23084458546314748</v>
      </c>
      <c r="J221" s="26">
        <f t="shared" si="54"/>
        <v>0.20457725180221345</v>
      </c>
      <c r="K221" s="26">
        <f t="shared" si="55"/>
        <v>0.45158489894137882</v>
      </c>
      <c r="L221" s="7">
        <f t="shared" si="56"/>
        <v>0.21308730965829001</v>
      </c>
      <c r="M221" s="26">
        <f t="shared" si="57"/>
        <v>0.86924946040188233</v>
      </c>
      <c r="N221" s="26">
        <f t="shared" si="58"/>
        <v>41.961299780914409</v>
      </c>
      <c r="O221" s="27">
        <f t="shared" si="50"/>
        <v>0.40151917031416667</v>
      </c>
      <c r="P221" s="8"/>
      <c r="Q221" s="3"/>
      <c r="R221" s="7"/>
      <c r="S221" s="8"/>
      <c r="T221" s="27">
        <f t="shared" si="61"/>
        <v>0.34902032213660089</v>
      </c>
      <c r="U221" s="27">
        <f t="shared" si="59"/>
        <v>0.12041556220984739</v>
      </c>
    </row>
    <row r="222" spans="4:21" x14ac:dyDescent="0.15">
      <c r="D222" s="22"/>
      <c r="E222" s="6">
        <v>220</v>
      </c>
      <c r="F222" s="25">
        <f t="shared" si="51"/>
        <v>6.0000000000000039E-2</v>
      </c>
      <c r="G222" s="37">
        <f t="shared" si="60"/>
        <v>1.0596241035318976E-2</v>
      </c>
      <c r="H222" s="22">
        <f t="shared" si="52"/>
        <v>0.43080800252565571</v>
      </c>
      <c r="I222" s="38">
        <f t="shared" si="53"/>
        <v>0.2272903738132864</v>
      </c>
      <c r="J222" s="26">
        <f t="shared" si="54"/>
        <v>0.20351762871236931</v>
      </c>
      <c r="K222" s="26">
        <f t="shared" si="55"/>
        <v>0.44463204663384642</v>
      </c>
      <c r="L222" s="7">
        <f t="shared" si="56"/>
        <v>0.20980649890457204</v>
      </c>
      <c r="M222" s="26">
        <f t="shared" si="57"/>
        <v>0.85795617425078774</v>
      </c>
      <c r="N222" s="26">
        <f t="shared" si="58"/>
        <v>41.313150105568191</v>
      </c>
      <c r="O222" s="27">
        <f t="shared" si="50"/>
        <v>0.39984965434484737</v>
      </c>
      <c r="P222" s="8"/>
      <c r="Q222" s="3"/>
      <c r="R222" s="7"/>
      <c r="S222" s="8"/>
      <c r="T222" s="27">
        <f t="shared" si="61"/>
        <v>0.34305347971720512</v>
      </c>
      <c r="U222" s="27">
        <f t="shared" si="59"/>
        <v>0.11889738351846495</v>
      </c>
    </row>
    <row r="223" spans="4:21" x14ac:dyDescent="0.15">
      <c r="D223" s="22"/>
      <c r="E223" s="6">
        <v>221</v>
      </c>
      <c r="F223" s="25">
        <f t="shared" si="51"/>
        <v>6.0000000000000039E-2</v>
      </c>
      <c r="G223" s="37">
        <f t="shared" si="60"/>
        <v>1.0596241035318976E-2</v>
      </c>
      <c r="H223" s="22">
        <f t="shared" si="52"/>
        <v>0.42624305709094956</v>
      </c>
      <c r="I223" s="38">
        <f t="shared" si="53"/>
        <v>0.2237795630718277</v>
      </c>
      <c r="J223" s="26">
        <f t="shared" si="54"/>
        <v>0.20246349401912186</v>
      </c>
      <c r="K223" s="26">
        <f t="shared" si="55"/>
        <v>0.43776409644691416</v>
      </c>
      <c r="L223" s="7">
        <f t="shared" si="56"/>
        <v>0.20656575052784096</v>
      </c>
      <c r="M223" s="26">
        <f t="shared" si="57"/>
        <v>0.84679334099387704</v>
      </c>
      <c r="N223" s="26">
        <f t="shared" si="58"/>
        <v>40.672922515102158</v>
      </c>
      <c r="O223" s="27">
        <f t="shared" si="50"/>
        <v>0.39818708021984806</v>
      </c>
      <c r="P223" s="8"/>
      <c r="Q223" s="3"/>
      <c r="R223" s="7"/>
      <c r="S223" s="8"/>
      <c r="T223" s="27">
        <f t="shared" si="61"/>
        <v>0.33718216799996209</v>
      </c>
      <c r="U223" s="27">
        <f t="shared" si="59"/>
        <v>0.11739366469239305</v>
      </c>
    </row>
    <row r="224" spans="4:21" x14ac:dyDescent="0.15">
      <c r="D224" s="22"/>
      <c r="E224" s="6">
        <v>222</v>
      </c>
      <c r="F224" s="25">
        <f t="shared" si="51"/>
        <v>6.0000000000000039E-2</v>
      </c>
      <c r="G224" s="37">
        <f t="shared" si="60"/>
        <v>1.0596241035318976E-2</v>
      </c>
      <c r="H224" s="22">
        <f t="shared" si="52"/>
        <v>0.42172648291838261</v>
      </c>
      <c r="I224" s="38">
        <f t="shared" si="53"/>
        <v>0.22031166362347002</v>
      </c>
      <c r="J224" s="26">
        <f t="shared" si="54"/>
        <v>0.20141481929491259</v>
      </c>
      <c r="K224" s="26">
        <f t="shared" si="55"/>
        <v>0.43098009058087461</v>
      </c>
      <c r="L224" s="7">
        <f t="shared" si="56"/>
        <v>0.20336461257551081</v>
      </c>
      <c r="M224" s="26">
        <f t="shared" si="57"/>
        <v>0.83575952245129792</v>
      </c>
      <c r="N224" s="26">
        <f t="shared" si="58"/>
        <v>40.040527605226373</v>
      </c>
      <c r="O224" s="27">
        <f t="shared" ref="O224:O287" si="62">EXP(-$B$9/12*E224)</f>
        <v>0.3965314190749929</v>
      </c>
      <c r="P224" s="8"/>
      <c r="Q224" s="3"/>
      <c r="R224" s="7"/>
      <c r="S224" s="8"/>
      <c r="T224" s="27">
        <f t="shared" si="61"/>
        <v>0.33140490944305157</v>
      </c>
      <c r="U224" s="27">
        <f t="shared" si="59"/>
        <v>0.11590434047559188</v>
      </c>
    </row>
    <row r="225" spans="4:21" x14ac:dyDescent="0.15">
      <c r="D225" s="22"/>
      <c r="E225" s="6">
        <v>223</v>
      </c>
      <c r="F225" s="25">
        <f t="shared" si="51"/>
        <v>6.0000000000000039E-2</v>
      </c>
      <c r="G225" s="37">
        <f t="shared" si="60"/>
        <v>1.0596241035318976E-2</v>
      </c>
      <c r="H225" s="22">
        <f t="shared" si="52"/>
        <v>0.41725776745440207</v>
      </c>
      <c r="I225" s="38">
        <f t="shared" si="53"/>
        <v>0.21688619119497621</v>
      </c>
      <c r="J225" s="26">
        <f t="shared" si="54"/>
        <v>0.20037157625942587</v>
      </c>
      <c r="K225" s="26">
        <f t="shared" si="55"/>
        <v>0.42427908168632195</v>
      </c>
      <c r="L225" s="7">
        <f t="shared" si="56"/>
        <v>0.20020263802613186</v>
      </c>
      <c r="M225" s="26">
        <f t="shared" si="57"/>
        <v>0.82485329597187973</v>
      </c>
      <c r="N225" s="26">
        <f t="shared" si="58"/>
        <v>39.415876947280623</v>
      </c>
      <c r="O225" s="27">
        <f t="shared" si="62"/>
        <v>0.39488264216612312</v>
      </c>
      <c r="P225" s="8"/>
      <c r="Q225" s="3"/>
      <c r="R225" s="7"/>
      <c r="S225" s="8"/>
      <c r="T225" s="27">
        <f t="shared" si="61"/>
        <v>0.32572024891281104</v>
      </c>
      <c r="U225" s="27">
        <f t="shared" si="59"/>
        <v>0.1144293441734581</v>
      </c>
    </row>
    <row r="226" spans="4:21" x14ac:dyDescent="0.15">
      <c r="D226" s="22"/>
      <c r="E226" s="6">
        <v>224</v>
      </c>
      <c r="F226" s="25">
        <f t="shared" ref="F226:F289" si="63">F225</f>
        <v>6.0000000000000039E-2</v>
      </c>
      <c r="G226" s="37">
        <f t="shared" si="60"/>
        <v>1.0596241035318976E-2</v>
      </c>
      <c r="H226" s="22">
        <f t="shared" si="52"/>
        <v>0.41283640357659618</v>
      </c>
      <c r="I226" s="38">
        <f t="shared" si="53"/>
        <v>0.21350266679777005</v>
      </c>
      <c r="J226" s="26">
        <f t="shared" si="54"/>
        <v>0.19933373677882613</v>
      </c>
      <c r="K226" s="26">
        <f t="shared" si="55"/>
        <v>0.4176601327518582</v>
      </c>
      <c r="L226" s="7">
        <f t="shared" si="56"/>
        <v>0.19707938473640313</v>
      </c>
      <c r="M226" s="26">
        <f t="shared" si="57"/>
        <v>0.81407325426708743</v>
      </c>
      <c r="N226" s="26">
        <f t="shared" si="58"/>
        <v>38.798883077749942</v>
      </c>
      <c r="O226" s="27">
        <f t="shared" si="62"/>
        <v>0.39324072086859824</v>
      </c>
      <c r="P226" s="8"/>
      <c r="Q226" s="3"/>
      <c r="R226" s="7"/>
      <c r="S226" s="8"/>
      <c r="T226" s="27">
        <f t="shared" si="61"/>
        <v>0.32012675334783514</v>
      </c>
      <c r="U226" s="27">
        <f t="shared" si="59"/>
        <v>0.11296860771079789</v>
      </c>
    </row>
    <row r="227" spans="4:21" x14ac:dyDescent="0.15">
      <c r="D227" s="22"/>
      <c r="E227" s="6">
        <v>225</v>
      </c>
      <c r="F227" s="25">
        <f t="shared" si="63"/>
        <v>6.0000000000000039E-2</v>
      </c>
      <c r="G227" s="37">
        <f t="shared" si="60"/>
        <v>1.0596241035318976E-2</v>
      </c>
      <c r="H227" s="22">
        <f t="shared" si="52"/>
        <v>0.40846188953614432</v>
      </c>
      <c r="I227" s="38">
        <f t="shared" si="53"/>
        <v>0.21016061667114552</v>
      </c>
      <c r="J227" s="26">
        <f t="shared" si="54"/>
        <v>0.1983012728649988</v>
      </c>
      <c r="K227" s="26">
        <f t="shared" si="55"/>
        <v>0.41112231699299695</v>
      </c>
      <c r="L227" s="7">
        <f t="shared" si="56"/>
        <v>0.1939944153887497</v>
      </c>
      <c r="M227" s="26">
        <f t="shared" si="57"/>
        <v>0.80341800524674545</v>
      </c>
      <c r="N227" s="26">
        <f t="shared" si="58"/>
        <v>38.189459487891952</v>
      </c>
      <c r="O227" s="27">
        <f t="shared" si="62"/>
        <v>0.39160562667679899</v>
      </c>
      <c r="P227" s="8"/>
      <c r="Q227" s="3"/>
      <c r="R227" s="7"/>
      <c r="S227" s="8"/>
      <c r="T227" s="27">
        <f t="shared" si="61"/>
        <v>0.31462301142807553</v>
      </c>
      <c r="U227" s="27">
        <f t="shared" si="59"/>
        <v>0.11152206168839707</v>
      </c>
    </row>
    <row r="228" spans="4:21" x14ac:dyDescent="0.15">
      <c r="D228" s="22"/>
      <c r="E228" s="6">
        <v>226</v>
      </c>
      <c r="F228" s="25">
        <f t="shared" si="63"/>
        <v>6.0000000000000039E-2</v>
      </c>
      <c r="G228" s="37">
        <f t="shared" si="60"/>
        <v>1.0596241035318976E-2</v>
      </c>
      <c r="H228" s="22">
        <f t="shared" si="52"/>
        <v>0.40413372890087751</v>
      </c>
      <c r="I228" s="38">
        <f t="shared" si="53"/>
        <v>0.20685957222608142</v>
      </c>
      <c r="J228" s="26">
        <f t="shared" si="54"/>
        <v>0.19727415667479609</v>
      </c>
      <c r="K228" s="26">
        <f t="shared" si="55"/>
        <v>0.40466471774225232</v>
      </c>
      <c r="L228" s="7">
        <f t="shared" si="56"/>
        <v>0.19094729743945976</v>
      </c>
      <c r="M228" s="26">
        <f t="shared" si="57"/>
        <v>0.79288617185650812</v>
      </c>
      <c r="N228" s="26">
        <f t="shared" si="58"/>
        <v>37.587520613474908</v>
      </c>
      <c r="O228" s="27">
        <f t="shared" si="62"/>
        <v>0.38997733120363232</v>
      </c>
      <c r="P228" s="8"/>
      <c r="Q228" s="3"/>
      <c r="R228" s="7"/>
      <c r="S228" s="8"/>
      <c r="T228" s="27">
        <f t="shared" si="61"/>
        <v>0.30920763324886558</v>
      </c>
      <c r="U228" s="27">
        <f t="shared" si="59"/>
        <v>0.11008963543821698</v>
      </c>
    </row>
    <row r="229" spans="4:21" x14ac:dyDescent="0.15">
      <c r="D229" s="22"/>
      <c r="E229" s="6">
        <v>227</v>
      </c>
      <c r="F229" s="25">
        <f t="shared" si="63"/>
        <v>6.0000000000000039E-2</v>
      </c>
      <c r="G229" s="37">
        <f t="shared" si="60"/>
        <v>1.0596241035318976E-2</v>
      </c>
      <c r="H229" s="22">
        <f t="shared" si="52"/>
        <v>0.39985143049894156</v>
      </c>
      <c r="I229" s="38">
        <f t="shared" si="53"/>
        <v>0.20359906998965574</v>
      </c>
      <c r="J229" s="26">
        <f t="shared" si="54"/>
        <v>0.19625236050928582</v>
      </c>
      <c r="K229" s="26">
        <f t="shared" si="55"/>
        <v>0.39828642834040073</v>
      </c>
      <c r="L229" s="7">
        <f t="shared" si="56"/>
        <v>0.18793760306737453</v>
      </c>
      <c r="M229" s="26">
        <f t="shared" si="57"/>
        <v>0.78247639191706109</v>
      </c>
      <c r="N229" s="26">
        <f t="shared" si="58"/>
        <v>36.992981824625225</v>
      </c>
      <c r="O229" s="27">
        <f t="shared" si="62"/>
        <v>0.38835580618003868</v>
      </c>
      <c r="P229" s="8"/>
      <c r="Q229" s="3"/>
      <c r="R229" s="7"/>
      <c r="S229" s="8"/>
      <c r="T229" s="27">
        <f t="shared" si="61"/>
        <v>0.30387924999979815</v>
      </c>
      <c r="U229" s="27">
        <f t="shared" si="59"/>
        <v>0.10867125707724483</v>
      </c>
    </row>
    <row r="230" spans="4:21" x14ac:dyDescent="0.15">
      <c r="D230" s="22"/>
      <c r="E230" s="6">
        <v>228</v>
      </c>
      <c r="F230" s="25">
        <f t="shared" si="63"/>
        <v>6.0000000000000039E-2</v>
      </c>
      <c r="G230" s="37">
        <f t="shared" si="60"/>
        <v>1.0596241035318976E-2</v>
      </c>
      <c r="H230" s="22">
        <f t="shared" si="52"/>
        <v>0.39561450836305767</v>
      </c>
      <c r="I230" s="38">
        <f t="shared" si="53"/>
        <v>0.2003786515500533</v>
      </c>
      <c r="J230" s="26">
        <f t="shared" si="54"/>
        <v>0.19523585681300437</v>
      </c>
      <c r="K230" s="26">
        <f t="shared" si="55"/>
        <v>0.39198655202890287</v>
      </c>
      <c r="L230" s="7">
        <f t="shared" si="56"/>
        <v>0.18496490912312613</v>
      </c>
      <c r="M230" s="26">
        <f t="shared" si="57"/>
        <v>0.77218731796503337</v>
      </c>
      <c r="N230" s="26">
        <f t="shared" si="58"/>
        <v>36.405759415783315</v>
      </c>
      <c r="O230" s="27">
        <f t="shared" si="62"/>
        <v>0.38674102345450123</v>
      </c>
      <c r="P230" s="8"/>
      <c r="Q230" s="3"/>
      <c r="R230" s="7"/>
      <c r="S230" s="8"/>
      <c r="T230" s="27">
        <f t="shared" si="61"/>
        <v>0.29863651364838339</v>
      </c>
      <c r="U230" s="27">
        <f t="shared" si="59"/>
        <v>0.10726685356002531</v>
      </c>
    </row>
    <row r="231" spans="4:21" x14ac:dyDescent="0.15">
      <c r="D231" s="22"/>
      <c r="E231" s="6">
        <v>229</v>
      </c>
      <c r="F231" s="25">
        <f t="shared" si="63"/>
        <v>6.0000000000000039E-2</v>
      </c>
      <c r="G231" s="37">
        <f t="shared" si="60"/>
        <v>1.0596241035318976E-2</v>
      </c>
      <c r="H231" s="22">
        <f t="shared" si="52"/>
        <v>0.39142248167537352</v>
      </c>
      <c r="I231" s="38">
        <f t="shared" si="53"/>
        <v>0.19719786350215962</v>
      </c>
      <c r="J231" s="26">
        <f t="shared" si="54"/>
        <v>0.1942246181732139</v>
      </c>
      <c r="K231" s="26">
        <f t="shared" si="55"/>
        <v>0.38576420184347338</v>
      </c>
      <c r="L231" s="7">
        <f t="shared" si="56"/>
        <v>0.18202879707891659</v>
      </c>
      <c r="M231" s="26">
        <f t="shared" si="57"/>
        <v>0.76201761709560389</v>
      </c>
      <c r="N231" s="26">
        <f t="shared" si="58"/>
        <v>35.825770595766627</v>
      </c>
      <c r="O231" s="27">
        <f t="shared" si="62"/>
        <v>0.38513295499255712</v>
      </c>
      <c r="P231" s="8"/>
      <c r="Q231" s="3"/>
      <c r="R231" s="7"/>
      <c r="S231" s="8"/>
      <c r="T231" s="27">
        <f t="shared" si="61"/>
        <v>0.29347809662841684</v>
      </c>
      <c r="U231" s="27">
        <f t="shared" si="59"/>
        <v>0.10587635072990162</v>
      </c>
    </row>
    <row r="232" spans="4:21" x14ac:dyDescent="0.15">
      <c r="D232" s="22"/>
      <c r="E232" s="6">
        <v>230</v>
      </c>
      <c r="F232" s="25">
        <f t="shared" si="63"/>
        <v>6.0000000000000039E-2</v>
      </c>
      <c r="G232" s="37">
        <f t="shared" si="60"/>
        <v>1.0596241035318976E-2</v>
      </c>
      <c r="H232" s="22">
        <f t="shared" si="52"/>
        <v>0.38727487471289856</v>
      </c>
      <c r="I232" s="38">
        <f t="shared" si="53"/>
        <v>0.19405625739373589</v>
      </c>
      <c r="J232" s="26">
        <f t="shared" si="54"/>
        <v>0.19321861731916268</v>
      </c>
      <c r="K232" s="26">
        <f t="shared" si="55"/>
        <v>0.37961850050878632</v>
      </c>
      <c r="L232" s="7">
        <f t="shared" si="56"/>
        <v>0.17912885297883313</v>
      </c>
      <c r="M232" s="26">
        <f t="shared" si="57"/>
        <v>0.75196597080678207</v>
      </c>
      <c r="N232" s="26">
        <f t="shared" si="58"/>
        <v>35.252933477938683</v>
      </c>
      <c r="O232" s="27">
        <f t="shared" si="62"/>
        <v>0.38353157287631068</v>
      </c>
      <c r="P232" s="8"/>
      <c r="Q232" s="3"/>
      <c r="R232" s="7"/>
      <c r="S232" s="8"/>
      <c r="T232" s="27">
        <f t="shared" si="61"/>
        <v>0.28840269153298703</v>
      </c>
      <c r="U232" s="27">
        <f t="shared" si="59"/>
        <v>0.10449967336899176</v>
      </c>
    </row>
    <row r="233" spans="4:21" x14ac:dyDescent="0.15">
      <c r="D233" s="22"/>
      <c r="E233" s="6">
        <v>231</v>
      </c>
      <c r="F233" s="25">
        <f t="shared" si="63"/>
        <v>6.0000000000000039E-2</v>
      </c>
      <c r="G233" s="37">
        <f t="shared" si="60"/>
        <v>1.0596241035318976E-2</v>
      </c>
      <c r="H233" s="22">
        <f t="shared" si="52"/>
        <v>0.38317121679351773</v>
      </c>
      <c r="I233" s="38">
        <f t="shared" si="53"/>
        <v>0.19095338967216788</v>
      </c>
      <c r="J233" s="26">
        <f t="shared" si="54"/>
        <v>0.19221782712134985</v>
      </c>
      <c r="K233" s="26">
        <f t="shared" si="55"/>
        <v>0.37354858033430399</v>
      </c>
      <c r="L233" s="7">
        <f t="shared" si="56"/>
        <v>0.17626466738969343</v>
      </c>
      <c r="M233" s="26">
        <f t="shared" si="57"/>
        <v>0.74203107484534736</v>
      </c>
      <c r="N233" s="26">
        <f t="shared" si="58"/>
        <v>34.687167070483035</v>
      </c>
      <c r="O233" s="27">
        <f t="shared" si="62"/>
        <v>0.38193684930394889</v>
      </c>
      <c r="P233" s="8"/>
      <c r="Q233" s="3"/>
      <c r="R233" s="7"/>
      <c r="S233" s="8"/>
      <c r="T233" s="27">
        <f t="shared" si="61"/>
        <v>0.28340901081205466</v>
      </c>
      <c r="U233" s="27">
        <f t="shared" si="59"/>
        <v>0.10313674524692672</v>
      </c>
    </row>
    <row r="234" spans="4:21" x14ac:dyDescent="0.15">
      <c r="D234" s="22"/>
      <c r="E234" s="6">
        <v>232</v>
      </c>
      <c r="F234" s="25">
        <f t="shared" si="63"/>
        <v>6.0000000000000039E-2</v>
      </c>
      <c r="G234" s="37">
        <f t="shared" si="60"/>
        <v>1.0596241035318976E-2</v>
      </c>
      <c r="H234" s="22">
        <f t="shared" si="52"/>
        <v>0.37911104222257713</v>
      </c>
      <c r="I234" s="38">
        <f t="shared" si="53"/>
        <v>0.18788882163178311</v>
      </c>
      <c r="J234" s="26">
        <f t="shared" si="54"/>
        <v>0.19122222059079402</v>
      </c>
      <c r="K234" s="26">
        <f t="shared" si="55"/>
        <v>0.36755358311121744</v>
      </c>
      <c r="L234" s="7">
        <f t="shared" si="56"/>
        <v>0.17343583535241519</v>
      </c>
      <c r="M234" s="26">
        <f t="shared" si="57"/>
        <v>0.73221163905442666</v>
      </c>
      <c r="N234" s="26">
        <f t="shared" si="58"/>
        <v>34.128391266781023</v>
      </c>
      <c r="O234" s="27">
        <f t="shared" si="62"/>
        <v>0.38034875658925854</v>
      </c>
      <c r="P234" s="8"/>
      <c r="Q234" s="3"/>
      <c r="R234" s="7"/>
      <c r="S234" s="8"/>
      <c r="T234" s="27">
        <f t="shared" si="61"/>
        <v>0.27849578647453416</v>
      </c>
      <c r="U234" s="27">
        <f t="shared" si="59"/>
        <v>0.10178748916837574</v>
      </c>
    </row>
    <row r="235" spans="4:21" x14ac:dyDescent="0.15">
      <c r="D235" s="22"/>
      <c r="E235" s="6">
        <v>233</v>
      </c>
      <c r="F235" s="25">
        <f t="shared" si="63"/>
        <v>6.0000000000000039E-2</v>
      </c>
      <c r="G235" s="37">
        <f t="shared" si="60"/>
        <v>1.0596241035318976E-2</v>
      </c>
      <c r="H235" s="22">
        <f t="shared" si="52"/>
        <v>0.3750938902400357</v>
      </c>
      <c r="I235" s="38">
        <f t="shared" si="53"/>
        <v>0.18486211936173055</v>
      </c>
      <c r="J235" s="26">
        <f t="shared" si="54"/>
        <v>0.19023177087830515</v>
      </c>
      <c r="K235" s="26">
        <f t="shared" si="55"/>
        <v>0.36163266001048683</v>
      </c>
      <c r="L235" s="7">
        <f t="shared" si="56"/>
        <v>0.17064195633390511</v>
      </c>
      <c r="M235" s="26">
        <f t="shared" si="57"/>
        <v>0.72250638722269711</v>
      </c>
      <c r="N235" s="26">
        <f t="shared" si="58"/>
        <v>33.576526835892231</v>
      </c>
      <c r="O235" s="27">
        <f t="shared" si="62"/>
        <v>0.37876726716114573</v>
      </c>
      <c r="P235" s="8"/>
      <c r="Q235" s="3"/>
      <c r="R235" s="7"/>
      <c r="S235" s="8"/>
      <c r="T235" s="27">
        <f t="shared" si="61"/>
        <v>0.27366176979481355</v>
      </c>
      <c r="U235" s="27">
        <f t="shared" si="59"/>
        <v>0.10045182701938461</v>
      </c>
    </row>
    <row r="236" spans="4:21" x14ac:dyDescent="0.15">
      <c r="D236" s="22"/>
      <c r="E236" s="6">
        <v>234</v>
      </c>
      <c r="F236" s="25">
        <f t="shared" si="63"/>
        <v>6.0000000000000039E-2</v>
      </c>
      <c r="G236" s="37">
        <f t="shared" si="60"/>
        <v>1.0596241035318976E-2</v>
      </c>
      <c r="H236" s="22">
        <f t="shared" si="52"/>
        <v>0.3711193049681768</v>
      </c>
      <c r="I236" s="38">
        <f t="shared" si="53"/>
        <v>0.18187285369441628</v>
      </c>
      <c r="J236" s="26">
        <f t="shared" si="54"/>
        <v>0.18924645127376052</v>
      </c>
      <c r="K236" s="26">
        <f t="shared" si="55"/>
        <v>0.35578497148197008</v>
      </c>
      <c r="L236" s="7">
        <f t="shared" si="56"/>
        <v>0.16788263417946117</v>
      </c>
      <c r="M236" s="26">
        <f t="shared" si="57"/>
        <v>0.71291405693519172</v>
      </c>
      <c r="N236" s="26">
        <f t="shared" si="58"/>
        <v>33.031495413136504</v>
      </c>
      <c r="O236" s="27">
        <f t="shared" si="62"/>
        <v>0.37719235356315695</v>
      </c>
      <c r="P236" s="8"/>
      <c r="Q236" s="3"/>
      <c r="R236" s="7"/>
      <c r="S236" s="8"/>
      <c r="T236" s="27">
        <f t="shared" si="61"/>
        <v>0.26890573102364346</v>
      </c>
      <c r="U236" s="27">
        <f t="shared" si="59"/>
        <v>9.9129679812550567E-2</v>
      </c>
    </row>
    <row r="237" spans="4:21" x14ac:dyDescent="0.15">
      <c r="D237" s="22"/>
      <c r="E237" s="6">
        <v>235</v>
      </c>
      <c r="F237" s="25">
        <f t="shared" si="63"/>
        <v>6.0000000000000039E-2</v>
      </c>
      <c r="G237" s="37">
        <f t="shared" si="60"/>
        <v>1.0596241035318976E-2</v>
      </c>
      <c r="H237" s="22">
        <f t="shared" si="52"/>
        <v>0.36718683535987395</v>
      </c>
      <c r="I237" s="38">
        <f t="shared" si="53"/>
        <v>0.17892060015448941</v>
      </c>
      <c r="J237" s="26">
        <f t="shared" si="54"/>
        <v>0.18826623520538455</v>
      </c>
      <c r="K237" s="26">
        <f t="shared" si="55"/>
        <v>0.35000968715462755</v>
      </c>
      <c r="L237" s="7">
        <f t="shared" si="56"/>
        <v>0.16515747706568251</v>
      </c>
      <c r="M237" s="26">
        <f t="shared" si="57"/>
        <v>0.70343339942569461</v>
      </c>
      <c r="N237" s="26">
        <f t="shared" si="58"/>
        <v>32.493219490776497</v>
      </c>
      <c r="O237" s="27">
        <f t="shared" si="62"/>
        <v>0.37562398845300271</v>
      </c>
      <c r="P237" s="8"/>
      <c r="Q237" s="3"/>
      <c r="R237" s="7"/>
      <c r="S237" s="8"/>
      <c r="T237" s="27">
        <f t="shared" si="61"/>
        <v>0.26422645910333353</v>
      </c>
      <c r="U237" s="27">
        <f t="shared" si="59"/>
        <v>9.7820967731059069E-2</v>
      </c>
    </row>
    <row r="238" spans="4:21" x14ac:dyDescent="0.15">
      <c r="D238" s="22"/>
      <c r="E238" s="6">
        <v>236</v>
      </c>
      <c r="F238" s="25">
        <f t="shared" si="63"/>
        <v>6.0000000000000039E-2</v>
      </c>
      <c r="G238" s="37">
        <f t="shared" si="60"/>
        <v>1.0596241035318976E-2</v>
      </c>
      <c r="H238" s="22">
        <f t="shared" si="52"/>
        <v>0.36329603514740472</v>
      </c>
      <c r="I238" s="38">
        <f t="shared" si="53"/>
        <v>0.17600493890837268</v>
      </c>
      <c r="J238" s="26">
        <f t="shared" si="54"/>
        <v>0.18729109623903203</v>
      </c>
      <c r="K238" s="26">
        <f t="shared" si="55"/>
        <v>0.34430598573779231</v>
      </c>
      <c r="L238" s="7">
        <f t="shared" si="56"/>
        <v>0.16246609745388249</v>
      </c>
      <c r="M238" s="26">
        <f t="shared" si="57"/>
        <v>0.69406317943070683</v>
      </c>
      <c r="N238" s="26">
        <f t="shared" si="58"/>
        <v>31.961622408799673</v>
      </c>
      <c r="O238" s="27">
        <f t="shared" si="62"/>
        <v>0.37406214460208265</v>
      </c>
      <c r="P238" s="8"/>
      <c r="Q238" s="3"/>
      <c r="R238" s="7"/>
      <c r="S238" s="8"/>
      <c r="T238" s="27">
        <f t="shared" si="61"/>
        <v>0.25962276138719032</v>
      </c>
      <c r="U238" s="27">
        <f t="shared" si="59"/>
        <v>9.6525610171605533E-2</v>
      </c>
    </row>
    <row r="239" spans="4:21" x14ac:dyDescent="0.15">
      <c r="D239" s="22"/>
      <c r="E239" s="6">
        <v>237</v>
      </c>
      <c r="F239" s="25">
        <f t="shared" si="63"/>
        <v>6.0000000000000039E-2</v>
      </c>
      <c r="G239" s="37">
        <f t="shared" si="60"/>
        <v>1.0596241035318976E-2</v>
      </c>
      <c r="H239" s="22">
        <f t="shared" ref="H239:H302" si="64">H238* (1-G238)</f>
        <v>0.35944646279180709</v>
      </c>
      <c r="I239" s="38">
        <f t="shared" ref="I239:I302" si="65">N238*$B$5/12</f>
        <v>0.17312545471433158</v>
      </c>
      <c r="J239" s="26">
        <f t="shared" ref="J239:J302" si="66">H239-I239</f>
        <v>0.18632100807747551</v>
      </c>
      <c r="K239" s="26">
        <f t="shared" ref="K239:K302" si="67">G239*N238</f>
        <v>0.33867305492349364</v>
      </c>
      <c r="L239" s="7">
        <f t="shared" ref="L239:L302" si="68">$B$7/12*N238</f>
        <v>0.15980811204399836</v>
      </c>
      <c r="M239" s="26">
        <f t="shared" ref="M239:M302" si="69">SUM(J239:L239)</f>
        <v>0.68480217504496754</v>
      </c>
      <c r="N239" s="26">
        <f t="shared" ref="N239:N302" si="70">N238-J239-K239</f>
        <v>31.436628345798706</v>
      </c>
      <c r="O239" s="27">
        <f t="shared" si="62"/>
        <v>0.37250679489501298</v>
      </c>
      <c r="P239" s="8"/>
      <c r="Q239" s="3"/>
      <c r="R239" s="7"/>
      <c r="S239" s="8"/>
      <c r="T239" s="27">
        <f t="shared" si="61"/>
        <v>0.25509346336313449</v>
      </c>
      <c r="U239" s="27">
        <f t="shared" si="59"/>
        <v>9.5243525786225469E-2</v>
      </c>
    </row>
    <row r="240" spans="4:21" x14ac:dyDescent="0.15">
      <c r="D240" s="22"/>
      <c r="E240" s="6">
        <v>238</v>
      </c>
      <c r="F240" s="25">
        <f t="shared" si="63"/>
        <v>6.0000000000000039E-2</v>
      </c>
      <c r="G240" s="37">
        <f t="shared" si="60"/>
        <v>1.0596241035318976E-2</v>
      </c>
      <c r="H240" s="22">
        <f t="shared" si="64"/>
        <v>0.3556376814327723</v>
      </c>
      <c r="I240" s="38">
        <f t="shared" si="65"/>
        <v>0.17028173687307632</v>
      </c>
      <c r="J240" s="26">
        <f t="shared" si="66"/>
        <v>0.18535594455969598</v>
      </c>
      <c r="K240" s="26">
        <f t="shared" si="67"/>
        <v>0.33311009128982394</v>
      </c>
      <c r="L240" s="7">
        <f t="shared" si="68"/>
        <v>0.15718314172899353</v>
      </c>
      <c r="M240" s="26">
        <f t="shared" si="69"/>
        <v>0.67564917757851339</v>
      </c>
      <c r="N240" s="26">
        <f t="shared" si="70"/>
        <v>30.918162309949185</v>
      </c>
      <c r="O240" s="27">
        <f t="shared" si="62"/>
        <v>0.37095791232915548</v>
      </c>
      <c r="P240" s="8"/>
      <c r="Q240" s="3"/>
      <c r="R240" s="7"/>
      <c r="S240" s="8"/>
      <c r="T240" s="27">
        <f t="shared" si="61"/>
        <v>0.25063740838143617</v>
      </c>
      <c r="U240" s="27">
        <f t="shared" si="59"/>
        <v>9.3974632523056198E-2</v>
      </c>
    </row>
    <row r="241" spans="4:21" x14ac:dyDescent="0.15">
      <c r="D241" s="22"/>
      <c r="E241" s="6">
        <v>239</v>
      </c>
      <c r="F241" s="25">
        <f t="shared" si="63"/>
        <v>6.0000000000000039E-2</v>
      </c>
      <c r="G241" s="37">
        <f t="shared" si="60"/>
        <v>1.0596241035318976E-2</v>
      </c>
      <c r="H241" s="22">
        <f t="shared" si="64"/>
        <v>0.35186925883906867</v>
      </c>
      <c r="I241" s="38">
        <f t="shared" si="65"/>
        <v>0.16747337917889141</v>
      </c>
      <c r="J241" s="26">
        <f t="shared" si="66"/>
        <v>0.18439587966017726</v>
      </c>
      <c r="K241" s="26">
        <f t="shared" si="67"/>
        <v>0.32761630020533611</v>
      </c>
      <c r="L241" s="7">
        <f t="shared" si="68"/>
        <v>0.15459081154974594</v>
      </c>
      <c r="M241" s="26">
        <f t="shared" si="69"/>
        <v>0.66660299141525936</v>
      </c>
      <c r="N241" s="26">
        <f t="shared" si="70"/>
        <v>30.406150130083674</v>
      </c>
      <c r="O241" s="27">
        <f t="shared" si="62"/>
        <v>0.36941547001414898</v>
      </c>
      <c r="P241" s="8"/>
      <c r="Q241" s="3"/>
      <c r="R241" s="7"/>
      <c r="S241" s="8"/>
      <c r="T241" s="27">
        <f t="shared" si="61"/>
        <v>0.24625345738650575</v>
      </c>
      <c r="U241" s="27">
        <f t="shared" si="59"/>
        <v>9.2718847666051971E-2</v>
      </c>
    </row>
    <row r="242" spans="4:21" x14ac:dyDescent="0.15">
      <c r="D242" s="22"/>
      <c r="E242" s="6">
        <v>240</v>
      </c>
      <c r="F242" s="25">
        <f t="shared" si="63"/>
        <v>6.0000000000000039E-2</v>
      </c>
      <c r="G242" s="37">
        <f t="shared" si="60"/>
        <v>1.0596241035318976E-2</v>
      </c>
      <c r="H242" s="22">
        <f t="shared" si="64"/>
        <v>0.34814076735949084</v>
      </c>
      <c r="I242" s="38">
        <f t="shared" si="65"/>
        <v>0.16469997987128657</v>
      </c>
      <c r="J242" s="26">
        <f t="shared" si="66"/>
        <v>0.18344078748820428</v>
      </c>
      <c r="K242" s="26">
        <f t="shared" si="67"/>
        <v>0.32219089573446202</v>
      </c>
      <c r="L242" s="7">
        <f t="shared" si="68"/>
        <v>0.15203075065041838</v>
      </c>
      <c r="M242" s="26">
        <f t="shared" si="69"/>
        <v>0.65766243387308465</v>
      </c>
      <c r="N242" s="26">
        <f t="shared" si="70"/>
        <v>29.900518446861007</v>
      </c>
      <c r="O242" s="27">
        <f t="shared" si="62"/>
        <v>0.36787944117144233</v>
      </c>
      <c r="P242" s="8"/>
      <c r="Q242" s="3"/>
      <c r="R242" s="7"/>
      <c r="S242" s="8"/>
      <c r="T242" s="27">
        <f t="shared" si="61"/>
        <v>0.24194048865268103</v>
      </c>
      <c r="U242" s="27">
        <f t="shared" si="59"/>
        <v>9.1476087873675047E-2</v>
      </c>
    </row>
    <row r="243" spans="4:21" x14ac:dyDescent="0.15">
      <c r="D243" s="22"/>
      <c r="E243" s="6">
        <v>241</v>
      </c>
      <c r="F243" s="25">
        <f t="shared" si="63"/>
        <v>6.0000000000000039E-2</v>
      </c>
      <c r="G243" s="37">
        <f t="shared" si="60"/>
        <v>1.0596241035318976E-2</v>
      </c>
      <c r="H243" s="22">
        <f t="shared" si="64"/>
        <v>0.34445178387432879</v>
      </c>
      <c r="I243" s="38">
        <f t="shared" si="65"/>
        <v>0.16196114158716379</v>
      </c>
      <c r="J243" s="26">
        <f t="shared" si="66"/>
        <v>0.18249064228716499</v>
      </c>
      <c r="K243" s="26">
        <f t="shared" si="67"/>
        <v>0.31683310054394059</v>
      </c>
      <c r="L243" s="7">
        <f t="shared" si="68"/>
        <v>0.14950259223430504</v>
      </c>
      <c r="M243" s="26">
        <f t="shared" si="69"/>
        <v>0.64882633506541065</v>
      </c>
      <c r="N243" s="26">
        <f t="shared" si="70"/>
        <v>29.401194704029901</v>
      </c>
      <c r="O243" s="27">
        <f t="shared" si="62"/>
        <v>0.36634979913382948</v>
      </c>
      <c r="P243" s="8"/>
      <c r="Q243" s="3"/>
      <c r="R243" s="7"/>
      <c r="S243" s="8"/>
      <c r="T243" s="27">
        <f t="shared" si="61"/>
        <v>0.23769739752395194</v>
      </c>
      <c r="U243" s="27">
        <f t="shared" si="59"/>
        <v>9.0246269216584046E-2</v>
      </c>
    </row>
    <row r="244" spans="4:21" x14ac:dyDescent="0.15">
      <c r="D244" s="22"/>
      <c r="E244" s="6">
        <v>242</v>
      </c>
      <c r="F244" s="25">
        <f t="shared" si="63"/>
        <v>6.0000000000000039E-2</v>
      </c>
      <c r="G244" s="37">
        <f t="shared" si="60"/>
        <v>1.0596241035318976E-2</v>
      </c>
      <c r="H244" s="22">
        <f t="shared" si="64"/>
        <v>0.34080188974735082</v>
      </c>
      <c r="I244" s="38">
        <f t="shared" si="65"/>
        <v>0.1592564713134953</v>
      </c>
      <c r="J244" s="26">
        <f t="shared" si="66"/>
        <v>0.18154541843385552</v>
      </c>
      <c r="K244" s="26">
        <f t="shared" si="67"/>
        <v>0.31154214581024459</v>
      </c>
      <c r="L244" s="7">
        <f t="shared" si="68"/>
        <v>0.14700597352014952</v>
      </c>
      <c r="M244" s="26">
        <f t="shared" si="69"/>
        <v>0.6400935377642496</v>
      </c>
      <c r="N244" s="26">
        <f t="shared" si="70"/>
        <v>28.908107139785802</v>
      </c>
      <c r="O244" s="27">
        <f t="shared" si="62"/>
        <v>0.36482651734498667</v>
      </c>
      <c r="P244" s="8"/>
      <c r="Q244" s="3"/>
      <c r="R244" s="7"/>
      <c r="S244" s="8"/>
      <c r="T244" s="27">
        <f t="shared" si="61"/>
        <v>0.23352309615756289</v>
      </c>
      <c r="U244" s="27">
        <f t="shared" si="59"/>
        <v>8.9029307214340658E-2</v>
      </c>
    </row>
    <row r="245" spans="4:21" x14ac:dyDescent="0.15">
      <c r="D245" s="22"/>
      <c r="E245" s="6">
        <v>243</v>
      </c>
      <c r="F245" s="25">
        <f t="shared" si="63"/>
        <v>6.0000000000000039E-2</v>
      </c>
      <c r="G245" s="37">
        <f t="shared" si="60"/>
        <v>1.0596241035318976E-2</v>
      </c>
      <c r="H245" s="22">
        <f t="shared" si="64"/>
        <v>0.33719067077829568</v>
      </c>
      <c r="I245" s="38">
        <f t="shared" si="65"/>
        <v>0.15658558034050643</v>
      </c>
      <c r="J245" s="26">
        <f t="shared" si="66"/>
        <v>0.18060509043778925</v>
      </c>
      <c r="K245" s="26">
        <f t="shared" si="67"/>
        <v>0.30631727112799578</v>
      </c>
      <c r="L245" s="7">
        <f t="shared" si="68"/>
        <v>0.14454053569892902</v>
      </c>
      <c r="M245" s="26">
        <f t="shared" si="69"/>
        <v>0.63146289726471405</v>
      </c>
      <c r="N245" s="26">
        <f t="shared" si="70"/>
        <v>28.421184778220017</v>
      </c>
      <c r="O245" s="27">
        <f t="shared" si="62"/>
        <v>0.36330956935901126</v>
      </c>
      <c r="P245" s="8"/>
      <c r="Q245" s="3"/>
      <c r="R245" s="7"/>
      <c r="S245" s="8"/>
      <c r="T245" s="27">
        <f t="shared" si="61"/>
        <v>0.22941651327143683</v>
      </c>
      <c r="U245" s="27">
        <f t="shared" si="59"/>
        <v>8.7825116871155656E-2</v>
      </c>
    </row>
    <row r="246" spans="4:21" x14ac:dyDescent="0.15">
      <c r="D246" s="22"/>
      <c r="E246" s="6">
        <v>244</v>
      </c>
      <c r="F246" s="25">
        <f t="shared" si="63"/>
        <v>6.0000000000000039E-2</v>
      </c>
      <c r="G246" s="37">
        <f t="shared" si="60"/>
        <v>1.0596241035318976E-2</v>
      </c>
      <c r="H246" s="22">
        <f t="shared" si="64"/>
        <v>0.33361771715586797</v>
      </c>
      <c r="I246" s="38">
        <f t="shared" si="65"/>
        <v>0.15394808421535841</v>
      </c>
      <c r="J246" s="26">
        <f t="shared" si="66"/>
        <v>0.17966963294050955</v>
      </c>
      <c r="K246" s="26">
        <f t="shared" si="67"/>
        <v>0.30115772441935801</v>
      </c>
      <c r="L246" s="7">
        <f t="shared" si="68"/>
        <v>0.14210592389110008</v>
      </c>
      <c r="M246" s="26">
        <f t="shared" si="69"/>
        <v>0.6229332812509677</v>
      </c>
      <c r="N246" s="26">
        <f t="shared" si="70"/>
        <v>27.940357420860149</v>
      </c>
      <c r="O246" s="27">
        <f t="shared" si="62"/>
        <v>0.36179892883996262</v>
      </c>
      <c r="P246" s="8"/>
      <c r="Q246" s="3"/>
      <c r="R246" s="7"/>
      <c r="S246" s="8"/>
      <c r="T246" s="27">
        <f t="shared" si="61"/>
        <v>0.22537659389536327</v>
      </c>
      <c r="U246" s="27">
        <f t="shared" si="59"/>
        <v>8.6633612710694391E-2</v>
      </c>
    </row>
    <row r="247" spans="4:21" x14ac:dyDescent="0.15">
      <c r="D247" s="22"/>
      <c r="E247" s="6">
        <v>245</v>
      </c>
      <c r="F247" s="25">
        <f t="shared" si="63"/>
        <v>6.0000000000000039E-2</v>
      </c>
      <c r="G247" s="37">
        <f t="shared" si="60"/>
        <v>1.0596241035318976E-2</v>
      </c>
      <c r="H247" s="22">
        <f t="shared" si="64"/>
        <v>0.33008262341123151</v>
      </c>
      <c r="I247" s="38">
        <f t="shared" si="65"/>
        <v>0.15134360269632582</v>
      </c>
      <c r="J247" s="26">
        <f t="shared" si="66"/>
        <v>0.17873902071490569</v>
      </c>
      <c r="K247" s="26">
        <f t="shared" si="67"/>
        <v>0.29606276184439739</v>
      </c>
      <c r="L247" s="7">
        <f t="shared" si="68"/>
        <v>0.13970178710430076</v>
      </c>
      <c r="M247" s="26">
        <f t="shared" si="69"/>
        <v>0.61450356966360387</v>
      </c>
      <c r="N247" s="26">
        <f t="shared" si="70"/>
        <v>27.465555638300845</v>
      </c>
      <c r="O247" s="27">
        <f t="shared" si="62"/>
        <v>0.36029456956140488</v>
      </c>
      <c r="P247" s="8"/>
      <c r="Q247" s="3"/>
      <c r="R247" s="7"/>
      <c r="S247" s="8"/>
      <c r="T247" s="27">
        <f t="shared" si="61"/>
        <v>0.22140229912589493</v>
      </c>
      <c r="U247" s="27">
        <f t="shared" si="59"/>
        <v>8.5454708809961949E-2</v>
      </c>
    </row>
    <row r="248" spans="4:21" x14ac:dyDescent="0.15">
      <c r="D248" s="22"/>
      <c r="E248" s="6">
        <v>246</v>
      </c>
      <c r="F248" s="25">
        <f t="shared" si="63"/>
        <v>6.0000000000000039E-2</v>
      </c>
      <c r="G248" s="37">
        <f t="shared" si="60"/>
        <v>1.0596241035318976E-2</v>
      </c>
      <c r="H248" s="22">
        <f t="shared" si="64"/>
        <v>0.32658498837199568</v>
      </c>
      <c r="I248" s="38">
        <f t="shared" si="65"/>
        <v>0.14877175970746292</v>
      </c>
      <c r="J248" s="26">
        <f t="shared" si="66"/>
        <v>0.17781322866453275</v>
      </c>
      <c r="K248" s="26">
        <f t="shared" si="67"/>
        <v>0.29103164771239987</v>
      </c>
      <c r="L248" s="7">
        <f t="shared" si="68"/>
        <v>0.13732777819150424</v>
      </c>
      <c r="M248" s="26">
        <f t="shared" si="69"/>
        <v>0.60617265456843683</v>
      </c>
      <c r="N248" s="26">
        <f t="shared" si="70"/>
        <v>26.996710761923911</v>
      </c>
      <c r="O248" s="27">
        <f t="shared" si="62"/>
        <v>0.35879646540595161</v>
      </c>
      <c r="P248" s="8"/>
      <c r="Q248" s="3"/>
      <c r="R248" s="7"/>
      <c r="S248" s="8"/>
      <c r="T248" s="27">
        <f t="shared" si="61"/>
        <v>0.21749260588489799</v>
      </c>
      <c r="U248" s="27">
        <f t="shared" si="59"/>
        <v>8.4288318832287198E-2</v>
      </c>
    </row>
    <row r="249" spans="4:21" x14ac:dyDescent="0.15">
      <c r="D249" s="22"/>
      <c r="E249" s="6">
        <v>247</v>
      </c>
      <c r="F249" s="25">
        <f t="shared" si="63"/>
        <v>6.0000000000000039E-2</v>
      </c>
      <c r="G249" s="37">
        <f t="shared" si="60"/>
        <v>1.0596241035318976E-2</v>
      </c>
      <c r="H249" s="22">
        <f t="shared" si="64"/>
        <v>0.32312441511668916</v>
      </c>
      <c r="I249" s="38">
        <f t="shared" si="65"/>
        <v>0.14623218329375451</v>
      </c>
      <c r="J249" s="26">
        <f t="shared" si="66"/>
        <v>0.17689223182293465</v>
      </c>
      <c r="K249" s="26">
        <f t="shared" si="67"/>
        <v>0.28606365439413556</v>
      </c>
      <c r="L249" s="7">
        <f t="shared" si="68"/>
        <v>0.13498355380961954</v>
      </c>
      <c r="M249" s="26">
        <f t="shared" si="69"/>
        <v>0.59793944002668975</v>
      </c>
      <c r="N249" s="26">
        <f t="shared" si="70"/>
        <v>26.533754875706844</v>
      </c>
      <c r="O249" s="27">
        <f t="shared" si="62"/>
        <v>0.3573045903648126</v>
      </c>
      <c r="P249" s="8"/>
      <c r="Q249" s="3"/>
      <c r="R249" s="7"/>
      <c r="S249" s="8"/>
      <c r="T249" s="27">
        <f t="shared" si="61"/>
        <v>0.21364650668170182</v>
      </c>
      <c r="U249" s="27">
        <f t="shared" si="59"/>
        <v>8.3134356059425443E-2</v>
      </c>
    </row>
    <row r="250" spans="4:21" x14ac:dyDescent="0.15">
      <c r="D250" s="22"/>
      <c r="E250" s="6">
        <v>248</v>
      </c>
      <c r="F250" s="25">
        <f t="shared" si="63"/>
        <v>6.0000000000000039E-2</v>
      </c>
      <c r="G250" s="37">
        <f t="shared" si="60"/>
        <v>1.0596241035318976E-2</v>
      </c>
      <c r="H250" s="22">
        <f t="shared" si="64"/>
        <v>0.31970051092971624</v>
      </c>
      <c r="I250" s="38">
        <f t="shared" si="65"/>
        <v>0.1437245055767454</v>
      </c>
      <c r="J250" s="26">
        <f t="shared" si="66"/>
        <v>0.17597600535297084</v>
      </c>
      <c r="K250" s="26">
        <f t="shared" si="67"/>
        <v>0.28115806223505985</v>
      </c>
      <c r="L250" s="7">
        <f t="shared" si="68"/>
        <v>0.13266877437853422</v>
      </c>
      <c r="M250" s="26">
        <f t="shared" si="69"/>
        <v>0.58980284196656485</v>
      </c>
      <c r="N250" s="26">
        <f t="shared" si="70"/>
        <v>26.076620808118811</v>
      </c>
      <c r="O250" s="27">
        <f t="shared" si="62"/>
        <v>0.35581891853734199</v>
      </c>
      <c r="P250" s="8"/>
      <c r="Q250" s="3"/>
      <c r="R250" s="7"/>
      <c r="S250" s="8"/>
      <c r="T250" s="27">
        <f t="shared" si="61"/>
        <v>0.20986300937879393</v>
      </c>
      <c r="U250" s="27">
        <f t="shared" si="59"/>
        <v>8.199273342279785E-2</v>
      </c>
    </row>
    <row r="251" spans="4:21" x14ac:dyDescent="0.15">
      <c r="D251" s="22"/>
      <c r="E251" s="6">
        <v>249</v>
      </c>
      <c r="F251" s="25">
        <f t="shared" si="63"/>
        <v>6.0000000000000039E-2</v>
      </c>
      <c r="G251" s="37">
        <f t="shared" si="60"/>
        <v>1.0596241035318976E-2</v>
      </c>
      <c r="H251" s="22">
        <f t="shared" si="64"/>
        <v>0.31631288725679035</v>
      </c>
      <c r="I251" s="38">
        <f t="shared" si="65"/>
        <v>0.14124836271064356</v>
      </c>
      <c r="J251" s="26">
        <f t="shared" si="66"/>
        <v>0.17506452454614679</v>
      </c>
      <c r="K251" s="26">
        <f t="shared" si="67"/>
        <v>0.27631415946944121</v>
      </c>
      <c r="L251" s="7">
        <f t="shared" si="68"/>
        <v>0.13038310404059406</v>
      </c>
      <c r="M251" s="26">
        <f t="shared" si="69"/>
        <v>0.58176178805618206</v>
      </c>
      <c r="N251" s="26">
        <f t="shared" si="70"/>
        <v>25.625242124103224</v>
      </c>
      <c r="O251" s="27">
        <f t="shared" si="62"/>
        <v>0.35433942413058866</v>
      </c>
      <c r="P251" s="8"/>
      <c r="Q251" s="3"/>
      <c r="R251" s="7"/>
      <c r="S251" s="8"/>
      <c r="T251" s="27">
        <f t="shared" si="61"/>
        <v>0.20614113696100914</v>
      </c>
      <c r="U251" s="27">
        <f t="shared" si="59"/>
        <v>8.0863363533886859E-2</v>
      </c>
    </row>
    <row r="252" spans="4:21" x14ac:dyDescent="0.15">
      <c r="D252" s="22"/>
      <c r="E252" s="6">
        <v>250</v>
      </c>
      <c r="F252" s="25">
        <f t="shared" si="63"/>
        <v>6.0000000000000039E-2</v>
      </c>
      <c r="G252" s="37">
        <f t="shared" si="60"/>
        <v>1.0596241035318976E-2</v>
      </c>
      <c r="H252" s="22">
        <f t="shared" si="64"/>
        <v>0.31296115966083971</v>
      </c>
      <c r="I252" s="38">
        <f t="shared" si="65"/>
        <v>0.13880339483889245</v>
      </c>
      <c r="J252" s="26">
        <f t="shared" si="66"/>
        <v>0.17415776482194725</v>
      </c>
      <c r="K252" s="26">
        <f t="shared" si="67"/>
        <v>0.27153124213540697</v>
      </c>
      <c r="L252" s="7">
        <f t="shared" si="68"/>
        <v>0.12812621062051613</v>
      </c>
      <c r="M252" s="26">
        <f t="shared" si="69"/>
        <v>0.57381521757787035</v>
      </c>
      <c r="N252" s="26">
        <f t="shared" si="70"/>
        <v>25.179553117145868</v>
      </c>
      <c r="O252" s="27">
        <f t="shared" si="62"/>
        <v>0.3528660814588489</v>
      </c>
      <c r="P252" s="8"/>
      <c r="Q252" s="3"/>
      <c r="R252" s="7"/>
      <c r="S252" s="8"/>
      <c r="T252" s="27">
        <f t="shared" si="61"/>
        <v>0.20247992730815992</v>
      </c>
      <c r="U252" s="27">
        <f t="shared" si="59"/>
        <v>7.9746158713805096E-2</v>
      </c>
    </row>
    <row r="253" spans="4:21" x14ac:dyDescent="0.15">
      <c r="D253" s="22"/>
      <c r="E253" s="6">
        <v>251</v>
      </c>
      <c r="F253" s="25">
        <f t="shared" si="63"/>
        <v>6.0000000000000039E-2</v>
      </c>
      <c r="G253" s="37">
        <f t="shared" si="60"/>
        <v>1.0596241035318976E-2</v>
      </c>
      <c r="H253" s="22">
        <f t="shared" si="64"/>
        <v>0.30964494777838047</v>
      </c>
      <c r="I253" s="38">
        <f t="shared" si="65"/>
        <v>0.13638924605120681</v>
      </c>
      <c r="J253" s="26">
        <f t="shared" si="66"/>
        <v>0.17325570172717367</v>
      </c>
      <c r="K253" s="26">
        <f t="shared" si="67"/>
        <v>0.26680861399089489</v>
      </c>
      <c r="L253" s="7">
        <f t="shared" si="68"/>
        <v>0.12589776558572935</v>
      </c>
      <c r="M253" s="26">
        <f t="shared" si="69"/>
        <v>0.56596208130379799</v>
      </c>
      <c r="N253" s="26">
        <f t="shared" si="70"/>
        <v>24.739488801427797</v>
      </c>
      <c r="O253" s="27">
        <f t="shared" si="62"/>
        <v>0.3513988649432197</v>
      </c>
      <c r="P253" s="8"/>
      <c r="Q253" s="3"/>
      <c r="R253" s="7"/>
      <c r="S253" s="8"/>
      <c r="T253" s="27">
        <f t="shared" si="61"/>
        <v>0.19887843297105684</v>
      </c>
      <c r="U253" s="27">
        <f t="shared" si="59"/>
        <v>7.864103102205576E-2</v>
      </c>
    </row>
    <row r="254" spans="4:21" x14ac:dyDescent="0.15">
      <c r="D254" s="22"/>
      <c r="E254" s="6">
        <v>252</v>
      </c>
      <c r="F254" s="25">
        <f t="shared" si="63"/>
        <v>6.0000000000000039E-2</v>
      </c>
      <c r="G254" s="37">
        <f t="shared" si="60"/>
        <v>1.0596241035318976E-2</v>
      </c>
      <c r="H254" s="22">
        <f t="shared" si="64"/>
        <v>0.306363875276352</v>
      </c>
      <c r="I254" s="38">
        <f t="shared" si="65"/>
        <v>0.13400556434106722</v>
      </c>
      <c r="J254" s="26">
        <f t="shared" si="66"/>
        <v>0.17235831093528478</v>
      </c>
      <c r="K254" s="26">
        <f t="shared" si="67"/>
        <v>0.26214558643050351</v>
      </c>
      <c r="L254" s="7">
        <f t="shared" si="68"/>
        <v>0.12369744400713899</v>
      </c>
      <c r="M254" s="26">
        <f t="shared" si="69"/>
        <v>0.55820134137292732</v>
      </c>
      <c r="N254" s="26">
        <f t="shared" si="70"/>
        <v>24.30498490406201</v>
      </c>
      <c r="O254" s="27">
        <f t="shared" si="62"/>
        <v>0.34993774911115533</v>
      </c>
      <c r="P254" s="8"/>
      <c r="Q254" s="3"/>
      <c r="R254" s="7"/>
      <c r="S254" s="8"/>
      <c r="T254" s="27">
        <f t="shared" si="61"/>
        <v>0.19533572095086982</v>
      </c>
      <c r="U254" s="27">
        <f t="shared" si="59"/>
        <v>7.7547892284502082E-2</v>
      </c>
    </row>
    <row r="255" spans="4:21" x14ac:dyDescent="0.15">
      <c r="D255" s="22"/>
      <c r="E255" s="6">
        <v>253</v>
      </c>
      <c r="F255" s="25">
        <f t="shared" si="63"/>
        <v>6.0000000000000039E-2</v>
      </c>
      <c r="G255" s="37">
        <f t="shared" si="60"/>
        <v>1.0596241035318976E-2</v>
      </c>
      <c r="H255" s="22">
        <f t="shared" si="64"/>
        <v>0.3031175698094094</v>
      </c>
      <c r="I255" s="38">
        <f t="shared" si="65"/>
        <v>0.13165200156366921</v>
      </c>
      <c r="J255" s="26">
        <f t="shared" si="66"/>
        <v>0.17146556824574019</v>
      </c>
      <c r="K255" s="26">
        <f t="shared" si="67"/>
        <v>0.25754147840323011</v>
      </c>
      <c r="L255" s="7">
        <f t="shared" si="68"/>
        <v>0.12152492452031005</v>
      </c>
      <c r="M255" s="26">
        <f t="shared" si="69"/>
        <v>0.55053197116928032</v>
      </c>
      <c r="N255" s="26">
        <f t="shared" si="70"/>
        <v>23.875977857413041</v>
      </c>
      <c r="O255" s="27">
        <f t="shared" si="62"/>
        <v>0.34848270859602476</v>
      </c>
      <c r="P255" s="8"/>
      <c r="Q255" s="3"/>
      <c r="R255" s="7"/>
      <c r="S255" s="8"/>
      <c r="T255" s="27">
        <f t="shared" si="61"/>
        <v>0.19185087248177943</v>
      </c>
      <c r="U255" s="27">
        <f t="shared" si="59"/>
        <v>7.6466654120562652E-2</v>
      </c>
    </row>
    <row r="256" spans="4:21" x14ac:dyDescent="0.15">
      <c r="D256" s="22"/>
      <c r="E256" s="6">
        <v>254</v>
      </c>
      <c r="F256" s="25">
        <f t="shared" si="63"/>
        <v>6.0000000000000039E-2</v>
      </c>
      <c r="G256" s="37">
        <f t="shared" si="60"/>
        <v>1.0596241035318976E-2</v>
      </c>
      <c r="H256" s="22">
        <f t="shared" si="64"/>
        <v>0.2999056629776688</v>
      </c>
      <c r="I256" s="38">
        <f t="shared" si="65"/>
        <v>0.12932821339432063</v>
      </c>
      <c r="J256" s="26">
        <f t="shared" si="66"/>
        <v>0.17057744958334817</v>
      </c>
      <c r="K256" s="26">
        <f t="shared" si="67"/>
        <v>0.2529956163310873</v>
      </c>
      <c r="L256" s="7">
        <f t="shared" si="68"/>
        <v>0.11937988928706521</v>
      </c>
      <c r="M256" s="26">
        <f t="shared" si="69"/>
        <v>0.54295295520150066</v>
      </c>
      <c r="N256" s="26">
        <f t="shared" si="70"/>
        <v>23.452404791498605</v>
      </c>
      <c r="O256" s="27">
        <f t="shared" si="62"/>
        <v>0.34703371813667144</v>
      </c>
      <c r="P256" s="8"/>
      <c r="Q256" s="3"/>
      <c r="R256" s="7"/>
      <c r="S256" s="8"/>
      <c r="T256" s="27">
        <f t="shared" si="61"/>
        <v>0.18842298281687037</v>
      </c>
      <c r="U256" s="27">
        <f t="shared" si="59"/>
        <v>7.5397227969649525E-2</v>
      </c>
    </row>
    <row r="257" spans="4:21" x14ac:dyDescent="0.15">
      <c r="D257" s="22"/>
      <c r="E257" s="6">
        <v>255</v>
      </c>
      <c r="F257" s="25">
        <f t="shared" si="63"/>
        <v>6.0000000000000039E-2</v>
      </c>
      <c r="G257" s="37">
        <f t="shared" si="60"/>
        <v>1.0596241035318976E-2</v>
      </c>
      <c r="H257" s="22">
        <f t="shared" si="64"/>
        <v>0.29672779028490026</v>
      </c>
      <c r="I257" s="38">
        <f t="shared" si="65"/>
        <v>0.12703385928728411</v>
      </c>
      <c r="J257" s="26">
        <f t="shared" si="66"/>
        <v>0.16969393099761615</v>
      </c>
      <c r="K257" s="26">
        <f t="shared" si="67"/>
        <v>0.24850733402858891</v>
      </c>
      <c r="L257" s="7">
        <f t="shared" si="68"/>
        <v>0.11726202395749302</v>
      </c>
      <c r="M257" s="26">
        <f t="shared" si="69"/>
        <v>0.5354632889836981</v>
      </c>
      <c r="N257" s="26">
        <f t="shared" si="70"/>
        <v>23.0342035264724</v>
      </c>
      <c r="O257" s="27">
        <f t="shared" si="62"/>
        <v>0.34559075257697452</v>
      </c>
      <c r="P257" s="8"/>
      <c r="Q257" s="3"/>
      <c r="R257" s="7"/>
      <c r="S257" s="8"/>
      <c r="T257" s="27">
        <f t="shared" si="61"/>
        <v>0.18505116101721822</v>
      </c>
      <c r="U257" s="27">
        <f t="shared" si="59"/>
        <v>7.4339525116865451E-2</v>
      </c>
    </row>
    <row r="258" spans="4:21" x14ac:dyDescent="0.15">
      <c r="D258" s="22"/>
      <c r="E258" s="6">
        <v>256</v>
      </c>
      <c r="F258" s="25">
        <f t="shared" si="63"/>
        <v>6.0000000000000039E-2</v>
      </c>
      <c r="G258" s="37">
        <f t="shared" si="60"/>
        <v>1.0596241035318976E-2</v>
      </c>
      <c r="H258" s="22">
        <f t="shared" si="64"/>
        <v>0.29358359109716387</v>
      </c>
      <c r="I258" s="38">
        <f t="shared" si="65"/>
        <v>0.12476860243505883</v>
      </c>
      <c r="J258" s="26">
        <f t="shared" si="66"/>
        <v>0.16881498866210504</v>
      </c>
      <c r="K258" s="26">
        <f t="shared" si="67"/>
        <v>0.24407597262309591</v>
      </c>
      <c r="L258" s="7">
        <f t="shared" si="68"/>
        <v>0.115171017632362</v>
      </c>
      <c r="M258" s="26">
        <f t="shared" si="69"/>
        <v>0.52806197891756301</v>
      </c>
      <c r="N258" s="26">
        <f t="shared" si="70"/>
        <v>22.621312565187196</v>
      </c>
      <c r="O258" s="27">
        <f t="shared" si="62"/>
        <v>0.34415378686541237</v>
      </c>
      <c r="P258" s="8"/>
      <c r="Q258" s="3"/>
      <c r="R258" s="7"/>
      <c r="S258" s="8"/>
      <c r="T258" s="27">
        <f t="shared" si="61"/>
        <v>0.18173452974412285</v>
      </c>
      <c r="U258" s="27">
        <f t="shared" si="59"/>
        <v>7.3293456717976463E-2</v>
      </c>
    </row>
    <row r="259" spans="4:21" x14ac:dyDescent="0.15">
      <c r="D259" s="22"/>
      <c r="E259" s="6">
        <v>257</v>
      </c>
      <c r="F259" s="25">
        <f t="shared" si="63"/>
        <v>6.0000000000000039E-2</v>
      </c>
      <c r="G259" s="37">
        <f t="shared" si="60"/>
        <v>1.0596241035318976E-2</v>
      </c>
      <c r="H259" s="22">
        <f t="shared" si="64"/>
        <v>0.29047270860188379</v>
      </c>
      <c r="I259" s="38">
        <f t="shared" si="65"/>
        <v>0.12253210972809732</v>
      </c>
      <c r="J259" s="26">
        <f t="shared" si="66"/>
        <v>0.16794059887378648</v>
      </c>
      <c r="K259" s="26">
        <f t="shared" si="67"/>
        <v>0.23970088047601334</v>
      </c>
      <c r="L259" s="7">
        <f t="shared" si="68"/>
        <v>0.11310656282593598</v>
      </c>
      <c r="M259" s="26">
        <f t="shared" si="69"/>
        <v>0.52074804217573578</v>
      </c>
      <c r="N259" s="26">
        <f t="shared" si="70"/>
        <v>22.213671085837394</v>
      </c>
      <c r="O259" s="27">
        <f t="shared" si="62"/>
        <v>0.34272279605462758</v>
      </c>
      <c r="P259" s="8"/>
      <c r="Q259" s="3"/>
      <c r="R259" s="7"/>
      <c r="S259" s="8"/>
      <c r="T259" s="27">
        <f t="shared" si="61"/>
        <v>0.1784722250544413</v>
      </c>
      <c r="U259" s="27">
        <f t="shared" ref="U259:U322" si="71">T259/$B$10*E259</f>
        <v>7.2258933823675459E-2</v>
      </c>
    </row>
    <row r="260" spans="4:21" x14ac:dyDescent="0.15">
      <c r="D260" s="22"/>
      <c r="E260" s="6">
        <v>258</v>
      </c>
      <c r="F260" s="25">
        <f t="shared" si="63"/>
        <v>6.0000000000000039E-2</v>
      </c>
      <c r="G260" s="37">
        <f t="shared" ref="G260:G323" si="72">(1-(1-F260*$B$8)^(1/12) )</f>
        <v>1.0596241035318976E-2</v>
      </c>
      <c r="H260" s="22">
        <f t="shared" si="64"/>
        <v>0.28739478976735627</v>
      </c>
      <c r="I260" s="38">
        <f t="shared" si="65"/>
        <v>0.12032405171495254</v>
      </c>
      <c r="J260" s="26">
        <f t="shared" si="66"/>
        <v>0.16707073805240374</v>
      </c>
      <c r="K260" s="26">
        <f t="shared" si="67"/>
        <v>0.23538141310482882</v>
      </c>
      <c r="L260" s="7">
        <f t="shared" si="68"/>
        <v>0.11106835542918697</v>
      </c>
      <c r="M260" s="26">
        <f t="shared" si="69"/>
        <v>0.51352050658641946</v>
      </c>
      <c r="N260" s="26">
        <f t="shared" si="70"/>
        <v>21.811218934680163</v>
      </c>
      <c r="O260" s="27">
        <f t="shared" si="62"/>
        <v>0.34129775530099371</v>
      </c>
      <c r="P260" s="8"/>
      <c r="Q260" s="3"/>
      <c r="R260" s="7"/>
      <c r="S260" s="8"/>
      <c r="T260" s="27">
        <f t="shared" ref="T260:T323" si="73">O260*M260</f>
        <v>0.1752633961989741</v>
      </c>
      <c r="U260" s="27">
        <f t="shared" si="71"/>
        <v>7.1235867403152409E-2</v>
      </c>
    </row>
    <row r="261" spans="4:21" x14ac:dyDescent="0.15">
      <c r="D261" s="22"/>
      <c r="E261" s="6">
        <v>259</v>
      </c>
      <c r="F261" s="25">
        <f t="shared" si="63"/>
        <v>6.0000000000000039E-2</v>
      </c>
      <c r="G261" s="37">
        <f t="shared" si="72"/>
        <v>1.0596241035318976E-2</v>
      </c>
      <c r="H261" s="22">
        <f t="shared" si="64"/>
        <v>0.28434948530268656</v>
      </c>
      <c r="I261" s="38">
        <f t="shared" si="65"/>
        <v>0.11814410256285089</v>
      </c>
      <c r="J261" s="26">
        <f t="shared" si="66"/>
        <v>0.16620538273983565</v>
      </c>
      <c r="K261" s="26">
        <f t="shared" si="67"/>
        <v>0.23111693310598419</v>
      </c>
      <c r="L261" s="7">
        <f t="shared" si="68"/>
        <v>0.10905609467340081</v>
      </c>
      <c r="M261" s="26">
        <f t="shared" si="69"/>
        <v>0.50637841051922061</v>
      </c>
      <c r="N261" s="26">
        <f t="shared" si="70"/>
        <v>21.413896618834343</v>
      </c>
      <c r="O261" s="27">
        <f t="shared" si="62"/>
        <v>0.33987863986418404</v>
      </c>
      <c r="P261" s="8"/>
      <c r="Q261" s="3"/>
      <c r="R261" s="7"/>
      <c r="S261" s="8"/>
      <c r="T261" s="27">
        <f t="shared" si="73"/>
        <v>0.17210720542386013</v>
      </c>
      <c r="U261" s="27">
        <f t="shared" si="71"/>
        <v>7.0224168366986209E-2</v>
      </c>
    </row>
    <row r="262" spans="4:21" x14ac:dyDescent="0.15">
      <c r="D262" s="22"/>
      <c r="E262" s="6">
        <v>260</v>
      </c>
      <c r="F262" s="25">
        <f t="shared" si="63"/>
        <v>6.0000000000000039E-2</v>
      </c>
      <c r="G262" s="37">
        <f t="shared" si="72"/>
        <v>1.0596241035318976E-2</v>
      </c>
      <c r="H262" s="22">
        <f t="shared" si="64"/>
        <v>0.28133644961815041</v>
      </c>
      <c r="I262" s="38">
        <f t="shared" si="65"/>
        <v>0.11599194001868603</v>
      </c>
      <c r="J262" s="26">
        <f t="shared" si="66"/>
        <v>0.1653445095994644</v>
      </c>
      <c r="K262" s="26">
        <f t="shared" si="67"/>
        <v>0.22690681007857075</v>
      </c>
      <c r="L262" s="7">
        <f t="shared" si="68"/>
        <v>0.10706948309417172</v>
      </c>
      <c r="M262" s="26">
        <f t="shared" si="69"/>
        <v>0.49932080277220692</v>
      </c>
      <c r="N262" s="26">
        <f t="shared" si="70"/>
        <v>21.021645299156308</v>
      </c>
      <c r="O262" s="27">
        <f t="shared" si="62"/>
        <v>0.33846542510674221</v>
      </c>
      <c r="P262" s="8"/>
      <c r="Q262" s="3"/>
      <c r="R262" s="7"/>
      <c r="S262" s="8"/>
      <c r="T262" s="27">
        <f t="shared" si="73"/>
        <v>0.16900282777493481</v>
      </c>
      <c r="U262" s="27">
        <f t="shared" si="71"/>
        <v>6.9223747589373177E-2</v>
      </c>
    </row>
    <row r="263" spans="4:21" x14ac:dyDescent="0.15">
      <c r="D263" s="22"/>
      <c r="E263" s="6">
        <v>261</v>
      </c>
      <c r="F263" s="25">
        <f t="shared" si="63"/>
        <v>6.0000000000000039E-2</v>
      </c>
      <c r="G263" s="37">
        <f t="shared" si="72"/>
        <v>1.0596241035318976E-2</v>
      </c>
      <c r="H263" s="22">
        <f t="shared" si="64"/>
        <v>0.27835534078597562</v>
      </c>
      <c r="I263" s="38">
        <f t="shared" si="65"/>
        <v>0.11386724537043001</v>
      </c>
      <c r="J263" s="26">
        <f t="shared" si="66"/>
        <v>0.1644880954155456</v>
      </c>
      <c r="K263" s="26">
        <f t="shared" si="67"/>
        <v>0.22275042054884034</v>
      </c>
      <c r="L263" s="7">
        <f t="shared" si="68"/>
        <v>0.10510822649578154</v>
      </c>
      <c r="M263" s="26">
        <f t="shared" si="69"/>
        <v>0.49234674246016752</v>
      </c>
      <c r="N263" s="26">
        <f t="shared" si="70"/>
        <v>20.63440678319192</v>
      </c>
      <c r="O263" s="27">
        <f t="shared" si="62"/>
        <v>0.33705808649365432</v>
      </c>
      <c r="P263" s="8"/>
      <c r="Q263" s="3"/>
      <c r="R263" s="7"/>
      <c r="S263" s="8"/>
      <c r="T263" s="27">
        <f t="shared" si="73"/>
        <v>0.16594945090500809</v>
      </c>
      <c r="U263" s="27">
        <f t="shared" si="71"/>
        <v>6.8234515929706863E-2</v>
      </c>
    </row>
    <row r="264" spans="4:21" x14ac:dyDescent="0.15">
      <c r="D264" s="22"/>
      <c r="E264" s="6">
        <v>262</v>
      </c>
      <c r="F264" s="25">
        <f t="shared" si="63"/>
        <v>6.0000000000000039E-2</v>
      </c>
      <c r="G264" s="37">
        <f t="shared" si="72"/>
        <v>1.0596241035318976E-2</v>
      </c>
      <c r="H264" s="22">
        <f t="shared" si="64"/>
        <v>0.27540582050153906</v>
      </c>
      <c r="I264" s="38">
        <f t="shared" si="65"/>
        <v>0.11176970340895624</v>
      </c>
      <c r="J264" s="26">
        <f t="shared" si="66"/>
        <v>0.1636361170925828</v>
      </c>
      <c r="K264" s="26">
        <f t="shared" si="67"/>
        <v>0.21864714789552245</v>
      </c>
      <c r="L264" s="7">
        <f t="shared" si="68"/>
        <v>0.10317203391595961</v>
      </c>
      <c r="M264" s="26">
        <f t="shared" si="69"/>
        <v>0.48545529890406491</v>
      </c>
      <c r="N264" s="26">
        <f t="shared" si="70"/>
        <v>20.252123518203813</v>
      </c>
      <c r="O264" s="27">
        <f t="shared" si="62"/>
        <v>0.33565659959192296</v>
      </c>
      <c r="P264" s="8"/>
      <c r="Q264" s="3"/>
      <c r="R264" s="7"/>
      <c r="S264" s="8"/>
      <c r="T264" s="27">
        <f t="shared" si="73"/>
        <v>0.162946274884019</v>
      </c>
      <c r="U264" s="27">
        <f t="shared" si="71"/>
        <v>6.7256384253523246E-2</v>
      </c>
    </row>
    <row r="265" spans="4:21" x14ac:dyDescent="0.15">
      <c r="D265" s="22"/>
      <c r="E265" s="6">
        <v>263</v>
      </c>
      <c r="F265" s="25">
        <f t="shared" si="63"/>
        <v>6.0000000000000039E-2</v>
      </c>
      <c r="G265" s="37">
        <f t="shared" si="72"/>
        <v>1.0596241035318976E-2</v>
      </c>
      <c r="H265" s="22">
        <f t="shared" si="64"/>
        <v>0.27248755404497493</v>
      </c>
      <c r="I265" s="38">
        <f t="shared" si="65"/>
        <v>0.10969900239027065</v>
      </c>
      <c r="J265" s="26">
        <f t="shared" si="66"/>
        <v>0.16278855165470429</v>
      </c>
      <c r="K265" s="26">
        <f t="shared" si="67"/>
        <v>0.21459638227593977</v>
      </c>
      <c r="L265" s="7">
        <f t="shared" si="68"/>
        <v>0.10126061759101906</v>
      </c>
      <c r="M265" s="26">
        <f t="shared" si="69"/>
        <v>0.47864555152166316</v>
      </c>
      <c r="N265" s="26">
        <f t="shared" si="70"/>
        <v>19.874738584273171</v>
      </c>
      <c r="O265" s="27">
        <f t="shared" si="62"/>
        <v>0.33426094007014306</v>
      </c>
      <c r="P265" s="8"/>
      <c r="Q265" s="3"/>
      <c r="R265" s="7"/>
      <c r="S265" s="8"/>
      <c r="T265" s="27">
        <f t="shared" si="73"/>
        <v>0.15999251201202322</v>
      </c>
      <c r="U265" s="27">
        <f t="shared" si="71"/>
        <v>6.6289263452825611E-2</v>
      </c>
    </row>
    <row r="266" spans="4:21" x14ac:dyDescent="0.15">
      <c r="D266" s="22"/>
      <c r="E266" s="6">
        <v>264</v>
      </c>
      <c r="F266" s="25">
        <f t="shared" si="63"/>
        <v>6.0000000000000039E-2</v>
      </c>
      <c r="G266" s="37">
        <f t="shared" si="72"/>
        <v>1.0596241035318976E-2</v>
      </c>
      <c r="H266" s="22">
        <f t="shared" si="64"/>
        <v>0.26960021024318986</v>
      </c>
      <c r="I266" s="38">
        <f t="shared" si="65"/>
        <v>0.10765483399814635</v>
      </c>
      <c r="J266" s="26">
        <f t="shared" si="66"/>
        <v>0.16194537624504352</v>
      </c>
      <c r="K266" s="26">
        <f t="shared" si="67"/>
        <v>0.21059752055291275</v>
      </c>
      <c r="L266" s="7">
        <f t="shared" si="68"/>
        <v>9.9373692921365858E-2</v>
      </c>
      <c r="M266" s="26">
        <f t="shared" si="69"/>
        <v>0.47191658971932215</v>
      </c>
      <c r="N266" s="26">
        <f t="shared" si="70"/>
        <v>19.502195687475215</v>
      </c>
      <c r="O266" s="27">
        <f t="shared" si="62"/>
        <v>0.33287108369807955</v>
      </c>
      <c r="P266" s="8"/>
      <c r="Q266" s="3"/>
      <c r="R266" s="7"/>
      <c r="S266" s="8"/>
      <c r="T266" s="27">
        <f t="shared" si="73"/>
        <v>0.15708738663497276</v>
      </c>
      <c r="U266" s="27">
        <f t="shared" si="71"/>
        <v>6.533306446580267E-2</v>
      </c>
    </row>
    <row r="267" spans="4:21" x14ac:dyDescent="0.15">
      <c r="D267" s="22"/>
      <c r="E267" s="6">
        <v>265</v>
      </c>
      <c r="F267" s="25">
        <f t="shared" si="63"/>
        <v>6.0000000000000039E-2</v>
      </c>
      <c r="G267" s="37">
        <f t="shared" si="72"/>
        <v>1.0596241035318976E-2</v>
      </c>
      <c r="H267" s="22">
        <f t="shared" si="64"/>
        <v>0.26674346143228034</v>
      </c>
      <c r="I267" s="38">
        <f t="shared" si="65"/>
        <v>0.10563689330715742</v>
      </c>
      <c r="J267" s="26">
        <f t="shared" si="66"/>
        <v>0.16110656812512292</v>
      </c>
      <c r="K267" s="26">
        <f t="shared" si="67"/>
        <v>0.20664996622244564</v>
      </c>
      <c r="L267" s="7">
        <f t="shared" si="68"/>
        <v>9.7510978437376078E-2</v>
      </c>
      <c r="M267" s="26">
        <f t="shared" si="69"/>
        <v>0.4652675127849446</v>
      </c>
      <c r="N267" s="26">
        <f t="shared" si="70"/>
        <v>19.134439153127644</v>
      </c>
      <c r="O267" s="27">
        <f t="shared" si="62"/>
        <v>0.33148700634624667</v>
      </c>
      <c r="P267" s="8"/>
      <c r="Q267" s="3"/>
      <c r="R267" s="7"/>
      <c r="S267" s="8"/>
      <c r="T267" s="27">
        <f t="shared" si="73"/>
        <v>0.15423013496324534</v>
      </c>
      <c r="U267" s="27">
        <f t="shared" si="71"/>
        <v>6.4387698295953394E-2</v>
      </c>
    </row>
    <row r="268" spans="4:21" x14ac:dyDescent="0.15">
      <c r="D268" s="22"/>
      <c r="E268" s="6">
        <v>266</v>
      </c>
      <c r="F268" s="25">
        <f t="shared" si="63"/>
        <v>6.0000000000000039E-2</v>
      </c>
      <c r="G268" s="37">
        <f t="shared" si="72"/>
        <v>1.0596241035318976E-2</v>
      </c>
      <c r="H268" s="22">
        <f t="shared" si="64"/>
        <v>0.26391698342034858</v>
      </c>
      <c r="I268" s="38">
        <f t="shared" si="65"/>
        <v>0.10364487874610807</v>
      </c>
      <c r="J268" s="26">
        <f t="shared" si="66"/>
        <v>0.16027210467424052</v>
      </c>
      <c r="K268" s="26">
        <f t="shared" si="67"/>
        <v>0.20275312934218523</v>
      </c>
      <c r="L268" s="7">
        <f t="shared" si="68"/>
        <v>9.5672195765638221E-2</v>
      </c>
      <c r="M268" s="26">
        <f t="shared" si="69"/>
        <v>0.45869742978206396</v>
      </c>
      <c r="N268" s="26">
        <f t="shared" si="70"/>
        <v>18.771413919111218</v>
      </c>
      <c r="O268" s="27">
        <f t="shared" si="62"/>
        <v>0.33010868398548893</v>
      </c>
      <c r="P268" s="8"/>
      <c r="Q268" s="3"/>
      <c r="R268" s="7"/>
      <c r="S268" s="8"/>
      <c r="T268" s="27">
        <f t="shared" si="73"/>
        <v>0.15142000489288335</v>
      </c>
      <c r="U268" s="27">
        <f t="shared" si="71"/>
        <v>6.3453076030632105E-2</v>
      </c>
    </row>
    <row r="269" spans="4:21" x14ac:dyDescent="0.15">
      <c r="D269" s="22"/>
      <c r="E269" s="6">
        <v>267</v>
      </c>
      <c r="F269" s="25">
        <f t="shared" si="63"/>
        <v>6.0000000000000039E-2</v>
      </c>
      <c r="G269" s="37">
        <f t="shared" si="72"/>
        <v>1.0596241035318976E-2</v>
      </c>
      <c r="H269" s="22">
        <f t="shared" si="64"/>
        <v>0.26112045545071227</v>
      </c>
      <c r="I269" s="38">
        <f t="shared" si="65"/>
        <v>0.10167849206185244</v>
      </c>
      <c r="J269" s="26">
        <f t="shared" si="66"/>
        <v>0.15944196338885985</v>
      </c>
      <c r="K269" s="26">
        <f t="shared" si="67"/>
        <v>0.1989064264606441</v>
      </c>
      <c r="L269" s="7">
        <f t="shared" si="68"/>
        <v>9.3857069595556092E-2</v>
      </c>
      <c r="M269" s="26">
        <f t="shared" si="69"/>
        <v>0.45220545944506008</v>
      </c>
      <c r="N269" s="26">
        <f t="shared" si="70"/>
        <v>18.413065529261711</v>
      </c>
      <c r="O269" s="27">
        <f t="shared" si="62"/>
        <v>0.32873609268656412</v>
      </c>
      <c r="P269" s="8"/>
      <c r="Q269" s="3"/>
      <c r="R269" s="7"/>
      <c r="S269" s="8"/>
      <c r="T269" s="27">
        <f t="shared" si="73"/>
        <v>0.14865625582950159</v>
      </c>
      <c r="U269" s="27">
        <f t="shared" si="71"/>
        <v>6.2529108859026239E-2</v>
      </c>
    </row>
    <row r="270" spans="4:21" x14ac:dyDescent="0.15">
      <c r="D270" s="22"/>
      <c r="E270" s="6">
        <v>268</v>
      </c>
      <c r="F270" s="25">
        <f t="shared" si="63"/>
        <v>6.0000000000000039E-2</v>
      </c>
      <c r="G270" s="37">
        <f t="shared" si="72"/>
        <v>1.0596241035318976E-2</v>
      </c>
      <c r="H270" s="22">
        <f t="shared" si="64"/>
        <v>0.25835356016550426</v>
      </c>
      <c r="I270" s="38">
        <f t="shared" si="65"/>
        <v>9.9737438283500943E-2</v>
      </c>
      <c r="J270" s="26">
        <f t="shared" si="66"/>
        <v>0.1586161218820033</v>
      </c>
      <c r="K270" s="26">
        <f t="shared" si="67"/>
        <v>0.19510928054718027</v>
      </c>
      <c r="L270" s="7">
        <f t="shared" si="68"/>
        <v>9.2065327646308565E-2</v>
      </c>
      <c r="M270" s="26">
        <f t="shared" si="69"/>
        <v>0.44579073007549219</v>
      </c>
      <c r="N270" s="26">
        <f t="shared" si="70"/>
        <v>18.059340126832531</v>
      </c>
      <c r="O270" s="27">
        <f t="shared" si="62"/>
        <v>0.32736920861972763</v>
      </c>
      <c r="P270" s="8"/>
      <c r="Q270" s="3"/>
      <c r="R270" s="7"/>
      <c r="S270" s="8"/>
      <c r="T270" s="27">
        <f t="shared" si="73"/>
        <v>0.1459381585148245</v>
      </c>
      <c r="U270" s="27">
        <f t="shared" si="71"/>
        <v>6.1615708089579925E-2</v>
      </c>
    </row>
    <row r="271" spans="4:21" x14ac:dyDescent="0.15">
      <c r="D271" s="22"/>
      <c r="E271" s="6">
        <v>269</v>
      </c>
      <c r="F271" s="25">
        <f t="shared" si="63"/>
        <v>6.0000000000000039E-2</v>
      </c>
      <c r="G271" s="37">
        <f t="shared" si="72"/>
        <v>1.0596241035318976E-2</v>
      </c>
      <c r="H271" s="22">
        <f t="shared" si="64"/>
        <v>0.25561598356965781</v>
      </c>
      <c r="I271" s="38">
        <f t="shared" si="65"/>
        <v>9.7821425687009536E-2</v>
      </c>
      <c r="J271" s="26">
        <f t="shared" si="66"/>
        <v>0.15779455788264829</v>
      </c>
      <c r="K271" s="26">
        <f t="shared" si="67"/>
        <v>0.19136112092272548</v>
      </c>
      <c r="L271" s="7">
        <f t="shared" si="68"/>
        <v>9.029670063416266E-2</v>
      </c>
      <c r="M271" s="26">
        <f t="shared" si="69"/>
        <v>0.43945237943953647</v>
      </c>
      <c r="N271" s="26">
        <f t="shared" si="70"/>
        <v>17.710184448027157</v>
      </c>
      <c r="O271" s="27">
        <f t="shared" si="62"/>
        <v>0.32600800805431895</v>
      </c>
      <c r="P271" s="8"/>
      <c r="Q271" s="3"/>
      <c r="R271" s="7"/>
      <c r="S271" s="8"/>
      <c r="T271" s="27">
        <f t="shared" si="73"/>
        <v>0.14326499485581404</v>
      </c>
      <c r="U271" s="27">
        <f t="shared" si="71"/>
        <v>6.0712785166875775E-2</v>
      </c>
    </row>
    <row r="272" spans="4:21" x14ac:dyDescent="0.15">
      <c r="D272" s="22"/>
      <c r="E272" s="6">
        <v>270</v>
      </c>
      <c r="F272" s="25">
        <f t="shared" si="63"/>
        <v>6.0000000000000039E-2</v>
      </c>
      <c r="G272" s="37">
        <f t="shared" si="72"/>
        <v>1.0596241035318976E-2</v>
      </c>
      <c r="H272" s="22">
        <f t="shared" si="64"/>
        <v>0.25290741499527358</v>
      </c>
      <c r="I272" s="38">
        <f t="shared" si="65"/>
        <v>9.593016576014711E-2</v>
      </c>
      <c r="J272" s="26">
        <f t="shared" si="66"/>
        <v>0.15697724923512646</v>
      </c>
      <c r="K272" s="26">
        <f t="shared" si="67"/>
        <v>0.18766138319125331</v>
      </c>
      <c r="L272" s="7">
        <f t="shared" si="68"/>
        <v>8.855092224013579E-2</v>
      </c>
      <c r="M272" s="26">
        <f t="shared" si="69"/>
        <v>0.43318955466651554</v>
      </c>
      <c r="N272" s="26">
        <f t="shared" si="70"/>
        <v>17.365545815600775</v>
      </c>
      <c r="O272" s="27">
        <f t="shared" si="62"/>
        <v>0.32465246735834974</v>
      </c>
      <c r="P272" s="8"/>
      <c r="Q272" s="3"/>
      <c r="R272" s="7"/>
      <c r="S272" s="8"/>
      <c r="T272" s="27">
        <f t="shared" si="73"/>
        <v>0.14063605775634899</v>
      </c>
      <c r="U272" s="27">
        <f t="shared" si="71"/>
        <v>5.9820251687986811E-2</v>
      </c>
    </row>
    <row r="273" spans="4:21" x14ac:dyDescent="0.15">
      <c r="D273" s="22"/>
      <c r="E273" s="6">
        <v>271</v>
      </c>
      <c r="F273" s="25">
        <f t="shared" si="63"/>
        <v>6.0000000000000039E-2</v>
      </c>
      <c r="G273" s="37">
        <f t="shared" si="72"/>
        <v>1.0596241035318976E-2</v>
      </c>
      <c r="H273" s="22">
        <f t="shared" si="64"/>
        <v>0.25022754706636424</v>
      </c>
      <c r="I273" s="38">
        <f t="shared" si="65"/>
        <v>9.4063373167837527E-2</v>
      </c>
      <c r="J273" s="26">
        <f t="shared" si="66"/>
        <v>0.15616417389852671</v>
      </c>
      <c r="K273" s="26">
        <f t="shared" si="67"/>
        <v>0.18400950917198067</v>
      </c>
      <c r="L273" s="7">
        <f t="shared" si="68"/>
        <v>8.6827729078003874E-2</v>
      </c>
      <c r="M273" s="26">
        <f t="shared" si="69"/>
        <v>0.42700141214851128</v>
      </c>
      <c r="N273" s="26">
        <f t="shared" si="70"/>
        <v>17.025372132530265</v>
      </c>
      <c r="O273" s="27">
        <f t="shared" si="62"/>
        <v>0.32330256299809323</v>
      </c>
      <c r="P273" s="8"/>
      <c r="Q273" s="3"/>
      <c r="R273" s="7"/>
      <c r="S273" s="8"/>
      <c r="T273" s="27">
        <f t="shared" si="73"/>
        <v>0.13805065095141883</v>
      </c>
      <c r="U273" s="27">
        <f t="shared" si="71"/>
        <v>5.8938019418310825E-2</v>
      </c>
    </row>
    <row r="274" spans="4:21" x14ac:dyDescent="0.15">
      <c r="D274" s="22"/>
      <c r="E274" s="6">
        <v>272</v>
      </c>
      <c r="F274" s="25">
        <f t="shared" si="63"/>
        <v>6.0000000000000039E-2</v>
      </c>
      <c r="G274" s="37">
        <f t="shared" si="72"/>
        <v>1.0596241035318976E-2</v>
      </c>
      <c r="H274" s="22">
        <f t="shared" si="64"/>
        <v>0.24757607566397241</v>
      </c>
      <c r="I274" s="38">
        <f t="shared" si="65"/>
        <v>9.2220765717872258E-2</v>
      </c>
      <c r="J274" s="26">
        <f t="shared" si="66"/>
        <v>0.15535530994610014</v>
      </c>
      <c r="K274" s="26">
        <f t="shared" si="67"/>
        <v>0.18040494683229333</v>
      </c>
      <c r="L274" s="7">
        <f t="shared" si="68"/>
        <v>8.5126860662651321E-2</v>
      </c>
      <c r="M274" s="26">
        <f t="shared" si="69"/>
        <v>0.42088711744104479</v>
      </c>
      <c r="N274" s="26">
        <f t="shared" si="70"/>
        <v>16.689611875751872</v>
      </c>
      <c r="O274" s="27">
        <f t="shared" si="62"/>
        <v>0.32195827153767592</v>
      </c>
      <c r="P274" s="8"/>
      <c r="Q274" s="3"/>
      <c r="R274" s="7"/>
      <c r="S274" s="8"/>
      <c r="T274" s="27">
        <f t="shared" si="73"/>
        <v>0.13550808884379359</v>
      </c>
      <c r="U274" s="27">
        <f t="shared" si="71"/>
        <v>5.8066000306898617E-2</v>
      </c>
    </row>
    <row r="275" spans="4:21" x14ac:dyDescent="0.15">
      <c r="D275" s="22"/>
      <c r="E275" s="6">
        <v>273</v>
      </c>
      <c r="F275" s="25">
        <f t="shared" si="63"/>
        <v>6.0000000000000039E-2</v>
      </c>
      <c r="G275" s="37">
        <f t="shared" si="72"/>
        <v>1.0596241035318976E-2</v>
      </c>
      <c r="H275" s="22">
        <f t="shared" si="64"/>
        <v>0.2449526998916586</v>
      </c>
      <c r="I275" s="38">
        <f t="shared" si="65"/>
        <v>9.0402064326989315E-2</v>
      </c>
      <c r="J275" s="26">
        <f t="shared" si="66"/>
        <v>0.1545506355646693</v>
      </c>
      <c r="K275" s="26">
        <f t="shared" si="67"/>
        <v>0.17684715022138889</v>
      </c>
      <c r="L275" s="7">
        <f t="shared" si="68"/>
        <v>8.3448059378759362E-2</v>
      </c>
      <c r="M275" s="26">
        <f t="shared" si="69"/>
        <v>0.41484584516481754</v>
      </c>
      <c r="N275" s="26">
        <f t="shared" si="70"/>
        <v>16.358214089965816</v>
      </c>
      <c r="O275" s="27">
        <f t="shared" si="62"/>
        <v>0.32061956963867067</v>
      </c>
      <c r="P275" s="8"/>
      <c r="Q275" s="3"/>
      <c r="R275" s="7"/>
      <c r="S275" s="8"/>
      <c r="T275" s="27">
        <f t="shared" si="73"/>
        <v>0.13300769634313442</v>
      </c>
      <c r="U275" s="27">
        <f t="shared" si="71"/>
        <v>5.7204106501287905E-2</v>
      </c>
    </row>
    <row r="276" spans="4:21" x14ac:dyDescent="0.15">
      <c r="D276" s="22"/>
      <c r="E276" s="6">
        <v>274</v>
      </c>
      <c r="F276" s="25">
        <f t="shared" si="63"/>
        <v>6.0000000000000039E-2</v>
      </c>
      <c r="G276" s="37">
        <f t="shared" si="72"/>
        <v>1.0596241035318976E-2</v>
      </c>
      <c r="H276" s="22">
        <f t="shared" si="64"/>
        <v>0.24235712204135443</v>
      </c>
      <c r="I276" s="38">
        <f t="shared" si="65"/>
        <v>8.8606992987314837E-2</v>
      </c>
      <c r="J276" s="26">
        <f t="shared" si="66"/>
        <v>0.15375012905403959</v>
      </c>
      <c r="K276" s="26">
        <f t="shared" si="67"/>
        <v>0.17333557940462885</v>
      </c>
      <c r="L276" s="7">
        <f t="shared" si="68"/>
        <v>8.1791070449829084E-2</v>
      </c>
      <c r="M276" s="26">
        <f t="shared" si="69"/>
        <v>0.40887677890849755</v>
      </c>
      <c r="N276" s="26">
        <f t="shared" si="70"/>
        <v>16.031128381507148</v>
      </c>
      <c r="O276" s="27">
        <f t="shared" si="62"/>
        <v>0.31928643405969143</v>
      </c>
      <c r="P276" s="8"/>
      <c r="Q276" s="3"/>
      <c r="R276" s="7"/>
      <c r="S276" s="8"/>
      <c r="T276" s="27">
        <f t="shared" si="73"/>
        <v>0.13054880870750704</v>
      </c>
      <c r="U276" s="27">
        <f t="shared" si="71"/>
        <v>5.6352250361853831E-2</v>
      </c>
    </row>
    <row r="277" spans="4:21" x14ac:dyDescent="0.15">
      <c r="D277" s="22"/>
      <c r="E277" s="6">
        <v>275</v>
      </c>
      <c r="F277" s="25">
        <f t="shared" si="63"/>
        <v>6.0000000000000039E-2</v>
      </c>
      <c r="G277" s="37">
        <f t="shared" si="72"/>
        <v>1.0596241035318976E-2</v>
      </c>
      <c r="H277" s="22">
        <f t="shared" si="64"/>
        <v>0.23978904755957803</v>
      </c>
      <c r="I277" s="38">
        <f t="shared" si="65"/>
        <v>8.6835278733163726E-2</v>
      </c>
      <c r="J277" s="26">
        <f t="shared" si="66"/>
        <v>0.15295376882641432</v>
      </c>
      <c r="K277" s="26">
        <f t="shared" si="67"/>
        <v>0.16986970039859273</v>
      </c>
      <c r="L277" s="7">
        <f t="shared" si="68"/>
        <v>8.0155641907535741E-2</v>
      </c>
      <c r="M277" s="26">
        <f t="shared" si="69"/>
        <v>0.40297911113254281</v>
      </c>
      <c r="N277" s="26">
        <f t="shared" si="70"/>
        <v>15.708304912282141</v>
      </c>
      <c r="O277" s="27">
        <f t="shared" si="62"/>
        <v>0.31795884165598981</v>
      </c>
      <c r="P277" s="8"/>
      <c r="Q277" s="3"/>
      <c r="R277" s="7"/>
      <c r="S277" s="8"/>
      <c r="T277" s="27">
        <f t="shared" si="73"/>
        <v>0.1281307713872637</v>
      </c>
      <c r="U277" s="27">
        <f t="shared" si="71"/>
        <v>5.5510344475687437E-2</v>
      </c>
    </row>
    <row r="278" spans="4:21" x14ac:dyDescent="0.15">
      <c r="D278" s="22"/>
      <c r="E278" s="6">
        <v>276</v>
      </c>
      <c r="F278" s="25">
        <f t="shared" si="63"/>
        <v>6.0000000000000039E-2</v>
      </c>
      <c r="G278" s="37">
        <f t="shared" si="72"/>
        <v>1.0596241035318976E-2</v>
      </c>
      <c r="H278" s="22">
        <f t="shared" si="64"/>
        <v>0.23724818501400718</v>
      </c>
      <c r="I278" s="38">
        <f t="shared" si="65"/>
        <v>8.5086651608194938E-2</v>
      </c>
      <c r="J278" s="26">
        <f t="shared" si="66"/>
        <v>0.15216153340581223</v>
      </c>
      <c r="K278" s="26">
        <f t="shared" si="67"/>
        <v>0.16644898510682668</v>
      </c>
      <c r="L278" s="7">
        <f t="shared" si="68"/>
        <v>7.8541524561410711E-2</v>
      </c>
      <c r="M278" s="26">
        <f t="shared" si="69"/>
        <v>0.39715204307404961</v>
      </c>
      <c r="N278" s="26">
        <f t="shared" si="70"/>
        <v>15.389694393769503</v>
      </c>
      <c r="O278" s="27">
        <f t="shared" si="62"/>
        <v>0.31663676937905327</v>
      </c>
      <c r="P278" s="8"/>
      <c r="Q278" s="3"/>
      <c r="R278" s="7"/>
      <c r="S278" s="8"/>
      <c r="T278" s="27">
        <f t="shared" si="73"/>
        <v>0.12575293987125769</v>
      </c>
      <c r="U278" s="27">
        <f t="shared" si="71"/>
        <v>5.4678301670012641E-2</v>
      </c>
    </row>
    <row r="279" spans="4:21" x14ac:dyDescent="0.15">
      <c r="D279" s="22"/>
      <c r="E279" s="6">
        <v>277</v>
      </c>
      <c r="F279" s="25">
        <f t="shared" si="63"/>
        <v>6.0000000000000039E-2</v>
      </c>
      <c r="G279" s="37">
        <f t="shared" si="72"/>
        <v>1.0596241035318976E-2</v>
      </c>
      <c r="H279" s="22">
        <f t="shared" si="64"/>
        <v>0.23473424606040683</v>
      </c>
      <c r="I279" s="38">
        <f t="shared" si="65"/>
        <v>8.3360844632918152E-2</v>
      </c>
      <c r="J279" s="26">
        <f t="shared" si="66"/>
        <v>0.15137340142748867</v>
      </c>
      <c r="K279" s="26">
        <f t="shared" si="67"/>
        <v>0.16307291125627879</v>
      </c>
      <c r="L279" s="7">
        <f t="shared" si="68"/>
        <v>7.694847196884752E-2</v>
      </c>
      <c r="M279" s="26">
        <f t="shared" si="69"/>
        <v>0.39139478465261496</v>
      </c>
      <c r="N279" s="26">
        <f t="shared" si="70"/>
        <v>15.075248081085736</v>
      </c>
      <c r="O279" s="27">
        <f t="shared" si="62"/>
        <v>0.31532019427620478</v>
      </c>
      <c r="P279" s="8"/>
      <c r="Q279" s="3"/>
      <c r="R279" s="7"/>
      <c r="S279" s="8"/>
      <c r="T279" s="27">
        <f t="shared" si="73"/>
        <v>0.12341467953535588</v>
      </c>
      <c r="U279" s="27">
        <f t="shared" si="71"/>
        <v>5.3856035025152495E-2</v>
      </c>
    </row>
    <row r="280" spans="4:21" x14ac:dyDescent="0.15">
      <c r="D280" s="22"/>
      <c r="E280" s="6">
        <v>278</v>
      </c>
      <c r="F280" s="25">
        <f t="shared" si="63"/>
        <v>6.0000000000000039E-2</v>
      </c>
      <c r="G280" s="37">
        <f t="shared" si="72"/>
        <v>1.0596241035318976E-2</v>
      </c>
      <c r="H280" s="22">
        <f t="shared" si="64"/>
        <v>0.23224694540990687</v>
      </c>
      <c r="I280" s="38">
        <f t="shared" si="65"/>
        <v>8.1657593772547735E-2</v>
      </c>
      <c r="J280" s="26">
        <f t="shared" si="66"/>
        <v>0.15058935163735915</v>
      </c>
      <c r="K280" s="26">
        <f t="shared" si="67"/>
        <v>0.15974096233441432</v>
      </c>
      <c r="L280" s="7">
        <f t="shared" si="68"/>
        <v>7.5376240405428674E-2</v>
      </c>
      <c r="M280" s="26">
        <f t="shared" si="69"/>
        <v>0.38570655437720214</v>
      </c>
      <c r="N280" s="26">
        <f t="shared" si="70"/>
        <v>14.764917767113962</v>
      </c>
      <c r="O280" s="27">
        <f t="shared" si="62"/>
        <v>0.31400909349020478</v>
      </c>
      <c r="P280" s="8"/>
      <c r="Q280" s="3"/>
      <c r="R280" s="7"/>
      <c r="S280" s="8"/>
      <c r="T280" s="27">
        <f t="shared" si="73"/>
        <v>0.12111536549321562</v>
      </c>
      <c r="U280" s="27">
        <f t="shared" si="71"/>
        <v>5.3043457887055133E-2</v>
      </c>
    </row>
    <row r="281" spans="4:21" x14ac:dyDescent="0.15">
      <c r="D281" s="22"/>
      <c r="E281" s="6">
        <v>279</v>
      </c>
      <c r="F281" s="25">
        <f t="shared" si="63"/>
        <v>6.0000000000000039E-2</v>
      </c>
      <c r="G281" s="37">
        <f t="shared" si="72"/>
        <v>1.0596241035318976E-2</v>
      </c>
      <c r="H281" s="22">
        <f t="shared" si="64"/>
        <v>0.22978600079662692</v>
      </c>
      <c r="I281" s="38">
        <f t="shared" si="65"/>
        <v>7.997663790520064E-2</v>
      </c>
      <c r="J281" s="26">
        <f t="shared" si="66"/>
        <v>0.14980936289142627</v>
      </c>
      <c r="K281" s="26">
        <f t="shared" si="67"/>
        <v>0.1564526275270032</v>
      </c>
      <c r="L281" s="7">
        <f t="shared" si="68"/>
        <v>7.3824588835569818E-2</v>
      </c>
      <c r="M281" s="26">
        <f t="shared" si="69"/>
        <v>0.3800865792539993</v>
      </c>
      <c r="N281" s="26">
        <f t="shared" si="70"/>
        <v>14.458655776695533</v>
      </c>
      <c r="O281" s="27">
        <f t="shared" si="62"/>
        <v>0.31270344425885371</v>
      </c>
      <c r="P281" s="8"/>
      <c r="Q281" s="3"/>
      <c r="R281" s="7"/>
      <c r="S281" s="8"/>
      <c r="T281" s="27">
        <f t="shared" si="73"/>
        <v>0.11885438244929135</v>
      </c>
      <c r="U281" s="27">
        <f t="shared" si="71"/>
        <v>5.2240483879389302E-2</v>
      </c>
    </row>
    <row r="282" spans="4:21" x14ac:dyDescent="0.15">
      <c r="D282" s="22"/>
      <c r="E282" s="6">
        <v>280</v>
      </c>
      <c r="F282" s="25">
        <f t="shared" si="63"/>
        <v>6.0000000000000039E-2</v>
      </c>
      <c r="G282" s="37">
        <f t="shared" si="72"/>
        <v>1.0596241035318976E-2</v>
      </c>
      <c r="H282" s="22">
        <f t="shared" si="64"/>
        <v>0.22735113294564385</v>
      </c>
      <c r="I282" s="38">
        <f t="shared" si="65"/>
        <v>7.8317718790434143E-2</v>
      </c>
      <c r="J282" s="26">
        <f t="shared" si="66"/>
        <v>0.14903341415520971</v>
      </c>
      <c r="K282" s="26">
        <f t="shared" si="67"/>
        <v>0.15320740165657298</v>
      </c>
      <c r="L282" s="7">
        <f t="shared" si="68"/>
        <v>7.2293278883477669E-2</v>
      </c>
      <c r="M282" s="26">
        <f t="shared" si="69"/>
        <v>0.37453409469526033</v>
      </c>
      <c r="N282" s="26">
        <f t="shared" si="70"/>
        <v>14.156414960883751</v>
      </c>
      <c r="O282" s="27">
        <f t="shared" si="62"/>
        <v>0.31140322391459768</v>
      </c>
      <c r="P282" s="8"/>
      <c r="Q282" s="3"/>
      <c r="R282" s="7"/>
      <c r="S282" s="8"/>
      <c r="T282" s="27">
        <f t="shared" si="73"/>
        <v>0.11663112455403929</v>
      </c>
      <c r="U282" s="27">
        <f t="shared" si="71"/>
        <v>5.1447026915220066E-2</v>
      </c>
    </row>
    <row r="283" spans="4:21" x14ac:dyDescent="0.15">
      <c r="D283" s="22"/>
      <c r="E283" s="6">
        <v>281</v>
      </c>
      <c r="F283" s="25">
        <f t="shared" si="63"/>
        <v>6.0000000000000039E-2</v>
      </c>
      <c r="G283" s="37">
        <f t="shared" si="72"/>
        <v>1.0596241035318976E-2</v>
      </c>
      <c r="H283" s="22">
        <f t="shared" si="64"/>
        <v>0.22494206554129897</v>
      </c>
      <c r="I283" s="38">
        <f t="shared" si="65"/>
        <v>7.6680581038120324E-2</v>
      </c>
      <c r="J283" s="26">
        <f t="shared" si="66"/>
        <v>0.14826148450317866</v>
      </c>
      <c r="K283" s="26">
        <f t="shared" si="67"/>
        <v>0.15000478512151988</v>
      </c>
      <c r="L283" s="7">
        <f t="shared" si="68"/>
        <v>7.0782074804418754E-2</v>
      </c>
      <c r="M283" s="26">
        <f t="shared" si="69"/>
        <v>0.36904834442911727</v>
      </c>
      <c r="N283" s="26">
        <f t="shared" si="70"/>
        <v>13.858148691259052</v>
      </c>
      <c r="O283" s="27">
        <f t="shared" si="62"/>
        <v>0.31010840988413396</v>
      </c>
      <c r="P283" s="8"/>
      <c r="Q283" s="3"/>
      <c r="R283" s="7"/>
      <c r="S283" s="8"/>
      <c r="T283" s="27">
        <f t="shared" si="73"/>
        <v>0.11444499526128575</v>
      </c>
      <c r="U283" s="27">
        <f t="shared" si="71"/>
        <v>5.0663001208273592E-2</v>
      </c>
    </row>
    <row r="284" spans="4:21" x14ac:dyDescent="0.15">
      <c r="D284" s="22"/>
      <c r="E284" s="6">
        <v>282</v>
      </c>
      <c r="F284" s="25">
        <f t="shared" si="63"/>
        <v>6.0000000000000039E-2</v>
      </c>
      <c r="G284" s="37">
        <f t="shared" si="72"/>
        <v>1.0596241035318976E-2</v>
      </c>
      <c r="H284" s="22">
        <f t="shared" si="64"/>
        <v>0.22255852519584085</v>
      </c>
      <c r="I284" s="38">
        <f t="shared" si="65"/>
        <v>7.5064972077653197E-2</v>
      </c>
      <c r="J284" s="26">
        <f t="shared" si="66"/>
        <v>0.14749355311818765</v>
      </c>
      <c r="K284" s="26">
        <f t="shared" si="67"/>
        <v>0.14684428383587114</v>
      </c>
      <c r="L284" s="7">
        <f t="shared" si="68"/>
        <v>6.9290743456295253E-2</v>
      </c>
      <c r="M284" s="26">
        <f t="shared" si="69"/>
        <v>0.36362858041035406</v>
      </c>
      <c r="N284" s="26">
        <f t="shared" si="70"/>
        <v>13.563810854304991</v>
      </c>
      <c r="O284" s="27">
        <f t="shared" si="62"/>
        <v>0.30881897968801986</v>
      </c>
      <c r="P284" s="8"/>
      <c r="Q284" s="3"/>
      <c r="R284" s="7"/>
      <c r="S284" s="8"/>
      <c r="T284" s="27">
        <f t="shared" si="73"/>
        <v>0.11229540718772862</v>
      </c>
      <c r="U284" s="27">
        <f t="shared" si="71"/>
        <v>4.9888321283801454E-2</v>
      </c>
    </row>
    <row r="285" spans="4:21" x14ac:dyDescent="0.15">
      <c r="D285" s="22"/>
      <c r="E285" s="6">
        <v>283</v>
      </c>
      <c r="F285" s="25">
        <f t="shared" si="63"/>
        <v>6.0000000000000039E-2</v>
      </c>
      <c r="G285" s="37">
        <f t="shared" si="72"/>
        <v>1.0596241035318976E-2</v>
      </c>
      <c r="H285" s="22">
        <f t="shared" si="64"/>
        <v>0.22020024141840061</v>
      </c>
      <c r="I285" s="38">
        <f t="shared" si="65"/>
        <v>7.3470642127485372E-2</v>
      </c>
      <c r="J285" s="26">
        <f t="shared" si="66"/>
        <v>0.14672959929091522</v>
      </c>
      <c r="K285" s="26">
        <f t="shared" si="67"/>
        <v>0.14372540916969148</v>
      </c>
      <c r="L285" s="7">
        <f t="shared" si="68"/>
        <v>6.7819054271524959E-2</v>
      </c>
      <c r="M285" s="26">
        <f t="shared" si="69"/>
        <v>0.35827406273213164</v>
      </c>
      <c r="N285" s="26">
        <f t="shared" si="70"/>
        <v>13.273355845844383</v>
      </c>
      <c r="O285" s="27">
        <f t="shared" si="62"/>
        <v>0.30753491094028201</v>
      </c>
      <c r="P285" s="8"/>
      <c r="Q285" s="3"/>
      <c r="R285" s="7"/>
      <c r="S285" s="8"/>
      <c r="T285" s="27">
        <f t="shared" si="73"/>
        <v>0.11018178197453911</v>
      </c>
      <c r="U285" s="27">
        <f t="shared" si="71"/>
        <v>4.9122901989053308E-2</v>
      </c>
    </row>
    <row r="286" spans="4:21" x14ac:dyDescent="0.15">
      <c r="D286" s="22"/>
      <c r="E286" s="6">
        <v>284</v>
      </c>
      <c r="F286" s="25">
        <f t="shared" si="63"/>
        <v>6.0000000000000039E-2</v>
      </c>
      <c r="G286" s="37">
        <f t="shared" si="72"/>
        <v>1.0596241035318976E-2</v>
      </c>
      <c r="H286" s="22">
        <f t="shared" si="64"/>
        <v>0.21786694658429581</v>
      </c>
      <c r="I286" s="38">
        <f t="shared" si="65"/>
        <v>7.1897344164990412E-2</v>
      </c>
      <c r="J286" s="26">
        <f t="shared" si="66"/>
        <v>0.1459696024193054</v>
      </c>
      <c r="K286" s="26">
        <f t="shared" si="67"/>
        <v>0.14064767789012728</v>
      </c>
      <c r="L286" s="7">
        <f t="shared" si="68"/>
        <v>6.636677922922192E-2</v>
      </c>
      <c r="M286" s="26">
        <f t="shared" si="69"/>
        <v>0.35298405953865458</v>
      </c>
      <c r="N286" s="26">
        <f t="shared" si="70"/>
        <v>12.986738565534951</v>
      </c>
      <c r="O286" s="27">
        <f t="shared" si="62"/>
        <v>0.30625618134802807</v>
      </c>
      <c r="P286" s="8"/>
      <c r="Q286" s="3"/>
      <c r="R286" s="7"/>
      <c r="S286" s="8"/>
      <c r="T286" s="27">
        <f t="shared" si="73"/>
        <v>0.10810355015103333</v>
      </c>
      <c r="U286" s="27">
        <f t="shared" si="71"/>
        <v>4.8366658503367396E-2</v>
      </c>
    </row>
    <row r="287" spans="4:21" x14ac:dyDescent="0.15">
      <c r="D287" s="22"/>
      <c r="E287" s="6">
        <v>285</v>
      </c>
      <c r="F287" s="25">
        <f t="shared" si="63"/>
        <v>6.0000000000000039E-2</v>
      </c>
      <c r="G287" s="37">
        <f t="shared" si="72"/>
        <v>1.0596241035318976E-2</v>
      </c>
      <c r="H287" s="22">
        <f t="shared" si="64"/>
        <v>0.21555837590465965</v>
      </c>
      <c r="I287" s="38">
        <f t="shared" si="65"/>
        <v>7.0344833896647654E-2</v>
      </c>
      <c r="J287" s="26">
        <f t="shared" si="66"/>
        <v>0.14521354200801201</v>
      </c>
      <c r="K287" s="26">
        <f t="shared" si="67"/>
        <v>0.13761061210308095</v>
      </c>
      <c r="L287" s="7">
        <f t="shared" si="68"/>
        <v>6.4933692827674763E-2</v>
      </c>
      <c r="M287" s="26">
        <f t="shared" si="69"/>
        <v>0.34775784693876771</v>
      </c>
      <c r="N287" s="26">
        <f t="shared" si="70"/>
        <v>12.703914411423858</v>
      </c>
      <c r="O287" s="27">
        <f t="shared" si="62"/>
        <v>0.30498276871105928</v>
      </c>
      <c r="P287" s="8"/>
      <c r="Q287" s="3"/>
      <c r="R287" s="7"/>
      <c r="S287" s="8"/>
      <c r="T287" s="27">
        <f t="shared" si="73"/>
        <v>0.10606015100038214</v>
      </c>
      <c r="U287" s="27">
        <f t="shared" si="71"/>
        <v>4.7619506347887565E-2</v>
      </c>
    </row>
    <row r="288" spans="4:21" x14ac:dyDescent="0.15">
      <c r="D288" s="22"/>
      <c r="E288" s="6">
        <v>286</v>
      </c>
      <c r="F288" s="25">
        <f t="shared" si="63"/>
        <v>6.0000000000000039E-2</v>
      </c>
      <c r="G288" s="37">
        <f t="shared" si="72"/>
        <v>1.0596241035318976E-2</v>
      </c>
      <c r="H288" s="22">
        <f t="shared" si="64"/>
        <v>0.21327426739639199</v>
      </c>
      <c r="I288" s="38">
        <f t="shared" si="65"/>
        <v>6.8812869728545903E-2</v>
      </c>
      <c r="J288" s="26">
        <f t="shared" si="66"/>
        <v>0.1444613976678461</v>
      </c>
      <c r="K288" s="26">
        <f t="shared" si="67"/>
        <v>0.13461373919550959</v>
      </c>
      <c r="L288" s="7">
        <f t="shared" si="68"/>
        <v>6.3519572057119292E-2</v>
      </c>
      <c r="M288" s="26">
        <f t="shared" si="69"/>
        <v>0.342594708920475</v>
      </c>
      <c r="N288" s="26">
        <f t="shared" si="70"/>
        <v>12.424839274560501</v>
      </c>
      <c r="O288" s="27">
        <f t="shared" ref="O288:O351" si="74">EXP(-$B$9/12*E288)</f>
        <v>0.30371465092148547</v>
      </c>
      <c r="P288" s="8"/>
      <c r="Q288" s="3"/>
      <c r="R288" s="7"/>
      <c r="S288" s="8"/>
      <c r="T288" s="27">
        <f t="shared" si="73"/>
        <v>0.10405103242732999</v>
      </c>
      <c r="U288" s="27">
        <f t="shared" si="71"/>
        <v>4.6881361394916159E-2</v>
      </c>
    </row>
    <row r="289" spans="4:21" x14ac:dyDescent="0.15">
      <c r="D289" s="22"/>
      <c r="E289" s="6">
        <v>287</v>
      </c>
      <c r="F289" s="25">
        <f t="shared" si="63"/>
        <v>6.0000000000000039E-2</v>
      </c>
      <c r="G289" s="37">
        <f t="shared" si="72"/>
        <v>1.0596241035318976E-2</v>
      </c>
      <c r="H289" s="22">
        <f t="shared" si="64"/>
        <v>0.21101436185242875</v>
      </c>
      <c r="I289" s="38">
        <f t="shared" si="65"/>
        <v>6.7301212737202715E-2</v>
      </c>
      <c r="J289" s="26">
        <f t="shared" si="66"/>
        <v>0.14371314911522604</v>
      </c>
      <c r="K289" s="26">
        <f t="shared" si="67"/>
        <v>0.13165659177834085</v>
      </c>
      <c r="L289" s="7">
        <f t="shared" si="68"/>
        <v>6.2124196372802504E-2</v>
      </c>
      <c r="M289" s="26">
        <f t="shared" si="69"/>
        <v>0.33749393726636945</v>
      </c>
      <c r="N289" s="26">
        <f t="shared" si="70"/>
        <v>12.149469533666933</v>
      </c>
      <c r="O289" s="27">
        <f t="shared" si="74"/>
        <v>0.30245180596334087</v>
      </c>
      <c r="P289" s="8"/>
      <c r="Q289" s="3"/>
      <c r="R289" s="7"/>
      <c r="S289" s="8"/>
      <c r="T289" s="27">
        <f t="shared" si="73"/>
        <v>0.10207565082789191</v>
      </c>
      <c r="U289" s="27">
        <f t="shared" si="71"/>
        <v>4.6152139876910907E-2</v>
      </c>
    </row>
    <row r="290" spans="4:21" x14ac:dyDescent="0.15">
      <c r="D290" s="22"/>
      <c r="E290" s="6">
        <v>288</v>
      </c>
      <c r="F290" s="25">
        <f t="shared" ref="F290:F353" si="75">F289</f>
        <v>6.0000000000000039E-2</v>
      </c>
      <c r="G290" s="37">
        <f t="shared" si="72"/>
        <v>1.0596241035318976E-2</v>
      </c>
      <c r="H290" s="22">
        <f t="shared" si="64"/>
        <v>0.2087784028123264</v>
      </c>
      <c r="I290" s="38">
        <f t="shared" si="65"/>
        <v>6.5809626640695881E-2</v>
      </c>
      <c r="J290" s="26">
        <f t="shared" si="66"/>
        <v>0.14296877617163051</v>
      </c>
      <c r="K290" s="26">
        <f t="shared" si="67"/>
        <v>0.12873870762999925</v>
      </c>
      <c r="L290" s="7">
        <f t="shared" si="68"/>
        <v>6.0747347668334666E-2</v>
      </c>
      <c r="M290" s="26">
        <f t="shared" si="69"/>
        <v>0.33245483146996446</v>
      </c>
      <c r="N290" s="26">
        <f t="shared" si="70"/>
        <v>11.877762049865304</v>
      </c>
      <c r="O290" s="27">
        <f t="shared" si="74"/>
        <v>0.30119421191220214</v>
      </c>
      <c r="P290" s="8"/>
      <c r="Q290" s="3"/>
      <c r="R290" s="7"/>
      <c r="S290" s="8"/>
      <c r="T290" s="27">
        <f t="shared" si="73"/>
        <v>0.10013347096099992</v>
      </c>
      <c r="U290" s="27">
        <f t="shared" si="71"/>
        <v>4.543175839513465E-2</v>
      </c>
    </row>
    <row r="291" spans="4:21" x14ac:dyDescent="0.15">
      <c r="D291" s="22"/>
      <c r="E291" s="6">
        <v>289</v>
      </c>
      <c r="F291" s="25">
        <f t="shared" si="75"/>
        <v>6.0000000000000039E-2</v>
      </c>
      <c r="G291" s="37">
        <f t="shared" si="72"/>
        <v>1.0596241035318976E-2</v>
      </c>
      <c r="H291" s="22">
        <f t="shared" si="64"/>
        <v>0.20656613653315808</v>
      </c>
      <c r="I291" s="38">
        <f t="shared" si="65"/>
        <v>6.4337877770103732E-2</v>
      </c>
      <c r="J291" s="26">
        <f t="shared" si="66"/>
        <v>0.14222825876305434</v>
      </c>
      <c r="K291" s="26">
        <f t="shared" si="67"/>
        <v>0.12585962964053718</v>
      </c>
      <c r="L291" s="7">
        <f t="shared" si="68"/>
        <v>5.9388810249326518E-2</v>
      </c>
      <c r="M291" s="26">
        <f t="shared" si="69"/>
        <v>0.32747669865291806</v>
      </c>
      <c r="N291" s="26">
        <f t="shared" si="70"/>
        <v>11.609674161461712</v>
      </c>
      <c r="O291" s="27">
        <f t="shared" si="74"/>
        <v>0.29994184693480763</v>
      </c>
      <c r="P291" s="8"/>
      <c r="Q291" s="3"/>
      <c r="R291" s="7"/>
      <c r="S291" s="8"/>
      <c r="T291" s="27">
        <f t="shared" si="73"/>
        <v>9.8223965822069673E-2</v>
      </c>
      <c r="U291" s="27">
        <f t="shared" si="71"/>
        <v>4.4720133927966005E-2</v>
      </c>
    </row>
    <row r="292" spans="4:21" x14ac:dyDescent="0.15">
      <c r="D292" s="22"/>
      <c r="E292" s="6">
        <v>290</v>
      </c>
      <c r="F292" s="25">
        <f t="shared" si="75"/>
        <v>6.0000000000000039E-2</v>
      </c>
      <c r="G292" s="37">
        <f t="shared" si="72"/>
        <v>1.0596241035318976E-2</v>
      </c>
      <c r="H292" s="22">
        <f t="shared" si="64"/>
        <v>0.20437731196071812</v>
      </c>
      <c r="I292" s="38">
        <f t="shared" si="65"/>
        <v>6.2885735041250931E-2</v>
      </c>
      <c r="J292" s="26">
        <f t="shared" si="66"/>
        <v>0.14149157691946718</v>
      </c>
      <c r="K292" s="26">
        <f t="shared" si="67"/>
        <v>0.12301890575636301</v>
      </c>
      <c r="L292" s="7">
        <f t="shared" si="68"/>
        <v>5.8048370807308562E-2</v>
      </c>
      <c r="M292" s="26">
        <f t="shared" si="69"/>
        <v>0.32255885348313879</v>
      </c>
      <c r="N292" s="26">
        <f t="shared" si="70"/>
        <v>11.345163678785882</v>
      </c>
      <c r="O292" s="27">
        <f t="shared" si="74"/>
        <v>0.29869468928867837</v>
      </c>
      <c r="P292" s="8"/>
      <c r="Q292" s="3"/>
      <c r="R292" s="7"/>
      <c r="S292" s="8"/>
      <c r="T292" s="27">
        <f t="shared" si="73"/>
        <v>9.6346616518458467E-2</v>
      </c>
      <c r="U292" s="27">
        <f t="shared" si="71"/>
        <v>4.4017183838879148E-2</v>
      </c>
    </row>
    <row r="293" spans="4:21" x14ac:dyDescent="0.15">
      <c r="D293" s="22"/>
      <c r="E293" s="6">
        <v>291</v>
      </c>
      <c r="F293" s="25">
        <f t="shared" si="75"/>
        <v>6.0000000000000039E-2</v>
      </c>
      <c r="G293" s="37">
        <f t="shared" si="72"/>
        <v>1.0596241035318976E-2</v>
      </c>
      <c r="H293" s="22">
        <f t="shared" si="64"/>
        <v>0.20221168070103177</v>
      </c>
      <c r="I293" s="38">
        <f t="shared" si="65"/>
        <v>6.1452969926756862E-2</v>
      </c>
      <c r="J293" s="26">
        <f t="shared" si="66"/>
        <v>0.1407587107742749</v>
      </c>
      <c r="K293" s="26">
        <f t="shared" si="67"/>
        <v>0.12021608892556136</v>
      </c>
      <c r="L293" s="7">
        <f t="shared" si="68"/>
        <v>5.6725818393929414E-2</v>
      </c>
      <c r="M293" s="26">
        <f t="shared" si="69"/>
        <v>0.31770061809376571</v>
      </c>
      <c r="N293" s="26">
        <f t="shared" si="70"/>
        <v>11.084188879086046</v>
      </c>
      <c r="O293" s="27">
        <f t="shared" si="74"/>
        <v>0.29745271732174061</v>
      </c>
      <c r="P293" s="8"/>
      <c r="Q293" s="3"/>
      <c r="R293" s="7"/>
      <c r="S293" s="8"/>
      <c r="T293" s="27">
        <f t="shared" si="73"/>
        <v>9.4500912146787158E-2</v>
      </c>
      <c r="U293" s="27">
        <f t="shared" si="71"/>
        <v>4.3322825884100781E-2</v>
      </c>
    </row>
    <row r="294" spans="4:21" x14ac:dyDescent="0.15">
      <c r="D294" s="22"/>
      <c r="E294" s="6">
        <v>292</v>
      </c>
      <c r="F294" s="25">
        <f t="shared" si="75"/>
        <v>6.0000000000000039E-2</v>
      </c>
      <c r="G294" s="37">
        <f t="shared" si="72"/>
        <v>1.0596241035318976E-2</v>
      </c>
      <c r="H294" s="22">
        <f t="shared" si="64"/>
        <v>0.20006899699216668</v>
      </c>
      <c r="I294" s="38">
        <f t="shared" si="65"/>
        <v>6.0039356428382755E-2</v>
      </c>
      <c r="J294" s="26">
        <f t="shared" si="66"/>
        <v>0.14002964056378392</v>
      </c>
      <c r="K294" s="26">
        <f t="shared" si="67"/>
        <v>0.11745073704379781</v>
      </c>
      <c r="L294" s="7">
        <f t="shared" si="68"/>
        <v>5.542094439543023E-2</v>
      </c>
      <c r="M294" s="26">
        <f t="shared" si="69"/>
        <v>0.31290132200301196</v>
      </c>
      <c r="N294" s="26">
        <f t="shared" si="70"/>
        <v>10.826708501478464</v>
      </c>
      <c r="O294" s="27">
        <f t="shared" si="74"/>
        <v>0.29621590947194976</v>
      </c>
      <c r="P294" s="8"/>
      <c r="Q294" s="3"/>
      <c r="R294" s="7"/>
      <c r="S294" s="8"/>
      <c r="T294" s="27">
        <f t="shared" si="73"/>
        <v>9.2686349672097587E-2</v>
      </c>
      <c r="U294" s="27">
        <f t="shared" si="71"/>
        <v>4.2636978219951903E-2</v>
      </c>
    </row>
    <row r="295" spans="4:21" x14ac:dyDescent="0.15">
      <c r="D295" s="22"/>
      <c r="E295" s="6">
        <v>293</v>
      </c>
      <c r="F295" s="25">
        <f t="shared" si="75"/>
        <v>6.0000000000000039E-2</v>
      </c>
      <c r="G295" s="37">
        <f t="shared" si="72"/>
        <v>1.0596241035318976E-2</v>
      </c>
      <c r="H295" s="22">
        <f t="shared" si="64"/>
        <v>0.19794901767634318</v>
      </c>
      <c r="I295" s="38">
        <f t="shared" si="65"/>
        <v>5.8644671049675016E-2</v>
      </c>
      <c r="J295" s="26">
        <f t="shared" si="66"/>
        <v>0.13930434662666816</v>
      </c>
      <c r="K295" s="26">
        <f t="shared" si="67"/>
        <v>0.11472241290080293</v>
      </c>
      <c r="L295" s="7">
        <f t="shared" si="68"/>
        <v>5.4133542507392322E-2</v>
      </c>
      <c r="M295" s="26">
        <f t="shared" si="69"/>
        <v>0.30816030203486344</v>
      </c>
      <c r="N295" s="26">
        <f t="shared" si="70"/>
        <v>10.572681741950992</v>
      </c>
      <c r="O295" s="27">
        <f t="shared" si="74"/>
        <v>0.29498424426691633</v>
      </c>
      <c r="P295" s="8"/>
      <c r="Q295" s="3"/>
      <c r="R295" s="7"/>
      <c r="S295" s="8"/>
      <c r="T295" s="27">
        <f t="shared" si="73"/>
        <v>9.0902433808818878E-2</v>
      </c>
      <c r="U295" s="27">
        <f t="shared" si="71"/>
        <v>4.1959559409882281E-2</v>
      </c>
    </row>
    <row r="296" spans="4:21" x14ac:dyDescent="0.15">
      <c r="D296" s="22"/>
      <c r="E296" s="6">
        <v>294</v>
      </c>
      <c r="F296" s="25">
        <f t="shared" si="75"/>
        <v>6.0000000000000039E-2</v>
      </c>
      <c r="G296" s="37">
        <f t="shared" si="72"/>
        <v>1.0596241035318976E-2</v>
      </c>
      <c r="H296" s="22">
        <f t="shared" si="64"/>
        <v>0.19585150217234004</v>
      </c>
      <c r="I296" s="38">
        <f t="shared" si="65"/>
        <v>5.726869276890121E-2</v>
      </c>
      <c r="J296" s="26">
        <f t="shared" si="66"/>
        <v>0.13858280940343884</v>
      </c>
      <c r="K296" s="26">
        <f t="shared" si="67"/>
        <v>0.11203068412742882</v>
      </c>
      <c r="L296" s="7">
        <f t="shared" si="68"/>
        <v>5.2863408709754964E-2</v>
      </c>
      <c r="M296" s="26">
        <f t="shared" si="69"/>
        <v>0.30347690224062263</v>
      </c>
      <c r="N296" s="26">
        <f t="shared" si="70"/>
        <v>10.322068248420125</v>
      </c>
      <c r="O296" s="27">
        <f t="shared" si="74"/>
        <v>0.29375770032353277</v>
      </c>
      <c r="P296" s="8"/>
      <c r="Q296" s="3"/>
      <c r="R296" s="7"/>
      <c r="S296" s="8"/>
      <c r="T296" s="27">
        <f t="shared" si="73"/>
        <v>8.914867690351487E-2</v>
      </c>
      <c r="U296" s="27">
        <f t="shared" si="71"/>
        <v>4.1290488431204725E-2</v>
      </c>
    </row>
    <row r="297" spans="4:21" x14ac:dyDescent="0.15">
      <c r="D297" s="22"/>
      <c r="E297" s="6">
        <v>295</v>
      </c>
      <c r="F297" s="25">
        <f t="shared" si="75"/>
        <v>6.0000000000000039E-2</v>
      </c>
      <c r="G297" s="37">
        <f t="shared" si="72"/>
        <v>1.0596241035318976E-2</v>
      </c>
      <c r="H297" s="22">
        <f t="shared" si="64"/>
        <v>0.19377621244819263</v>
      </c>
      <c r="I297" s="38">
        <f t="shared" si="65"/>
        <v>5.591120301227568E-2</v>
      </c>
      <c r="J297" s="26">
        <f t="shared" si="66"/>
        <v>0.13786500943591695</v>
      </c>
      <c r="K297" s="26">
        <f t="shared" si="67"/>
        <v>0.1093751231432724</v>
      </c>
      <c r="L297" s="7">
        <f t="shared" si="68"/>
        <v>5.1610341242100628E-2</v>
      </c>
      <c r="M297" s="26">
        <f t="shared" si="69"/>
        <v>0.29885047382128999</v>
      </c>
      <c r="N297" s="26">
        <f t="shared" si="70"/>
        <v>10.074828115840937</v>
      </c>
      <c r="O297" s="27">
        <f t="shared" si="74"/>
        <v>0.29253625634760277</v>
      </c>
      <c r="P297" s="8"/>
      <c r="Q297" s="3"/>
      <c r="R297" s="7"/>
      <c r="S297" s="8"/>
      <c r="T297" s="27">
        <f t="shared" si="73"/>
        <v>8.7424598819387439E-2</v>
      </c>
      <c r="U297" s="27">
        <f t="shared" si="71"/>
        <v>4.0629684681537132E-2</v>
      </c>
    </row>
    <row r="298" spans="4:21" x14ac:dyDescent="0.15">
      <c r="D298" s="22"/>
      <c r="E298" s="6">
        <v>296</v>
      </c>
      <c r="F298" s="25">
        <f t="shared" si="75"/>
        <v>6.0000000000000039E-2</v>
      </c>
      <c r="G298" s="37">
        <f t="shared" si="72"/>
        <v>1.0596241035318976E-2</v>
      </c>
      <c r="H298" s="22">
        <f t="shared" si="64"/>
        <v>0.1917229129941804</v>
      </c>
      <c r="I298" s="38">
        <f t="shared" si="65"/>
        <v>5.4571985627471738E-2</v>
      </c>
      <c r="J298" s="26">
        <f t="shared" si="66"/>
        <v>0.13715092736670867</v>
      </c>
      <c r="K298" s="26">
        <f t="shared" si="67"/>
        <v>0.1067553071048591</v>
      </c>
      <c r="L298" s="7">
        <f t="shared" si="68"/>
        <v>5.0374140579204689E-2</v>
      </c>
      <c r="M298" s="26">
        <f t="shared" si="69"/>
        <v>0.29428037505077248</v>
      </c>
      <c r="N298" s="26">
        <f t="shared" si="70"/>
        <v>9.8309218813693704</v>
      </c>
      <c r="O298" s="27">
        <f t="shared" si="74"/>
        <v>0.29131989113347101</v>
      </c>
      <c r="P298" s="8"/>
      <c r="Q298" s="3"/>
      <c r="R298" s="7"/>
      <c r="S298" s="8"/>
      <c r="T298" s="27">
        <f t="shared" si="73"/>
        <v>8.5729726822508054E-2</v>
      </c>
      <c r="U298" s="27">
        <f t="shared" si="71"/>
        <v>3.9977067984958647E-2</v>
      </c>
    </row>
    <row r="299" spans="4:21" x14ac:dyDescent="0.15">
      <c r="D299" s="22"/>
      <c r="E299" s="6">
        <v>297</v>
      </c>
      <c r="F299" s="25">
        <f t="shared" si="75"/>
        <v>6.0000000000000039E-2</v>
      </c>
      <c r="G299" s="37">
        <f t="shared" si="72"/>
        <v>1.0596241035318976E-2</v>
      </c>
      <c r="H299" s="22">
        <f t="shared" si="64"/>
        <v>0.18969137079610057</v>
      </c>
      <c r="I299" s="38">
        <f t="shared" si="65"/>
        <v>5.3250826857417423E-2</v>
      </c>
      <c r="J299" s="26">
        <f t="shared" si="66"/>
        <v>0.13644054393868316</v>
      </c>
      <c r="K299" s="26">
        <f t="shared" si="67"/>
        <v>0.10417081785438136</v>
      </c>
      <c r="L299" s="7">
        <f t="shared" si="68"/>
        <v>4.915460940684685E-2</v>
      </c>
      <c r="M299" s="26">
        <f t="shared" si="69"/>
        <v>0.28976597119991138</v>
      </c>
      <c r="N299" s="26">
        <f t="shared" si="70"/>
        <v>9.5903105195763061</v>
      </c>
      <c r="O299" s="27">
        <f t="shared" si="74"/>
        <v>0.29010858356365526</v>
      </c>
      <c r="P299" s="8"/>
      <c r="Q299" s="3"/>
      <c r="R299" s="7"/>
      <c r="S299" s="8"/>
      <c r="T299" s="27">
        <f t="shared" si="73"/>
        <v>8.4063595469753213E-2</v>
      </c>
      <c r="U299" s="27">
        <f t="shared" si="71"/>
        <v>3.9332558597887729E-2</v>
      </c>
    </row>
    <row r="300" spans="4:21" x14ac:dyDescent="0.15">
      <c r="D300" s="22"/>
      <c r="E300" s="6">
        <v>298</v>
      </c>
      <c r="F300" s="25">
        <f t="shared" si="75"/>
        <v>6.0000000000000039E-2</v>
      </c>
      <c r="G300" s="37">
        <f t="shared" si="72"/>
        <v>1.0596241035318976E-2</v>
      </c>
      <c r="H300" s="22">
        <f t="shared" si="64"/>
        <v>0.18768135530882502</v>
      </c>
      <c r="I300" s="38">
        <f t="shared" si="65"/>
        <v>5.194751531437166E-2</v>
      </c>
      <c r="J300" s="26">
        <f t="shared" si="66"/>
        <v>0.13573383999445335</v>
      </c>
      <c r="K300" s="26">
        <f t="shared" si="67"/>
        <v>0.1016212418689857</v>
      </c>
      <c r="L300" s="7">
        <f t="shared" si="68"/>
        <v>4.795155259788153E-2</v>
      </c>
      <c r="M300" s="26">
        <f t="shared" si="69"/>
        <v>0.2853066344613206</v>
      </c>
      <c r="N300" s="26">
        <f t="shared" si="70"/>
        <v>9.3529554377128683</v>
      </c>
      <c r="O300" s="27">
        <f t="shared" si="74"/>
        <v>0.28890231260847982</v>
      </c>
      <c r="P300" s="8"/>
      <c r="Q300" s="3"/>
      <c r="R300" s="7"/>
      <c r="S300" s="8"/>
      <c r="T300" s="27">
        <f t="shared" si="73"/>
        <v>8.2425746498417718E-2</v>
      </c>
      <c r="U300" s="27">
        <f t="shared" si="71"/>
        <v>3.8696077214688589E-2</v>
      </c>
    </row>
    <row r="301" spans="4:21" x14ac:dyDescent="0.15">
      <c r="D301" s="22"/>
      <c r="E301" s="6">
        <v>299</v>
      </c>
      <c r="F301" s="25">
        <f t="shared" si="75"/>
        <v>6.0000000000000039E-2</v>
      </c>
      <c r="G301" s="37">
        <f t="shared" si="72"/>
        <v>1.0596241035318976E-2</v>
      </c>
      <c r="H301" s="22">
        <f t="shared" si="64"/>
        <v>0.18569263843013736</v>
      </c>
      <c r="I301" s="38">
        <f t="shared" si="65"/>
        <v>5.0661841954278038E-2</v>
      </c>
      <c r="J301" s="26">
        <f t="shared" si="66"/>
        <v>0.13503079647585933</v>
      </c>
      <c r="K301" s="26">
        <f t="shared" si="67"/>
        <v>9.9106170210602848E-2</v>
      </c>
      <c r="L301" s="7">
        <f t="shared" si="68"/>
        <v>4.6764777188564345E-2</v>
      </c>
      <c r="M301" s="26">
        <f t="shared" si="69"/>
        <v>0.28090174387502653</v>
      </c>
      <c r="N301" s="26">
        <f t="shared" si="70"/>
        <v>9.1188184710264064</v>
      </c>
      <c r="O301" s="27">
        <f t="shared" si="74"/>
        <v>0.28770105732571033</v>
      </c>
      <c r="P301" s="8"/>
      <c r="Q301" s="3"/>
      <c r="R301" s="7"/>
      <c r="S301" s="8"/>
      <c r="T301" s="27">
        <f t="shared" si="73"/>
        <v>8.0815728717481009E-2</v>
      </c>
      <c r="U301" s="27">
        <f t="shared" si="71"/>
        <v>3.8067544973012915E-2</v>
      </c>
    </row>
    <row r="302" spans="4:21" x14ac:dyDescent="0.15">
      <c r="D302" s="22"/>
      <c r="E302" s="6">
        <v>300</v>
      </c>
      <c r="F302" s="25">
        <f t="shared" si="75"/>
        <v>6.0000000000000039E-2</v>
      </c>
      <c r="G302" s="37">
        <f t="shared" si="72"/>
        <v>1.0596241035318976E-2</v>
      </c>
      <c r="H302" s="22">
        <f t="shared" si="64"/>
        <v>0.1837249944748473</v>
      </c>
      <c r="I302" s="38">
        <f t="shared" si="65"/>
        <v>4.9393600051393038E-2</v>
      </c>
      <c r="J302" s="26">
        <f t="shared" si="66"/>
        <v>0.13433139442345426</v>
      </c>
      <c r="K302" s="26">
        <f t="shared" si="67"/>
        <v>9.662519847631465E-2</v>
      </c>
      <c r="L302" s="7">
        <f t="shared" si="68"/>
        <v>4.5594092355132031E-2</v>
      </c>
      <c r="M302" s="26">
        <f t="shared" si="69"/>
        <v>0.27655068525490095</v>
      </c>
      <c r="N302" s="26">
        <f t="shared" si="70"/>
        <v>8.887861878126639</v>
      </c>
      <c r="O302" s="27">
        <f t="shared" si="74"/>
        <v>0.28650479686019009</v>
      </c>
      <c r="P302" s="8"/>
      <c r="Q302" s="3"/>
      <c r="R302" s="7"/>
      <c r="S302" s="8"/>
      <c r="T302" s="27">
        <f t="shared" si="73"/>
        <v>7.9233097900501759E-2</v>
      </c>
      <c r="U302" s="27">
        <f t="shared" si="71"/>
        <v>3.744688345888339E-2</v>
      </c>
    </row>
    <row r="303" spans="4:21" x14ac:dyDescent="0.15">
      <c r="D303" s="22"/>
      <c r="E303" s="6">
        <v>301</v>
      </c>
      <c r="F303" s="25">
        <f t="shared" si="75"/>
        <v>6.0000000000000039E-2</v>
      </c>
      <c r="G303" s="37">
        <f t="shared" si="72"/>
        <v>1.0596241035318976E-2</v>
      </c>
      <c r="H303" s="22">
        <f t="shared" ref="H303:H362" si="76">H302* (1-G302)</f>
        <v>0.18177820014917917</v>
      </c>
      <c r="I303" s="38">
        <f t="shared" ref="I303:I362" si="77">N302*$B$5/12</f>
        <v>4.814258517318596E-2</v>
      </c>
      <c r="J303" s="26">
        <f t="shared" ref="J303:J362" si="78">H303-I303</f>
        <v>0.13363561497599322</v>
      </c>
      <c r="K303" s="26">
        <f t="shared" ref="K303:K362" si="79">G303*N302</f>
        <v>9.4177926749252683E-2</v>
      </c>
      <c r="L303" s="7">
        <f t="shared" ref="L303:L362" si="80">$B$7/12*N302</f>
        <v>4.4439309390633196E-2</v>
      </c>
      <c r="M303" s="26">
        <f t="shared" ref="M303:M362" si="81">SUM(J303:L303)</f>
        <v>0.2722528511158791</v>
      </c>
      <c r="N303" s="26">
        <f t="shared" ref="N303:N362" si="82">N302-J303-K303</f>
        <v>8.6600483364013918</v>
      </c>
      <c r="O303" s="27">
        <f t="shared" si="74"/>
        <v>0.2853135104434783</v>
      </c>
      <c r="P303" s="8"/>
      <c r="Q303" s="3"/>
      <c r="R303" s="7"/>
      <c r="S303" s="8"/>
      <c r="T303" s="27">
        <f t="shared" si="73"/>
        <v>7.7677416680117115E-2</v>
      </c>
      <c r="U303" s="27">
        <f t="shared" si="71"/>
        <v>3.683401471152558E-2</v>
      </c>
    </row>
    <row r="304" spans="4:21" x14ac:dyDescent="0.15">
      <c r="D304" s="22"/>
      <c r="E304" s="6">
        <v>302</v>
      </c>
      <c r="F304" s="25">
        <f t="shared" si="75"/>
        <v>6.0000000000000039E-2</v>
      </c>
      <c r="G304" s="37">
        <f t="shared" si="72"/>
        <v>1.0596241035318976E-2</v>
      </c>
      <c r="H304" s="22">
        <f t="shared" si="76"/>
        <v>0.17985203452543203</v>
      </c>
      <c r="I304" s="38">
        <f t="shared" si="77"/>
        <v>4.6908595155507542E-2</v>
      </c>
      <c r="J304" s="26">
        <f t="shared" si="78"/>
        <v>0.13294343936992448</v>
      </c>
      <c r="K304" s="26">
        <f t="shared" si="79"/>
        <v>9.1763959550022256E-2</v>
      </c>
      <c r="L304" s="7">
        <f t="shared" si="80"/>
        <v>4.3300241682006961E-2</v>
      </c>
      <c r="M304" s="26">
        <f t="shared" si="81"/>
        <v>0.2680076406019537</v>
      </c>
      <c r="N304" s="26">
        <f t="shared" si="82"/>
        <v>8.4353409374814454</v>
      </c>
      <c r="O304" s="27">
        <f t="shared" si="74"/>
        <v>0.28412717739348908</v>
      </c>
      <c r="P304" s="8"/>
      <c r="Q304" s="3"/>
      <c r="R304" s="7"/>
      <c r="S304" s="8"/>
      <c r="T304" s="27">
        <f t="shared" si="73"/>
        <v>7.6148254444121766E-2</v>
      </c>
      <c r="U304" s="27">
        <f t="shared" si="71"/>
        <v>3.62288612279544E-2</v>
      </c>
    </row>
    <row r="305" spans="4:21" x14ac:dyDescent="0.15">
      <c r="D305" s="22"/>
      <c r="E305" s="6">
        <v>303</v>
      </c>
      <c r="F305" s="25">
        <f t="shared" si="75"/>
        <v>6.0000000000000039E-2</v>
      </c>
      <c r="G305" s="37">
        <f t="shared" si="72"/>
        <v>1.0596241035318976E-2</v>
      </c>
      <c r="H305" s="22">
        <f t="shared" si="76"/>
        <v>0.17794627901690804</v>
      </c>
      <c r="I305" s="38">
        <f t="shared" si="77"/>
        <v>4.5691430078024502E-2</v>
      </c>
      <c r="J305" s="26">
        <f t="shared" si="78"/>
        <v>0.13225484893888353</v>
      </c>
      <c r="K305" s="26">
        <f t="shared" si="79"/>
        <v>8.9382905788646938E-2</v>
      </c>
      <c r="L305" s="7">
        <f t="shared" si="80"/>
        <v>4.2176704687407231E-2</v>
      </c>
      <c r="M305" s="26">
        <f t="shared" si="81"/>
        <v>0.2638144594149377</v>
      </c>
      <c r="N305" s="26">
        <f t="shared" si="82"/>
        <v>8.2137031827539158</v>
      </c>
      <c r="O305" s="27">
        <f t="shared" si="74"/>
        <v>0.28294577711413288</v>
      </c>
      <c r="P305" s="8"/>
      <c r="Q305" s="3"/>
      <c r="R305" s="7"/>
      <c r="S305" s="8"/>
      <c r="T305" s="27">
        <f t="shared" si="73"/>
        <v>7.4645187233104413E-2</v>
      </c>
      <c r="U305" s="27">
        <f t="shared" si="71"/>
        <v>3.5631345967321551E-2</v>
      </c>
    </row>
    <row r="306" spans="4:21" x14ac:dyDescent="0.15">
      <c r="D306" s="22"/>
      <c r="E306" s="6">
        <v>304</v>
      </c>
      <c r="F306" s="25">
        <f t="shared" si="75"/>
        <v>6.0000000000000039E-2</v>
      </c>
      <c r="G306" s="37">
        <f t="shared" si="72"/>
        <v>1.0596241035318976E-2</v>
      </c>
      <c r="H306" s="22">
        <f t="shared" si="76"/>
        <v>0.17606071735310677</v>
      </c>
      <c r="I306" s="38">
        <f t="shared" si="77"/>
        <v>4.4490892239917042E-2</v>
      </c>
      <c r="J306" s="26">
        <f t="shared" si="78"/>
        <v>0.13156982511318974</v>
      </c>
      <c r="K306" s="26">
        <f t="shared" si="79"/>
        <v>8.7034378717027128E-2</v>
      </c>
      <c r="L306" s="7">
        <f t="shared" si="80"/>
        <v>4.1068515913769581E-2</v>
      </c>
      <c r="M306" s="26">
        <f t="shared" si="81"/>
        <v>0.25967271974398642</v>
      </c>
      <c r="N306" s="26">
        <f t="shared" si="82"/>
        <v>7.9950989789236999</v>
      </c>
      <c r="O306" s="27">
        <f t="shared" si="74"/>
        <v>0.28176928909495835</v>
      </c>
      <c r="P306" s="8"/>
      <c r="Q306" s="3"/>
      <c r="R306" s="7"/>
      <c r="S306" s="8"/>
      <c r="T306" s="27">
        <f t="shared" si="73"/>
        <v>7.3167797639617407E-2</v>
      </c>
      <c r="U306" s="27">
        <f t="shared" si="71"/>
        <v>3.5041392355029781E-2</v>
      </c>
    </row>
    <row r="307" spans="4:21" x14ac:dyDescent="0.15">
      <c r="D307" s="22"/>
      <c r="E307" s="6">
        <v>305</v>
      </c>
      <c r="F307" s="25">
        <f t="shared" si="75"/>
        <v>6.0000000000000039E-2</v>
      </c>
      <c r="G307" s="37">
        <f t="shared" si="72"/>
        <v>1.0596241035318976E-2</v>
      </c>
      <c r="H307" s="22">
        <f t="shared" si="76"/>
        <v>0.1741951355551821</v>
      </c>
      <c r="I307" s="38">
        <f t="shared" si="77"/>
        <v>4.330678613583671E-2</v>
      </c>
      <c r="J307" s="26">
        <f t="shared" si="78"/>
        <v>0.13088834941934538</v>
      </c>
      <c r="K307" s="26">
        <f t="shared" si="79"/>
        <v>8.4717995881908162E-2</v>
      </c>
      <c r="L307" s="7">
        <f t="shared" si="80"/>
        <v>3.9975494894618498E-2</v>
      </c>
      <c r="M307" s="26">
        <f t="shared" si="81"/>
        <v>0.25558184019587205</v>
      </c>
      <c r="N307" s="26">
        <f t="shared" si="82"/>
        <v>7.7794926336224464</v>
      </c>
      <c r="O307" s="27">
        <f t="shared" si="74"/>
        <v>0.28059769291079684</v>
      </c>
      <c r="P307" s="8"/>
      <c r="Q307" s="3"/>
      <c r="R307" s="7"/>
      <c r="S307" s="8"/>
      <c r="T307" s="27">
        <f t="shared" si="73"/>
        <v>7.171567470885766E-2</v>
      </c>
      <c r="U307" s="27">
        <f t="shared" si="71"/>
        <v>3.4458924286620084E-2</v>
      </c>
    </row>
    <row r="308" spans="4:21" x14ac:dyDescent="0.15">
      <c r="D308" s="22"/>
      <c r="E308" s="6">
        <v>306</v>
      </c>
      <c r="F308" s="25">
        <f t="shared" si="75"/>
        <v>6.0000000000000039E-2</v>
      </c>
      <c r="G308" s="37">
        <f t="shared" si="72"/>
        <v>1.0596241035318976E-2</v>
      </c>
      <c r="H308" s="22">
        <f t="shared" si="76"/>
        <v>0.17234932191165933</v>
      </c>
      <c r="I308" s="38">
        <f t="shared" si="77"/>
        <v>4.2138918432121586E-2</v>
      </c>
      <c r="J308" s="26">
        <f t="shared" si="78"/>
        <v>0.13021040347953775</v>
      </c>
      <c r="K308" s="26">
        <f t="shared" si="79"/>
        <v>8.2433379078351854E-2</v>
      </c>
      <c r="L308" s="7">
        <f t="shared" si="80"/>
        <v>3.8897463168112233E-2</v>
      </c>
      <c r="M308" s="26">
        <f t="shared" si="81"/>
        <v>0.25154124572600184</v>
      </c>
      <c r="N308" s="26">
        <f t="shared" si="82"/>
        <v>7.5668488510645568</v>
      </c>
      <c r="O308" s="27">
        <f t="shared" si="74"/>
        <v>0.27943096822140734</v>
      </c>
      <c r="P308" s="8"/>
      <c r="Q308" s="3"/>
      <c r="R308" s="7"/>
      <c r="S308" s="8"/>
      <c r="T308" s="27">
        <f t="shared" si="73"/>
        <v>7.0288413840835631E-2</v>
      </c>
      <c r="U308" s="27">
        <f t="shared" si="71"/>
        <v>3.3883866131437575E-2</v>
      </c>
    </row>
    <row r="309" spans="4:21" x14ac:dyDescent="0.15">
      <c r="D309" s="22"/>
      <c r="E309" s="6">
        <v>307</v>
      </c>
      <c r="F309" s="25">
        <f t="shared" si="75"/>
        <v>6.0000000000000039E-2</v>
      </c>
      <c r="G309" s="37">
        <f t="shared" si="72"/>
        <v>1.0596241035318976E-2</v>
      </c>
      <c r="H309" s="22">
        <f t="shared" si="76"/>
        <v>0.17052306695440961</v>
      </c>
      <c r="I309" s="38">
        <f t="shared" si="77"/>
        <v>4.0987097943266347E-2</v>
      </c>
      <c r="J309" s="26">
        <f t="shared" si="78"/>
        <v>0.12953596901114325</v>
      </c>
      <c r="K309" s="26">
        <f t="shared" si="79"/>
        <v>8.0180154303706508E-2</v>
      </c>
      <c r="L309" s="7">
        <f t="shared" si="80"/>
        <v>3.7834244255322787E-2</v>
      </c>
      <c r="M309" s="26">
        <f t="shared" si="81"/>
        <v>0.24755036757017254</v>
      </c>
      <c r="N309" s="26">
        <f t="shared" si="82"/>
        <v>7.3571327277497076</v>
      </c>
      <c r="O309" s="27">
        <f t="shared" si="74"/>
        <v>0.2782690947711236</v>
      </c>
      <c r="P309" s="8"/>
      <c r="Q309" s="3"/>
      <c r="R309" s="7"/>
      <c r="S309" s="8"/>
      <c r="T309" s="27">
        <f t="shared" si="73"/>
        <v>6.8885616694010832E-2</v>
      </c>
      <c r="U309" s="27">
        <f t="shared" si="71"/>
        <v>3.3316142736081814E-2</v>
      </c>
    </row>
    <row r="310" spans="4:21" x14ac:dyDescent="0.15">
      <c r="D310" s="22"/>
      <c r="E310" s="6">
        <v>308</v>
      </c>
      <c r="F310" s="25">
        <f t="shared" si="75"/>
        <v>6.0000000000000039E-2</v>
      </c>
      <c r="G310" s="37">
        <f t="shared" si="72"/>
        <v>1.0596241035318976E-2</v>
      </c>
      <c r="H310" s="22">
        <f t="shared" si="76"/>
        <v>0.16871616343487886</v>
      </c>
      <c r="I310" s="38">
        <f t="shared" si="77"/>
        <v>3.9851135608644249E-2</v>
      </c>
      <c r="J310" s="26">
        <f t="shared" si="78"/>
        <v>0.1288650278262346</v>
      </c>
      <c r="K310" s="26">
        <f t="shared" si="79"/>
        <v>7.7957951712069679E-2</v>
      </c>
      <c r="L310" s="7">
        <f t="shared" si="80"/>
        <v>3.6785663638748536E-2</v>
      </c>
      <c r="M310" s="26">
        <f t="shared" si="81"/>
        <v>0.24360864317705283</v>
      </c>
      <c r="N310" s="26">
        <f t="shared" si="82"/>
        <v>7.1503097482114031</v>
      </c>
      <c r="O310" s="27">
        <f t="shared" si="74"/>
        <v>0.27711205238850234</v>
      </c>
      <c r="P310" s="8"/>
      <c r="Q310" s="3"/>
      <c r="R310" s="7"/>
      <c r="S310" s="8"/>
      <c r="T310" s="27">
        <f t="shared" si="73"/>
        <v>6.7506891090371432E-2</v>
      </c>
      <c r="U310" s="27">
        <f t="shared" si="71"/>
        <v>3.2755679427647053E-2</v>
      </c>
    </row>
    <row r="311" spans="4:21" x14ac:dyDescent="0.15">
      <c r="D311" s="22"/>
      <c r="E311" s="6">
        <v>309</v>
      </c>
      <c r="F311" s="25">
        <f t="shared" si="75"/>
        <v>6.0000000000000039E-2</v>
      </c>
      <c r="G311" s="37">
        <f t="shared" si="72"/>
        <v>1.0596241035318976E-2</v>
      </c>
      <c r="H311" s="22">
        <f t="shared" si="76"/>
        <v>0.1669284063005686</v>
      </c>
      <c r="I311" s="38">
        <f t="shared" si="77"/>
        <v>3.8730844469478436E-2</v>
      </c>
      <c r="J311" s="26">
        <f t="shared" si="78"/>
        <v>0.12819756183109016</v>
      </c>
      <c r="K311" s="26">
        <f t="shared" si="79"/>
        <v>7.576640556923897E-2</v>
      </c>
      <c r="L311" s="7">
        <f t="shared" si="80"/>
        <v>3.5751548741057015E-2</v>
      </c>
      <c r="M311" s="26">
        <f t="shared" si="81"/>
        <v>0.23971551614138614</v>
      </c>
      <c r="N311" s="26">
        <f t="shared" si="82"/>
        <v>6.9463457808110736</v>
      </c>
      <c r="O311" s="27">
        <f t="shared" si="74"/>
        <v>0.2759598209859731</v>
      </c>
      <c r="P311" s="8"/>
      <c r="Q311" s="3"/>
      <c r="R311" s="7"/>
      <c r="S311" s="8"/>
      <c r="T311" s="27">
        <f t="shared" si="73"/>
        <v>6.6151850921937067E-2</v>
      </c>
      <c r="U311" s="27">
        <f t="shared" si="71"/>
        <v>3.2202402016757989E-2</v>
      </c>
    </row>
    <row r="312" spans="4:21" x14ac:dyDescent="0.15">
      <c r="D312" s="22"/>
      <c r="E312" s="6">
        <v>310</v>
      </c>
      <c r="F312" s="25">
        <f t="shared" si="75"/>
        <v>6.0000000000000039E-2</v>
      </c>
      <c r="G312" s="37">
        <f t="shared" si="72"/>
        <v>1.0596241035318976E-2</v>
      </c>
      <c r="H312" s="22">
        <f t="shared" si="76"/>
        <v>0.16515959267176611</v>
      </c>
      <c r="I312" s="38">
        <f t="shared" si="77"/>
        <v>3.7626039646059983E-2</v>
      </c>
      <c r="J312" s="26">
        <f t="shared" si="78"/>
        <v>0.12753355302570613</v>
      </c>
      <c r="K312" s="26">
        <f t="shared" si="79"/>
        <v>7.3605154208145132E-2</v>
      </c>
      <c r="L312" s="7">
        <f t="shared" si="80"/>
        <v>3.4731728904055369E-2</v>
      </c>
      <c r="M312" s="26">
        <f t="shared" si="81"/>
        <v>0.23587043613790662</v>
      </c>
      <c r="N312" s="26">
        <f t="shared" si="82"/>
        <v>6.7452070735772223</v>
      </c>
      <c r="O312" s="27">
        <f t="shared" si="74"/>
        <v>0.27481238055948964</v>
      </c>
      <c r="P312" s="8"/>
      <c r="Q312" s="3"/>
      <c r="R312" s="7"/>
      <c r="S312" s="8"/>
      <c r="T312" s="27">
        <f t="shared" si="73"/>
        <v>6.4820116058663196E-2</v>
      </c>
      <c r="U312" s="27">
        <f t="shared" si="71"/>
        <v>3.1656236800406294E-2</v>
      </c>
    </row>
    <row r="313" spans="4:21" x14ac:dyDescent="0.15">
      <c r="D313" s="22"/>
      <c r="E313" s="6">
        <v>311</v>
      </c>
      <c r="F313" s="25">
        <f t="shared" si="75"/>
        <v>6.0000000000000039E-2</v>
      </c>
      <c r="G313" s="37">
        <f t="shared" si="72"/>
        <v>1.0596241035318976E-2</v>
      </c>
      <c r="H313" s="22">
        <f t="shared" si="76"/>
        <v>0.16340952181852098</v>
      </c>
      <c r="I313" s="38">
        <f t="shared" si="77"/>
        <v>3.6536538315209956E-2</v>
      </c>
      <c r="J313" s="26">
        <f t="shared" si="78"/>
        <v>0.12687298350331103</v>
      </c>
      <c r="K313" s="26">
        <f t="shared" si="79"/>
        <v>7.1473839984762783E-2</v>
      </c>
      <c r="L313" s="7">
        <f t="shared" si="80"/>
        <v>3.3726035367886112E-2</v>
      </c>
      <c r="M313" s="26">
        <f t="shared" si="81"/>
        <v>0.23207285885595991</v>
      </c>
      <c r="N313" s="26">
        <f t="shared" si="82"/>
        <v>6.5468602500891482</v>
      </c>
      <c r="O313" s="27">
        <f t="shared" si="74"/>
        <v>0.27366971118818234</v>
      </c>
      <c r="P313" s="8"/>
      <c r="Q313" s="3"/>
      <c r="R313" s="7"/>
      <c r="S313" s="8"/>
      <c r="T313" s="27">
        <f t="shared" si="73"/>
        <v>6.3511312257726354E-2</v>
      </c>
      <c r="U313" s="27">
        <f t="shared" si="71"/>
        <v>3.1117110564593126E-2</v>
      </c>
    </row>
    <row r="314" spans="4:21" x14ac:dyDescent="0.15">
      <c r="D314" s="22"/>
      <c r="E314" s="6">
        <v>312</v>
      </c>
      <c r="F314" s="25">
        <f t="shared" si="75"/>
        <v>6.0000000000000039E-2</v>
      </c>
      <c r="G314" s="37">
        <f t="shared" si="72"/>
        <v>1.0596241035318976E-2</v>
      </c>
      <c r="H314" s="22">
        <f t="shared" si="76"/>
        <v>0.16167799513786571</v>
      </c>
      <c r="I314" s="38">
        <f t="shared" si="77"/>
        <v>3.5462159687982886E-2</v>
      </c>
      <c r="J314" s="26">
        <f t="shared" si="78"/>
        <v>0.12621583544988282</v>
      </c>
      <c r="K314" s="26">
        <f t="shared" si="79"/>
        <v>6.9372109234493287E-2</v>
      </c>
      <c r="L314" s="7">
        <f t="shared" si="80"/>
        <v>3.2734301250445741E-2</v>
      </c>
      <c r="M314" s="26">
        <f t="shared" si="81"/>
        <v>0.22832224593482187</v>
      </c>
      <c r="N314" s="26">
        <f t="shared" si="82"/>
        <v>6.3512723054047724</v>
      </c>
      <c r="O314" s="27">
        <f t="shared" si="74"/>
        <v>0.27253179303401259</v>
      </c>
      <c r="P314" s="8"/>
      <c r="Q314" s="3"/>
      <c r="R314" s="7"/>
      <c r="S314" s="8"/>
      <c r="T314" s="27">
        <f t="shared" si="73"/>
        <v>6.2225071074169795E-2</v>
      </c>
      <c r="U314" s="27">
        <f t="shared" si="71"/>
        <v>3.058495058678291E-2</v>
      </c>
    </row>
    <row r="315" spans="4:21" x14ac:dyDescent="0.15">
      <c r="D315" s="22"/>
      <c r="E315" s="6">
        <v>313</v>
      </c>
      <c r="F315" s="25">
        <f t="shared" si="75"/>
        <v>6.0000000000000039E-2</v>
      </c>
      <c r="G315" s="37">
        <f t="shared" si="72"/>
        <v>1.0596241035318976E-2</v>
      </c>
      <c r="H315" s="22">
        <f t="shared" si="76"/>
        <v>0.15996481613127775</v>
      </c>
      <c r="I315" s="38">
        <f t="shared" si="77"/>
        <v>3.4402724987609185E-2</v>
      </c>
      <c r="J315" s="26">
        <f t="shared" si="78"/>
        <v>0.12556209114366856</v>
      </c>
      <c r="K315" s="26">
        <f t="shared" si="79"/>
        <v>6.729961222901501E-2</v>
      </c>
      <c r="L315" s="7">
        <f t="shared" si="80"/>
        <v>3.1756361527023866E-2</v>
      </c>
      <c r="M315" s="26">
        <f t="shared" si="81"/>
        <v>0.22461806489970743</v>
      </c>
      <c r="N315" s="26">
        <f t="shared" si="82"/>
        <v>6.158410602032089</v>
      </c>
      <c r="O315" s="27">
        <f t="shared" si="74"/>
        <v>0.27139860634142832</v>
      </c>
      <c r="P315" s="8"/>
      <c r="Q315" s="3"/>
      <c r="R315" s="7"/>
      <c r="S315" s="8"/>
      <c r="T315" s="27">
        <f t="shared" si="73"/>
        <v>6.0961029772889093E-2</v>
      </c>
      <c r="U315" s="27">
        <f t="shared" si="71"/>
        <v>3.0059684638173177E-2</v>
      </c>
    </row>
    <row r="316" spans="4:21" x14ac:dyDescent="0.15">
      <c r="D316" s="22"/>
      <c r="E316" s="6">
        <v>314</v>
      </c>
      <c r="F316" s="25">
        <f t="shared" si="75"/>
        <v>6.0000000000000039E-2</v>
      </c>
      <c r="G316" s="37">
        <f t="shared" si="72"/>
        <v>1.0596241035318976E-2</v>
      </c>
      <c r="H316" s="22">
        <f t="shared" si="76"/>
        <v>0.15826979038238026</v>
      </c>
      <c r="I316" s="38">
        <f t="shared" si="77"/>
        <v>3.3358057427673816E-2</v>
      </c>
      <c r="J316" s="26">
        <f t="shared" si="78"/>
        <v>0.12491173295470645</v>
      </c>
      <c r="K316" s="26">
        <f t="shared" si="79"/>
        <v>6.5256003133595863E-2</v>
      </c>
      <c r="L316" s="7">
        <f t="shared" si="80"/>
        <v>3.0792053010160445E-2</v>
      </c>
      <c r="M316" s="26">
        <f t="shared" si="81"/>
        <v>0.22095978909846276</v>
      </c>
      <c r="N316" s="26">
        <f t="shared" si="82"/>
        <v>5.9682428659437861</v>
      </c>
      <c r="O316" s="27">
        <f t="shared" si="74"/>
        <v>0.27027013143702089</v>
      </c>
      <c r="P316" s="8"/>
      <c r="Q316" s="3"/>
      <c r="R316" s="7"/>
      <c r="S316" s="8"/>
      <c r="T316" s="27">
        <f t="shared" si="73"/>
        <v>5.9718831241937942E-2</v>
      </c>
      <c r="U316" s="27">
        <f t="shared" si="71"/>
        <v>2.9541240985785547E-2</v>
      </c>
    </row>
    <row r="317" spans="4:21" x14ac:dyDescent="0.15">
      <c r="D317" s="22"/>
      <c r="E317" s="6">
        <v>315</v>
      </c>
      <c r="F317" s="25">
        <f t="shared" si="75"/>
        <v>6.0000000000000039E-2</v>
      </c>
      <c r="G317" s="37">
        <f t="shared" si="72"/>
        <v>1.0596241035318976E-2</v>
      </c>
      <c r="H317" s="22">
        <f t="shared" si="76"/>
        <v>0.15659272553487916</v>
      </c>
      <c r="I317" s="38">
        <f t="shared" si="77"/>
        <v>3.2327982190528841E-2</v>
      </c>
      <c r="J317" s="26">
        <f t="shared" si="78"/>
        <v>0.12426474334435031</v>
      </c>
      <c r="K317" s="26">
        <f t="shared" si="79"/>
        <v>6.3240939964863283E-2</v>
      </c>
      <c r="L317" s="7">
        <f t="shared" si="80"/>
        <v>2.9841214329718931E-2</v>
      </c>
      <c r="M317" s="26">
        <f t="shared" si="81"/>
        <v>0.2173468976389325</v>
      </c>
      <c r="N317" s="26">
        <f t="shared" si="82"/>
        <v>5.7807371826345717</v>
      </c>
      <c r="O317" s="27">
        <f t="shared" si="74"/>
        <v>0.26914634872918386</v>
      </c>
      <c r="P317" s="8"/>
      <c r="Q317" s="3"/>
      <c r="R317" s="7"/>
      <c r="S317" s="8"/>
      <c r="T317" s="27">
        <f t="shared" si="73"/>
        <v>5.8498123907134353E-2</v>
      </c>
      <c r="U317" s="27">
        <f t="shared" si="71"/>
        <v>2.9029548394382588E-2</v>
      </c>
    </row>
    <row r="318" spans="4:21" x14ac:dyDescent="0.15">
      <c r="D318" s="22"/>
      <c r="E318" s="6">
        <v>316</v>
      </c>
      <c r="F318" s="25">
        <f t="shared" si="75"/>
        <v>6.0000000000000039E-2</v>
      </c>
      <c r="G318" s="37">
        <f t="shared" si="72"/>
        <v>1.0596241035318976E-2</v>
      </c>
      <c r="H318" s="22">
        <f t="shared" si="76"/>
        <v>0.15493343127073403</v>
      </c>
      <c r="I318" s="38">
        <f t="shared" si="77"/>
        <v>3.1312326405937264E-2</v>
      </c>
      <c r="J318" s="26">
        <f t="shared" si="78"/>
        <v>0.12362110486479677</v>
      </c>
      <c r="K318" s="26">
        <f t="shared" si="79"/>
        <v>6.1254084549026658E-2</v>
      </c>
      <c r="L318" s="7">
        <f t="shared" si="80"/>
        <v>2.8903685913172859E-2</v>
      </c>
      <c r="M318" s="26">
        <f t="shared" si="81"/>
        <v>0.21377887532699627</v>
      </c>
      <c r="N318" s="26">
        <f t="shared" si="82"/>
        <v>5.5958619932207485</v>
      </c>
      <c r="O318" s="27">
        <f t="shared" si="74"/>
        <v>0.26802723870777256</v>
      </c>
      <c r="P318" s="8"/>
      <c r="Q318" s="3"/>
      <c r="R318" s="7"/>
      <c r="S318" s="8"/>
      <c r="T318" s="27">
        <f t="shared" si="73"/>
        <v>5.7298561647947978E-2</v>
      </c>
      <c r="U318" s="27">
        <f t="shared" si="71"/>
        <v>2.8524536128215257E-2</v>
      </c>
    </row>
    <row r="319" spans="4:21" x14ac:dyDescent="0.15">
      <c r="D319" s="22"/>
      <c r="E319" s="6">
        <v>317</v>
      </c>
      <c r="F319" s="25">
        <f t="shared" si="75"/>
        <v>6.0000000000000039E-2</v>
      </c>
      <c r="G319" s="37">
        <f t="shared" si="72"/>
        <v>1.0596241035318976E-2</v>
      </c>
      <c r="H319" s="22">
        <f t="shared" si="76"/>
        <v>0.15329171928856031</v>
      </c>
      <c r="I319" s="38">
        <f t="shared" si="77"/>
        <v>3.0310919129945723E-2</v>
      </c>
      <c r="J319" s="26">
        <f t="shared" si="78"/>
        <v>0.12298080015861458</v>
      </c>
      <c r="K319" s="26">
        <f t="shared" si="79"/>
        <v>5.9295102480547535E-2</v>
      </c>
      <c r="L319" s="7">
        <f t="shared" si="80"/>
        <v>2.7979309966103743E-2</v>
      </c>
      <c r="M319" s="26">
        <f t="shared" si="81"/>
        <v>0.21025521260526583</v>
      </c>
      <c r="N319" s="26">
        <f t="shared" si="82"/>
        <v>5.4135860905815862</v>
      </c>
      <c r="O319" s="27">
        <f t="shared" si="74"/>
        <v>0.26691278194376533</v>
      </c>
      <c r="P319" s="8"/>
      <c r="Q319" s="3"/>
      <c r="R319" s="7"/>
      <c r="S319" s="8"/>
      <c r="T319" s="27">
        <f t="shared" si="73"/>
        <v>5.6119803714649343E-2</v>
      </c>
      <c r="U319" s="27">
        <f t="shared" si="71"/>
        <v>2.8026133952605465E-2</v>
      </c>
    </row>
    <row r="320" spans="4:21" x14ac:dyDescent="0.15">
      <c r="D320" s="22"/>
      <c r="E320" s="6">
        <v>318</v>
      </c>
      <c r="F320" s="25">
        <f t="shared" si="75"/>
        <v>6.0000000000000039E-2</v>
      </c>
      <c r="G320" s="37">
        <f t="shared" si="72"/>
        <v>1.0596241035318976E-2</v>
      </c>
      <c r="H320" s="22">
        <f t="shared" si="76"/>
        <v>0.15166740328226028</v>
      </c>
      <c r="I320" s="38">
        <f t="shared" si="77"/>
        <v>2.9323591323983596E-2</v>
      </c>
      <c r="J320" s="26">
        <f t="shared" si="78"/>
        <v>0.12234381195827668</v>
      </c>
      <c r="K320" s="26">
        <f t="shared" si="79"/>
        <v>5.7363663081252639E-2</v>
      </c>
      <c r="L320" s="7">
        <f t="shared" si="80"/>
        <v>2.706793045290793E-2</v>
      </c>
      <c r="M320" s="26">
        <f t="shared" si="81"/>
        <v>0.20677540549243725</v>
      </c>
      <c r="N320" s="26">
        <f t="shared" si="82"/>
        <v>5.2338786155420571</v>
      </c>
      <c r="O320" s="27">
        <f t="shared" si="74"/>
        <v>0.26580295908892659</v>
      </c>
      <c r="P320" s="8"/>
      <c r="Q320" s="3"/>
      <c r="R320" s="7"/>
      <c r="S320" s="8"/>
      <c r="T320" s="27">
        <f t="shared" si="73"/>
        <v>5.4961514646702507E-2</v>
      </c>
      <c r="U320" s="27">
        <f t="shared" si="71"/>
        <v>2.7534272135368479E-2</v>
      </c>
    </row>
    <row r="321" spans="4:21" x14ac:dyDescent="0.15">
      <c r="D321" s="22"/>
      <c r="E321" s="6">
        <v>319</v>
      </c>
      <c r="F321" s="25">
        <f t="shared" si="75"/>
        <v>6.0000000000000039E-2</v>
      </c>
      <c r="G321" s="37">
        <f t="shared" si="72"/>
        <v>1.0596241035318976E-2</v>
      </c>
      <c r="H321" s="22">
        <f t="shared" si="76"/>
        <v>0.15006029891988051</v>
      </c>
      <c r="I321" s="38">
        <f t="shared" si="77"/>
        <v>2.8350175834186142E-2</v>
      </c>
      <c r="J321" s="26">
        <f t="shared" si="78"/>
        <v>0.12171012308569437</v>
      </c>
      <c r="K321" s="26">
        <f t="shared" si="79"/>
        <v>5.5459439359885218E-2</v>
      </c>
      <c r="L321" s="7">
        <f t="shared" si="80"/>
        <v>2.6169393077710285E-2</v>
      </c>
      <c r="M321" s="26">
        <f t="shared" si="81"/>
        <v>0.20333895552328987</v>
      </c>
      <c r="N321" s="26">
        <f t="shared" si="82"/>
        <v>5.0567090530964771</v>
      </c>
      <c r="O321" s="27">
        <f t="shared" si="74"/>
        <v>0.26469775087547054</v>
      </c>
      <c r="P321" s="8"/>
      <c r="Q321" s="3"/>
      <c r="R321" s="7"/>
      <c r="S321" s="8"/>
      <c r="T321" s="27">
        <f t="shared" si="73"/>
        <v>5.3823364192382164E-2</v>
      </c>
      <c r="U321" s="27">
        <f t="shared" si="71"/>
        <v>2.704888144807922E-2</v>
      </c>
    </row>
    <row r="322" spans="4:21" x14ac:dyDescent="0.15">
      <c r="D322" s="22"/>
      <c r="E322" s="6">
        <v>320</v>
      </c>
      <c r="F322" s="25">
        <f t="shared" si="75"/>
        <v>6.0000000000000039E-2</v>
      </c>
      <c r="G322" s="37">
        <f t="shared" si="72"/>
        <v>1.0596241035318976E-2</v>
      </c>
      <c r="H322" s="22">
        <f t="shared" si="76"/>
        <v>0.14847022382269345</v>
      </c>
      <c r="I322" s="38">
        <f t="shared" si="77"/>
        <v>2.739050737093925E-2</v>
      </c>
      <c r="J322" s="26">
        <f t="shared" si="78"/>
        <v>0.12107971645175421</v>
      </c>
      <c r="K322" s="26">
        <f t="shared" si="79"/>
        <v>5.3582107972089857E-2</v>
      </c>
      <c r="L322" s="7">
        <f t="shared" si="80"/>
        <v>2.5283545265482387E-2</v>
      </c>
      <c r="M322" s="26">
        <f t="shared" si="81"/>
        <v>0.19994536968932644</v>
      </c>
      <c r="N322" s="26">
        <f t="shared" si="82"/>
        <v>4.8820472286726337</v>
      </c>
      <c r="O322" s="27">
        <f t="shared" si="74"/>
        <v>0.26359713811572677</v>
      </c>
      <c r="P322" s="8"/>
      <c r="Q322" s="3"/>
      <c r="R322" s="7"/>
      <c r="S322" s="8"/>
      <c r="T322" s="27">
        <f t="shared" si="73"/>
        <v>5.2705027229597433E-2</v>
      </c>
      <c r="U322" s="27">
        <f t="shared" si="71"/>
        <v>2.656989316718714E-2</v>
      </c>
    </row>
    <row r="323" spans="4:21" x14ac:dyDescent="0.15">
      <c r="D323" s="22"/>
      <c r="E323" s="6">
        <v>321</v>
      </c>
      <c r="F323" s="25">
        <f t="shared" si="75"/>
        <v>6.0000000000000039E-2</v>
      </c>
      <c r="G323" s="37">
        <f t="shared" si="72"/>
        <v>1.0596241035318976E-2</v>
      </c>
      <c r="H323" s="22">
        <f t="shared" si="76"/>
        <v>0.14689699754450045</v>
      </c>
      <c r="I323" s="38">
        <f t="shared" si="77"/>
        <v>2.6444422488643437E-2</v>
      </c>
      <c r="J323" s="26">
        <f t="shared" si="78"/>
        <v>0.12045257505585701</v>
      </c>
      <c r="K323" s="26">
        <f t="shared" si="79"/>
        <v>5.1731349180826246E-2</v>
      </c>
      <c r="L323" s="7">
        <f t="shared" si="80"/>
        <v>2.441023614336317E-2</v>
      </c>
      <c r="M323" s="26">
        <f t="shared" si="81"/>
        <v>0.1965941603800464</v>
      </c>
      <c r="N323" s="26">
        <f t="shared" si="82"/>
        <v>4.7098633044359497</v>
      </c>
      <c r="O323" s="27">
        <f t="shared" si="74"/>
        <v>0.26250110170180729</v>
      </c>
      <c r="P323" s="8"/>
      <c r="Q323" s="3"/>
      <c r="R323" s="7"/>
      <c r="S323" s="8"/>
      <c r="T323" s="27">
        <f t="shared" si="73"/>
        <v>5.1606183687903977E-2</v>
      </c>
      <c r="U323" s="27">
        <f t="shared" ref="U323:U386" si="83">T323/$B$10*E323</f>
        <v>2.6097239074983607E-2</v>
      </c>
    </row>
    <row r="324" spans="4:21" x14ac:dyDescent="0.15">
      <c r="D324" s="22"/>
      <c r="E324" s="6">
        <v>322</v>
      </c>
      <c r="F324" s="25">
        <f t="shared" si="75"/>
        <v>6.0000000000000039E-2</v>
      </c>
      <c r="G324" s="37">
        <f t="shared" ref="G324:G362" si="84">(1-(1-F324*$B$8)^(1/12) )</f>
        <v>1.0596241035318976E-2</v>
      </c>
      <c r="H324" s="22">
        <f t="shared" si="76"/>
        <v>0.14534044155115425</v>
      </c>
      <c r="I324" s="38">
        <f t="shared" si="77"/>
        <v>2.5511759565694726E-2</v>
      </c>
      <c r="J324" s="26">
        <f t="shared" si="78"/>
        <v>0.11982868198545953</v>
      </c>
      <c r="K324" s="26">
        <f t="shared" si="79"/>
        <v>4.9906846817207244E-2</v>
      </c>
      <c r="L324" s="7">
        <f t="shared" si="80"/>
        <v>2.3549316522179748E-2</v>
      </c>
      <c r="M324" s="26">
        <f t="shared" si="81"/>
        <v>0.19328484532484652</v>
      </c>
      <c r="N324" s="26">
        <f t="shared" si="82"/>
        <v>4.540127775633283</v>
      </c>
      <c r="O324" s="27">
        <f t="shared" si="74"/>
        <v>0.26140962260527456</v>
      </c>
      <c r="P324" s="8"/>
      <c r="Q324" s="3"/>
      <c r="R324" s="7"/>
      <c r="S324" s="8"/>
      <c r="T324" s="27">
        <f t="shared" ref="T324:T359" si="85">O324*M324</f>
        <v>5.0526518471686994E-2</v>
      </c>
      <c r="U324" s="27">
        <f t="shared" si="83"/>
        <v>2.5630851460426058E-2</v>
      </c>
    </row>
    <row r="325" spans="4:21" x14ac:dyDescent="0.15">
      <c r="D325" s="22"/>
      <c r="E325" s="6">
        <v>323</v>
      </c>
      <c r="F325" s="25">
        <f t="shared" si="75"/>
        <v>6.0000000000000039E-2</v>
      </c>
      <c r="G325" s="37">
        <f t="shared" si="84"/>
        <v>1.0596241035318976E-2</v>
      </c>
      <c r="H325" s="22">
        <f t="shared" si="76"/>
        <v>0.14380037920029853</v>
      </c>
      <c r="I325" s="38">
        <f t="shared" si="77"/>
        <v>2.4592358784680284E-2</v>
      </c>
      <c r="J325" s="26">
        <f t="shared" si="78"/>
        <v>0.11920802041561825</v>
      </c>
      <c r="K325" s="26">
        <f t="shared" si="79"/>
        <v>4.8108288241756857E-2</v>
      </c>
      <c r="L325" s="7">
        <f t="shared" si="80"/>
        <v>2.2700638878166417E-2</v>
      </c>
      <c r="M325" s="26">
        <f t="shared" si="81"/>
        <v>0.19001694753554152</v>
      </c>
      <c r="N325" s="26">
        <f t="shared" si="82"/>
        <v>4.3728114669759082</v>
      </c>
      <c r="O325" s="27">
        <f t="shared" si="74"/>
        <v>0.26032268187681135</v>
      </c>
      <c r="P325" s="8"/>
      <c r="Q325" s="3"/>
      <c r="R325" s="7"/>
      <c r="S325" s="8"/>
      <c r="T325" s="27">
        <f t="shared" si="85"/>
        <v>4.9465721384497528E-2</v>
      </c>
      <c r="U325" s="27">
        <f t="shared" si="83"/>
        <v>2.5170663119822963E-2</v>
      </c>
    </row>
    <row r="326" spans="4:21" x14ac:dyDescent="0.15">
      <c r="D326" s="22"/>
      <c r="E326" s="6">
        <v>324</v>
      </c>
      <c r="F326" s="25">
        <f t="shared" si="75"/>
        <v>6.0000000000000039E-2</v>
      </c>
      <c r="G326" s="37">
        <f t="shared" si="84"/>
        <v>1.0596241035318976E-2</v>
      </c>
      <c r="H326" s="22">
        <f t="shared" si="76"/>
        <v>0.1422766357213219</v>
      </c>
      <c r="I326" s="38">
        <f t="shared" si="77"/>
        <v>2.3686062112786167E-2</v>
      </c>
      <c r="J326" s="26">
        <f t="shared" si="78"/>
        <v>0.11859057360853574</v>
      </c>
      <c r="K326" s="26">
        <f t="shared" si="79"/>
        <v>4.6335364306083489E-2</v>
      </c>
      <c r="L326" s="7">
        <f t="shared" si="80"/>
        <v>2.186405733487954E-2</v>
      </c>
      <c r="M326" s="26">
        <f t="shared" si="81"/>
        <v>0.18678999524949877</v>
      </c>
      <c r="N326" s="26">
        <f t="shared" si="82"/>
        <v>4.2078855290612891</v>
      </c>
      <c r="O326" s="27">
        <f t="shared" si="74"/>
        <v>0.25924026064589151</v>
      </c>
      <c r="P326" s="8"/>
      <c r="Q326" s="3"/>
      <c r="R326" s="7"/>
      <c r="S326" s="8"/>
      <c r="T326" s="27">
        <f t="shared" si="85"/>
        <v>4.84234870545249E-2</v>
      </c>
      <c r="U326" s="27">
        <f t="shared" si="83"/>
        <v>2.4716607357383458E-2</v>
      </c>
    </row>
    <row r="327" spans="4:21" x14ac:dyDescent="0.15">
      <c r="D327" s="22"/>
      <c r="E327" s="6">
        <v>325</v>
      </c>
      <c r="F327" s="25">
        <f t="shared" si="75"/>
        <v>6.0000000000000039E-2</v>
      </c>
      <c r="G327" s="37">
        <f t="shared" si="84"/>
        <v>1.0596241035318976E-2</v>
      </c>
      <c r="H327" s="22">
        <f t="shared" si="76"/>
        <v>0.1407690381955245</v>
      </c>
      <c r="I327" s="38">
        <f t="shared" si="77"/>
        <v>2.2792713282415316E-2</v>
      </c>
      <c r="J327" s="26">
        <f t="shared" si="78"/>
        <v>0.11797632491310918</v>
      </c>
      <c r="K327" s="26">
        <f t="shared" si="79"/>
        <v>4.458776931496413E-2</v>
      </c>
      <c r="L327" s="7">
        <f t="shared" si="80"/>
        <v>2.1039427645306447E-2</v>
      </c>
      <c r="M327" s="26">
        <f t="shared" si="81"/>
        <v>0.18360352187337975</v>
      </c>
      <c r="N327" s="26">
        <f t="shared" si="82"/>
        <v>4.0453214348332152</v>
      </c>
      <c r="O327" s="27">
        <f t="shared" si="74"/>
        <v>0.25816234012045264</v>
      </c>
      <c r="P327" s="8"/>
      <c r="Q327" s="3"/>
      <c r="R327" s="7"/>
      <c r="S327" s="8"/>
      <c r="T327" s="27">
        <f t="shared" si="85"/>
        <v>4.739951486118843E-2</v>
      </c>
      <c r="U327" s="27">
        <f t="shared" si="83"/>
        <v>2.4268617985635628E-2</v>
      </c>
    </row>
    <row r="328" spans="4:21" x14ac:dyDescent="0.15">
      <c r="D328" s="22"/>
      <c r="E328" s="6">
        <v>326</v>
      </c>
      <c r="F328" s="25">
        <f t="shared" si="75"/>
        <v>6.0000000000000039E-2</v>
      </c>
      <c r="G328" s="37">
        <f t="shared" si="84"/>
        <v>1.0596241035318976E-2</v>
      </c>
      <c r="H328" s="22">
        <f t="shared" si="76"/>
        <v>0.1392774155364947</v>
      </c>
      <c r="I328" s="38">
        <f t="shared" si="77"/>
        <v>2.191215777201325E-2</v>
      </c>
      <c r="J328" s="26">
        <f t="shared" si="78"/>
        <v>0.11736525776448145</v>
      </c>
      <c r="K328" s="26">
        <f t="shared" si="79"/>
        <v>4.2865200988835152E-2</v>
      </c>
      <c r="L328" s="7">
        <f t="shared" si="80"/>
        <v>2.0226607174166075E-2</v>
      </c>
      <c r="M328" s="26">
        <f t="shared" si="81"/>
        <v>0.18045706592748267</v>
      </c>
      <c r="N328" s="26">
        <f t="shared" si="82"/>
        <v>3.8850909760798986</v>
      </c>
      <c r="O328" s="27">
        <f t="shared" si="74"/>
        <v>0.25708890158656972</v>
      </c>
      <c r="P328" s="8"/>
      <c r="Q328" s="3"/>
      <c r="R328" s="7"/>
      <c r="S328" s="8"/>
      <c r="T328" s="27">
        <f t="shared" si="85"/>
        <v>4.6393508862831716E-2</v>
      </c>
      <c r="U328" s="27">
        <f t="shared" si="83"/>
        <v>2.3826629325717125E-2</v>
      </c>
    </row>
    <row r="329" spans="4:21" x14ac:dyDescent="0.15">
      <c r="D329" s="22"/>
      <c r="E329" s="6">
        <v>327</v>
      </c>
      <c r="F329" s="25">
        <f t="shared" si="75"/>
        <v>6.0000000000000039E-2</v>
      </c>
      <c r="G329" s="37">
        <f t="shared" si="84"/>
        <v>1.0596241035318976E-2</v>
      </c>
      <c r="H329" s="22">
        <f t="shared" si="76"/>
        <v>0.13780159847069373</v>
      </c>
      <c r="I329" s="38">
        <f t="shared" si="77"/>
        <v>2.1044242787099449E-2</v>
      </c>
      <c r="J329" s="26">
        <f t="shared" si="78"/>
        <v>0.11675735568359429</v>
      </c>
      <c r="K329" s="26">
        <f t="shared" si="79"/>
        <v>4.1167360426685277E-2</v>
      </c>
      <c r="L329" s="7">
        <f t="shared" si="80"/>
        <v>1.9425454880399495E-2</v>
      </c>
      <c r="M329" s="26">
        <f t="shared" si="81"/>
        <v>0.17735017099067904</v>
      </c>
      <c r="N329" s="26">
        <f t="shared" si="82"/>
        <v>3.7271662599696191</v>
      </c>
      <c r="O329" s="27">
        <f t="shared" si="74"/>
        <v>0.25601992640813004</v>
      </c>
      <c r="P329" s="8"/>
      <c r="Q329" s="3"/>
      <c r="R329" s="7"/>
      <c r="S329" s="8"/>
      <c r="T329" s="27">
        <f t="shared" si="85"/>
        <v>4.5405177725502927E-2</v>
      </c>
      <c r="U329" s="27">
        <f t="shared" si="83"/>
        <v>2.3390576207541813E-2</v>
      </c>
    </row>
    <row r="330" spans="4:21" x14ac:dyDescent="0.15">
      <c r="D330" s="22"/>
      <c r="E330" s="6">
        <v>328</v>
      </c>
      <c r="F330" s="25">
        <f t="shared" si="75"/>
        <v>6.0000000000000039E-2</v>
      </c>
      <c r="G330" s="37">
        <f t="shared" si="84"/>
        <v>1.0596241035318976E-2</v>
      </c>
      <c r="H330" s="22">
        <f t="shared" si="76"/>
        <v>0.13634141951824602</v>
      </c>
      <c r="I330" s="38">
        <f t="shared" si="77"/>
        <v>2.0188817241502104E-2</v>
      </c>
      <c r="J330" s="26">
        <f t="shared" si="78"/>
        <v>0.11615260227674391</v>
      </c>
      <c r="K330" s="26">
        <f t="shared" si="79"/>
        <v>3.949395206934643E-2</v>
      </c>
      <c r="L330" s="7">
        <f t="shared" si="80"/>
        <v>1.8635831299848096E-2</v>
      </c>
      <c r="M330" s="26">
        <f t="shared" si="81"/>
        <v>0.17428238564593845</v>
      </c>
      <c r="N330" s="26">
        <f t="shared" si="82"/>
        <v>3.5715197056235288</v>
      </c>
      <c r="O330" s="27">
        <f t="shared" si="74"/>
        <v>0.25495539602650996</v>
      </c>
      <c r="P330" s="8"/>
      <c r="Q330" s="3"/>
      <c r="R330" s="7"/>
      <c r="S330" s="8"/>
      <c r="T330" s="27">
        <f t="shared" si="85"/>
        <v>4.4434234652805174E-2</v>
      </c>
      <c r="U330" s="27">
        <f t="shared" si="83"/>
        <v>2.2960393969846175E-2</v>
      </c>
    </row>
    <row r="331" spans="4:21" x14ac:dyDescent="0.15">
      <c r="D331" s="22"/>
      <c r="E331" s="6">
        <v>329</v>
      </c>
      <c r="F331" s="25">
        <f t="shared" si="75"/>
        <v>6.0000000000000039E-2</v>
      </c>
      <c r="G331" s="37">
        <f t="shared" si="84"/>
        <v>1.0596241035318976E-2</v>
      </c>
      <c r="H331" s="22">
        <f t="shared" si="76"/>
        <v>0.13489671297393313</v>
      </c>
      <c r="I331" s="38">
        <f t="shared" si="77"/>
        <v>1.9345731738794114E-2</v>
      </c>
      <c r="J331" s="26">
        <f t="shared" si="78"/>
        <v>0.11555098123513902</v>
      </c>
      <c r="K331" s="26">
        <f t="shared" si="79"/>
        <v>3.7844683663178384E-2</v>
      </c>
      <c r="L331" s="7">
        <f t="shared" si="80"/>
        <v>1.7857598528117646E-2</v>
      </c>
      <c r="M331" s="26">
        <f t="shared" si="81"/>
        <v>0.17125326342643504</v>
      </c>
      <c r="N331" s="26">
        <f t="shared" si="82"/>
        <v>3.4181240407252114</v>
      </c>
      <c r="O331" s="27">
        <f t="shared" si="74"/>
        <v>0.25389529196025246</v>
      </c>
      <c r="P331" s="8"/>
      <c r="Q331" s="3"/>
      <c r="R331" s="7"/>
      <c r="S331" s="8"/>
      <c r="T331" s="27">
        <f t="shared" si="85"/>
        <v>4.3480397316800749E-2</v>
      </c>
      <c r="U331" s="27">
        <f t="shared" si="83"/>
        <v>2.2536018460118802E-2</v>
      </c>
    </row>
    <row r="332" spans="4:21" x14ac:dyDescent="0.15">
      <c r="D332" s="22"/>
      <c r="E332" s="6">
        <v>330</v>
      </c>
      <c r="F332" s="25">
        <f t="shared" si="75"/>
        <v>6.0000000000000039E-2</v>
      </c>
      <c r="G332" s="37">
        <f t="shared" si="84"/>
        <v>1.0596241035318976E-2</v>
      </c>
      <c r="H332" s="22">
        <f t="shared" si="76"/>
        <v>0.13346731488838909</v>
      </c>
      <c r="I332" s="38">
        <f t="shared" si="77"/>
        <v>1.8514838553928228E-2</v>
      </c>
      <c r="J332" s="26">
        <f t="shared" si="78"/>
        <v>0.11495247633446086</v>
      </c>
      <c r="K332" s="26">
        <f t="shared" si="79"/>
        <v>3.6219266224142795E-2</v>
      </c>
      <c r="L332" s="7">
        <f t="shared" si="80"/>
        <v>1.7090620203626058E-2</v>
      </c>
      <c r="M332" s="26">
        <f t="shared" si="81"/>
        <v>0.16826236276222972</v>
      </c>
      <c r="N332" s="26">
        <f t="shared" si="82"/>
        <v>3.2669522981666077</v>
      </c>
      <c r="O332" s="27">
        <f t="shared" si="74"/>
        <v>0.25283959580474646</v>
      </c>
      <c r="P332" s="8"/>
      <c r="Q332" s="3"/>
      <c r="R332" s="7"/>
      <c r="S332" s="8"/>
      <c r="T332" s="27">
        <f t="shared" si="85"/>
        <v>4.2543387789953785E-2</v>
      </c>
      <c r="U332" s="27">
        <f t="shared" si="83"/>
        <v>2.2117386034416715E-2</v>
      </c>
    </row>
    <row r="333" spans="4:21" x14ac:dyDescent="0.15">
      <c r="D333" s="22"/>
      <c r="E333" s="6">
        <v>331</v>
      </c>
      <c r="F333" s="25">
        <f t="shared" si="75"/>
        <v>6.0000000000000039E-2</v>
      </c>
      <c r="G333" s="37">
        <f t="shared" si="84"/>
        <v>1.0596241035318976E-2</v>
      </c>
      <c r="H333" s="22">
        <f t="shared" si="76"/>
        <v>0.13205306304949491</v>
      </c>
      <c r="I333" s="38">
        <f t="shared" si="77"/>
        <v>1.7695991615069125E-2</v>
      </c>
      <c r="J333" s="26">
        <f t="shared" si="78"/>
        <v>0.11435707143442578</v>
      </c>
      <c r="K333" s="26">
        <f t="shared" si="79"/>
        <v>3.4617414002262641E-2</v>
      </c>
      <c r="L333" s="7">
        <f t="shared" si="80"/>
        <v>1.6334761490833037E-2</v>
      </c>
      <c r="M333" s="26">
        <f t="shared" si="81"/>
        <v>0.16530924692752147</v>
      </c>
      <c r="N333" s="26">
        <f t="shared" si="82"/>
        <v>3.1179778127299191</v>
      </c>
      <c r="O333" s="27">
        <f t="shared" si="74"/>
        <v>0.25178828923190721</v>
      </c>
      <c r="P333" s="8"/>
      <c r="Q333" s="3"/>
      <c r="R333" s="7"/>
      <c r="S333" s="8"/>
      <c r="T333" s="27">
        <f t="shared" si="85"/>
        <v>4.1622932478095544E-2</v>
      </c>
      <c r="U333" s="27">
        <f t="shared" si="83"/>
        <v>2.1704433557071544E-2</v>
      </c>
    </row>
    <row r="334" spans="4:21" x14ac:dyDescent="0.15">
      <c r="D334" s="22"/>
      <c r="E334" s="6">
        <v>332</v>
      </c>
      <c r="F334" s="25">
        <f t="shared" si="75"/>
        <v>6.0000000000000039E-2</v>
      </c>
      <c r="G334" s="37">
        <f t="shared" si="84"/>
        <v>1.0596241035318976E-2</v>
      </c>
      <c r="H334" s="22">
        <f t="shared" si="76"/>
        <v>0.13065379696397028</v>
      </c>
      <c r="I334" s="38">
        <f t="shared" si="77"/>
        <v>1.6889046485620396E-2</v>
      </c>
      <c r="J334" s="26">
        <f t="shared" si="78"/>
        <v>0.11376475047834989</v>
      </c>
      <c r="K334" s="26">
        <f t="shared" si="79"/>
        <v>3.3038844446462878E-2</v>
      </c>
      <c r="L334" s="7">
        <f t="shared" si="80"/>
        <v>1.5589889063649597E-2</v>
      </c>
      <c r="M334" s="26">
        <f t="shared" si="81"/>
        <v>0.16239348398846237</v>
      </c>
      <c r="N334" s="26">
        <f t="shared" si="82"/>
        <v>2.9711742178051064</v>
      </c>
      <c r="O334" s="27">
        <f t="shared" si="74"/>
        <v>0.25074135398985803</v>
      </c>
      <c r="P334" s="8"/>
      <c r="Q334" s="3"/>
      <c r="R334" s="7"/>
      <c r="S334" s="8"/>
      <c r="T334" s="27">
        <f t="shared" si="85"/>
        <v>4.0718762054397388E-2</v>
      </c>
      <c r="U334" s="27">
        <f t="shared" si="83"/>
        <v>2.129709840028917E-2</v>
      </c>
    </row>
    <row r="335" spans="4:21" x14ac:dyDescent="0.15">
      <c r="D335" s="22"/>
      <c r="E335" s="6">
        <v>333</v>
      </c>
      <c r="F335" s="25">
        <f t="shared" si="75"/>
        <v>6.0000000000000039E-2</v>
      </c>
      <c r="G335" s="37">
        <f t="shared" si="84"/>
        <v>1.0596241035318976E-2</v>
      </c>
      <c r="H335" s="22">
        <f t="shared" si="76"/>
        <v>0.12926935783916044</v>
      </c>
      <c r="I335" s="38">
        <f t="shared" si="77"/>
        <v>1.6093860346444326E-2</v>
      </c>
      <c r="J335" s="26">
        <f t="shared" si="78"/>
        <v>0.1131754974927161</v>
      </c>
      <c r="K335" s="26">
        <f t="shared" si="79"/>
        <v>3.1483278169788229E-2</v>
      </c>
      <c r="L335" s="7">
        <f t="shared" si="80"/>
        <v>1.4855871089025531E-2</v>
      </c>
      <c r="M335" s="26">
        <f t="shared" si="81"/>
        <v>0.15951464675152988</v>
      </c>
      <c r="N335" s="26">
        <f t="shared" si="82"/>
        <v>2.8265154421426022</v>
      </c>
      <c r="O335" s="27">
        <f t="shared" si="74"/>
        <v>0.24969877190261355</v>
      </c>
      <c r="P335" s="8"/>
      <c r="Q335" s="3"/>
      <c r="R335" s="7"/>
      <c r="S335" s="8"/>
      <c r="T335" s="27">
        <f t="shared" si="85"/>
        <v>3.9830611394336232E-2</v>
      </c>
      <c r="U335" s="27">
        <f t="shared" si="83"/>
        <v>2.0895318443645925E-2</v>
      </c>
    </row>
    <row r="336" spans="4:21" x14ac:dyDescent="0.15">
      <c r="D336" s="22"/>
      <c r="E336" s="6">
        <v>334</v>
      </c>
      <c r="F336" s="25">
        <f t="shared" si="75"/>
        <v>6.0000000000000039E-2</v>
      </c>
      <c r="G336" s="37">
        <f t="shared" si="84"/>
        <v>1.0596241035318976E-2</v>
      </c>
      <c r="H336" s="22">
        <f t="shared" si="76"/>
        <v>0.12789958856501579</v>
      </c>
      <c r="I336" s="38">
        <f t="shared" si="77"/>
        <v>1.531029197827243E-2</v>
      </c>
      <c r="J336" s="26">
        <f t="shared" si="78"/>
        <v>0.11258929658674337</v>
      </c>
      <c r="K336" s="26">
        <f t="shared" si="79"/>
        <v>2.9950438914994201E-2</v>
      </c>
      <c r="L336" s="7">
        <f t="shared" si="80"/>
        <v>1.4132577210713012E-2</v>
      </c>
      <c r="M336" s="26">
        <f t="shared" si="81"/>
        <v>0.15667231271245058</v>
      </c>
      <c r="N336" s="26">
        <f t="shared" si="82"/>
        <v>2.6839757066408647</v>
      </c>
      <c r="O336" s="27">
        <f t="shared" si="74"/>
        <v>0.24866052486976417</v>
      </c>
      <c r="P336" s="8"/>
      <c r="Q336" s="3"/>
      <c r="R336" s="7"/>
      <c r="S336" s="8"/>
      <c r="T336" s="27">
        <f t="shared" si="85"/>
        <v>3.8958219511637783E-2</v>
      </c>
      <c r="U336" s="27">
        <f t="shared" si="83"/>
        <v>2.0499032073484528E-2</v>
      </c>
    </row>
    <row r="337" spans="4:21" x14ac:dyDescent="0.15">
      <c r="D337" s="22"/>
      <c r="E337" s="6">
        <v>335</v>
      </c>
      <c r="F337" s="25">
        <f t="shared" si="75"/>
        <v>6.0000000000000039E-2</v>
      </c>
      <c r="G337" s="37">
        <f t="shared" si="84"/>
        <v>1.0596241035318976E-2</v>
      </c>
      <c r="H337" s="22">
        <f t="shared" si="76"/>
        <v>0.12654433369626275</v>
      </c>
      <c r="I337" s="38">
        <f t="shared" si="77"/>
        <v>1.4538201744304683E-2</v>
      </c>
      <c r="J337" s="26">
        <f t="shared" si="78"/>
        <v>0.11200613195195806</v>
      </c>
      <c r="K337" s="26">
        <f t="shared" si="79"/>
        <v>2.8440053520507175E-2</v>
      </c>
      <c r="L337" s="7">
        <f t="shared" si="80"/>
        <v>1.3419878533204324E-2</v>
      </c>
      <c r="M337" s="26">
        <f t="shared" si="81"/>
        <v>0.15386606400566955</v>
      </c>
      <c r="N337" s="26">
        <f t="shared" si="82"/>
        <v>2.5435295211683995</v>
      </c>
      <c r="O337" s="27">
        <f t="shared" si="74"/>
        <v>0.2476265948661617</v>
      </c>
      <c r="P337" s="8"/>
      <c r="Q337" s="3"/>
      <c r="R337" s="7"/>
      <c r="S337" s="8"/>
      <c r="T337" s="27">
        <f t="shared" si="85"/>
        <v>3.8101329495182835E-2</v>
      </c>
      <c r="U337" s="27">
        <f t="shared" si="83"/>
        <v>2.0108178182212812E-2</v>
      </c>
    </row>
    <row r="338" spans="4:21" x14ac:dyDescent="0.15">
      <c r="D338" s="22"/>
      <c r="E338" s="6">
        <v>336</v>
      </c>
      <c r="F338" s="25">
        <f t="shared" si="75"/>
        <v>6.0000000000000039E-2</v>
      </c>
      <c r="G338" s="37">
        <f t="shared" si="84"/>
        <v>1.0596241035318976E-2</v>
      </c>
      <c r="H338" s="22">
        <f t="shared" si="76"/>
        <v>0.12520343943476331</v>
      </c>
      <c r="I338" s="38">
        <f t="shared" si="77"/>
        <v>1.3777451572995496E-2</v>
      </c>
      <c r="J338" s="26">
        <f t="shared" si="78"/>
        <v>0.11142598786176781</v>
      </c>
      <c r="K338" s="26">
        <f t="shared" si="79"/>
        <v>2.6951851886749822E-2</v>
      </c>
      <c r="L338" s="7">
        <f t="shared" si="80"/>
        <v>1.2717647605841998E-2</v>
      </c>
      <c r="M338" s="26">
        <f t="shared" si="81"/>
        <v>0.15109548735435963</v>
      </c>
      <c r="N338" s="26">
        <f t="shared" si="82"/>
        <v>2.4051516814198819</v>
      </c>
      <c r="O338" s="27">
        <f t="shared" si="74"/>
        <v>0.24659696394160649</v>
      </c>
      <c r="P338" s="8"/>
      <c r="Q338" s="3"/>
      <c r="R338" s="7"/>
      <c r="S338" s="8"/>
      <c r="T338" s="27">
        <f t="shared" si="85"/>
        <v>3.7259688446862477E-2</v>
      </c>
      <c r="U338" s="27">
        <f t="shared" si="83"/>
        <v>1.9722696167508331E-2</v>
      </c>
    </row>
    <row r="339" spans="4:21" x14ac:dyDescent="0.15">
      <c r="D339" s="22"/>
      <c r="E339" s="6">
        <v>337</v>
      </c>
      <c r="F339" s="25">
        <f t="shared" si="75"/>
        <v>6.0000000000000039E-2</v>
      </c>
      <c r="G339" s="37">
        <f t="shared" si="84"/>
        <v>1.0596241035318976E-2</v>
      </c>
      <c r="H339" s="22">
        <f t="shared" si="76"/>
        <v>0.1238767536120616</v>
      </c>
      <c r="I339" s="38">
        <f t="shared" si="77"/>
        <v>1.3027904941024361E-2</v>
      </c>
      <c r="J339" s="26">
        <f t="shared" si="78"/>
        <v>0.11084884867103724</v>
      </c>
      <c r="K339" s="26">
        <f t="shared" si="79"/>
        <v>2.5485566942827786E-2</v>
      </c>
      <c r="L339" s="7">
        <f t="shared" si="80"/>
        <v>1.2025758407099409E-2</v>
      </c>
      <c r="M339" s="26">
        <f t="shared" si="81"/>
        <v>0.14836017402096444</v>
      </c>
      <c r="N339" s="26">
        <f t="shared" si="82"/>
        <v>2.2688172658060166</v>
      </c>
      <c r="O339" s="27">
        <f t="shared" si="74"/>
        <v>0.24557161422053581</v>
      </c>
      <c r="P339" s="8"/>
      <c r="Q339" s="3"/>
      <c r="R339" s="7"/>
      <c r="S339" s="8"/>
      <c r="T339" s="27">
        <f t="shared" si="85"/>
        <v>3.6433047420367834E-2</v>
      </c>
      <c r="U339" s="27">
        <f t="shared" si="83"/>
        <v>1.9342525931431757E-2</v>
      </c>
    </row>
    <row r="340" spans="4:21" x14ac:dyDescent="0.15">
      <c r="D340" s="22"/>
      <c r="E340" s="6">
        <v>338</v>
      </c>
      <c r="F340" s="25">
        <f t="shared" si="75"/>
        <v>6.0000000000000039E-2</v>
      </c>
      <c r="G340" s="37">
        <f t="shared" si="84"/>
        <v>1.0596241035318976E-2</v>
      </c>
      <c r="H340" s="22">
        <f t="shared" si="76"/>
        <v>0.12256412567211537</v>
      </c>
      <c r="I340" s="38">
        <f t="shared" si="77"/>
        <v>1.2289426856449258E-2</v>
      </c>
      <c r="J340" s="26">
        <f t="shared" si="78"/>
        <v>0.11027469881566612</v>
      </c>
      <c r="K340" s="26">
        <f t="shared" si="79"/>
        <v>2.4040934613573914E-2</v>
      </c>
      <c r="L340" s="7">
        <f t="shared" si="80"/>
        <v>1.1344086329030082E-2</v>
      </c>
      <c r="M340" s="26">
        <f t="shared" si="81"/>
        <v>0.14565971975827011</v>
      </c>
      <c r="N340" s="26">
        <f t="shared" si="82"/>
        <v>2.1345016323767765</v>
      </c>
      <c r="O340" s="27">
        <f t="shared" si="74"/>
        <v>0.24455052790171344</v>
      </c>
      <c r="P340" s="8"/>
      <c r="Q340" s="3"/>
      <c r="R340" s="7"/>
      <c r="S340" s="8"/>
      <c r="T340" s="27">
        <f t="shared" si="85"/>
        <v>3.5621161360900593E-2</v>
      </c>
      <c r="U340" s="27">
        <f t="shared" si="83"/>
        <v>1.8967607879451925E-2</v>
      </c>
    </row>
    <row r="341" spans="4:21" x14ac:dyDescent="0.15">
      <c r="D341" s="22"/>
      <c r="E341" s="6">
        <v>339</v>
      </c>
      <c r="F341" s="25">
        <f t="shared" si="75"/>
        <v>6.0000000000000039E-2</v>
      </c>
      <c r="G341" s="37">
        <f t="shared" si="84"/>
        <v>1.0596241035318976E-2</v>
      </c>
      <c r="H341" s="22">
        <f t="shared" si="76"/>
        <v>0.12126540665421051</v>
      </c>
      <c r="I341" s="38">
        <f t="shared" si="77"/>
        <v>1.1561883842040871E-2</v>
      </c>
      <c r="J341" s="26">
        <f t="shared" si="78"/>
        <v>0.10970352281216963</v>
      </c>
      <c r="K341" s="26">
        <f t="shared" si="79"/>
        <v>2.2617693786946138E-2</v>
      </c>
      <c r="L341" s="7">
        <f t="shared" si="80"/>
        <v>1.0672508161883882E-2</v>
      </c>
      <c r="M341" s="26">
        <f t="shared" si="81"/>
        <v>0.14299372476099967</v>
      </c>
      <c r="N341" s="26">
        <f t="shared" si="82"/>
        <v>2.0021804157776608</v>
      </c>
      <c r="O341" s="27">
        <f t="shared" si="74"/>
        <v>0.24353368725792068</v>
      </c>
      <c r="P341" s="8"/>
      <c r="Q341" s="3"/>
      <c r="R341" s="7"/>
      <c r="S341" s="8"/>
      <c r="T341" s="27">
        <f t="shared" si="85"/>
        <v>3.4823789045790483E-2</v>
      </c>
      <c r="U341" s="27">
        <f t="shared" si="83"/>
        <v>1.8597882919385435E-2</v>
      </c>
    </row>
    <row r="342" spans="4:21" x14ac:dyDescent="0.15">
      <c r="D342" s="22"/>
      <c r="E342" s="6">
        <v>340</v>
      </c>
      <c r="F342" s="25">
        <f t="shared" si="75"/>
        <v>6.0000000000000039E-2</v>
      </c>
      <c r="G342" s="37">
        <f t="shared" si="84"/>
        <v>1.0596241035318976E-2</v>
      </c>
      <c r="H342" s="22">
        <f t="shared" si="76"/>
        <v>0.11998044917605652</v>
      </c>
      <c r="I342" s="38">
        <f t="shared" si="77"/>
        <v>1.0845143918795664E-2</v>
      </c>
      <c r="J342" s="26">
        <f t="shared" si="78"/>
        <v>0.10913530525726085</v>
      </c>
      <c r="K342" s="26">
        <f t="shared" si="79"/>
        <v>2.1215586281775257E-2</v>
      </c>
      <c r="L342" s="7">
        <f t="shared" si="80"/>
        <v>1.0010902078888304E-2</v>
      </c>
      <c r="M342" s="26">
        <f t="shared" si="81"/>
        <v>0.14036179361792442</v>
      </c>
      <c r="N342" s="26">
        <f t="shared" si="82"/>
        <v>1.8718295242386247</v>
      </c>
      <c r="O342" s="27">
        <f t="shared" si="74"/>
        <v>0.24252107463564868</v>
      </c>
      <c r="P342" s="8"/>
      <c r="Q342" s="3"/>
      <c r="R342" s="7"/>
      <c r="S342" s="8"/>
      <c r="T342" s="27">
        <f t="shared" si="85"/>
        <v>3.4040693026006166E-2</v>
      </c>
      <c r="U342" s="27">
        <f t="shared" si="83"/>
        <v>1.8233292460253438E-2</v>
      </c>
    </row>
    <row r="343" spans="4:21" x14ac:dyDescent="0.15">
      <c r="D343" s="22"/>
      <c r="E343" s="6">
        <v>341</v>
      </c>
      <c r="F343" s="25">
        <f t="shared" si="75"/>
        <v>6.0000000000000039E-2</v>
      </c>
      <c r="G343" s="37">
        <f t="shared" si="84"/>
        <v>1.0596241035318976E-2</v>
      </c>
      <c r="H343" s="22">
        <f t="shared" si="76"/>
        <v>0.11870910741706119</v>
      </c>
      <c r="I343" s="38">
        <f t="shared" si="77"/>
        <v>1.0139076589625885E-2</v>
      </c>
      <c r="J343" s="26">
        <f t="shared" si="78"/>
        <v>0.1085700308274353</v>
      </c>
      <c r="K343" s="26">
        <f t="shared" si="79"/>
        <v>1.9834356815858913E-2</v>
      </c>
      <c r="L343" s="7">
        <f t="shared" si="80"/>
        <v>9.3591476211931229E-3</v>
      </c>
      <c r="M343" s="26">
        <f t="shared" si="81"/>
        <v>0.13776353526448731</v>
      </c>
      <c r="N343" s="26">
        <f t="shared" si="82"/>
        <v>1.7434251365953304</v>
      </c>
      <c r="O343" s="27">
        <f t="shared" si="74"/>
        <v>0.24151267245479172</v>
      </c>
      <c r="P343" s="8"/>
      <c r="Q343" s="3"/>
      <c r="R343" s="7"/>
      <c r="S343" s="8"/>
      <c r="T343" s="27">
        <f t="shared" si="85"/>
        <v>3.3271639568546271E-2</v>
      </c>
      <c r="U343" s="27">
        <f t="shared" si="83"/>
        <v>1.787377841105842E-2</v>
      </c>
    </row>
    <row r="344" spans="4:21" x14ac:dyDescent="0.15">
      <c r="D344" s="22"/>
      <c r="E344" s="6">
        <v>342</v>
      </c>
      <c r="F344" s="25">
        <f t="shared" si="75"/>
        <v>6.0000000000000039E-2</v>
      </c>
      <c r="G344" s="37">
        <f t="shared" si="84"/>
        <v>1.0596241035318976E-2</v>
      </c>
      <c r="H344" s="22">
        <f t="shared" si="76"/>
        <v>0.11745123710178243</v>
      </c>
      <c r="I344" s="38">
        <f t="shared" si="77"/>
        <v>9.4435528232247063E-3</v>
      </c>
      <c r="J344" s="26">
        <f t="shared" si="78"/>
        <v>0.10800768427855773</v>
      </c>
      <c r="K344" s="26">
        <f t="shared" si="79"/>
        <v>1.8473752974398031E-2</v>
      </c>
      <c r="L344" s="7">
        <f t="shared" si="80"/>
        <v>8.7171256829766518E-3</v>
      </c>
      <c r="M344" s="26">
        <f t="shared" si="81"/>
        <v>0.13519856293593238</v>
      </c>
      <c r="N344" s="26">
        <f t="shared" si="82"/>
        <v>1.6169436993423745</v>
      </c>
      <c r="O344" s="27">
        <f t="shared" si="74"/>
        <v>0.24050846320834213</v>
      </c>
      <c r="P344" s="8"/>
      <c r="Q344" s="3"/>
      <c r="R344" s="7"/>
      <c r="S344" s="8"/>
      <c r="T344" s="27">
        <f t="shared" si="85"/>
        <v>3.2516398599697419E-2</v>
      </c>
      <c r="U344" s="27">
        <f t="shared" si="83"/>
        <v>1.751928317948355E-2</v>
      </c>
    </row>
    <row r="345" spans="4:21" x14ac:dyDescent="0.15">
      <c r="D345" s="22"/>
      <c r="E345" s="6">
        <v>343</v>
      </c>
      <c r="F345" s="25">
        <f t="shared" si="75"/>
        <v>6.0000000000000039E-2</v>
      </c>
      <c r="G345" s="37">
        <f t="shared" si="84"/>
        <v>1.0596241035318976E-2</v>
      </c>
      <c r="H345" s="22">
        <f t="shared" si="76"/>
        <v>0.11620669548355554</v>
      </c>
      <c r="I345" s="38">
        <f t="shared" si="77"/>
        <v>8.7584450381045283E-3</v>
      </c>
      <c r="J345" s="26">
        <f t="shared" si="78"/>
        <v>0.10744825044545102</v>
      </c>
      <c r="K345" s="26">
        <f t="shared" si="79"/>
        <v>1.7133525178772136E-2</v>
      </c>
      <c r="L345" s="7">
        <f t="shared" si="80"/>
        <v>8.0847184967118724E-3</v>
      </c>
      <c r="M345" s="26">
        <f t="shared" si="81"/>
        <v>0.13266649412093504</v>
      </c>
      <c r="N345" s="26">
        <f t="shared" si="82"/>
        <v>1.4923619237181514</v>
      </c>
      <c r="O345" s="27">
        <f t="shared" si="74"/>
        <v>0.23950842946208639</v>
      </c>
      <c r="P345" s="8"/>
      <c r="Q345" s="3"/>
      <c r="R345" s="7"/>
      <c r="S345" s="8"/>
      <c r="T345" s="27">
        <f t="shared" si="85"/>
        <v>3.1774743649146266E-2</v>
      </c>
      <c r="U345" s="27">
        <f t="shared" si="83"/>
        <v>1.7169749670517154E-2</v>
      </c>
    </row>
    <row r="346" spans="4:21" x14ac:dyDescent="0.15">
      <c r="D346" s="22"/>
      <c r="E346" s="6">
        <v>344</v>
      </c>
      <c r="F346" s="25">
        <f t="shared" si="75"/>
        <v>6.0000000000000039E-2</v>
      </c>
      <c r="G346" s="37">
        <f t="shared" si="84"/>
        <v>1.0596241035318976E-2</v>
      </c>
      <c r="H346" s="22">
        <f t="shared" si="76"/>
        <v>0.11497534132829387</v>
      </c>
      <c r="I346" s="38">
        <f t="shared" si="77"/>
        <v>8.0836270868066534E-3</v>
      </c>
      <c r="J346" s="26">
        <f t="shared" si="78"/>
        <v>0.10689171424148722</v>
      </c>
      <c r="K346" s="26">
        <f t="shared" si="79"/>
        <v>1.5813426655649842E-2</v>
      </c>
      <c r="L346" s="7">
        <f t="shared" si="80"/>
        <v>7.4618096185907565E-3</v>
      </c>
      <c r="M346" s="26">
        <f t="shared" si="81"/>
        <v>0.13016695051572783</v>
      </c>
      <c r="N346" s="26">
        <f t="shared" si="82"/>
        <v>1.3696567828210144</v>
      </c>
      <c r="O346" s="27">
        <f t="shared" si="74"/>
        <v>0.23851255385430242</v>
      </c>
      <c r="P346" s="8"/>
      <c r="Q346" s="3"/>
      <c r="R346" s="7"/>
      <c r="S346" s="8"/>
      <c r="T346" s="27">
        <f t="shared" si="85"/>
        <v>3.1046451794932851E-2</v>
      </c>
      <c r="U346" s="27">
        <f t="shared" si="83"/>
        <v>1.6825121285004865E-2</v>
      </c>
    </row>
    <row r="347" spans="4:21" x14ac:dyDescent="0.15">
      <c r="D347" s="22"/>
      <c r="E347" s="6">
        <v>345</v>
      </c>
      <c r="F347" s="25">
        <f t="shared" si="75"/>
        <v>6.0000000000000039E-2</v>
      </c>
      <c r="G347" s="37">
        <f t="shared" si="84"/>
        <v>1.0596241035318976E-2</v>
      </c>
      <c r="H347" s="22">
        <f t="shared" si="76"/>
        <v>0.1137570348984612</v>
      </c>
      <c r="I347" s="38">
        <f t="shared" si="77"/>
        <v>7.4189742402804952E-3</v>
      </c>
      <c r="J347" s="26">
        <f t="shared" si="78"/>
        <v>0.1063380606581807</v>
      </c>
      <c r="K347" s="26">
        <f t="shared" si="79"/>
        <v>1.4513213406431004E-2</v>
      </c>
      <c r="L347" s="7">
        <f t="shared" si="80"/>
        <v>6.8482839141050722E-3</v>
      </c>
      <c r="M347" s="26">
        <f t="shared" si="81"/>
        <v>0.12769955797871679</v>
      </c>
      <c r="N347" s="26">
        <f t="shared" si="82"/>
        <v>1.2488055087564027</v>
      </c>
      <c r="O347" s="27">
        <f t="shared" si="74"/>
        <v>0.23752081909545814</v>
      </c>
      <c r="P347" s="8"/>
      <c r="Q347" s="3"/>
      <c r="R347" s="7"/>
      <c r="S347" s="8"/>
      <c r="T347" s="27">
        <f t="shared" si="85"/>
        <v>3.0331303609232758E-2</v>
      </c>
      <c r="U347" s="27">
        <f t="shared" si="83"/>
        <v>1.6485341918131901E-2</v>
      </c>
    </row>
    <row r="348" spans="4:21" x14ac:dyDescent="0.15">
      <c r="D348" s="22"/>
      <c r="E348" s="6">
        <v>346</v>
      </c>
      <c r="F348" s="25">
        <f t="shared" si="75"/>
        <v>6.0000000000000039E-2</v>
      </c>
      <c r="G348" s="37">
        <f t="shared" si="84"/>
        <v>1.0596241035318976E-2</v>
      </c>
      <c r="H348" s="22">
        <f t="shared" si="76"/>
        <v>0.11255163793721391</v>
      </c>
      <c r="I348" s="38">
        <f t="shared" si="77"/>
        <v>6.7643631724305158E-3</v>
      </c>
      <c r="J348" s="26">
        <f t="shared" si="78"/>
        <v>0.1057872747647834</v>
      </c>
      <c r="K348" s="26">
        <f t="shared" si="79"/>
        <v>1.3232644177016986E-2</v>
      </c>
      <c r="L348" s="7">
        <f t="shared" si="80"/>
        <v>6.2440275437820134E-3</v>
      </c>
      <c r="M348" s="26">
        <f t="shared" si="81"/>
        <v>0.12526394648558239</v>
      </c>
      <c r="N348" s="26">
        <f t="shared" si="82"/>
        <v>1.1297855898146023</v>
      </c>
      <c r="O348" s="27">
        <f t="shared" si="74"/>
        <v>0.23653320796791125</v>
      </c>
      <c r="P348" s="8"/>
      <c r="Q348" s="3"/>
      <c r="R348" s="7"/>
      <c r="S348" s="8"/>
      <c r="T348" s="27">
        <f t="shared" si="85"/>
        <v>2.9629083104955566E-2</v>
      </c>
      <c r="U348" s="27">
        <f t="shared" si="83"/>
        <v>1.6150355957837842E-2</v>
      </c>
    </row>
    <row r="349" spans="4:21" x14ac:dyDescent="0.15">
      <c r="D349" s="22"/>
      <c r="E349" s="6">
        <v>347</v>
      </c>
      <c r="F349" s="25">
        <f t="shared" si="75"/>
        <v>6.0000000000000039E-2</v>
      </c>
      <c r="G349" s="37">
        <f t="shared" si="84"/>
        <v>1.0596241035318976E-2</v>
      </c>
      <c r="H349" s="22">
        <f t="shared" si="76"/>
        <v>0.11135901365271124</v>
      </c>
      <c r="I349" s="38">
        <f t="shared" si="77"/>
        <v>6.1196719448290962E-3</v>
      </c>
      <c r="J349" s="26">
        <f t="shared" si="78"/>
        <v>0.10523934170788214</v>
      </c>
      <c r="K349" s="26">
        <f t="shared" si="79"/>
        <v>1.1971480427905542E-2</v>
      </c>
      <c r="L349" s="7">
        <f t="shared" si="80"/>
        <v>5.6489279490730118E-3</v>
      </c>
      <c r="M349" s="26">
        <f t="shared" si="81"/>
        <v>0.12285975008486069</v>
      </c>
      <c r="N349" s="26">
        <f t="shared" si="82"/>
        <v>1.0125747676788146</v>
      </c>
      <c r="O349" s="27">
        <f t="shared" si="74"/>
        <v>0.23554970332561045</v>
      </c>
      <c r="P349" s="8"/>
      <c r="Q349" s="3"/>
      <c r="R349" s="7"/>
      <c r="S349" s="8"/>
      <c r="T349" s="27">
        <f t="shared" si="85"/>
        <v>2.8939577683147581E-2</v>
      </c>
      <c r="U349" s="27">
        <f t="shared" si="83"/>
        <v>1.5820108283166254E-2</v>
      </c>
    </row>
    <row r="350" spans="4:21" x14ac:dyDescent="0.15">
      <c r="D350" s="22"/>
      <c r="E350" s="6">
        <v>348</v>
      </c>
      <c r="F350" s="25">
        <f t="shared" si="75"/>
        <v>6.0000000000000039E-2</v>
      </c>
      <c r="G350" s="37">
        <f t="shared" si="84"/>
        <v>1.0596241035318976E-2</v>
      </c>
      <c r="H350" s="22">
        <f t="shared" si="76"/>
        <v>0.11017902670259173</v>
      </c>
      <c r="I350" s="38">
        <f t="shared" si="77"/>
        <v>5.4847799915935793E-3</v>
      </c>
      <c r="J350" s="26">
        <f t="shared" si="78"/>
        <v>0.10469424671099815</v>
      </c>
      <c r="K350" s="26">
        <f t="shared" si="79"/>
        <v>1.0729486304606834E-2</v>
      </c>
      <c r="L350" s="7">
        <f t="shared" si="80"/>
        <v>5.0628738383940728E-3</v>
      </c>
      <c r="M350" s="26">
        <f t="shared" si="81"/>
        <v>0.12048660685399906</v>
      </c>
      <c r="N350" s="26">
        <f t="shared" si="82"/>
        <v>0.89715103466320967</v>
      </c>
      <c r="O350" s="27">
        <f t="shared" si="74"/>
        <v>0.23457028809379765</v>
      </c>
      <c r="P350" s="8"/>
      <c r="Q350" s="3"/>
      <c r="R350" s="7"/>
      <c r="S350" s="8"/>
      <c r="T350" s="27">
        <f t="shared" si="85"/>
        <v>2.8262578081186696E-2</v>
      </c>
      <c r="U350" s="27">
        <f t="shared" si="83"/>
        <v>1.549454426255145E-2</v>
      </c>
    </row>
    <row r="351" spans="4:21" x14ac:dyDescent="0.15">
      <c r="D351" s="22"/>
      <c r="E351" s="6">
        <v>349</v>
      </c>
      <c r="F351" s="25">
        <f t="shared" si="75"/>
        <v>6.0000000000000039E-2</v>
      </c>
      <c r="G351" s="37">
        <f t="shared" si="84"/>
        <v>1.0596241035318976E-2</v>
      </c>
      <c r="H351" s="22">
        <f t="shared" si="76"/>
        <v>0.10901154317861422</v>
      </c>
      <c r="I351" s="38">
        <f t="shared" si="77"/>
        <v>4.8595681044257188E-3</v>
      </c>
      <c r="J351" s="26">
        <f t="shared" si="78"/>
        <v>0.10415197507418851</v>
      </c>
      <c r="K351" s="26">
        <f t="shared" si="79"/>
        <v>9.5064286083771793E-3</v>
      </c>
      <c r="L351" s="7">
        <f t="shared" si="80"/>
        <v>4.4857551733160483E-3</v>
      </c>
      <c r="M351" s="26">
        <f t="shared" si="81"/>
        <v>0.11814415885588174</v>
      </c>
      <c r="N351" s="26">
        <f t="shared" si="82"/>
        <v>0.78349263098064403</v>
      </c>
      <c r="O351" s="27">
        <f t="shared" si="74"/>
        <v>0.23359494526871163</v>
      </c>
      <c r="P351" s="8"/>
      <c r="Q351" s="3"/>
      <c r="R351" s="7"/>
      <c r="S351" s="8"/>
      <c r="T351" s="27">
        <f t="shared" si="85"/>
        <v>2.7597878321757668E-2</v>
      </c>
      <c r="U351" s="27">
        <f t="shared" si="83"/>
        <v>1.5173609752044667E-2</v>
      </c>
    </row>
    <row r="352" spans="4:21" x14ac:dyDescent="0.15">
      <c r="D352" s="22"/>
      <c r="E352" s="6">
        <v>350</v>
      </c>
      <c r="F352" s="25">
        <f t="shared" si="75"/>
        <v>6.0000000000000039E-2</v>
      </c>
      <c r="G352" s="37">
        <f t="shared" si="84"/>
        <v>1.0596241035318976E-2</v>
      </c>
      <c r="H352" s="22">
        <f t="shared" si="76"/>
        <v>0.10785643059146155</v>
      </c>
      <c r="I352" s="38">
        <f t="shared" si="77"/>
        <v>4.2439184178118218E-3</v>
      </c>
      <c r="J352" s="26">
        <f t="shared" si="78"/>
        <v>0.10361251217364972</v>
      </c>
      <c r="K352" s="26">
        <f t="shared" si="79"/>
        <v>8.3020767672671286E-3</v>
      </c>
      <c r="L352" s="7">
        <f t="shared" si="80"/>
        <v>3.91746315490322E-3</v>
      </c>
      <c r="M352" s="26">
        <f t="shared" si="81"/>
        <v>0.11583205209582008</v>
      </c>
      <c r="N352" s="26">
        <f t="shared" si="82"/>
        <v>0.67157804203972715</v>
      </c>
      <c r="O352" s="27">
        <f t="shared" ref="O352:O362" si="86">EXP(-$B$9/12*E352)</f>
        <v>0.2326236579172927</v>
      </c>
      <c r="P352" s="8"/>
      <c r="Q352" s="3"/>
      <c r="R352" s="7"/>
      <c r="S352" s="8"/>
      <c r="T352" s="27">
        <f t="shared" si="85"/>
        <v>2.6945275662596076E-2</v>
      </c>
      <c r="U352" s="27">
        <f t="shared" si="83"/>
        <v>1.4857251093481745E-2</v>
      </c>
    </row>
    <row r="353" spans="4:21" x14ac:dyDescent="0.15">
      <c r="D353" s="22"/>
      <c r="E353" s="6">
        <v>351</v>
      </c>
      <c r="F353" s="25">
        <f t="shared" si="75"/>
        <v>6.0000000000000039E-2</v>
      </c>
      <c r="G353" s="37">
        <f t="shared" si="84"/>
        <v>1.0596241035318976E-2</v>
      </c>
      <c r="H353" s="22">
        <f t="shared" si="76"/>
        <v>0.10671355785570527</v>
      </c>
      <c r="I353" s="38">
        <f t="shared" si="77"/>
        <v>3.6377143943818555E-3</v>
      </c>
      <c r="J353" s="26">
        <f t="shared" si="78"/>
        <v>0.10307584346132341</v>
      </c>
      <c r="K353" s="26">
        <f t="shared" si="79"/>
        <v>7.1162028074805298E-3</v>
      </c>
      <c r="L353" s="7">
        <f t="shared" si="80"/>
        <v>3.3578902101986359E-3</v>
      </c>
      <c r="M353" s="26">
        <f t="shared" si="81"/>
        <v>0.11354993647900258</v>
      </c>
      <c r="N353" s="26">
        <f t="shared" si="82"/>
        <v>0.5613859957709233</v>
      </c>
      <c r="O353" s="27">
        <f t="shared" si="86"/>
        <v>0.23165640917688882</v>
      </c>
      <c r="P353" s="8"/>
      <c r="Q353" s="3"/>
      <c r="R353" s="7"/>
      <c r="S353" s="8"/>
      <c r="T353" s="27">
        <f t="shared" si="85"/>
        <v>2.6304570546989554E-2</v>
      </c>
      <c r="U353" s="27">
        <f t="shared" si="83"/>
        <v>1.4545415112594532E-2</v>
      </c>
    </row>
    <row r="354" spans="4:21" x14ac:dyDescent="0.15">
      <c r="D354" s="22"/>
      <c r="E354" s="6">
        <v>352</v>
      </c>
      <c r="F354" s="25">
        <f t="shared" ref="F354:F362" si="87">F353</f>
        <v>6.0000000000000039E-2</v>
      </c>
      <c r="G354" s="37">
        <f t="shared" si="84"/>
        <v>1.0596241035318976E-2</v>
      </c>
      <c r="H354" s="22">
        <f t="shared" si="76"/>
        <v>0.10558279527492977</v>
      </c>
      <c r="I354" s="38">
        <f t="shared" si="77"/>
        <v>3.0408408104258349E-3</v>
      </c>
      <c r="J354" s="26">
        <f t="shared" si="78"/>
        <v>0.10254195446450393</v>
      </c>
      <c r="K354" s="26">
        <f t="shared" si="79"/>
        <v>5.9485813250412627E-3</v>
      </c>
      <c r="L354" s="7">
        <f t="shared" si="80"/>
        <v>2.8069299788546164E-3</v>
      </c>
      <c r="M354" s="26">
        <f t="shared" si="81"/>
        <v>0.11129746576839981</v>
      </c>
      <c r="N354" s="26">
        <f t="shared" si="82"/>
        <v>0.45289545998137809</v>
      </c>
      <c r="O354" s="27">
        <f t="shared" si="86"/>
        <v>0.23069318225496285</v>
      </c>
      <c r="P354" s="8"/>
      <c r="Q354" s="3"/>
      <c r="R354" s="7"/>
      <c r="S354" s="8"/>
      <c r="T354" s="27">
        <f t="shared" si="85"/>
        <v>2.5675566555024947E-2</v>
      </c>
      <c r="U354" s="27">
        <f t="shared" si="83"/>
        <v>1.4238049117068056E-2</v>
      </c>
    </row>
    <row r="355" spans="4:21" x14ac:dyDescent="0.15">
      <c r="D355" s="22"/>
      <c r="E355" s="6">
        <v>353</v>
      </c>
      <c r="F355" s="25">
        <f t="shared" si="87"/>
        <v>6.0000000000000039E-2</v>
      </c>
      <c r="G355" s="37">
        <f t="shared" si="84"/>
        <v>1.0596241035318976E-2</v>
      </c>
      <c r="H355" s="22">
        <f t="shared" si="76"/>
        <v>0.10446401452701387</v>
      </c>
      <c r="I355" s="38">
        <f t="shared" si="77"/>
        <v>2.4531837415657982E-3</v>
      </c>
      <c r="J355" s="26">
        <f t="shared" si="78"/>
        <v>0.10201083078544808</v>
      </c>
      <c r="K355" s="26">
        <f t="shared" si="79"/>
        <v>4.7989894577643421E-3</v>
      </c>
      <c r="L355" s="7">
        <f t="shared" si="80"/>
        <v>2.2644772999068905E-3</v>
      </c>
      <c r="M355" s="26">
        <f t="shared" si="81"/>
        <v>0.10907429754311931</v>
      </c>
      <c r="N355" s="26">
        <f t="shared" si="82"/>
        <v>0.34608563973816564</v>
      </c>
      <c r="O355" s="27">
        <f t="shared" si="86"/>
        <v>0.22973396042880101</v>
      </c>
      <c r="P355" s="8"/>
      <c r="Q355" s="3"/>
      <c r="R355" s="7"/>
      <c r="S355" s="8"/>
      <c r="T355" s="27">
        <f t="shared" si="85"/>
        <v>2.5058070355570238E-2</v>
      </c>
      <c r="U355" s="27">
        <f t="shared" si="83"/>
        <v>1.3935100894545475E-2</v>
      </c>
    </row>
    <row r="356" spans="4:21" x14ac:dyDescent="0.15">
      <c r="D356" s="22"/>
      <c r="E356" s="6">
        <v>354</v>
      </c>
      <c r="F356" s="25">
        <f t="shared" si="87"/>
        <v>6.0000000000000039E-2</v>
      </c>
      <c r="G356" s="37">
        <f t="shared" si="84"/>
        <v>1.0596241035318976E-2</v>
      </c>
      <c r="H356" s="22">
        <f t="shared" si="76"/>
        <v>0.10335708864956857</v>
      </c>
      <c r="I356" s="38">
        <f t="shared" si="77"/>
        <v>1.8746305485817306E-3</v>
      </c>
      <c r="J356" s="26">
        <f t="shared" si="78"/>
        <v>0.10148245810098684</v>
      </c>
      <c r="K356" s="26">
        <f t="shared" si="79"/>
        <v>3.6672068575281705E-3</v>
      </c>
      <c r="L356" s="7">
        <f t="shared" si="80"/>
        <v>1.7304281986908283E-3</v>
      </c>
      <c r="M356" s="26">
        <f t="shared" si="81"/>
        <v>0.10688009315720584</v>
      </c>
      <c r="N356" s="26">
        <f t="shared" si="82"/>
        <v>0.24093597477965065</v>
      </c>
      <c r="O356" s="27">
        <f t="shared" si="86"/>
        <v>0.22877872704522242</v>
      </c>
      <c r="P356" s="8"/>
      <c r="Q356" s="3"/>
      <c r="R356" s="7"/>
      <c r="S356" s="8"/>
      <c r="T356" s="27">
        <f t="shared" si="85"/>
        <v>2.4451891658980339E-2</v>
      </c>
      <c r="U356" s="27">
        <f t="shared" si="83"/>
        <v>1.3636518710582838E-2</v>
      </c>
    </row>
    <row r="357" spans="4:21" x14ac:dyDescent="0.15">
      <c r="D357" s="22"/>
      <c r="E357" s="6">
        <v>355</v>
      </c>
      <c r="F357" s="25">
        <f t="shared" si="87"/>
        <v>6.0000000000000039E-2</v>
      </c>
      <c r="G357" s="37">
        <f t="shared" si="84"/>
        <v>1.0596241035318976E-2</v>
      </c>
      <c r="H357" s="22">
        <f t="shared" si="76"/>
        <v>0.10226189202552891</v>
      </c>
      <c r="I357" s="38">
        <f t="shared" si="77"/>
        <v>1.3050698633897745E-3</v>
      </c>
      <c r="J357" s="26">
        <f t="shared" si="78"/>
        <v>0.10095682216213914</v>
      </c>
      <c r="K357" s="26">
        <f t="shared" si="79"/>
        <v>2.5530156628447119E-3</v>
      </c>
      <c r="L357" s="7">
        <f t="shared" si="80"/>
        <v>1.2046798738982532E-3</v>
      </c>
      <c r="M357" s="26">
        <f t="shared" si="81"/>
        <v>0.10471451769888211</v>
      </c>
      <c r="N357" s="26">
        <f t="shared" si="82"/>
        <v>0.13742613695466679</v>
      </c>
      <c r="O357" s="27">
        <f t="shared" si="86"/>
        <v>0.22782746552029029</v>
      </c>
      <c r="P357" s="8"/>
      <c r="Q357" s="3"/>
      <c r="R357" s="7"/>
      <c r="S357" s="8"/>
      <c r="T357" s="27">
        <f t="shared" si="85"/>
        <v>2.3856843170515892E-2</v>
      </c>
      <c r="U357" s="27">
        <f t="shared" si="83"/>
        <v>1.3342251306555556E-2</v>
      </c>
    </row>
    <row r="358" spans="4:21" x14ac:dyDescent="0.15">
      <c r="D358" s="22"/>
      <c r="E358" s="6">
        <v>356</v>
      </c>
      <c r="F358" s="25">
        <f t="shared" si="87"/>
        <v>6.0000000000000039E-2</v>
      </c>
      <c r="G358" s="37">
        <f t="shared" si="84"/>
        <v>1.0596241035318976E-2</v>
      </c>
      <c r="H358" s="22">
        <f t="shared" si="76"/>
        <v>0.10117830036889863</v>
      </c>
      <c r="I358" s="38">
        <f t="shared" si="77"/>
        <v>7.4439157517111176E-4</v>
      </c>
      <c r="J358" s="26">
        <f t="shared" si="78"/>
        <v>0.10043390879372752</v>
      </c>
      <c r="K358" s="26">
        <f t="shared" si="79"/>
        <v>1.4562004717244058E-3</v>
      </c>
      <c r="L358" s="7">
        <f t="shared" si="80"/>
        <v>6.8713068477333395E-4</v>
      </c>
      <c r="M358" s="26">
        <f t="shared" si="81"/>
        <v>0.10257723995022525</v>
      </c>
      <c r="N358" s="26">
        <f t="shared" si="82"/>
        <v>3.553602768921487E-2</v>
      </c>
      <c r="O358" s="27">
        <f t="shared" si="86"/>
        <v>0.22688015933902364</v>
      </c>
      <c r="P358" s="8"/>
      <c r="Q358" s="3"/>
      <c r="R358" s="7"/>
      <c r="S358" s="8"/>
      <c r="T358" s="27">
        <f t="shared" si="85"/>
        <v>2.3272740544464366E-2</v>
      </c>
      <c r="U358" s="27">
        <f t="shared" si="83"/>
        <v>1.3052247897518477E-2</v>
      </c>
    </row>
    <row r="359" spans="4:21" x14ac:dyDescent="0.15">
      <c r="D359" s="22"/>
      <c r="E359" s="6">
        <v>357</v>
      </c>
      <c r="F359" s="25">
        <f t="shared" si="87"/>
        <v>6.0000000000000039E-2</v>
      </c>
      <c r="G359" s="37">
        <f t="shared" si="84"/>
        <v>1.0596241035318976E-2</v>
      </c>
      <c r="H359" s="22">
        <f>N358</f>
        <v>3.553602768921487E-2</v>
      </c>
      <c r="I359" s="38">
        <f t="shared" si="77"/>
        <v>1.9248681664991388E-4</v>
      </c>
      <c r="J359" s="26">
        <f>H359-I359</f>
        <v>3.5343540872564957E-2</v>
      </c>
      <c r="K359" s="26">
        <f t="shared" si="79"/>
        <v>3.7654831483268996E-4</v>
      </c>
      <c r="L359" s="7">
        <f t="shared" si="80"/>
        <v>1.7768013844607437E-4</v>
      </c>
      <c r="M359" s="26">
        <f t="shared" si="81"/>
        <v>3.5897769325843723E-2</v>
      </c>
      <c r="N359" s="26">
        <f t="shared" si="82"/>
        <v>-1.8406149818277694E-4</v>
      </c>
      <c r="O359" s="27">
        <f t="shared" si="86"/>
        <v>0.22593679205511083</v>
      </c>
      <c r="P359" s="8"/>
      <c r="Q359" s="3"/>
      <c r="R359" s="7"/>
      <c r="S359" s="8"/>
      <c r="T359" s="27">
        <f t="shared" si="85"/>
        <v>8.1106268434154895E-3</v>
      </c>
      <c r="U359" s="27">
        <f t="shared" si="83"/>
        <v>4.561528836000717E-3</v>
      </c>
    </row>
    <row r="360" spans="4:21" x14ac:dyDescent="0.15">
      <c r="D360" s="22"/>
      <c r="E360" s="6">
        <v>358</v>
      </c>
      <c r="F360" s="25">
        <f t="shared" si="87"/>
        <v>6.0000000000000039E-2</v>
      </c>
      <c r="G360" s="37">
        <f t="shared" si="84"/>
        <v>1.0596241035318976E-2</v>
      </c>
      <c r="H360" s="22">
        <f t="shared" si="76"/>
        <v>3.5159479374382178E-2</v>
      </c>
      <c r="I360" s="38">
        <f t="shared" si="77"/>
        <v>-9.969997818233752E-7</v>
      </c>
      <c r="J360" s="26">
        <f t="shared" si="78"/>
        <v>3.5160476374164001E-2</v>
      </c>
      <c r="K360" s="26">
        <f t="shared" si="79"/>
        <v>-1.9503600000666303E-6</v>
      </c>
      <c r="L360" s="7">
        <f t="shared" si="80"/>
        <v>-9.2030749091388477E-7</v>
      </c>
      <c r="M360" s="26">
        <f t="shared" si="81"/>
        <v>3.515760570667302E-2</v>
      </c>
      <c r="N360" s="26">
        <f t="shared" si="82"/>
        <v>-3.5342587512346715E-2</v>
      </c>
      <c r="O360" s="27">
        <f t="shared" si="86"/>
        <v>0.2249973472906239</v>
      </c>
      <c r="P360" s="8"/>
      <c r="Q360" s="3"/>
      <c r="R360" s="7"/>
      <c r="S360" s="8"/>
      <c r="T360" s="27"/>
      <c r="U360" s="8"/>
    </row>
    <row r="361" spans="4:21" x14ac:dyDescent="0.15">
      <c r="D361" s="22"/>
      <c r="E361" s="6">
        <v>359</v>
      </c>
      <c r="F361" s="25">
        <f t="shared" si="87"/>
        <v>6.0000000000000039E-2</v>
      </c>
      <c r="G361" s="37">
        <f t="shared" si="84"/>
        <v>1.0596241035318976E-2</v>
      </c>
      <c r="H361" s="22">
        <f t="shared" si="76"/>
        <v>3.4786921056254902E-2</v>
      </c>
      <c r="I361" s="38">
        <f t="shared" si="77"/>
        <v>-1.9143901569187806E-4</v>
      </c>
      <c r="J361" s="26">
        <f t="shared" si="78"/>
        <v>3.4978360071946782E-2</v>
      </c>
      <c r="K361" s="26">
        <f t="shared" si="79"/>
        <v>-3.7449857609268031E-4</v>
      </c>
      <c r="L361" s="7">
        <f t="shared" si="80"/>
        <v>-1.7671293756173358E-4</v>
      </c>
      <c r="M361" s="26">
        <f t="shared" si="81"/>
        <v>3.4427148558292368E-2</v>
      </c>
      <c r="N361" s="26">
        <f t="shared" si="82"/>
        <v>-6.9946449008200823E-2</v>
      </c>
      <c r="O361" s="27">
        <f t="shared" si="86"/>
        <v>0.22406180873573434</v>
      </c>
      <c r="P361" s="8"/>
      <c r="Q361" s="3"/>
      <c r="R361" s="7"/>
      <c r="S361" s="8"/>
      <c r="T361" s="27"/>
      <c r="U361" s="8"/>
    </row>
    <row r="362" spans="4:21" x14ac:dyDescent="0.15">
      <c r="D362" s="22"/>
      <c r="E362" s="6">
        <v>360</v>
      </c>
      <c r="F362" s="25">
        <f t="shared" si="87"/>
        <v>6.0000000000000039E-2</v>
      </c>
      <c r="G362" s="37">
        <f t="shared" si="84"/>
        <v>1.0596241035318976E-2</v>
      </c>
      <c r="H362" s="22">
        <f t="shared" si="76"/>
        <v>3.4418310455866213E-2</v>
      </c>
      <c r="I362" s="38">
        <f t="shared" si="77"/>
        <v>-3.7887659879442116E-4</v>
      </c>
      <c r="J362" s="26">
        <f t="shared" si="78"/>
        <v>3.4797187054660637E-2</v>
      </c>
      <c r="K362" s="26">
        <f t="shared" si="79"/>
        <v>-7.4116943325554382E-4</v>
      </c>
      <c r="L362" s="7">
        <f t="shared" si="80"/>
        <v>-3.4973224504100409E-4</v>
      </c>
      <c r="M362" s="26">
        <f t="shared" si="81"/>
        <v>3.3706285376364088E-2</v>
      </c>
      <c r="N362" s="26">
        <f t="shared" si="82"/>
        <v>-0.10400246662960592</v>
      </c>
      <c r="O362" s="27">
        <f t="shared" si="86"/>
        <v>0.22313016014842982</v>
      </c>
      <c r="P362" s="8"/>
      <c r="Q362" s="3"/>
      <c r="R362" s="7"/>
      <c r="S362" s="8"/>
      <c r="T362" s="27"/>
      <c r="U362" s="8"/>
    </row>
    <row r="363" spans="4:21" x14ac:dyDescent="0.15">
      <c r="D363" s="22"/>
      <c r="E363" s="6">
        <v>361</v>
      </c>
      <c r="F363" s="25"/>
      <c r="G363" s="37"/>
      <c r="I363" s="38"/>
      <c r="J363" s="26"/>
      <c r="K363" s="26"/>
      <c r="L363" s="7"/>
      <c r="M363" s="26"/>
      <c r="N363" s="26"/>
      <c r="O363" s="27"/>
      <c r="Q363" s="3"/>
      <c r="R363" s="7"/>
      <c r="S363" s="8"/>
      <c r="T363" s="27"/>
      <c r="U363" s="8"/>
    </row>
    <row r="364" spans="4:21" x14ac:dyDescent="0.15">
      <c r="D364" s="22"/>
      <c r="E364" s="6">
        <v>362</v>
      </c>
      <c r="F364" s="25"/>
      <c r="G364" s="37"/>
      <c r="I364" s="38"/>
      <c r="J364" s="26"/>
      <c r="K364" s="26"/>
      <c r="L364" s="7"/>
      <c r="M364" s="26"/>
      <c r="N364" s="26"/>
      <c r="O364" s="27"/>
      <c r="Q364" s="3"/>
      <c r="R364" s="7"/>
      <c r="S364" s="8"/>
      <c r="T364" s="27"/>
      <c r="U364" s="8"/>
    </row>
    <row r="365" spans="4:21" x14ac:dyDescent="0.15">
      <c r="D365" s="22"/>
      <c r="E365" s="6">
        <v>363</v>
      </c>
      <c r="F365" s="25"/>
      <c r="G365" s="37"/>
      <c r="I365" s="38"/>
      <c r="J365" s="26"/>
      <c r="K365" s="26"/>
      <c r="L365" s="7"/>
      <c r="M365" s="26"/>
      <c r="N365" s="26"/>
      <c r="O365" s="27"/>
      <c r="Q365" s="3"/>
      <c r="R365" s="7"/>
      <c r="S365" s="8"/>
      <c r="T365" s="27"/>
      <c r="U365" s="8"/>
    </row>
    <row r="366" spans="4:21" x14ac:dyDescent="0.15">
      <c r="D366" s="22"/>
      <c r="E366" s="6">
        <v>364</v>
      </c>
      <c r="F366" s="25"/>
      <c r="G366" s="37"/>
      <c r="I366" s="38"/>
      <c r="J366" s="26"/>
      <c r="K366" s="26"/>
      <c r="L366" s="7"/>
      <c r="M366" s="26"/>
      <c r="N366" s="26"/>
      <c r="O366" s="27"/>
      <c r="Q366" s="3"/>
      <c r="R366" s="7"/>
      <c r="S366" s="8"/>
      <c r="T366" s="27"/>
      <c r="U366" s="8"/>
    </row>
    <row r="367" spans="4:21" x14ac:dyDescent="0.15">
      <c r="D367" s="22"/>
      <c r="E367" s="6">
        <v>365</v>
      </c>
      <c r="F367" s="25"/>
      <c r="G367" s="37"/>
      <c r="I367" s="38"/>
      <c r="J367" s="26"/>
      <c r="K367" s="26"/>
      <c r="L367" s="7"/>
      <c r="M367" s="26"/>
      <c r="N367" s="26"/>
      <c r="O367" s="27"/>
      <c r="Q367" s="3"/>
      <c r="R367" s="7"/>
      <c r="S367" s="8"/>
      <c r="T367" s="27"/>
      <c r="U367" s="8"/>
    </row>
    <row r="368" spans="4:21" x14ac:dyDescent="0.15">
      <c r="D368" s="22"/>
      <c r="E368" s="6">
        <v>366</v>
      </c>
      <c r="F368" s="25"/>
      <c r="G368" s="37"/>
      <c r="I368" s="38"/>
      <c r="J368" s="26"/>
      <c r="K368" s="26"/>
      <c r="L368" s="7"/>
      <c r="M368" s="26"/>
      <c r="N368" s="26"/>
      <c r="O368" s="27"/>
      <c r="Q368" s="3"/>
      <c r="R368" s="7"/>
      <c r="S368" s="8"/>
      <c r="T368" s="27"/>
      <c r="U368" s="8"/>
    </row>
    <row r="369" spans="4:21" x14ac:dyDescent="0.15">
      <c r="D369" s="22"/>
      <c r="E369" s="6">
        <v>367</v>
      </c>
      <c r="F369" s="25"/>
      <c r="G369" s="37"/>
      <c r="I369" s="38"/>
      <c r="J369" s="26"/>
      <c r="K369" s="26"/>
      <c r="L369" s="7"/>
      <c r="M369" s="26"/>
      <c r="N369" s="26"/>
      <c r="O369" s="27"/>
      <c r="Q369" s="3"/>
      <c r="R369" s="7"/>
      <c r="S369" s="8"/>
      <c r="T369" s="27"/>
      <c r="U369" s="8"/>
    </row>
    <row r="370" spans="4:21" x14ac:dyDescent="0.15">
      <c r="D370" s="22"/>
      <c r="E370" s="6">
        <v>368</v>
      </c>
      <c r="F370" s="25"/>
      <c r="G370" s="37"/>
      <c r="I370" s="38"/>
      <c r="J370" s="26"/>
      <c r="K370" s="26"/>
      <c r="L370" s="7"/>
      <c r="M370" s="26"/>
      <c r="N370" s="26"/>
      <c r="O370" s="27"/>
      <c r="Q370" s="3"/>
      <c r="R370" s="7"/>
      <c r="S370" s="8"/>
      <c r="T370" s="27"/>
      <c r="U370" s="8"/>
    </row>
    <row r="371" spans="4:21" x14ac:dyDescent="0.15">
      <c r="D371" s="22"/>
      <c r="E371" s="6">
        <v>369</v>
      </c>
      <c r="F371" s="25"/>
      <c r="G371" s="37"/>
      <c r="I371" s="38"/>
      <c r="J371" s="26"/>
      <c r="K371" s="26"/>
      <c r="L371" s="7"/>
      <c r="M371" s="26"/>
      <c r="N371" s="26"/>
      <c r="O371" s="27"/>
      <c r="Q371" s="3"/>
      <c r="R371" s="7"/>
      <c r="S371" s="8"/>
      <c r="T371" s="27"/>
      <c r="U371" s="8"/>
    </row>
    <row r="372" spans="4:21" x14ac:dyDescent="0.15">
      <c r="D372" s="22"/>
      <c r="E372" s="6">
        <v>370</v>
      </c>
      <c r="F372" s="25"/>
      <c r="G372" s="37"/>
      <c r="I372" s="38"/>
      <c r="J372" s="26"/>
      <c r="K372" s="26"/>
      <c r="L372" s="7"/>
      <c r="M372" s="26"/>
      <c r="N372" s="26"/>
      <c r="O372" s="27"/>
      <c r="Q372" s="3"/>
      <c r="R372" s="7"/>
      <c r="S372" s="8"/>
      <c r="T372" s="27"/>
      <c r="U372" s="8"/>
    </row>
    <row r="373" spans="4:21" x14ac:dyDescent="0.15">
      <c r="D373" s="22"/>
      <c r="E373" s="6">
        <v>371</v>
      </c>
      <c r="F373" s="25"/>
      <c r="G373" s="37"/>
      <c r="I373" s="38"/>
      <c r="J373" s="26"/>
      <c r="K373" s="26"/>
      <c r="L373" s="7"/>
      <c r="M373" s="26"/>
      <c r="N373" s="26"/>
      <c r="O373" s="27"/>
      <c r="Q373" s="3"/>
      <c r="R373" s="7"/>
      <c r="S373" s="8"/>
      <c r="T373" s="27"/>
      <c r="U373" s="8"/>
    </row>
    <row r="374" spans="4:21" x14ac:dyDescent="0.15">
      <c r="D374" s="22"/>
      <c r="E374" s="6">
        <v>372</v>
      </c>
      <c r="F374" s="25"/>
      <c r="G374" s="37"/>
      <c r="I374" s="38"/>
      <c r="J374" s="26"/>
      <c r="K374" s="26"/>
      <c r="L374" s="7"/>
      <c r="M374" s="26"/>
      <c r="N374" s="26"/>
      <c r="O374" s="27"/>
      <c r="Q374" s="3"/>
      <c r="R374" s="7"/>
      <c r="S374" s="8"/>
      <c r="T374" s="27"/>
      <c r="U374" s="8"/>
    </row>
    <row r="375" spans="4:21" x14ac:dyDescent="0.15">
      <c r="D375" s="22"/>
      <c r="E375" s="6">
        <v>373</v>
      </c>
      <c r="F375" s="25"/>
      <c r="G375" s="37"/>
      <c r="I375" s="38"/>
      <c r="J375" s="26"/>
      <c r="K375" s="26"/>
      <c r="L375" s="7"/>
      <c r="M375" s="26"/>
      <c r="N375" s="26"/>
      <c r="O375" s="27"/>
      <c r="Q375" s="3"/>
      <c r="R375" s="7"/>
      <c r="S375" s="8"/>
      <c r="T375" s="27"/>
      <c r="U375" s="8"/>
    </row>
    <row r="376" spans="4:21" x14ac:dyDescent="0.15">
      <c r="D376" s="22"/>
      <c r="E376" s="6">
        <v>374</v>
      </c>
      <c r="F376" s="25"/>
      <c r="G376" s="37"/>
      <c r="I376" s="38"/>
      <c r="J376" s="26"/>
      <c r="K376" s="26"/>
      <c r="L376" s="7"/>
      <c r="M376" s="26"/>
      <c r="N376" s="26"/>
      <c r="O376" s="27"/>
      <c r="Q376" s="3"/>
      <c r="R376" s="7"/>
      <c r="S376" s="8"/>
      <c r="T376" s="27"/>
      <c r="U376" s="8"/>
    </row>
    <row r="377" spans="4:21" x14ac:dyDescent="0.15">
      <c r="D377" s="22"/>
      <c r="E377" s="6">
        <v>375</v>
      </c>
      <c r="F377" s="25"/>
      <c r="G377" s="37"/>
      <c r="I377" s="38"/>
      <c r="J377" s="26"/>
      <c r="K377" s="26"/>
      <c r="L377" s="7"/>
      <c r="M377" s="26"/>
      <c r="N377" s="26"/>
      <c r="O377" s="27"/>
      <c r="Q377" s="3"/>
      <c r="R377" s="7"/>
      <c r="S377" s="8"/>
      <c r="T377" s="27"/>
      <c r="U377" s="8"/>
    </row>
    <row r="378" spans="4:21" x14ac:dyDescent="0.15">
      <c r="D378" s="22"/>
      <c r="E378" s="6">
        <v>376</v>
      </c>
      <c r="F378" s="25"/>
      <c r="G378" s="37"/>
      <c r="I378" s="38"/>
      <c r="J378" s="26"/>
      <c r="K378" s="26"/>
      <c r="L378" s="7"/>
      <c r="M378" s="26"/>
      <c r="N378" s="26"/>
      <c r="O378" s="27"/>
      <c r="Q378" s="3"/>
      <c r="R378" s="7"/>
      <c r="S378" s="8"/>
      <c r="T378" s="27"/>
      <c r="U378" s="8"/>
    </row>
    <row r="379" spans="4:21" x14ac:dyDescent="0.15">
      <c r="D379" s="22"/>
      <c r="E379" s="6">
        <v>377</v>
      </c>
      <c r="F379" s="25"/>
      <c r="G379" s="37"/>
      <c r="I379" s="38"/>
      <c r="J379" s="26"/>
      <c r="K379" s="26"/>
      <c r="L379" s="7"/>
      <c r="M379" s="26"/>
      <c r="N379" s="26"/>
      <c r="O379" s="27"/>
      <c r="Q379" s="3"/>
      <c r="R379" s="7"/>
      <c r="S379" s="8"/>
      <c r="T379" s="27"/>
      <c r="U379" s="8"/>
    </row>
    <row r="380" spans="4:21" x14ac:dyDescent="0.15">
      <c r="D380" s="22"/>
      <c r="E380" s="6">
        <v>378</v>
      </c>
      <c r="F380" s="25"/>
      <c r="G380" s="37"/>
      <c r="I380" s="38"/>
      <c r="J380" s="26"/>
      <c r="K380" s="26"/>
      <c r="L380" s="7"/>
      <c r="M380" s="26"/>
      <c r="N380" s="26"/>
      <c r="O380" s="27"/>
      <c r="Q380" s="3"/>
      <c r="R380" s="7"/>
      <c r="S380" s="8"/>
      <c r="T380" s="27"/>
      <c r="U380" s="8"/>
    </row>
    <row r="381" spans="4:21" x14ac:dyDescent="0.15">
      <c r="D381" s="22"/>
      <c r="E381" s="6">
        <v>379</v>
      </c>
      <c r="F381" s="25"/>
      <c r="G381" s="37"/>
      <c r="I381" s="38"/>
      <c r="J381" s="26"/>
      <c r="K381" s="26"/>
      <c r="L381" s="7"/>
      <c r="M381" s="26"/>
      <c r="N381" s="26"/>
      <c r="O381" s="27"/>
      <c r="Q381" s="3"/>
      <c r="R381" s="7"/>
      <c r="S381" s="8"/>
      <c r="T381" s="27"/>
      <c r="U381" s="8"/>
    </row>
    <row r="382" spans="4:21" x14ac:dyDescent="0.15">
      <c r="D382" s="22"/>
      <c r="E382" s="6">
        <v>380</v>
      </c>
      <c r="F382" s="25"/>
      <c r="G382" s="37"/>
      <c r="I382" s="38"/>
      <c r="J382" s="26"/>
      <c r="K382" s="26"/>
      <c r="L382" s="7"/>
      <c r="M382" s="26"/>
      <c r="N382" s="26"/>
      <c r="O382" s="27"/>
      <c r="Q382" s="3"/>
      <c r="R382" s="7"/>
      <c r="S382" s="8"/>
      <c r="T382" s="27"/>
      <c r="U382" s="8"/>
    </row>
    <row r="383" spans="4:21" x14ac:dyDescent="0.15">
      <c r="D383" s="22"/>
      <c r="E383" s="6">
        <v>381</v>
      </c>
      <c r="F383" s="25"/>
      <c r="G383" s="37"/>
      <c r="I383" s="38"/>
      <c r="J383" s="26"/>
      <c r="K383" s="26"/>
      <c r="L383" s="7"/>
      <c r="M383" s="26"/>
      <c r="N383" s="26"/>
      <c r="O383" s="27"/>
      <c r="Q383" s="3"/>
      <c r="R383" s="7"/>
      <c r="S383" s="8"/>
      <c r="T383" s="27"/>
      <c r="U383" s="8"/>
    </row>
    <row r="384" spans="4:21" x14ac:dyDescent="0.15">
      <c r="D384" s="22"/>
      <c r="E384" s="6">
        <v>382</v>
      </c>
      <c r="F384" s="25"/>
      <c r="G384" s="37"/>
      <c r="I384" s="38"/>
      <c r="J384" s="26"/>
      <c r="K384" s="26"/>
      <c r="L384" s="7"/>
      <c r="M384" s="26"/>
      <c r="N384" s="26"/>
      <c r="O384" s="27"/>
      <c r="Q384" s="3"/>
      <c r="R384" s="7"/>
      <c r="S384" s="8"/>
      <c r="T384" s="27"/>
      <c r="U384" s="8"/>
    </row>
    <row r="385" spans="4:21" x14ac:dyDescent="0.15">
      <c r="D385" s="22"/>
      <c r="E385" s="6">
        <v>383</v>
      </c>
      <c r="F385" s="25"/>
      <c r="G385" s="37"/>
      <c r="I385" s="38"/>
      <c r="J385" s="26"/>
      <c r="K385" s="26"/>
      <c r="L385" s="7"/>
      <c r="M385" s="26"/>
      <c r="N385" s="26"/>
      <c r="O385" s="27"/>
      <c r="Q385" s="3"/>
      <c r="R385" s="7"/>
      <c r="S385" s="8"/>
      <c r="T385" s="27"/>
      <c r="U385" s="8"/>
    </row>
    <row r="386" spans="4:21" x14ac:dyDescent="0.15">
      <c r="D386" s="22"/>
      <c r="E386" s="6">
        <v>384</v>
      </c>
      <c r="F386" s="25"/>
      <c r="G386" s="37"/>
      <c r="I386" s="38"/>
      <c r="J386" s="26"/>
      <c r="K386" s="26"/>
      <c r="L386" s="7"/>
      <c r="M386" s="26"/>
      <c r="N386" s="26"/>
      <c r="O386" s="27"/>
      <c r="Q386" s="3"/>
      <c r="R386" s="7"/>
      <c r="S386" s="8"/>
      <c r="T386" s="27"/>
      <c r="U386" s="8"/>
    </row>
    <row r="387" spans="4:21" x14ac:dyDescent="0.15">
      <c r="D387" s="22"/>
      <c r="E387" s="6">
        <v>385</v>
      </c>
      <c r="F387" s="25"/>
      <c r="G387" s="37"/>
      <c r="I387" s="38"/>
      <c r="J387" s="26"/>
      <c r="K387" s="26"/>
      <c r="L387" s="7"/>
      <c r="M387" s="26"/>
      <c r="N387" s="26"/>
      <c r="O387" s="27"/>
      <c r="Q387" s="3"/>
      <c r="R387" s="7"/>
      <c r="S387" s="8"/>
      <c r="T387" s="27"/>
      <c r="U387" s="8"/>
    </row>
    <row r="388" spans="4:21" x14ac:dyDescent="0.15">
      <c r="D388" s="22"/>
      <c r="E388" s="6">
        <v>386</v>
      </c>
      <c r="F388" s="25"/>
      <c r="G388" s="37"/>
      <c r="I388" s="38"/>
      <c r="J388" s="26"/>
      <c r="K388" s="26"/>
      <c r="L388" s="7"/>
      <c r="M388" s="26"/>
      <c r="N388" s="26"/>
      <c r="O388" s="27"/>
      <c r="Q388" s="3"/>
      <c r="R388" s="7"/>
      <c r="S388" s="8"/>
      <c r="T388" s="27"/>
      <c r="U388" s="8"/>
    </row>
    <row r="389" spans="4:21" x14ac:dyDescent="0.15">
      <c r="D389" s="22"/>
      <c r="E389" s="6">
        <v>387</v>
      </c>
      <c r="F389" s="25"/>
      <c r="G389" s="37"/>
      <c r="I389" s="38"/>
      <c r="J389" s="26"/>
      <c r="K389" s="26"/>
      <c r="L389" s="7"/>
      <c r="M389" s="26"/>
      <c r="N389" s="26"/>
      <c r="O389" s="27"/>
      <c r="Q389" s="3"/>
      <c r="R389" s="7"/>
      <c r="S389" s="8"/>
      <c r="T389" s="27"/>
      <c r="U389" s="8"/>
    </row>
    <row r="390" spans="4:21" x14ac:dyDescent="0.15">
      <c r="D390" s="22"/>
      <c r="E390" s="6">
        <v>388</v>
      </c>
      <c r="F390" s="25"/>
      <c r="G390" s="37"/>
      <c r="I390" s="38"/>
      <c r="J390" s="26"/>
      <c r="K390" s="26"/>
      <c r="L390" s="7"/>
      <c r="M390" s="26"/>
      <c r="N390" s="26"/>
      <c r="O390" s="27"/>
      <c r="Q390" s="3"/>
      <c r="R390" s="7"/>
      <c r="S390" s="8"/>
      <c r="T390" s="27"/>
      <c r="U390" s="8"/>
    </row>
    <row r="391" spans="4:21" x14ac:dyDescent="0.15">
      <c r="D391" s="22"/>
      <c r="E391" s="6">
        <v>389</v>
      </c>
      <c r="F391" s="25"/>
      <c r="G391" s="37"/>
      <c r="I391" s="38"/>
      <c r="J391" s="26"/>
      <c r="K391" s="26"/>
      <c r="L391" s="7"/>
      <c r="M391" s="26"/>
      <c r="N391" s="26"/>
      <c r="O391" s="27"/>
      <c r="Q391" s="3"/>
      <c r="R391" s="7"/>
      <c r="S391" s="8"/>
      <c r="T391" s="27"/>
      <c r="U391" s="8"/>
    </row>
    <row r="392" spans="4:21" x14ac:dyDescent="0.15">
      <c r="D392" s="22"/>
      <c r="E392" s="6">
        <v>390</v>
      </c>
      <c r="F392" s="25"/>
      <c r="G392" s="37"/>
      <c r="I392" s="38"/>
      <c r="J392" s="26"/>
      <c r="K392" s="26"/>
      <c r="L392" s="7"/>
      <c r="M392" s="26"/>
      <c r="N392" s="26"/>
      <c r="O392" s="27"/>
      <c r="Q392" s="3"/>
      <c r="R392" s="7"/>
      <c r="S392" s="8"/>
      <c r="T392" s="27"/>
      <c r="U392" s="8"/>
    </row>
    <row r="393" spans="4:21" x14ac:dyDescent="0.15">
      <c r="D393" s="22"/>
      <c r="E393" s="6">
        <v>391</v>
      </c>
      <c r="F393" s="25"/>
      <c r="G393" s="37"/>
      <c r="I393" s="38"/>
      <c r="J393" s="26"/>
      <c r="K393" s="26"/>
      <c r="L393" s="7"/>
      <c r="M393" s="26"/>
      <c r="N393" s="26"/>
      <c r="O393" s="27"/>
      <c r="Q393" s="3"/>
      <c r="R393" s="7"/>
      <c r="S393" s="8"/>
      <c r="T393" s="27"/>
      <c r="U393" s="8"/>
    </row>
    <row r="394" spans="4:21" x14ac:dyDescent="0.15">
      <c r="D394" s="22"/>
      <c r="E394" s="6">
        <v>392</v>
      </c>
      <c r="F394" s="25"/>
      <c r="G394" s="37"/>
      <c r="I394" s="38"/>
      <c r="J394" s="26"/>
      <c r="K394" s="26"/>
      <c r="L394" s="7"/>
      <c r="M394" s="26"/>
      <c r="N394" s="26"/>
      <c r="O394" s="27"/>
      <c r="Q394" s="3"/>
      <c r="R394" s="7"/>
      <c r="S394" s="8"/>
      <c r="T394" s="27"/>
      <c r="U394" s="8"/>
    </row>
    <row r="395" spans="4:21" x14ac:dyDescent="0.15">
      <c r="D395" s="22"/>
      <c r="E395" s="6">
        <v>393</v>
      </c>
      <c r="F395" s="25"/>
      <c r="G395" s="37"/>
      <c r="I395" s="38"/>
      <c r="J395" s="26"/>
      <c r="K395" s="26"/>
      <c r="L395" s="7"/>
      <c r="M395" s="26"/>
      <c r="N395" s="26"/>
      <c r="O395" s="27"/>
      <c r="Q395" s="3"/>
      <c r="R395" s="7"/>
      <c r="S395" s="8"/>
      <c r="T395" s="27"/>
      <c r="U395" s="8"/>
    </row>
    <row r="396" spans="4:21" x14ac:dyDescent="0.15">
      <c r="D396" s="22"/>
      <c r="E396" s="6">
        <v>394</v>
      </c>
      <c r="F396" s="25"/>
      <c r="G396" s="37"/>
      <c r="I396" s="38"/>
      <c r="J396" s="26"/>
      <c r="K396" s="26"/>
      <c r="L396" s="7"/>
      <c r="M396" s="26"/>
      <c r="N396" s="26"/>
      <c r="O396" s="27"/>
      <c r="Q396" s="3"/>
      <c r="R396" s="7"/>
      <c r="S396" s="8"/>
      <c r="T396" s="27"/>
      <c r="U396" s="8"/>
    </row>
    <row r="397" spans="4:21" x14ac:dyDescent="0.15">
      <c r="D397" s="22"/>
      <c r="E397" s="6">
        <v>395</v>
      </c>
      <c r="F397" s="25"/>
      <c r="G397" s="37"/>
      <c r="I397" s="38"/>
      <c r="J397" s="26"/>
      <c r="K397" s="26"/>
      <c r="L397" s="7"/>
      <c r="M397" s="26"/>
      <c r="N397" s="26"/>
      <c r="O397" s="27"/>
      <c r="Q397" s="3"/>
      <c r="R397" s="7"/>
      <c r="S397" s="8"/>
      <c r="T397" s="27"/>
      <c r="U397" s="8"/>
    </row>
    <row r="398" spans="4:21" x14ac:dyDescent="0.15">
      <c r="D398" s="22"/>
      <c r="E398" s="6">
        <v>396</v>
      </c>
      <c r="F398" s="25"/>
      <c r="G398" s="37"/>
      <c r="I398" s="38"/>
      <c r="J398" s="26"/>
      <c r="K398" s="26"/>
      <c r="L398" s="7"/>
      <c r="M398" s="26"/>
      <c r="N398" s="26"/>
      <c r="O398" s="27"/>
      <c r="Q398" s="3"/>
      <c r="R398" s="7"/>
      <c r="S398" s="8"/>
      <c r="T398" s="27"/>
      <c r="U398" s="8"/>
    </row>
    <row r="399" spans="4:21" x14ac:dyDescent="0.15">
      <c r="D399" s="22"/>
      <c r="E399" s="6">
        <v>397</v>
      </c>
      <c r="F399" s="25"/>
      <c r="G399" s="37"/>
      <c r="I399" s="38"/>
      <c r="J399" s="26"/>
      <c r="K399" s="26"/>
      <c r="L399" s="7"/>
      <c r="M399" s="26"/>
      <c r="N399" s="26"/>
      <c r="O399" s="27"/>
      <c r="Q399" s="3"/>
      <c r="R399" s="7"/>
      <c r="S399" s="8"/>
      <c r="T399" s="27"/>
      <c r="U399" s="8"/>
    </row>
    <row r="400" spans="4:21" x14ac:dyDescent="0.15">
      <c r="D400" s="22"/>
      <c r="E400" s="6">
        <v>398</v>
      </c>
      <c r="F400" s="25"/>
      <c r="G400" s="37"/>
      <c r="I400" s="38"/>
      <c r="J400" s="26"/>
      <c r="K400" s="26"/>
      <c r="L400" s="7"/>
      <c r="M400" s="26"/>
      <c r="N400" s="26"/>
      <c r="O400" s="27"/>
      <c r="Q400" s="3"/>
      <c r="R400" s="7"/>
      <c r="S400" s="8"/>
      <c r="T400" s="27"/>
      <c r="U400" s="8"/>
    </row>
    <row r="401" spans="4:21" x14ac:dyDescent="0.15">
      <c r="D401" s="22"/>
      <c r="E401" s="6">
        <v>399</v>
      </c>
      <c r="F401" s="25"/>
      <c r="G401" s="37"/>
      <c r="I401" s="38"/>
      <c r="J401" s="26"/>
      <c r="K401" s="26"/>
      <c r="L401" s="7"/>
      <c r="M401" s="26"/>
      <c r="N401" s="26"/>
      <c r="O401" s="27"/>
      <c r="Q401" s="3"/>
      <c r="R401" s="7"/>
      <c r="S401" s="8"/>
      <c r="T401" s="27"/>
      <c r="U401" s="8"/>
    </row>
    <row r="402" spans="4:21" x14ac:dyDescent="0.15">
      <c r="D402" s="22"/>
      <c r="E402" s="6">
        <v>400</v>
      </c>
      <c r="F402" s="25"/>
      <c r="G402" s="37"/>
      <c r="I402" s="38"/>
      <c r="J402" s="26"/>
      <c r="K402" s="26"/>
      <c r="L402" s="7"/>
      <c r="M402" s="26"/>
      <c r="N402" s="26"/>
      <c r="O402" s="27"/>
      <c r="Q402" s="3"/>
      <c r="R402" s="7"/>
      <c r="S402" s="8"/>
      <c r="T402" s="27"/>
      <c r="U402" s="8"/>
    </row>
    <row r="403" spans="4:21" x14ac:dyDescent="0.15">
      <c r="D403" s="22"/>
      <c r="E403" s="6">
        <v>401</v>
      </c>
      <c r="F403" s="25"/>
      <c r="G403" s="37"/>
      <c r="I403" s="38"/>
      <c r="J403" s="26"/>
      <c r="K403" s="26"/>
      <c r="L403" s="7"/>
      <c r="M403" s="26"/>
      <c r="N403" s="26"/>
      <c r="O403" s="27"/>
      <c r="Q403" s="3"/>
      <c r="R403" s="7"/>
      <c r="S403" s="8"/>
      <c r="T403" s="27"/>
      <c r="U403" s="8"/>
    </row>
    <row r="404" spans="4:21" x14ac:dyDescent="0.15">
      <c r="D404" s="22"/>
      <c r="E404" s="6">
        <v>402</v>
      </c>
      <c r="F404" s="25"/>
      <c r="G404" s="37"/>
      <c r="I404" s="38"/>
      <c r="J404" s="26"/>
      <c r="K404" s="26"/>
      <c r="L404" s="7"/>
      <c r="M404" s="26"/>
      <c r="N404" s="26"/>
      <c r="O404" s="27"/>
      <c r="Q404" s="3"/>
      <c r="R404" s="7"/>
      <c r="S404" s="8"/>
      <c r="T404" s="27"/>
      <c r="U404" s="8"/>
    </row>
    <row r="405" spans="4:21" x14ac:dyDescent="0.15">
      <c r="D405" s="22"/>
      <c r="E405" s="6">
        <v>403</v>
      </c>
      <c r="F405" s="25"/>
      <c r="G405" s="37"/>
      <c r="I405" s="38"/>
      <c r="J405" s="26"/>
      <c r="K405" s="26"/>
      <c r="L405" s="7"/>
      <c r="M405" s="26"/>
      <c r="N405" s="26"/>
      <c r="O405" s="27"/>
      <c r="Q405" s="3"/>
      <c r="R405" s="7"/>
      <c r="S405" s="8"/>
      <c r="T405" s="27"/>
      <c r="U405" s="8"/>
    </row>
    <row r="406" spans="4:21" x14ac:dyDescent="0.15">
      <c r="D406" s="22"/>
      <c r="E406" s="6">
        <v>404</v>
      </c>
      <c r="F406" s="25"/>
      <c r="G406" s="37"/>
      <c r="I406" s="38"/>
      <c r="J406" s="26"/>
      <c r="K406" s="26"/>
      <c r="L406" s="7"/>
      <c r="M406" s="26"/>
      <c r="N406" s="26"/>
      <c r="O406" s="27"/>
      <c r="Q406" s="3"/>
      <c r="R406" s="7"/>
      <c r="S406" s="8"/>
      <c r="T406" s="27"/>
      <c r="U406" s="8"/>
    </row>
    <row r="407" spans="4:21" x14ac:dyDescent="0.15">
      <c r="D407" s="22"/>
      <c r="E407" s="6">
        <v>405</v>
      </c>
      <c r="F407" s="25"/>
      <c r="G407" s="37"/>
      <c r="I407" s="38"/>
      <c r="J407" s="26"/>
      <c r="K407" s="26"/>
      <c r="L407" s="7"/>
      <c r="M407" s="26"/>
      <c r="N407" s="26"/>
      <c r="O407" s="27"/>
      <c r="Q407" s="3"/>
      <c r="R407" s="7"/>
      <c r="S407" s="8"/>
      <c r="T407" s="27"/>
      <c r="U407" s="8"/>
    </row>
    <row r="408" spans="4:21" x14ac:dyDescent="0.15">
      <c r="D408" s="22"/>
      <c r="E408" s="6">
        <v>406</v>
      </c>
      <c r="F408" s="25"/>
      <c r="G408" s="37"/>
      <c r="I408" s="38"/>
      <c r="J408" s="26"/>
      <c r="K408" s="26"/>
      <c r="L408" s="7"/>
      <c r="M408" s="26"/>
      <c r="N408" s="26"/>
      <c r="O408" s="27"/>
      <c r="Q408" s="3"/>
      <c r="R408" s="7"/>
      <c r="S408" s="8"/>
      <c r="T408" s="27"/>
      <c r="U408" s="8"/>
    </row>
    <row r="409" spans="4:21" x14ac:dyDescent="0.15">
      <c r="D409" s="22"/>
      <c r="E409" s="6">
        <v>407</v>
      </c>
      <c r="F409" s="25"/>
      <c r="G409" s="37"/>
      <c r="I409" s="38"/>
      <c r="J409" s="26"/>
      <c r="K409" s="26"/>
      <c r="L409" s="7"/>
      <c r="M409" s="26"/>
      <c r="N409" s="26"/>
      <c r="O409" s="27"/>
      <c r="Q409" s="3"/>
      <c r="R409" s="7"/>
      <c r="S409" s="8"/>
      <c r="T409" s="27"/>
      <c r="U409" s="8"/>
    </row>
    <row r="410" spans="4:21" x14ac:dyDescent="0.15">
      <c r="D410" s="22"/>
      <c r="E410" s="6">
        <v>408</v>
      </c>
      <c r="F410" s="25"/>
      <c r="G410" s="37"/>
      <c r="I410" s="38"/>
      <c r="J410" s="26"/>
      <c r="K410" s="26"/>
      <c r="L410" s="7"/>
      <c r="M410" s="26"/>
      <c r="N410" s="26"/>
      <c r="O410" s="27"/>
      <c r="Q410" s="3"/>
      <c r="R410" s="7"/>
      <c r="S410" s="8"/>
      <c r="T410" s="27"/>
      <c r="U410" s="8"/>
    </row>
    <row r="411" spans="4:21" x14ac:dyDescent="0.15">
      <c r="D411" s="22"/>
      <c r="E411" s="6">
        <v>409</v>
      </c>
      <c r="F411" s="25"/>
      <c r="G411" s="37"/>
      <c r="I411" s="38"/>
      <c r="J411" s="26"/>
      <c r="K411" s="26"/>
      <c r="L411" s="7"/>
      <c r="M411" s="26"/>
      <c r="N411" s="26"/>
      <c r="O411" s="27"/>
      <c r="Q411" s="3"/>
      <c r="R411" s="7"/>
      <c r="S411" s="8"/>
      <c r="T411" s="27"/>
      <c r="U411" s="8"/>
    </row>
    <row r="412" spans="4:21" x14ac:dyDescent="0.15">
      <c r="D412" s="22"/>
      <c r="E412" s="6">
        <v>410</v>
      </c>
      <c r="F412" s="25"/>
      <c r="G412" s="37"/>
      <c r="I412" s="38"/>
      <c r="J412" s="26"/>
      <c r="K412" s="26"/>
      <c r="L412" s="7"/>
      <c r="M412" s="26"/>
      <c r="N412" s="26"/>
      <c r="O412" s="27"/>
      <c r="Q412" s="3"/>
      <c r="R412" s="7"/>
      <c r="S412" s="8"/>
      <c r="T412" s="27"/>
      <c r="U412" s="8"/>
    </row>
    <row r="413" spans="4:21" x14ac:dyDescent="0.15">
      <c r="D413" s="22"/>
      <c r="E413" s="6">
        <v>411</v>
      </c>
      <c r="F413" s="25"/>
      <c r="G413" s="37"/>
      <c r="I413" s="38"/>
      <c r="J413" s="26"/>
      <c r="K413" s="26"/>
      <c r="L413" s="7"/>
      <c r="M413" s="26"/>
      <c r="N413" s="26"/>
      <c r="O413" s="27"/>
      <c r="Q413" s="3"/>
      <c r="R413" s="7"/>
      <c r="S413" s="8"/>
      <c r="T413" s="27"/>
      <c r="U413" s="8"/>
    </row>
    <row r="414" spans="4:21" x14ac:dyDescent="0.15">
      <c r="D414" s="22"/>
      <c r="E414" s="6">
        <v>412</v>
      </c>
      <c r="F414" s="25"/>
      <c r="G414" s="37"/>
      <c r="I414" s="38"/>
      <c r="J414" s="26"/>
      <c r="K414" s="26"/>
      <c r="L414" s="7"/>
      <c r="M414" s="26"/>
      <c r="N414" s="26"/>
      <c r="O414" s="27"/>
      <c r="Q414" s="3"/>
      <c r="R414" s="7"/>
      <c r="S414" s="8"/>
      <c r="T414" s="27"/>
      <c r="U414" s="8"/>
    </row>
    <row r="415" spans="4:21" x14ac:dyDescent="0.15">
      <c r="D415" s="22"/>
      <c r="E415" s="6">
        <v>413</v>
      </c>
      <c r="F415" s="25"/>
      <c r="G415" s="37"/>
      <c r="I415" s="38"/>
      <c r="J415" s="26"/>
      <c r="K415" s="26"/>
      <c r="L415" s="7"/>
      <c r="M415" s="26"/>
      <c r="N415" s="26"/>
      <c r="O415" s="27"/>
      <c r="Q415" s="3"/>
      <c r="R415" s="7"/>
      <c r="S415" s="8"/>
      <c r="T415" s="27"/>
      <c r="U415" s="8"/>
    </row>
    <row r="416" spans="4:21" x14ac:dyDescent="0.15">
      <c r="D416" s="22"/>
      <c r="E416" s="6">
        <v>414</v>
      </c>
      <c r="F416" s="25"/>
      <c r="G416" s="37"/>
      <c r="I416" s="38"/>
      <c r="J416" s="26"/>
      <c r="K416" s="26"/>
      <c r="L416" s="7"/>
      <c r="M416" s="26"/>
      <c r="N416" s="26"/>
      <c r="O416" s="27"/>
      <c r="Q416" s="3"/>
      <c r="R416" s="7"/>
      <c r="S416" s="8"/>
      <c r="T416" s="27"/>
      <c r="U416" s="8"/>
    </row>
    <row r="417" spans="4:21" x14ac:dyDescent="0.15">
      <c r="D417" s="22"/>
      <c r="E417" s="6">
        <v>415</v>
      </c>
      <c r="F417" s="25"/>
      <c r="G417" s="37"/>
      <c r="I417" s="38"/>
      <c r="J417" s="26"/>
      <c r="K417" s="26"/>
      <c r="L417" s="7"/>
      <c r="M417" s="26"/>
      <c r="N417" s="26"/>
      <c r="O417" s="27"/>
      <c r="Q417" s="3"/>
      <c r="R417" s="7"/>
      <c r="S417" s="8"/>
      <c r="T417" s="27"/>
      <c r="U417" s="8"/>
    </row>
    <row r="418" spans="4:21" x14ac:dyDescent="0.15">
      <c r="D418" s="22"/>
      <c r="E418" s="6">
        <v>416</v>
      </c>
      <c r="F418" s="25"/>
      <c r="G418" s="37"/>
      <c r="I418" s="38"/>
      <c r="J418" s="26"/>
      <c r="K418" s="26"/>
      <c r="L418" s="7"/>
      <c r="M418" s="26"/>
      <c r="N418" s="26"/>
      <c r="O418" s="27"/>
      <c r="Q418" s="3"/>
      <c r="R418" s="7"/>
      <c r="S418" s="8"/>
      <c r="T418" s="27"/>
      <c r="U418" s="8"/>
    </row>
    <row r="419" spans="4:21" x14ac:dyDescent="0.15">
      <c r="D419" s="22"/>
      <c r="E419" s="6">
        <v>417</v>
      </c>
      <c r="F419" s="25"/>
      <c r="G419" s="37"/>
      <c r="I419" s="38"/>
      <c r="J419" s="26"/>
      <c r="K419" s="26"/>
      <c r="L419" s="7"/>
      <c r="M419" s="26"/>
      <c r="N419" s="26"/>
      <c r="O419" s="27"/>
      <c r="Q419" s="3"/>
      <c r="R419" s="7"/>
      <c r="S419" s="8"/>
      <c r="T419" s="27"/>
      <c r="U419" s="8"/>
    </row>
    <row r="420" spans="4:21" x14ac:dyDescent="0.15">
      <c r="D420" s="22"/>
      <c r="E420" s="6">
        <v>418</v>
      </c>
      <c r="F420" s="25"/>
      <c r="G420" s="37"/>
      <c r="I420" s="38"/>
      <c r="J420" s="26"/>
      <c r="K420" s="26"/>
      <c r="L420" s="7"/>
      <c r="M420" s="26"/>
      <c r="N420" s="26"/>
      <c r="O420" s="27"/>
      <c r="Q420" s="3"/>
      <c r="R420" s="7"/>
      <c r="S420" s="8"/>
      <c r="T420" s="27"/>
      <c r="U420" s="8"/>
    </row>
    <row r="421" spans="4:21" x14ac:dyDescent="0.15">
      <c r="D421" s="22"/>
      <c r="E421" s="6">
        <v>419</v>
      </c>
      <c r="F421" s="25"/>
      <c r="G421" s="37"/>
      <c r="I421" s="38"/>
      <c r="J421" s="26"/>
      <c r="K421" s="26"/>
      <c r="L421" s="7"/>
      <c r="M421" s="26"/>
      <c r="N421" s="26"/>
      <c r="O421" s="27"/>
      <c r="Q421" s="3"/>
      <c r="R421" s="7"/>
      <c r="S421" s="8"/>
      <c r="T421" s="27"/>
      <c r="U421" s="8"/>
    </row>
    <row r="422" spans="4:21" x14ac:dyDescent="0.15">
      <c r="D422" s="22"/>
      <c r="E422" s="6">
        <v>420</v>
      </c>
      <c r="F422" s="25"/>
      <c r="G422" s="37"/>
      <c r="I422" s="38"/>
      <c r="J422" s="26"/>
      <c r="K422" s="26"/>
      <c r="L422" s="7"/>
      <c r="M422" s="26"/>
      <c r="N422" s="26"/>
      <c r="O422" s="27"/>
      <c r="Q422" s="3"/>
      <c r="R422" s="7"/>
      <c r="S422" s="8"/>
      <c r="T422" s="27"/>
      <c r="U422" s="8"/>
    </row>
    <row r="423" spans="4:21" x14ac:dyDescent="0.15">
      <c r="D423" s="22"/>
      <c r="E423" s="6">
        <v>421</v>
      </c>
      <c r="F423" s="25"/>
      <c r="G423" s="37"/>
      <c r="I423" s="38"/>
      <c r="J423" s="26"/>
      <c r="K423" s="26"/>
      <c r="L423" s="7"/>
      <c r="M423" s="26"/>
      <c r="N423" s="26"/>
      <c r="O423" s="27"/>
      <c r="Q423" s="3"/>
      <c r="R423" s="7"/>
      <c r="S423" s="8"/>
      <c r="T423" s="27"/>
      <c r="U423" s="8"/>
    </row>
    <row r="424" spans="4:21" x14ac:dyDescent="0.15">
      <c r="D424" s="22"/>
      <c r="E424" s="6">
        <v>422</v>
      </c>
      <c r="F424" s="25"/>
      <c r="G424" s="37"/>
      <c r="I424" s="38"/>
      <c r="J424" s="26"/>
      <c r="K424" s="26"/>
      <c r="L424" s="7"/>
      <c r="M424" s="26"/>
      <c r="N424" s="26"/>
      <c r="O424" s="27"/>
      <c r="Q424" s="3"/>
      <c r="R424" s="7"/>
      <c r="S424" s="8"/>
      <c r="T424" s="27"/>
      <c r="U424" s="8"/>
    </row>
    <row r="425" spans="4:21" x14ac:dyDescent="0.15">
      <c r="D425" s="22"/>
      <c r="E425" s="6">
        <v>423</v>
      </c>
      <c r="F425" s="25"/>
      <c r="G425" s="37"/>
      <c r="I425" s="38"/>
      <c r="J425" s="26"/>
      <c r="K425" s="26"/>
      <c r="L425" s="7"/>
      <c r="M425" s="26"/>
      <c r="N425" s="26"/>
      <c r="O425" s="27"/>
      <c r="Q425" s="3"/>
      <c r="R425" s="7"/>
      <c r="S425" s="8"/>
      <c r="T425" s="27"/>
      <c r="U425" s="8"/>
    </row>
    <row r="426" spans="4:21" x14ac:dyDescent="0.15">
      <c r="D426" s="22"/>
      <c r="E426" s="6">
        <v>424</v>
      </c>
      <c r="F426" s="25"/>
      <c r="G426" s="37"/>
      <c r="I426" s="38"/>
      <c r="J426" s="26"/>
      <c r="K426" s="26"/>
      <c r="L426" s="7"/>
      <c r="M426" s="26"/>
      <c r="N426" s="26"/>
      <c r="O426" s="27"/>
      <c r="Q426" s="3"/>
      <c r="R426" s="7"/>
      <c r="S426" s="8"/>
      <c r="T426" s="27"/>
      <c r="U426" s="8"/>
    </row>
    <row r="427" spans="4:21" x14ac:dyDescent="0.15">
      <c r="D427" s="22"/>
      <c r="E427" s="6">
        <v>425</v>
      </c>
      <c r="F427" s="25"/>
      <c r="G427" s="37"/>
      <c r="I427" s="38"/>
      <c r="J427" s="26"/>
      <c r="K427" s="26"/>
      <c r="L427" s="7"/>
      <c r="M427" s="26"/>
      <c r="N427" s="26"/>
      <c r="O427" s="27"/>
      <c r="Q427" s="3"/>
      <c r="R427" s="7"/>
      <c r="S427" s="8"/>
      <c r="T427" s="27"/>
      <c r="U427" s="8"/>
    </row>
    <row r="428" spans="4:21" x14ac:dyDescent="0.15">
      <c r="D428" s="22"/>
      <c r="E428" s="6">
        <v>426</v>
      </c>
      <c r="F428" s="25"/>
      <c r="G428" s="37"/>
      <c r="I428" s="38"/>
      <c r="J428" s="26"/>
      <c r="K428" s="26"/>
      <c r="L428" s="7"/>
      <c r="M428" s="26"/>
      <c r="N428" s="26"/>
      <c r="O428" s="27"/>
      <c r="Q428" s="3"/>
      <c r="R428" s="7"/>
      <c r="S428" s="8"/>
      <c r="T428" s="27"/>
      <c r="U428" s="8"/>
    </row>
    <row r="429" spans="4:21" x14ac:dyDescent="0.15">
      <c r="D429" s="22"/>
      <c r="E429" s="6">
        <v>427</v>
      </c>
      <c r="F429" s="25"/>
      <c r="G429" s="37"/>
      <c r="I429" s="38"/>
      <c r="J429" s="26"/>
      <c r="K429" s="26"/>
      <c r="L429" s="7"/>
      <c r="M429" s="26"/>
      <c r="N429" s="26"/>
      <c r="O429" s="27"/>
      <c r="Q429" s="3"/>
      <c r="R429" s="7"/>
      <c r="S429" s="8"/>
      <c r="T429" s="27"/>
      <c r="U429" s="8"/>
    </row>
    <row r="430" spans="4:21" x14ac:dyDescent="0.15">
      <c r="D430" s="22"/>
      <c r="E430" s="6">
        <v>428</v>
      </c>
      <c r="F430" s="25"/>
      <c r="G430" s="37"/>
      <c r="I430" s="38"/>
      <c r="J430" s="26"/>
      <c r="K430" s="26"/>
      <c r="L430" s="7"/>
      <c r="M430" s="26"/>
      <c r="N430" s="26"/>
      <c r="O430" s="27"/>
      <c r="Q430" s="3"/>
      <c r="R430" s="7"/>
      <c r="S430" s="8"/>
      <c r="T430" s="27"/>
      <c r="U430" s="8"/>
    </row>
    <row r="431" spans="4:21" x14ac:dyDescent="0.15">
      <c r="D431" s="22"/>
      <c r="E431" s="6">
        <v>429</v>
      </c>
      <c r="F431" s="25"/>
      <c r="G431" s="37"/>
      <c r="I431" s="38"/>
      <c r="J431" s="26"/>
      <c r="K431" s="26"/>
      <c r="L431" s="7"/>
      <c r="M431" s="26"/>
      <c r="N431" s="26"/>
      <c r="O431" s="27"/>
      <c r="Q431" s="3"/>
      <c r="R431" s="7"/>
      <c r="S431" s="8"/>
      <c r="T431" s="27"/>
      <c r="U431" s="8"/>
    </row>
    <row r="432" spans="4:21" x14ac:dyDescent="0.15">
      <c r="D432" s="22"/>
      <c r="E432" s="6">
        <v>430</v>
      </c>
      <c r="F432" s="25"/>
      <c r="G432" s="37"/>
      <c r="I432" s="38"/>
      <c r="J432" s="26"/>
      <c r="K432" s="26"/>
      <c r="L432" s="7"/>
      <c r="M432" s="26"/>
      <c r="N432" s="26"/>
      <c r="O432" s="27"/>
      <c r="Q432" s="3"/>
      <c r="R432" s="7"/>
      <c r="S432" s="8"/>
      <c r="T432" s="27"/>
      <c r="U432" s="8"/>
    </row>
    <row r="433" spans="4:21" x14ac:dyDescent="0.15">
      <c r="D433" s="22"/>
      <c r="E433" s="6">
        <v>431</v>
      </c>
      <c r="F433" s="25"/>
      <c r="G433" s="37"/>
      <c r="I433" s="38"/>
      <c r="J433" s="26"/>
      <c r="K433" s="26"/>
      <c r="L433" s="7"/>
      <c r="M433" s="26"/>
      <c r="N433" s="26"/>
      <c r="O433" s="27"/>
      <c r="Q433" s="3"/>
      <c r="R433" s="7"/>
      <c r="S433" s="8"/>
      <c r="T433" s="27"/>
      <c r="U433" s="8"/>
    </row>
    <row r="434" spans="4:21" x14ac:dyDescent="0.15">
      <c r="D434" s="22"/>
      <c r="E434" s="6">
        <v>432</v>
      </c>
      <c r="F434" s="25"/>
      <c r="G434" s="37"/>
      <c r="I434" s="38"/>
      <c r="J434" s="26"/>
      <c r="K434" s="26"/>
      <c r="L434" s="7"/>
      <c r="M434" s="26"/>
      <c r="N434" s="26"/>
      <c r="O434" s="27"/>
      <c r="Q434" s="3"/>
      <c r="R434" s="7"/>
      <c r="S434" s="8"/>
      <c r="T434" s="27"/>
      <c r="U434" s="8"/>
    </row>
    <row r="435" spans="4:21" x14ac:dyDescent="0.15">
      <c r="D435" s="22"/>
      <c r="E435" s="6">
        <v>433</v>
      </c>
      <c r="F435" s="25"/>
      <c r="G435" s="37"/>
      <c r="I435" s="38"/>
      <c r="J435" s="26"/>
      <c r="K435" s="26"/>
      <c r="L435" s="7"/>
      <c r="M435" s="26"/>
      <c r="N435" s="26"/>
      <c r="O435" s="27"/>
      <c r="Q435" s="3"/>
      <c r="R435" s="7"/>
      <c r="S435" s="8"/>
      <c r="T435" s="27"/>
      <c r="U435" s="8"/>
    </row>
    <row r="436" spans="4:21" x14ac:dyDescent="0.15">
      <c r="D436" s="22"/>
      <c r="E436" s="6">
        <v>434</v>
      </c>
      <c r="F436" s="25"/>
      <c r="G436" s="37"/>
      <c r="I436" s="38"/>
      <c r="J436" s="26"/>
      <c r="K436" s="26"/>
      <c r="L436" s="7"/>
      <c r="M436" s="26"/>
      <c r="N436" s="26"/>
      <c r="O436" s="27"/>
      <c r="Q436" s="3"/>
      <c r="R436" s="7"/>
      <c r="S436" s="8"/>
      <c r="T436" s="27"/>
      <c r="U436" s="8"/>
    </row>
    <row r="437" spans="4:21" x14ac:dyDescent="0.15">
      <c r="D437" s="22"/>
      <c r="E437" s="6">
        <v>435</v>
      </c>
      <c r="F437" s="25"/>
      <c r="G437" s="37"/>
      <c r="I437" s="38"/>
      <c r="J437" s="26"/>
      <c r="K437" s="26"/>
      <c r="L437" s="7"/>
      <c r="M437" s="26"/>
      <c r="N437" s="26"/>
      <c r="O437" s="27"/>
      <c r="Q437" s="3"/>
      <c r="R437" s="7"/>
      <c r="S437" s="8"/>
      <c r="T437" s="27"/>
      <c r="U437" s="8"/>
    </row>
    <row r="438" spans="4:21" x14ac:dyDescent="0.15">
      <c r="D438" s="22"/>
      <c r="E438" s="6">
        <v>436</v>
      </c>
      <c r="F438" s="25"/>
      <c r="G438" s="37"/>
      <c r="I438" s="38"/>
      <c r="J438" s="26"/>
      <c r="K438" s="26"/>
      <c r="L438" s="7"/>
      <c r="M438" s="26"/>
      <c r="N438" s="26"/>
      <c r="O438" s="27"/>
      <c r="Q438" s="3"/>
      <c r="R438" s="7"/>
      <c r="S438" s="8"/>
      <c r="T438" s="27"/>
      <c r="U438" s="8"/>
    </row>
    <row r="439" spans="4:21" x14ac:dyDescent="0.15">
      <c r="D439" s="22"/>
      <c r="E439" s="6">
        <v>437</v>
      </c>
      <c r="F439" s="25"/>
      <c r="G439" s="37"/>
      <c r="I439" s="38"/>
      <c r="J439" s="26"/>
      <c r="K439" s="26"/>
      <c r="L439" s="7"/>
      <c r="M439" s="26"/>
      <c r="N439" s="26"/>
      <c r="O439" s="27"/>
      <c r="Q439" s="3"/>
      <c r="R439" s="7"/>
      <c r="S439" s="8"/>
      <c r="T439" s="27"/>
      <c r="U439" s="8"/>
    </row>
    <row r="440" spans="4:21" x14ac:dyDescent="0.15">
      <c r="D440" s="22"/>
      <c r="E440" s="6">
        <v>438</v>
      </c>
      <c r="F440" s="25"/>
      <c r="G440" s="37"/>
      <c r="I440" s="38"/>
      <c r="J440" s="26"/>
      <c r="K440" s="26"/>
      <c r="L440" s="7"/>
      <c r="M440" s="26"/>
      <c r="N440" s="26"/>
      <c r="O440" s="27"/>
      <c r="Q440" s="3"/>
      <c r="R440" s="7"/>
      <c r="S440" s="8"/>
      <c r="T440" s="27"/>
      <c r="U440" s="8"/>
    </row>
    <row r="441" spans="4:21" x14ac:dyDescent="0.15">
      <c r="D441" s="22"/>
      <c r="E441" s="6">
        <v>439</v>
      </c>
      <c r="F441" s="25"/>
      <c r="G441" s="37"/>
      <c r="I441" s="38"/>
      <c r="J441" s="26"/>
      <c r="K441" s="26"/>
      <c r="L441" s="7"/>
      <c r="M441" s="26"/>
      <c r="N441" s="26"/>
      <c r="O441" s="27"/>
      <c r="Q441" s="3"/>
      <c r="R441" s="7"/>
      <c r="S441" s="8"/>
      <c r="T441" s="27"/>
      <c r="U441" s="8"/>
    </row>
    <row r="442" spans="4:21" x14ac:dyDescent="0.15">
      <c r="D442" s="22"/>
      <c r="E442" s="6">
        <v>440</v>
      </c>
      <c r="F442" s="25"/>
      <c r="G442" s="37"/>
      <c r="I442" s="38"/>
      <c r="J442" s="26"/>
      <c r="K442" s="26"/>
      <c r="L442" s="7"/>
      <c r="M442" s="26"/>
      <c r="N442" s="26"/>
      <c r="O442" s="27"/>
      <c r="Q442" s="3"/>
      <c r="R442" s="7"/>
      <c r="S442" s="8"/>
      <c r="T442" s="27"/>
      <c r="U442" s="8"/>
    </row>
    <row r="443" spans="4:21" x14ac:dyDescent="0.15">
      <c r="D443" s="22"/>
      <c r="E443" s="6">
        <v>441</v>
      </c>
      <c r="F443" s="25"/>
      <c r="G443" s="37"/>
      <c r="I443" s="38"/>
      <c r="J443" s="26"/>
      <c r="K443" s="26"/>
      <c r="L443" s="7"/>
      <c r="M443" s="26"/>
      <c r="N443" s="26"/>
      <c r="O443" s="27"/>
      <c r="Q443" s="3"/>
      <c r="R443" s="7"/>
      <c r="S443" s="8"/>
      <c r="T443" s="27"/>
      <c r="U443" s="8"/>
    </row>
    <row r="444" spans="4:21" x14ac:dyDescent="0.15">
      <c r="D444" s="22"/>
      <c r="E444" s="6">
        <v>442</v>
      </c>
      <c r="F444" s="25"/>
      <c r="G444" s="37"/>
      <c r="I444" s="38"/>
      <c r="J444" s="26"/>
      <c r="K444" s="26"/>
      <c r="L444" s="7"/>
      <c r="M444" s="26"/>
      <c r="N444" s="26"/>
      <c r="O444" s="27"/>
      <c r="Q444" s="3"/>
      <c r="R444" s="7"/>
      <c r="S444" s="8"/>
      <c r="T444" s="27"/>
      <c r="U444" s="8"/>
    </row>
    <row r="445" spans="4:21" x14ac:dyDescent="0.15">
      <c r="D445" s="22"/>
      <c r="E445" s="6">
        <v>443</v>
      </c>
      <c r="F445" s="25"/>
      <c r="G445" s="37"/>
      <c r="I445" s="38"/>
      <c r="J445" s="26"/>
      <c r="K445" s="26"/>
      <c r="L445" s="7"/>
      <c r="M445" s="26"/>
      <c r="N445" s="26"/>
      <c r="O445" s="27"/>
      <c r="Q445" s="3"/>
      <c r="R445" s="7"/>
      <c r="S445" s="8"/>
      <c r="T445" s="27"/>
      <c r="U445" s="8"/>
    </row>
    <row r="446" spans="4:21" x14ac:dyDescent="0.15">
      <c r="D446" s="22"/>
      <c r="E446" s="6">
        <v>444</v>
      </c>
      <c r="F446" s="25"/>
      <c r="G446" s="37"/>
      <c r="I446" s="38"/>
      <c r="J446" s="26"/>
      <c r="K446" s="26"/>
      <c r="L446" s="7"/>
      <c r="M446" s="26"/>
      <c r="N446" s="26"/>
      <c r="O446" s="27"/>
      <c r="Q446" s="3"/>
      <c r="R446" s="7"/>
      <c r="S446" s="8"/>
      <c r="T446" s="27"/>
      <c r="U446" s="8"/>
    </row>
    <row r="447" spans="4:21" x14ac:dyDescent="0.15">
      <c r="D447" s="22"/>
      <c r="E447" s="6">
        <v>445</v>
      </c>
      <c r="F447" s="25"/>
      <c r="G447" s="37"/>
      <c r="I447" s="38"/>
      <c r="J447" s="26"/>
      <c r="K447" s="26"/>
      <c r="L447" s="7"/>
      <c r="M447" s="26"/>
      <c r="N447" s="26"/>
      <c r="O447" s="27"/>
      <c r="Q447" s="3"/>
      <c r="R447" s="7"/>
      <c r="S447" s="8"/>
      <c r="T447" s="27"/>
      <c r="U447" s="8"/>
    </row>
    <row r="448" spans="4:21" x14ac:dyDescent="0.15">
      <c r="D448" s="22"/>
      <c r="E448" s="6">
        <v>446</v>
      </c>
      <c r="F448" s="25"/>
      <c r="G448" s="37"/>
      <c r="I448" s="38"/>
      <c r="J448" s="26"/>
      <c r="K448" s="26"/>
      <c r="L448" s="7"/>
      <c r="M448" s="26"/>
      <c r="N448" s="26"/>
      <c r="O448" s="27"/>
      <c r="Q448" s="3"/>
      <c r="R448" s="7"/>
      <c r="S448" s="8"/>
      <c r="T448" s="27"/>
      <c r="U448" s="8"/>
    </row>
    <row r="449" spans="4:21" x14ac:dyDescent="0.15">
      <c r="D449" s="22"/>
      <c r="E449" s="6">
        <v>447</v>
      </c>
      <c r="F449" s="25"/>
      <c r="G449" s="37"/>
      <c r="I449" s="38"/>
      <c r="J449" s="26"/>
      <c r="K449" s="26"/>
      <c r="L449" s="7"/>
      <c r="M449" s="26"/>
      <c r="N449" s="26"/>
      <c r="O449" s="27"/>
      <c r="Q449" s="3"/>
      <c r="R449" s="7"/>
      <c r="S449" s="8"/>
      <c r="T449" s="27"/>
      <c r="U449" s="8"/>
    </row>
    <row r="450" spans="4:21" x14ac:dyDescent="0.15">
      <c r="D450" s="22"/>
      <c r="E450" s="6">
        <v>448</v>
      </c>
      <c r="F450" s="25"/>
      <c r="G450" s="37"/>
      <c r="I450" s="38"/>
      <c r="J450" s="26"/>
      <c r="K450" s="26"/>
      <c r="L450" s="7"/>
      <c r="M450" s="26"/>
      <c r="N450" s="26"/>
      <c r="O450" s="27"/>
      <c r="Q450" s="3"/>
      <c r="R450" s="7"/>
      <c r="S450" s="8"/>
      <c r="T450" s="27"/>
      <c r="U450" s="8"/>
    </row>
    <row r="451" spans="4:21" x14ac:dyDescent="0.15">
      <c r="D451" s="22"/>
      <c r="E451" s="6">
        <v>449</v>
      </c>
      <c r="F451" s="25"/>
      <c r="G451" s="37"/>
      <c r="I451" s="38"/>
      <c r="J451" s="26"/>
      <c r="K451" s="26"/>
      <c r="L451" s="7"/>
      <c r="M451" s="26"/>
      <c r="N451" s="26"/>
      <c r="O451" s="27"/>
      <c r="Q451" s="3"/>
      <c r="R451" s="7"/>
      <c r="S451" s="8"/>
      <c r="T451" s="27"/>
      <c r="U451" s="8"/>
    </row>
    <row r="452" spans="4:21" x14ac:dyDescent="0.15">
      <c r="D452" s="22"/>
      <c r="E452" s="6">
        <v>450</v>
      </c>
      <c r="F452" s="25"/>
      <c r="G452" s="37"/>
      <c r="I452" s="38"/>
      <c r="J452" s="26"/>
      <c r="K452" s="26"/>
      <c r="L452" s="7"/>
      <c r="M452" s="26"/>
      <c r="N452" s="26"/>
      <c r="O452" s="27"/>
      <c r="Q452" s="3"/>
      <c r="R452" s="7"/>
      <c r="S452" s="8"/>
      <c r="T452" s="27"/>
      <c r="U452" s="8"/>
    </row>
    <row r="453" spans="4:21" x14ac:dyDescent="0.15">
      <c r="D453" s="22"/>
      <c r="E453" s="6">
        <v>451</v>
      </c>
      <c r="F453" s="25"/>
      <c r="G453" s="37"/>
      <c r="I453" s="38"/>
      <c r="J453" s="26"/>
      <c r="K453" s="26"/>
      <c r="L453" s="7"/>
      <c r="M453" s="26"/>
      <c r="N453" s="26"/>
      <c r="O453" s="27"/>
      <c r="Q453" s="3"/>
      <c r="R453" s="7"/>
      <c r="S453" s="8"/>
      <c r="T453" s="27"/>
      <c r="U453" s="8"/>
    </row>
    <row r="454" spans="4:21" x14ac:dyDescent="0.15">
      <c r="D454" s="22"/>
      <c r="E454" s="6">
        <v>452</v>
      </c>
      <c r="F454" s="25"/>
      <c r="G454" s="37"/>
      <c r="I454" s="38"/>
      <c r="J454" s="26"/>
      <c r="K454" s="26"/>
      <c r="L454" s="7"/>
      <c r="M454" s="26"/>
      <c r="N454" s="26"/>
      <c r="O454" s="27"/>
      <c r="Q454" s="3"/>
      <c r="R454" s="7"/>
      <c r="S454" s="8"/>
      <c r="T454" s="27"/>
      <c r="U454" s="8"/>
    </row>
    <row r="455" spans="4:21" x14ac:dyDescent="0.15">
      <c r="D455" s="22"/>
      <c r="E455" s="6">
        <v>453</v>
      </c>
      <c r="F455" s="25"/>
      <c r="G455" s="37"/>
      <c r="I455" s="38"/>
      <c r="J455" s="26"/>
      <c r="K455" s="26"/>
      <c r="L455" s="7"/>
      <c r="M455" s="26"/>
      <c r="N455" s="26"/>
      <c r="O455" s="27"/>
      <c r="Q455" s="3"/>
      <c r="R455" s="7"/>
      <c r="S455" s="8"/>
      <c r="T455" s="27"/>
      <c r="U455" s="8"/>
    </row>
    <row r="456" spans="4:21" x14ac:dyDescent="0.15">
      <c r="D456" s="22"/>
      <c r="E456" s="6">
        <v>454</v>
      </c>
      <c r="F456" s="25"/>
      <c r="G456" s="37"/>
      <c r="I456" s="38"/>
      <c r="J456" s="26"/>
      <c r="K456" s="26"/>
      <c r="L456" s="7"/>
      <c r="M456" s="26"/>
      <c r="N456" s="26"/>
      <c r="O456" s="27"/>
      <c r="Q456" s="3"/>
      <c r="R456" s="7"/>
      <c r="S456" s="8"/>
      <c r="T456" s="27"/>
      <c r="U456" s="8"/>
    </row>
    <row r="457" spans="4:21" x14ac:dyDescent="0.15">
      <c r="D457" s="22"/>
      <c r="E457" s="6">
        <v>455</v>
      </c>
      <c r="F457" s="25"/>
      <c r="G457" s="37"/>
      <c r="I457" s="38"/>
      <c r="J457" s="26"/>
      <c r="K457" s="26"/>
      <c r="L457" s="7"/>
      <c r="M457" s="26"/>
      <c r="N457" s="26"/>
      <c r="O457" s="27"/>
      <c r="Q457" s="3"/>
      <c r="R457" s="7"/>
      <c r="S457" s="8"/>
      <c r="T457" s="27"/>
      <c r="U457" s="8"/>
    </row>
    <row r="458" spans="4:21" x14ac:dyDescent="0.15">
      <c r="D458" s="22"/>
      <c r="E458" s="6">
        <v>456</v>
      </c>
      <c r="F458" s="25"/>
      <c r="G458" s="37"/>
      <c r="I458" s="38"/>
      <c r="J458" s="26"/>
      <c r="K458" s="26"/>
      <c r="L458" s="7"/>
      <c r="M458" s="26"/>
      <c r="N458" s="26"/>
      <c r="O458" s="27"/>
      <c r="Q458" s="3"/>
      <c r="R458" s="7"/>
      <c r="S458" s="8"/>
      <c r="T458" s="27"/>
      <c r="U458" s="8"/>
    </row>
    <row r="459" spans="4:21" x14ac:dyDescent="0.15">
      <c r="D459" s="22"/>
      <c r="E459" s="6">
        <v>457</v>
      </c>
      <c r="F459" s="25"/>
      <c r="G459" s="37"/>
      <c r="I459" s="38"/>
      <c r="J459" s="26"/>
      <c r="K459" s="26"/>
      <c r="L459" s="7"/>
      <c r="M459" s="26"/>
      <c r="N459" s="26"/>
      <c r="O459" s="27"/>
      <c r="Q459" s="3"/>
      <c r="R459" s="7"/>
      <c r="S459" s="8"/>
      <c r="T459" s="27"/>
      <c r="U459" s="8"/>
    </row>
    <row r="460" spans="4:21" x14ac:dyDescent="0.15">
      <c r="D460" s="22"/>
      <c r="E460" s="6">
        <v>458</v>
      </c>
      <c r="F460" s="25"/>
      <c r="G460" s="37"/>
      <c r="I460" s="38"/>
      <c r="J460" s="26"/>
      <c r="K460" s="26"/>
      <c r="L460" s="7"/>
      <c r="M460" s="26"/>
      <c r="N460" s="26"/>
      <c r="O460" s="27"/>
      <c r="Q460" s="3"/>
      <c r="R460" s="7"/>
      <c r="S460" s="8"/>
      <c r="T460" s="27"/>
      <c r="U460" s="8"/>
    </row>
    <row r="461" spans="4:21" x14ac:dyDescent="0.15">
      <c r="D461" s="22"/>
      <c r="E461" s="6">
        <v>459</v>
      </c>
      <c r="F461" s="25"/>
      <c r="G461" s="37"/>
      <c r="I461" s="38"/>
      <c r="J461" s="26"/>
      <c r="K461" s="26"/>
      <c r="L461" s="7"/>
      <c r="M461" s="26"/>
      <c r="N461" s="26"/>
      <c r="O461" s="27"/>
      <c r="Q461" s="3"/>
      <c r="R461" s="7"/>
      <c r="S461" s="8"/>
      <c r="T461" s="27"/>
      <c r="U461" s="8"/>
    </row>
    <row r="462" spans="4:21" x14ac:dyDescent="0.15">
      <c r="D462" s="22"/>
      <c r="E462" s="6">
        <v>460</v>
      </c>
      <c r="F462" s="25"/>
      <c r="G462" s="37"/>
      <c r="I462" s="38"/>
      <c r="J462" s="26"/>
      <c r="K462" s="26"/>
      <c r="L462" s="7"/>
      <c r="M462" s="26"/>
      <c r="N462" s="26"/>
      <c r="O462" s="27"/>
      <c r="Q462" s="3"/>
      <c r="R462" s="7"/>
      <c r="S462" s="8"/>
      <c r="T462" s="27"/>
      <c r="U462" s="8"/>
    </row>
    <row r="463" spans="4:21" x14ac:dyDescent="0.15">
      <c r="D463" s="22"/>
      <c r="E463" s="6">
        <v>461</v>
      </c>
      <c r="F463" s="25"/>
      <c r="G463" s="37"/>
      <c r="I463" s="38"/>
      <c r="J463" s="26"/>
      <c r="K463" s="26"/>
      <c r="L463" s="7"/>
      <c r="M463" s="26"/>
      <c r="N463" s="26"/>
      <c r="O463" s="27"/>
      <c r="Q463" s="3"/>
      <c r="R463" s="7"/>
      <c r="S463" s="8"/>
      <c r="T463" s="27"/>
      <c r="U463" s="8"/>
    </row>
    <row r="464" spans="4:21" x14ac:dyDescent="0.15">
      <c r="D464" s="22"/>
      <c r="E464" s="6">
        <v>462</v>
      </c>
      <c r="F464" s="25"/>
      <c r="G464" s="37"/>
      <c r="I464" s="38"/>
      <c r="J464" s="26"/>
      <c r="K464" s="26"/>
      <c r="L464" s="7"/>
      <c r="M464" s="26"/>
      <c r="N464" s="26"/>
      <c r="O464" s="27"/>
      <c r="Q464" s="3"/>
      <c r="R464" s="7"/>
      <c r="S464" s="8"/>
      <c r="T464" s="27"/>
      <c r="U464" s="8"/>
    </row>
    <row r="465" spans="4:21" x14ac:dyDescent="0.15">
      <c r="D465" s="22"/>
      <c r="E465" s="6">
        <v>463</v>
      </c>
      <c r="F465" s="25"/>
      <c r="G465" s="37"/>
      <c r="I465" s="38"/>
      <c r="J465" s="26"/>
      <c r="K465" s="26"/>
      <c r="L465" s="7"/>
      <c r="M465" s="26"/>
      <c r="N465" s="26"/>
      <c r="O465" s="27"/>
      <c r="Q465" s="3"/>
      <c r="R465" s="7"/>
      <c r="S465" s="8"/>
      <c r="T465" s="27"/>
      <c r="U465" s="8"/>
    </row>
    <row r="466" spans="4:21" x14ac:dyDescent="0.15">
      <c r="D466" s="22"/>
      <c r="E466" s="6">
        <v>464</v>
      </c>
      <c r="F466" s="25"/>
      <c r="G466" s="37"/>
      <c r="I466" s="38"/>
      <c r="J466" s="26"/>
      <c r="K466" s="26"/>
      <c r="L466" s="7"/>
      <c r="M466" s="26"/>
      <c r="N466" s="26"/>
      <c r="O466" s="27"/>
      <c r="Q466" s="3"/>
      <c r="R466" s="7"/>
      <c r="S466" s="8"/>
      <c r="T466" s="27"/>
      <c r="U466" s="8"/>
    </row>
    <row r="467" spans="4:21" x14ac:dyDescent="0.15">
      <c r="D467" s="22"/>
      <c r="E467" s="6">
        <v>465</v>
      </c>
      <c r="F467" s="25"/>
      <c r="G467" s="37"/>
      <c r="I467" s="38"/>
      <c r="J467" s="26"/>
      <c r="K467" s="26"/>
      <c r="L467" s="7"/>
      <c r="M467" s="26"/>
      <c r="N467" s="26"/>
      <c r="O467" s="27"/>
      <c r="Q467" s="3"/>
      <c r="R467" s="7"/>
      <c r="S467" s="8"/>
      <c r="T467" s="27"/>
      <c r="U467" s="8"/>
    </row>
    <row r="468" spans="4:21" x14ac:dyDescent="0.15">
      <c r="D468" s="22"/>
      <c r="E468" s="6">
        <v>466</v>
      </c>
      <c r="F468" s="25"/>
      <c r="G468" s="37"/>
      <c r="I468" s="38"/>
      <c r="J468" s="26"/>
      <c r="K468" s="26"/>
      <c r="L468" s="7"/>
      <c r="M468" s="26"/>
      <c r="N468" s="26"/>
      <c r="O468" s="27"/>
      <c r="Q468" s="3"/>
      <c r="R468" s="7"/>
      <c r="S468" s="8"/>
      <c r="T468" s="27"/>
      <c r="U468" s="8"/>
    </row>
    <row r="469" spans="4:21" x14ac:dyDescent="0.15">
      <c r="D469" s="22"/>
      <c r="E469" s="6">
        <v>467</v>
      </c>
      <c r="F469" s="25"/>
      <c r="G469" s="37"/>
      <c r="I469" s="38"/>
      <c r="J469" s="26"/>
      <c r="K469" s="26"/>
      <c r="L469" s="7"/>
      <c r="M469" s="26"/>
      <c r="N469" s="26"/>
      <c r="O469" s="27"/>
      <c r="Q469" s="3"/>
      <c r="R469" s="7"/>
      <c r="S469" s="8"/>
      <c r="T469" s="27"/>
      <c r="U469" s="8"/>
    </row>
    <row r="470" spans="4:21" x14ac:dyDescent="0.15">
      <c r="D470" s="22"/>
      <c r="E470" s="6">
        <v>468</v>
      </c>
      <c r="F470" s="25"/>
      <c r="G470" s="37"/>
      <c r="I470" s="38"/>
      <c r="J470" s="26"/>
      <c r="K470" s="26"/>
      <c r="L470" s="7"/>
      <c r="M470" s="26"/>
      <c r="N470" s="26"/>
      <c r="O470" s="27"/>
      <c r="Q470" s="3"/>
      <c r="R470" s="7"/>
      <c r="S470" s="8"/>
      <c r="T470" s="27"/>
      <c r="U470" s="8"/>
    </row>
    <row r="471" spans="4:21" x14ac:dyDescent="0.15">
      <c r="D471" s="22"/>
      <c r="E471" s="6">
        <v>469</v>
      </c>
      <c r="F471" s="25"/>
      <c r="G471" s="37"/>
      <c r="I471" s="38"/>
      <c r="J471" s="26"/>
      <c r="K471" s="26"/>
      <c r="L471" s="7"/>
      <c r="M471" s="26"/>
      <c r="N471" s="26"/>
      <c r="O471" s="27"/>
      <c r="Q471" s="3"/>
      <c r="R471" s="7"/>
      <c r="S471" s="8"/>
      <c r="T471" s="27"/>
      <c r="U471" s="8"/>
    </row>
    <row r="472" spans="4:21" x14ac:dyDescent="0.15">
      <c r="D472" s="22"/>
      <c r="E472" s="6">
        <v>470</v>
      </c>
      <c r="F472" s="25"/>
      <c r="G472" s="37"/>
      <c r="I472" s="38"/>
      <c r="J472" s="26"/>
      <c r="K472" s="26"/>
      <c r="L472" s="7"/>
      <c r="M472" s="26"/>
      <c r="N472" s="26"/>
      <c r="O472" s="27"/>
      <c r="Q472" s="3"/>
      <c r="R472" s="7"/>
      <c r="S472" s="8"/>
      <c r="T472" s="27"/>
      <c r="U472" s="8"/>
    </row>
    <row r="473" spans="4:21" x14ac:dyDescent="0.15">
      <c r="D473" s="22"/>
      <c r="E473" s="6">
        <v>471</v>
      </c>
      <c r="F473" s="25"/>
      <c r="G473" s="37"/>
      <c r="I473" s="38"/>
      <c r="J473" s="26"/>
      <c r="K473" s="26"/>
      <c r="L473" s="7"/>
      <c r="M473" s="26"/>
      <c r="N473" s="26"/>
      <c r="O473" s="27"/>
      <c r="Q473" s="3"/>
      <c r="R473" s="7"/>
      <c r="S473" s="8"/>
      <c r="T473" s="27"/>
      <c r="U473" s="8"/>
    </row>
    <row r="474" spans="4:21" x14ac:dyDescent="0.15">
      <c r="D474" s="22"/>
      <c r="E474" s="6">
        <v>472</v>
      </c>
      <c r="F474" s="25"/>
      <c r="G474" s="37"/>
      <c r="I474" s="38"/>
      <c r="J474" s="26"/>
      <c r="K474" s="26"/>
      <c r="L474" s="7"/>
      <c r="M474" s="26"/>
      <c r="N474" s="26"/>
      <c r="O474" s="27"/>
      <c r="Q474" s="3"/>
      <c r="R474" s="7"/>
      <c r="S474" s="8"/>
      <c r="T474" s="27"/>
      <c r="U474" s="8"/>
    </row>
    <row r="475" spans="4:21" x14ac:dyDescent="0.15">
      <c r="D475" s="22"/>
      <c r="E475" s="6">
        <v>473</v>
      </c>
      <c r="F475" s="25"/>
      <c r="G475" s="37"/>
      <c r="I475" s="38"/>
      <c r="J475" s="26"/>
      <c r="K475" s="26"/>
      <c r="L475" s="7"/>
      <c r="M475" s="26"/>
      <c r="N475" s="26"/>
      <c r="O475" s="27"/>
      <c r="Q475" s="3"/>
      <c r="R475" s="7"/>
      <c r="S475" s="8"/>
      <c r="T475" s="27"/>
      <c r="U475" s="8"/>
    </row>
    <row r="476" spans="4:21" x14ac:dyDescent="0.15">
      <c r="D476" s="22"/>
      <c r="E476" s="6">
        <v>474</v>
      </c>
      <c r="F476" s="25"/>
      <c r="G476" s="37"/>
      <c r="I476" s="38"/>
      <c r="J476" s="26"/>
      <c r="K476" s="26"/>
      <c r="L476" s="7"/>
      <c r="M476" s="26"/>
      <c r="N476" s="26"/>
      <c r="O476" s="27"/>
      <c r="Q476" s="3"/>
      <c r="R476" s="7"/>
      <c r="S476" s="8"/>
      <c r="T476" s="27"/>
      <c r="U476" s="8"/>
    </row>
    <row r="477" spans="4:21" x14ac:dyDescent="0.15">
      <c r="D477" s="22"/>
      <c r="E477" s="6">
        <v>475</v>
      </c>
      <c r="F477" s="25"/>
      <c r="G477" s="37"/>
      <c r="I477" s="38"/>
      <c r="J477" s="26"/>
      <c r="K477" s="26"/>
      <c r="L477" s="7"/>
      <c r="M477" s="26"/>
      <c r="N477" s="26"/>
      <c r="O477" s="27"/>
      <c r="Q477" s="3"/>
      <c r="R477" s="7"/>
      <c r="S477" s="8"/>
      <c r="T477" s="27"/>
      <c r="U477" s="8"/>
    </row>
    <row r="478" spans="4:21" x14ac:dyDescent="0.15">
      <c r="D478" s="22"/>
      <c r="E478" s="6">
        <v>476</v>
      </c>
      <c r="F478" s="25"/>
      <c r="G478" s="37"/>
      <c r="I478" s="38"/>
      <c r="J478" s="26"/>
      <c r="K478" s="26"/>
      <c r="L478" s="7"/>
      <c r="M478" s="26"/>
      <c r="N478" s="26"/>
      <c r="O478" s="27"/>
      <c r="Q478" s="3"/>
      <c r="R478" s="7"/>
      <c r="S478" s="8"/>
      <c r="T478" s="27"/>
      <c r="U478" s="8"/>
    </row>
    <row r="479" spans="4:21" x14ac:dyDescent="0.15">
      <c r="D479" s="22"/>
      <c r="E479" s="6">
        <v>477</v>
      </c>
      <c r="F479" s="25"/>
      <c r="G479" s="37"/>
      <c r="I479" s="38"/>
      <c r="J479" s="26"/>
      <c r="K479" s="26"/>
      <c r="L479" s="7"/>
      <c r="M479" s="26"/>
      <c r="N479" s="26"/>
      <c r="O479" s="27"/>
      <c r="Q479" s="3"/>
      <c r="R479" s="7"/>
      <c r="S479" s="8"/>
      <c r="T479" s="27"/>
      <c r="U479" s="8"/>
    </row>
    <row r="480" spans="4:21" x14ac:dyDescent="0.15">
      <c r="D480" s="22"/>
      <c r="E480" s="6">
        <v>478</v>
      </c>
      <c r="F480" s="25"/>
      <c r="G480" s="37"/>
      <c r="I480" s="38"/>
      <c r="J480" s="26"/>
      <c r="K480" s="26"/>
      <c r="L480" s="7"/>
      <c r="M480" s="26"/>
      <c r="N480" s="26"/>
      <c r="O480" s="27"/>
      <c r="Q480" s="3"/>
      <c r="R480" s="7"/>
      <c r="S480" s="8"/>
      <c r="T480" s="27"/>
      <c r="U480" s="8"/>
    </row>
    <row r="481" spans="4:21" x14ac:dyDescent="0.15">
      <c r="D481" s="22"/>
      <c r="E481" s="6">
        <v>479</v>
      </c>
      <c r="F481" s="25"/>
      <c r="G481" s="37"/>
      <c r="I481" s="38"/>
      <c r="J481" s="26"/>
      <c r="K481" s="26"/>
      <c r="L481" s="7"/>
      <c r="M481" s="26"/>
      <c r="N481" s="26"/>
      <c r="O481" s="27"/>
      <c r="Q481" s="3"/>
      <c r="R481" s="7"/>
      <c r="S481" s="8"/>
      <c r="T481" s="27"/>
      <c r="U481" s="8"/>
    </row>
    <row r="482" spans="4:21" x14ac:dyDescent="0.15">
      <c r="D482" s="22"/>
      <c r="E482" s="6">
        <v>480</v>
      </c>
      <c r="F482" s="25"/>
      <c r="G482" s="37"/>
      <c r="I482" s="38"/>
      <c r="J482" s="26"/>
      <c r="K482" s="26"/>
      <c r="L482" s="7"/>
      <c r="M482" s="26"/>
      <c r="N482" s="26"/>
      <c r="O482" s="27"/>
      <c r="Q482" s="3"/>
      <c r="R482" s="7"/>
      <c r="S482" s="8"/>
      <c r="T482" s="27"/>
      <c r="U482" s="8"/>
    </row>
    <row r="483" spans="4:21" x14ac:dyDescent="0.15">
      <c r="D483" s="22"/>
      <c r="E483" s="6">
        <v>481</v>
      </c>
      <c r="F483" s="25"/>
      <c r="G483" s="37"/>
      <c r="I483" s="38"/>
      <c r="J483" s="26"/>
      <c r="K483" s="26"/>
      <c r="L483" s="7"/>
      <c r="M483" s="26"/>
      <c r="N483" s="26"/>
      <c r="O483" s="27"/>
      <c r="Q483" s="3"/>
      <c r="R483" s="7"/>
      <c r="S483" s="8"/>
      <c r="T483" s="27"/>
      <c r="U483" s="8"/>
    </row>
    <row r="484" spans="4:21" x14ac:dyDescent="0.15">
      <c r="D484" s="22"/>
      <c r="E484" s="6">
        <v>482</v>
      </c>
      <c r="F484" s="25"/>
      <c r="G484" s="37"/>
      <c r="I484" s="38"/>
      <c r="J484" s="26"/>
      <c r="K484" s="26"/>
      <c r="L484" s="7"/>
      <c r="M484" s="26"/>
      <c r="N484" s="26"/>
      <c r="O484" s="27"/>
      <c r="Q484" s="3"/>
      <c r="R484" s="7"/>
      <c r="S484" s="8"/>
      <c r="T484" s="27"/>
      <c r="U484" s="8"/>
    </row>
    <row r="485" spans="4:21" x14ac:dyDescent="0.15">
      <c r="D485" s="22"/>
      <c r="E485" s="6">
        <v>483</v>
      </c>
      <c r="F485" s="25"/>
      <c r="G485" s="37"/>
      <c r="I485" s="38"/>
      <c r="J485" s="26"/>
      <c r="K485" s="26"/>
      <c r="L485" s="7"/>
      <c r="M485" s="26"/>
      <c r="N485" s="26"/>
      <c r="O485" s="27"/>
      <c r="Q485" s="3"/>
      <c r="R485" s="7"/>
      <c r="S485" s="8"/>
      <c r="T485" s="27"/>
      <c r="U485" s="8"/>
    </row>
    <row r="486" spans="4:21" x14ac:dyDescent="0.15">
      <c r="D486" s="22"/>
      <c r="E486" s="6">
        <v>484</v>
      </c>
      <c r="F486" s="25"/>
      <c r="G486" s="37"/>
      <c r="I486" s="38"/>
      <c r="J486" s="26"/>
      <c r="K486" s="26"/>
      <c r="L486" s="7"/>
      <c r="M486" s="26"/>
      <c r="N486" s="26"/>
      <c r="O486" s="27"/>
      <c r="Q486" s="3"/>
      <c r="R486" s="7"/>
      <c r="S486" s="8"/>
      <c r="T486" s="27"/>
      <c r="U486" s="8"/>
    </row>
    <row r="487" spans="4:21" x14ac:dyDescent="0.15">
      <c r="D487" s="22"/>
      <c r="E487" s="6">
        <v>485</v>
      </c>
      <c r="F487" s="25"/>
      <c r="G487" s="37"/>
      <c r="I487" s="38"/>
      <c r="J487" s="26"/>
      <c r="K487" s="26"/>
      <c r="L487" s="7"/>
      <c r="M487" s="26"/>
      <c r="N487" s="26"/>
      <c r="O487" s="27"/>
      <c r="Q487" s="3"/>
      <c r="R487" s="7"/>
      <c r="S487" s="8"/>
      <c r="T487" s="27"/>
      <c r="U487" s="8"/>
    </row>
    <row r="488" spans="4:21" x14ac:dyDescent="0.15">
      <c r="D488" s="22"/>
      <c r="E488" s="6">
        <v>486</v>
      </c>
      <c r="F488" s="25"/>
      <c r="G488" s="37"/>
      <c r="I488" s="38"/>
      <c r="J488" s="26"/>
      <c r="K488" s="26"/>
      <c r="L488" s="7"/>
      <c r="M488" s="26"/>
      <c r="N488" s="26"/>
      <c r="O488" s="27"/>
      <c r="Q488" s="3"/>
      <c r="R488" s="7"/>
      <c r="S488" s="8"/>
      <c r="T488" s="27"/>
      <c r="U488" s="8"/>
    </row>
    <row r="489" spans="4:21" x14ac:dyDescent="0.15">
      <c r="D489" s="22"/>
      <c r="E489" s="6">
        <v>487</v>
      </c>
      <c r="F489" s="25"/>
      <c r="G489" s="37"/>
      <c r="I489" s="38"/>
      <c r="J489" s="26"/>
      <c r="K489" s="26"/>
      <c r="L489" s="7"/>
      <c r="M489" s="26"/>
      <c r="N489" s="26"/>
      <c r="O489" s="27"/>
      <c r="Q489" s="3"/>
      <c r="R489" s="7"/>
      <c r="S489" s="8"/>
      <c r="T489" s="27"/>
      <c r="U489" s="8"/>
    </row>
    <row r="490" spans="4:21" x14ac:dyDescent="0.15">
      <c r="D490" s="22"/>
      <c r="E490" s="6">
        <v>488</v>
      </c>
      <c r="F490" s="25"/>
      <c r="G490" s="37"/>
      <c r="I490" s="38"/>
      <c r="J490" s="26"/>
      <c r="K490" s="26"/>
      <c r="L490" s="7"/>
      <c r="M490" s="26"/>
      <c r="N490" s="26"/>
      <c r="O490" s="27"/>
      <c r="Q490" s="3"/>
      <c r="R490" s="7"/>
      <c r="S490" s="8"/>
      <c r="T490" s="27"/>
      <c r="U490" s="8"/>
    </row>
    <row r="491" spans="4:21" x14ac:dyDescent="0.15">
      <c r="D491" s="22"/>
      <c r="E491" s="6">
        <v>489</v>
      </c>
      <c r="F491" s="25"/>
      <c r="G491" s="37"/>
      <c r="I491" s="38"/>
      <c r="J491" s="26"/>
      <c r="K491" s="26"/>
      <c r="L491" s="7"/>
      <c r="M491" s="26"/>
      <c r="N491" s="26"/>
      <c r="O491" s="27"/>
      <c r="Q491" s="3"/>
      <c r="R491" s="7"/>
      <c r="S491" s="8"/>
      <c r="T491" s="27"/>
      <c r="U491" s="8"/>
    </row>
    <row r="492" spans="4:21" x14ac:dyDescent="0.15">
      <c r="D492" s="22"/>
      <c r="E492" s="6">
        <v>490</v>
      </c>
      <c r="F492" s="25"/>
      <c r="G492" s="37"/>
      <c r="I492" s="38"/>
      <c r="J492" s="26"/>
      <c r="K492" s="26"/>
      <c r="L492" s="7"/>
      <c r="M492" s="26"/>
      <c r="N492" s="26"/>
      <c r="O492" s="27"/>
      <c r="Q492" s="3"/>
      <c r="R492" s="7"/>
      <c r="S492" s="8"/>
      <c r="T492" s="27"/>
      <c r="U492" s="8"/>
    </row>
    <row r="493" spans="4:21" x14ac:dyDescent="0.15">
      <c r="D493" s="22"/>
      <c r="E493" s="6">
        <v>491</v>
      </c>
      <c r="F493" s="25"/>
      <c r="G493" s="37"/>
      <c r="I493" s="38"/>
      <c r="J493" s="26"/>
      <c r="K493" s="26"/>
      <c r="L493" s="7"/>
      <c r="M493" s="26"/>
      <c r="N493" s="26"/>
      <c r="O493" s="27"/>
      <c r="Q493" s="3"/>
      <c r="R493" s="7"/>
      <c r="S493" s="8"/>
      <c r="T493" s="27"/>
      <c r="U493" s="8"/>
    </row>
    <row r="494" spans="4:21" x14ac:dyDescent="0.15">
      <c r="D494" s="22"/>
      <c r="E494" s="6">
        <v>492</v>
      </c>
      <c r="F494" s="25"/>
      <c r="G494" s="37"/>
      <c r="I494" s="38"/>
      <c r="J494" s="26"/>
      <c r="K494" s="26"/>
      <c r="L494" s="7"/>
      <c r="M494" s="26"/>
      <c r="N494" s="26"/>
      <c r="O494" s="27"/>
      <c r="Q494" s="3"/>
      <c r="R494" s="7"/>
      <c r="S494" s="8"/>
      <c r="T494" s="27"/>
      <c r="U494" s="8"/>
    </row>
    <row r="495" spans="4:21" x14ac:dyDescent="0.15">
      <c r="D495" s="22"/>
      <c r="E495" s="6">
        <v>493</v>
      </c>
      <c r="F495" s="25"/>
      <c r="G495" s="37"/>
      <c r="I495" s="38"/>
      <c r="J495" s="26"/>
      <c r="K495" s="26"/>
      <c r="L495" s="7"/>
      <c r="M495" s="26"/>
      <c r="N495" s="26"/>
      <c r="O495" s="27"/>
      <c r="Q495" s="3"/>
      <c r="R495" s="7"/>
      <c r="S495" s="8"/>
      <c r="T495" s="27"/>
      <c r="U495" s="8"/>
    </row>
    <row r="496" spans="4:21" x14ac:dyDescent="0.15">
      <c r="D496" s="22"/>
      <c r="E496" s="6">
        <v>494</v>
      </c>
      <c r="F496" s="25"/>
      <c r="G496" s="37"/>
      <c r="I496" s="38"/>
      <c r="J496" s="26"/>
      <c r="K496" s="26"/>
      <c r="L496" s="7"/>
      <c r="M496" s="26"/>
      <c r="N496" s="26"/>
      <c r="O496" s="27"/>
      <c r="Q496" s="3"/>
      <c r="R496" s="7"/>
      <c r="S496" s="8"/>
      <c r="T496" s="27"/>
      <c r="U496" s="8"/>
    </row>
    <row r="497" spans="4:21" x14ac:dyDescent="0.15">
      <c r="D497" s="22"/>
      <c r="E497" s="6">
        <v>495</v>
      </c>
      <c r="F497" s="25"/>
      <c r="G497" s="37"/>
      <c r="I497" s="38"/>
      <c r="J497" s="26"/>
      <c r="K497" s="26"/>
      <c r="L497" s="7"/>
      <c r="M497" s="26"/>
      <c r="N497" s="26"/>
      <c r="O497" s="27"/>
      <c r="Q497" s="3"/>
      <c r="R497" s="7"/>
      <c r="S497" s="8"/>
      <c r="T497" s="27"/>
      <c r="U497" s="8"/>
    </row>
    <row r="498" spans="4:21" x14ac:dyDescent="0.15">
      <c r="D498" s="22"/>
      <c r="E498" s="6">
        <v>496</v>
      </c>
      <c r="F498" s="25"/>
      <c r="G498" s="37"/>
      <c r="I498" s="38"/>
      <c r="J498" s="26"/>
      <c r="K498" s="26"/>
      <c r="L498" s="7"/>
      <c r="M498" s="26"/>
      <c r="N498" s="26"/>
      <c r="O498" s="27"/>
      <c r="Q498" s="3"/>
      <c r="R498" s="7"/>
      <c r="S498" s="8"/>
      <c r="T498" s="27"/>
      <c r="U498" s="8"/>
    </row>
    <row r="499" spans="4:21" x14ac:dyDescent="0.15">
      <c r="D499" s="22"/>
      <c r="E499" s="6">
        <v>497</v>
      </c>
      <c r="F499" s="25"/>
      <c r="G499" s="37"/>
      <c r="I499" s="38"/>
      <c r="J499" s="26"/>
      <c r="K499" s="26"/>
      <c r="L499" s="7"/>
      <c r="M499" s="26"/>
      <c r="N499" s="26"/>
      <c r="O499" s="27"/>
      <c r="Q499" s="3"/>
      <c r="R499" s="7"/>
      <c r="S499" s="8"/>
      <c r="T499" s="27"/>
      <c r="U499" s="8"/>
    </row>
    <row r="500" spans="4:21" x14ac:dyDescent="0.15">
      <c r="D500" s="22"/>
      <c r="E500" s="6">
        <v>498</v>
      </c>
      <c r="F500" s="25"/>
      <c r="G500" s="37"/>
      <c r="I500" s="38"/>
      <c r="J500" s="26"/>
      <c r="K500" s="26"/>
      <c r="L500" s="7"/>
      <c r="M500" s="26"/>
      <c r="N500" s="26"/>
      <c r="O500" s="27"/>
      <c r="Q500" s="3"/>
      <c r="R500" s="7"/>
      <c r="S500" s="8"/>
      <c r="T500" s="27"/>
      <c r="U500" s="8"/>
    </row>
    <row r="501" spans="4:21" x14ac:dyDescent="0.15">
      <c r="D501" s="22"/>
      <c r="E501" s="6">
        <v>499</v>
      </c>
      <c r="F501" s="25"/>
      <c r="G501" s="37"/>
      <c r="I501" s="38"/>
      <c r="J501" s="26"/>
      <c r="K501" s="26"/>
      <c r="L501" s="7"/>
      <c r="M501" s="26"/>
      <c r="N501" s="26"/>
      <c r="O501" s="27"/>
      <c r="Q501" s="3"/>
      <c r="R501" s="7"/>
      <c r="S501" s="8"/>
      <c r="T501" s="27"/>
      <c r="U501" s="8"/>
    </row>
    <row r="502" spans="4:21" x14ac:dyDescent="0.15">
      <c r="D502" s="22"/>
      <c r="E502" s="6">
        <v>500</v>
      </c>
      <c r="F502" s="25"/>
      <c r="G502" s="37"/>
      <c r="I502" s="38"/>
      <c r="J502" s="26"/>
      <c r="K502" s="26"/>
      <c r="L502" s="7"/>
      <c r="M502" s="26"/>
      <c r="N502" s="26"/>
      <c r="O502" s="27"/>
      <c r="Q502" s="3"/>
      <c r="R502" s="7"/>
      <c r="S502" s="8"/>
      <c r="T502" s="27"/>
      <c r="U502" s="8"/>
    </row>
    <row r="503" spans="4:21" x14ac:dyDescent="0.15">
      <c r="D503" s="22"/>
      <c r="E503" s="6">
        <v>501</v>
      </c>
      <c r="F503" s="25"/>
      <c r="G503" s="37"/>
      <c r="I503" s="38"/>
      <c r="J503" s="26"/>
      <c r="K503" s="26"/>
      <c r="L503" s="7"/>
      <c r="M503" s="26"/>
      <c r="N503" s="26"/>
      <c r="O503" s="27"/>
      <c r="Q503" s="3"/>
      <c r="R503" s="7"/>
      <c r="S503" s="8"/>
      <c r="T503" s="27"/>
      <c r="U503" s="8"/>
    </row>
    <row r="504" spans="4:21" x14ac:dyDescent="0.15">
      <c r="D504" s="22"/>
      <c r="E504" s="6">
        <v>502</v>
      </c>
      <c r="F504" s="25"/>
      <c r="G504" s="37"/>
      <c r="I504" s="38"/>
      <c r="J504" s="26"/>
      <c r="K504" s="26"/>
      <c r="L504" s="7"/>
      <c r="M504" s="26"/>
      <c r="N504" s="26"/>
      <c r="O504" s="27"/>
      <c r="Q504" s="3"/>
      <c r="R504" s="7"/>
      <c r="S504" s="8"/>
      <c r="T504" s="27"/>
      <c r="U504" s="8"/>
    </row>
    <row r="505" spans="4:21" x14ac:dyDescent="0.15">
      <c r="D505" s="22"/>
      <c r="E505" s="6">
        <v>503</v>
      </c>
      <c r="F505" s="25"/>
      <c r="G505" s="37"/>
      <c r="I505" s="38"/>
      <c r="J505" s="26"/>
      <c r="K505" s="26"/>
      <c r="L505" s="7"/>
      <c r="M505" s="26"/>
      <c r="N505" s="26"/>
      <c r="O505" s="27"/>
      <c r="Q505" s="3"/>
      <c r="R505" s="7"/>
      <c r="S505" s="8"/>
      <c r="T505" s="27"/>
      <c r="U505" s="8"/>
    </row>
    <row r="506" spans="4:21" x14ac:dyDescent="0.15">
      <c r="D506" s="22"/>
      <c r="E506" s="6">
        <v>504</v>
      </c>
      <c r="F506" s="25"/>
      <c r="G506" s="37"/>
      <c r="I506" s="38"/>
      <c r="J506" s="26"/>
      <c r="K506" s="26"/>
      <c r="L506" s="7"/>
      <c r="M506" s="26"/>
      <c r="N506" s="26"/>
      <c r="O506" s="27"/>
      <c r="Q506" s="3"/>
      <c r="R506" s="7"/>
      <c r="S506" s="8"/>
      <c r="T506" s="27"/>
      <c r="U506" s="8"/>
    </row>
    <row r="507" spans="4:21" x14ac:dyDescent="0.15">
      <c r="D507" s="22"/>
      <c r="E507" s="6">
        <v>505</v>
      </c>
      <c r="F507" s="25"/>
      <c r="G507" s="37"/>
      <c r="I507" s="38"/>
      <c r="J507" s="26"/>
      <c r="K507" s="26"/>
      <c r="L507" s="7"/>
      <c r="M507" s="26"/>
      <c r="N507" s="26"/>
      <c r="O507" s="27"/>
      <c r="Q507" s="3"/>
      <c r="R507" s="7"/>
      <c r="S507" s="8"/>
      <c r="T507" s="27"/>
      <c r="U507" s="8"/>
    </row>
    <row r="508" spans="4:21" x14ac:dyDescent="0.15">
      <c r="D508" s="22"/>
      <c r="E508" s="6">
        <v>506</v>
      </c>
      <c r="F508" s="25"/>
      <c r="G508" s="37"/>
      <c r="I508" s="38"/>
      <c r="J508" s="26"/>
      <c r="K508" s="26"/>
      <c r="L508" s="7"/>
      <c r="M508" s="26"/>
      <c r="N508" s="26"/>
      <c r="O508" s="27"/>
      <c r="Q508" s="3"/>
      <c r="R508" s="7"/>
      <c r="S508" s="8"/>
      <c r="T508" s="27"/>
      <c r="U508" s="8"/>
    </row>
    <row r="509" spans="4:21" x14ac:dyDescent="0.15">
      <c r="D509" s="22"/>
      <c r="E509" s="6">
        <v>507</v>
      </c>
      <c r="F509" s="25"/>
      <c r="G509" s="37"/>
      <c r="I509" s="38"/>
      <c r="J509" s="26"/>
      <c r="K509" s="26"/>
      <c r="L509" s="7"/>
      <c r="M509" s="26"/>
      <c r="N509" s="26"/>
      <c r="O509" s="27"/>
      <c r="Q509" s="3"/>
      <c r="R509" s="7"/>
      <c r="S509" s="8"/>
      <c r="T509" s="27"/>
      <c r="U509" s="8"/>
    </row>
    <row r="510" spans="4:21" x14ac:dyDescent="0.15">
      <c r="D510" s="22"/>
      <c r="E510" s="6">
        <v>508</v>
      </c>
      <c r="F510" s="25"/>
      <c r="G510" s="37"/>
      <c r="I510" s="38"/>
      <c r="J510" s="26"/>
      <c r="K510" s="26"/>
      <c r="L510" s="7"/>
      <c r="M510" s="26"/>
      <c r="N510" s="26"/>
      <c r="O510" s="27"/>
      <c r="Q510" s="3"/>
      <c r="R510" s="7"/>
      <c r="S510" s="8"/>
      <c r="T510" s="27"/>
      <c r="U510" s="8"/>
    </row>
    <row r="511" spans="4:21" x14ac:dyDescent="0.15">
      <c r="D511" s="22"/>
      <c r="E511" s="6">
        <v>509</v>
      </c>
      <c r="F511" s="25"/>
      <c r="G511" s="37"/>
      <c r="I511" s="38"/>
      <c r="J511" s="26"/>
      <c r="K511" s="26"/>
      <c r="L511" s="7"/>
      <c r="M511" s="26"/>
      <c r="N511" s="26"/>
      <c r="O511" s="27"/>
      <c r="Q511" s="3"/>
      <c r="R511" s="7"/>
      <c r="S511" s="8"/>
      <c r="T511" s="27"/>
      <c r="U511" s="8"/>
    </row>
    <row r="512" spans="4:21" x14ac:dyDescent="0.15">
      <c r="D512" s="22"/>
      <c r="E512" s="6">
        <v>510</v>
      </c>
      <c r="F512" s="25"/>
      <c r="G512" s="37"/>
      <c r="I512" s="38"/>
      <c r="J512" s="26"/>
      <c r="K512" s="26"/>
      <c r="L512" s="7"/>
      <c r="M512" s="26"/>
      <c r="N512" s="26"/>
      <c r="O512" s="27"/>
      <c r="Q512" s="3"/>
      <c r="R512" s="7"/>
      <c r="S512" s="8"/>
      <c r="T512" s="27"/>
      <c r="U512" s="8"/>
    </row>
    <row r="513" spans="4:21" x14ac:dyDescent="0.15">
      <c r="D513" s="22"/>
      <c r="E513" s="6">
        <v>511</v>
      </c>
      <c r="F513" s="25"/>
      <c r="G513" s="37"/>
      <c r="I513" s="38"/>
      <c r="J513" s="26"/>
      <c r="K513" s="26"/>
      <c r="L513" s="7"/>
      <c r="M513" s="26"/>
      <c r="N513" s="26"/>
      <c r="O513" s="27"/>
      <c r="Q513" s="3"/>
      <c r="R513" s="7"/>
      <c r="S513" s="8"/>
      <c r="T513" s="27"/>
      <c r="U513" s="8"/>
    </row>
    <row r="514" spans="4:21" x14ac:dyDescent="0.15">
      <c r="D514" s="22"/>
      <c r="E514" s="6">
        <v>512</v>
      </c>
      <c r="F514" s="25"/>
      <c r="G514" s="37"/>
      <c r="I514" s="38"/>
      <c r="J514" s="26"/>
      <c r="K514" s="26"/>
      <c r="L514" s="7"/>
      <c r="M514" s="26"/>
      <c r="N514" s="26"/>
      <c r="O514" s="27"/>
      <c r="Q514" s="3"/>
      <c r="R514" s="7"/>
      <c r="S514" s="8"/>
      <c r="T514" s="27"/>
      <c r="U514" s="8"/>
    </row>
    <row r="515" spans="4:21" x14ac:dyDescent="0.15">
      <c r="D515" s="22"/>
      <c r="E515" s="6">
        <v>513</v>
      </c>
      <c r="F515" s="25"/>
      <c r="G515" s="37"/>
      <c r="I515" s="38"/>
      <c r="J515" s="26"/>
      <c r="K515" s="26"/>
      <c r="L515" s="7"/>
      <c r="M515" s="26"/>
      <c r="N515" s="26"/>
      <c r="O515" s="27"/>
      <c r="Q515" s="3"/>
      <c r="R515" s="7"/>
      <c r="S515" s="8"/>
      <c r="T515" s="27"/>
      <c r="U515" s="8"/>
    </row>
    <row r="516" spans="4:21" x14ac:dyDescent="0.15">
      <c r="D516" s="22"/>
      <c r="E516" s="6">
        <v>514</v>
      </c>
      <c r="F516" s="25"/>
      <c r="G516" s="37"/>
      <c r="I516" s="38"/>
      <c r="J516" s="26"/>
      <c r="K516" s="26"/>
      <c r="L516" s="7"/>
      <c r="M516" s="26"/>
      <c r="N516" s="26"/>
      <c r="O516" s="27"/>
      <c r="Q516" s="3"/>
      <c r="R516" s="7"/>
      <c r="S516" s="8"/>
      <c r="T516" s="27"/>
      <c r="U516" s="8"/>
    </row>
    <row r="517" spans="4:21" x14ac:dyDescent="0.15">
      <c r="D517" s="22"/>
      <c r="E517" s="6">
        <v>515</v>
      </c>
      <c r="F517" s="25"/>
      <c r="G517" s="37"/>
      <c r="I517" s="38"/>
      <c r="J517" s="26"/>
      <c r="K517" s="26"/>
      <c r="L517" s="7"/>
      <c r="M517" s="26"/>
      <c r="N517" s="26"/>
      <c r="O517" s="27"/>
      <c r="Q517" s="3"/>
      <c r="R517" s="7"/>
      <c r="S517" s="8"/>
      <c r="T517" s="27"/>
      <c r="U517" s="8"/>
    </row>
    <row r="518" spans="4:21" x14ac:dyDescent="0.15">
      <c r="D518" s="22"/>
      <c r="E518" s="6">
        <v>516</v>
      </c>
      <c r="F518" s="25"/>
      <c r="G518" s="37"/>
      <c r="I518" s="38"/>
      <c r="J518" s="26"/>
      <c r="K518" s="26"/>
      <c r="L518" s="7"/>
      <c r="M518" s="26"/>
      <c r="N518" s="26"/>
      <c r="O518" s="27"/>
      <c r="Q518" s="3"/>
      <c r="R518" s="7"/>
      <c r="S518" s="8"/>
      <c r="T518" s="27"/>
      <c r="U518" s="8"/>
    </row>
    <row r="519" spans="4:21" x14ac:dyDescent="0.15">
      <c r="D519" s="22"/>
      <c r="E519" s="6">
        <v>517</v>
      </c>
      <c r="F519" s="25"/>
      <c r="G519" s="37"/>
      <c r="I519" s="38"/>
      <c r="J519" s="26"/>
      <c r="K519" s="26"/>
      <c r="L519" s="7"/>
      <c r="M519" s="26"/>
      <c r="N519" s="26"/>
      <c r="O519" s="27"/>
      <c r="Q519" s="3"/>
      <c r="R519" s="7"/>
      <c r="S519" s="8"/>
      <c r="T519" s="27"/>
      <c r="U519" s="8"/>
    </row>
    <row r="520" spans="4:21" x14ac:dyDescent="0.15">
      <c r="D520" s="22"/>
      <c r="E520" s="6">
        <v>518</v>
      </c>
      <c r="F520" s="25"/>
      <c r="G520" s="37"/>
      <c r="I520" s="38"/>
      <c r="J520" s="26"/>
      <c r="K520" s="26"/>
      <c r="L520" s="7"/>
      <c r="M520" s="26"/>
      <c r="N520" s="26"/>
      <c r="O520" s="27"/>
      <c r="Q520" s="3"/>
      <c r="R520" s="7"/>
      <c r="S520" s="8"/>
      <c r="T520" s="27"/>
      <c r="U520" s="8"/>
    </row>
    <row r="521" spans="4:21" x14ac:dyDescent="0.15">
      <c r="D521" s="22"/>
      <c r="E521" s="6">
        <v>519</v>
      </c>
      <c r="F521" s="25"/>
      <c r="G521" s="37"/>
      <c r="I521" s="38"/>
      <c r="J521" s="26"/>
      <c r="K521" s="26"/>
      <c r="L521" s="7"/>
      <c r="M521" s="26"/>
      <c r="N521" s="26"/>
      <c r="O521" s="27"/>
      <c r="Q521" s="3"/>
      <c r="R521" s="7"/>
      <c r="S521" s="8"/>
      <c r="T521" s="27"/>
      <c r="U521" s="8"/>
    </row>
    <row r="522" spans="4:21" x14ac:dyDescent="0.15">
      <c r="D522" s="22"/>
      <c r="E522" s="6">
        <v>520</v>
      </c>
      <c r="F522" s="25"/>
      <c r="G522" s="37"/>
      <c r="I522" s="38"/>
      <c r="J522" s="26"/>
      <c r="K522" s="26"/>
      <c r="L522" s="7"/>
      <c r="M522" s="26"/>
      <c r="N522" s="26"/>
      <c r="O522" s="27"/>
      <c r="Q522" s="3"/>
      <c r="R522" s="7"/>
      <c r="S522" s="8"/>
      <c r="T522" s="27"/>
      <c r="U522" s="8"/>
    </row>
    <row r="523" spans="4:21" x14ac:dyDescent="0.15">
      <c r="D523" s="22"/>
      <c r="E523" s="6">
        <v>521</v>
      </c>
      <c r="F523" s="25"/>
      <c r="G523" s="37"/>
      <c r="I523" s="38"/>
      <c r="J523" s="26"/>
      <c r="K523" s="26"/>
      <c r="L523" s="7"/>
      <c r="M523" s="26"/>
      <c r="N523" s="26"/>
      <c r="O523" s="27"/>
      <c r="Q523" s="3"/>
      <c r="R523" s="7"/>
      <c r="S523" s="8"/>
      <c r="T523" s="27"/>
      <c r="U523" s="8"/>
    </row>
    <row r="524" spans="4:21" x14ac:dyDescent="0.15">
      <c r="D524" s="22"/>
      <c r="E524" s="6">
        <v>522</v>
      </c>
      <c r="F524" s="25"/>
      <c r="G524" s="37"/>
      <c r="I524" s="38"/>
      <c r="J524" s="26"/>
      <c r="K524" s="26"/>
      <c r="L524" s="7"/>
      <c r="M524" s="26"/>
      <c r="N524" s="26"/>
      <c r="O524" s="27"/>
      <c r="Q524" s="3"/>
      <c r="R524" s="7"/>
      <c r="S524" s="8"/>
      <c r="T524" s="27"/>
      <c r="U524" s="8"/>
    </row>
    <row r="525" spans="4:21" x14ac:dyDescent="0.15">
      <c r="D525" s="22"/>
      <c r="E525" s="6">
        <v>523</v>
      </c>
      <c r="F525" s="25"/>
      <c r="G525" s="37"/>
      <c r="I525" s="38"/>
      <c r="J525" s="26"/>
      <c r="K525" s="26"/>
      <c r="L525" s="7"/>
      <c r="M525" s="26"/>
      <c r="N525" s="26"/>
      <c r="O525" s="27"/>
      <c r="Q525" s="3"/>
      <c r="R525" s="7"/>
      <c r="S525" s="8"/>
      <c r="T525" s="27"/>
      <c r="U525" s="8"/>
    </row>
    <row r="526" spans="4:21" x14ac:dyDescent="0.15">
      <c r="D526" s="22"/>
      <c r="E526" s="6">
        <v>524</v>
      </c>
      <c r="F526" s="25"/>
      <c r="G526" s="37"/>
      <c r="I526" s="38"/>
      <c r="J526" s="26"/>
      <c r="K526" s="26"/>
      <c r="L526" s="7"/>
      <c r="M526" s="26"/>
      <c r="N526" s="26"/>
      <c r="O526" s="27"/>
      <c r="Q526" s="3"/>
      <c r="R526" s="7"/>
      <c r="S526" s="8"/>
      <c r="T526" s="27"/>
      <c r="U526" s="8"/>
    </row>
    <row r="527" spans="4:21" x14ac:dyDescent="0.15">
      <c r="D527" s="22"/>
      <c r="E527" s="6">
        <v>525</v>
      </c>
      <c r="F527" s="25"/>
      <c r="G527" s="37"/>
      <c r="I527" s="38"/>
      <c r="J527" s="26"/>
      <c r="K527" s="26"/>
      <c r="L527" s="7"/>
      <c r="M527" s="26"/>
      <c r="N527" s="26"/>
      <c r="O527" s="27"/>
      <c r="Q527" s="3"/>
      <c r="R527" s="7"/>
      <c r="S527" s="8"/>
      <c r="T527" s="27"/>
      <c r="U527" s="8"/>
    </row>
    <row r="528" spans="4:21" x14ac:dyDescent="0.15">
      <c r="D528" s="22"/>
      <c r="E528" s="6">
        <v>526</v>
      </c>
      <c r="F528" s="25"/>
      <c r="G528" s="37"/>
      <c r="I528" s="38"/>
      <c r="J528" s="26"/>
      <c r="K528" s="26"/>
      <c r="L528" s="7"/>
      <c r="M528" s="26"/>
      <c r="N528" s="26"/>
      <c r="O528" s="27"/>
      <c r="Q528" s="3"/>
      <c r="R528" s="7"/>
      <c r="S528" s="8"/>
      <c r="T528" s="27"/>
      <c r="U528" s="8"/>
    </row>
    <row r="529" spans="4:21" x14ac:dyDescent="0.15">
      <c r="D529" s="22"/>
      <c r="E529" s="6">
        <v>527</v>
      </c>
      <c r="F529" s="25"/>
      <c r="G529" s="37"/>
      <c r="I529" s="38"/>
      <c r="J529" s="26"/>
      <c r="K529" s="26"/>
      <c r="L529" s="7"/>
      <c r="M529" s="26"/>
      <c r="N529" s="26"/>
      <c r="O529" s="27"/>
      <c r="Q529" s="3"/>
      <c r="R529" s="7"/>
      <c r="S529" s="8"/>
      <c r="T529" s="27"/>
      <c r="U529" s="8"/>
    </row>
    <row r="530" spans="4:21" x14ac:dyDescent="0.15">
      <c r="D530" s="22"/>
      <c r="E530" s="6">
        <v>528</v>
      </c>
      <c r="F530" s="25"/>
      <c r="G530" s="37"/>
      <c r="I530" s="38"/>
      <c r="J530" s="26"/>
      <c r="K530" s="26"/>
      <c r="L530" s="7"/>
      <c r="M530" s="26"/>
      <c r="N530" s="26"/>
      <c r="O530" s="27"/>
      <c r="Q530" s="3"/>
      <c r="R530" s="7"/>
      <c r="S530" s="8"/>
      <c r="T530" s="27"/>
      <c r="U530" s="8"/>
    </row>
    <row r="531" spans="4:21" x14ac:dyDescent="0.15">
      <c r="D531" s="22"/>
      <c r="E531" s="6">
        <v>529</v>
      </c>
      <c r="F531" s="25"/>
      <c r="G531" s="37"/>
      <c r="I531" s="38"/>
      <c r="J531" s="26"/>
      <c r="K531" s="26"/>
      <c r="L531" s="7"/>
      <c r="M531" s="26"/>
      <c r="N531" s="26"/>
      <c r="O531" s="27"/>
      <c r="Q531" s="3"/>
      <c r="R531" s="7"/>
      <c r="S531" s="8"/>
      <c r="T531" s="27"/>
      <c r="U531" s="8"/>
    </row>
    <row r="532" spans="4:21" x14ac:dyDescent="0.15">
      <c r="D532" s="22"/>
      <c r="E532" s="6">
        <v>530</v>
      </c>
      <c r="F532" s="25"/>
      <c r="G532" s="37"/>
      <c r="I532" s="38"/>
      <c r="J532" s="26"/>
      <c r="K532" s="26"/>
      <c r="L532" s="7"/>
      <c r="M532" s="26"/>
      <c r="N532" s="26"/>
      <c r="O532" s="27"/>
      <c r="Q532" s="3"/>
      <c r="R532" s="7"/>
      <c r="S532" s="8"/>
      <c r="U532" s="8"/>
    </row>
    <row r="538" spans="4:21" x14ac:dyDescent="0.15">
      <c r="U538" s="27"/>
    </row>
  </sheetData>
  <phoneticPr fontId="2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MortgagePayments</vt:lpstr>
      <vt:lpstr>PassthroughPricing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Sébastien Caron</cp:lastModifiedBy>
  <dcterms:created xsi:type="dcterms:W3CDTF">2007-09-11T01:19:29Z</dcterms:created>
  <dcterms:modified xsi:type="dcterms:W3CDTF">2024-03-04T02:42:59Z</dcterms:modified>
</cp:coreProperties>
</file>