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\EDRPG-Character\"/>
    </mc:Choice>
  </mc:AlternateContent>
  <xr:revisionPtr revIDLastSave="0" documentId="8_{DBDB6AC1-7E76-40A8-ACAE-054E8FEFCE63}" xr6:coauthVersionLast="44" xr6:coauthVersionMax="44" xr10:uidLastSave="{00000000-0000-0000-0000-000000000000}"/>
  <bookViews>
    <workbookView xWindow="-120" yWindow="-120" windowWidth="38640" windowHeight="23640" activeTab="1"/>
  </bookViews>
  <sheets>
    <sheet name="ranged_weapon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Z91" i="2" l="1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Z1" i="2"/>
  <c r="Y1" i="2"/>
  <c r="X1" i="2"/>
  <c r="W1" i="2"/>
  <c r="V1" i="2"/>
  <c r="U1" i="2"/>
  <c r="T1" i="2"/>
  <c r="S1" i="2"/>
  <c r="R1" i="2"/>
  <c r="Q1" i="2"/>
  <c r="P1" i="2"/>
  <c r="O1" i="2"/>
  <c r="M1" i="2"/>
  <c r="N1" i="2"/>
  <c r="K1" i="2"/>
  <c r="L1" i="2"/>
  <c r="J1" i="2"/>
  <c r="H1" i="2"/>
  <c r="I1" i="2"/>
  <c r="G1" i="2"/>
  <c r="E1" i="2"/>
  <c r="F1" i="2"/>
  <c r="D1" i="2"/>
  <c r="C1" i="2"/>
  <c r="B1" i="2"/>
  <c r="A1" i="2"/>
</calcChain>
</file>

<file path=xl/sharedStrings.xml><?xml version="1.0" encoding="utf-8"?>
<sst xmlns="http://schemas.openxmlformats.org/spreadsheetml/2006/main" count="1158" uniqueCount="190">
  <si>
    <t>Name</t>
  </si>
  <si>
    <t>Category</t>
  </si>
  <si>
    <t>Type</t>
  </si>
  <si>
    <t>SR</t>
  </si>
  <si>
    <t>MR</t>
  </si>
  <si>
    <t>LR</t>
  </si>
  <si>
    <t>Sdif</t>
  </si>
  <si>
    <t>Mdif</t>
  </si>
  <si>
    <t>Ldif</t>
  </si>
  <si>
    <t>Sdam</t>
  </si>
  <si>
    <t>Mdam</t>
  </si>
  <si>
    <t>Ldam</t>
  </si>
  <si>
    <t>Burst Max</t>
  </si>
  <si>
    <t>Ammo</t>
  </si>
  <si>
    <t>Fat_range</t>
  </si>
  <si>
    <t>Fat_dam</t>
  </si>
  <si>
    <t>Inj_range</t>
  </si>
  <si>
    <t>Inj_dam</t>
  </si>
  <si>
    <t>One_Handed</t>
  </si>
  <si>
    <t>Underslung</t>
  </si>
  <si>
    <t>Dstry Cvr</t>
  </si>
  <si>
    <t>Div</t>
  </si>
  <si>
    <t>Notes</t>
  </si>
  <si>
    <t>Cost</t>
  </si>
  <si>
    <t>Rarity</t>
  </si>
  <si>
    <t>Autopistol</t>
  </si>
  <si>
    <t>Autopistols</t>
  </si>
  <si>
    <t>Kinetic</t>
  </si>
  <si>
    <t xml:space="preserve">1D10 </t>
  </si>
  <si>
    <t>2D10</t>
  </si>
  <si>
    <t>N/A</t>
  </si>
  <si>
    <t>Common</t>
  </si>
  <si>
    <t>NG75 Autopistol</t>
  </si>
  <si>
    <t>3D10</t>
  </si>
  <si>
    <t>Rare</t>
  </si>
  <si>
    <t>Micronite Doubleclip Sentinel</t>
  </si>
  <si>
    <t>Effect('kin_weap',5)</t>
  </si>
  <si>
    <t>Gold &amp; Perry â€˜Watcherâ€™ Autopistol</t>
  </si>
  <si>
    <t>GTN 195 Autopistol</t>
  </si>
  <si>
    <t xml:space="preserve">2D10 </t>
  </si>
  <si>
    <t>2D11</t>
  </si>
  <si>
    <t>2D12</t>
  </si>
  <si>
    <t>Imperial â€˜Stimmerâ€™ Autopistol</t>
  </si>
  <si>
    <t>Injects Combat Stims (80%) on 0 Endurance.</t>
  </si>
  <si>
    <t>Asellus Deflector Pistol</t>
  </si>
  <si>
    <t>Effect('kin_weap',10)</t>
  </si>
  <si>
    <t>Absorb 3 Kinetic and Energy damage.</t>
  </si>
  <si>
    <t>LX10 Energised Autopistol</t>
  </si>
  <si>
    <t>Damage counts as Energy Weapon</t>
  </si>
  <si>
    <t>Corvus Inc Devastation Pistol</t>
  </si>
  <si>
    <t>1D11</t>
  </si>
  <si>
    <t>1D12</t>
  </si>
  <si>
    <t>4D10</t>
  </si>
  <si>
    <t>Effect('kin_weap',15)</t>
  </si>
  <si>
    <t>Delman Autopistol</t>
  </si>
  <si>
    <t xml:space="preserve">3D10 </t>
  </si>
  <si>
    <t>3D11</t>
  </si>
  <si>
    <t>3D12</t>
  </si>
  <si>
    <t>Effect('kin_weap',20)</t>
  </si>
  <si>
    <t>Laser Pistol</t>
  </si>
  <si>
    <t>Laserpistols</t>
  </si>
  <si>
    <t>Energy</t>
  </si>
  <si>
    <t>Hyperion Laser Pistol</t>
  </si>
  <si>
    <t>Effect('eng_weap',5)</t>
  </si>
  <si>
    <t>Evex Long-barrel Laser Pistol</t>
  </si>
  <si>
    <t>Cauldus Nerve-blocker Laser Pistol</t>
  </si>
  <si>
    <t>Knocks over target on a natural 9 or 10 To Hit, target disarmed if knocked over.</t>
  </si>
  <si>
    <t>CS1 Burst Pistol</t>
  </si>
  <si>
    <t>Nadion Twin Barrel Laser Pistol</t>
  </si>
  <si>
    <t>Paris ElegantÃ© Laser Pistol</t>
  </si>
  <si>
    <t>Effect('eng_weap',15)</t>
  </si>
  <si>
    <t>Magnetising Hotshot LaserPistol</t>
  </si>
  <si>
    <t>Effect('eng_weap',10)</t>
  </si>
  <si>
    <t xml:space="preserve"> +1 bonus To Hit if you have previously hit the target with this weapon.</t>
  </si>
  <si>
    <t>GL779 Intellipistol</t>
  </si>
  <si>
    <t>Fires with Energy Weapons Skill Bonus of 9, ignores firearms skill.</t>
  </si>
  <si>
    <t>Sub Machinegun</t>
  </si>
  <si>
    <t>Submachine Gun</t>
  </si>
  <si>
    <t>Ergon Tommygun</t>
  </si>
  <si>
    <t>K33 Multifire SMG</t>
  </si>
  <si>
    <t>Longarm Deadfire SMG</t>
  </si>
  <si>
    <t>Includes underslung grenade launcher.</t>
  </si>
  <si>
    <t>Skollanga 'Slammer' SMG</t>
  </si>
  <si>
    <t>Target knocked over on a natural 9 or 10 To Hit.</t>
  </si>
  <si>
    <t>Intsys JR4 SMG</t>
  </si>
  <si>
    <t>Krakoff Demolisher Rifle</t>
  </si>
  <si>
    <t>Assaut Beamer</t>
  </si>
  <si>
    <t>Beamer</t>
  </si>
  <si>
    <t>Ingram Wide-Beam Carbine</t>
  </si>
  <si>
    <t>Laifan ABS Serrator</t>
  </si>
  <si>
    <t xml:space="preserve">On a natural 1 To Hit the weapon inflicts 10 Energy damage on user. </t>
  </si>
  <si>
    <t>Magnotan Searching Beamer</t>
  </si>
  <si>
    <t>Effect('eng_weap',20)</t>
  </si>
  <si>
    <t>Shotgun</t>
  </si>
  <si>
    <t>Exalt WideScatter Shotgun</t>
  </si>
  <si>
    <t>Full damage with divide fire</t>
  </si>
  <si>
    <t>Micro-Shotgun</t>
  </si>
  <si>
    <t>BD90 Warhammer</t>
  </si>
  <si>
    <t>5D10</t>
  </si>
  <si>
    <t>At short range knock over a target on a natural 8, 9 or 10 To Hit. Malfunctions on a natural 1.</t>
  </si>
  <si>
    <t>Jupiter 'Lockon' Short Barrelled Rifle</t>
  </si>
  <si>
    <t>ZX9000 Auto-Shotgun</t>
  </si>
  <si>
    <t>Assault Rifle</t>
  </si>
  <si>
    <t>Rifle</t>
  </si>
  <si>
    <t>C&amp;G 45 AutoRifle</t>
  </si>
  <si>
    <t>GalSpec 109 Sniper Rifle</t>
  </si>
  <si>
    <t xml:space="preserve">15 or 1D10 </t>
  </si>
  <si>
    <t>5*</t>
  </si>
  <si>
    <t>In Sniper Mode +15 to Kinetic Weapons score</t>
  </si>
  <si>
    <t>Arkana â€˜Nighthawkâ€™</t>
  </si>
  <si>
    <t>Perun Light Machinegun</t>
  </si>
  <si>
    <t>BN799 Carbine</t>
  </si>
  <si>
    <t>Laser Rifle</t>
  </si>
  <si>
    <t>MLR40 Infantry Rifle</t>
  </si>
  <si>
    <t>Kopernicus Incinerator</t>
  </si>
  <si>
    <t>LR17 Long Barrel</t>
  </si>
  <si>
    <t>Vortigen Multi-Scope Energy Rifle</t>
  </si>
  <si>
    <t>Ergon Burst Rifle</t>
  </si>
  <si>
    <t>Kosha Inc LasRifle</t>
  </si>
  <si>
    <t>lance &amp; Ferman 'Deadeye' Rifle</t>
  </si>
  <si>
    <t>Fairlight Excelsior</t>
  </si>
  <si>
    <t>Chain Gun</t>
  </si>
  <si>
    <t>Heavy, Kinetic</t>
  </si>
  <si>
    <t>6D10</t>
  </si>
  <si>
    <t>G910 Heavy Repeater</t>
  </si>
  <si>
    <t>8D10</t>
  </si>
  <si>
    <t>Lance &amp; Ferman Gimballed Minigun</t>
  </si>
  <si>
    <t>Effect('hvy_weap',15)</t>
  </si>
  <si>
    <t>Maitz PP9 Support Cannon</t>
  </si>
  <si>
    <t>10D10</t>
  </si>
  <si>
    <t>Effect('hvy_weap',5)</t>
  </si>
  <si>
    <t>Laser Carbine</t>
  </si>
  <si>
    <t>Energy, Kinetic</t>
  </si>
  <si>
    <t>Mannex Nighteye Carbin</t>
  </si>
  <si>
    <t>Energy/ Kinetic</t>
  </si>
  <si>
    <t>Voltigen Armour Piercing Carbine</t>
  </si>
  <si>
    <t>Ignores Kinetic armour absorption</t>
  </si>
  <si>
    <t>Krayton KX Heavy Carbine</t>
  </si>
  <si>
    <t>Heavy (Energy/ Kinetic)</t>
  </si>
  <si>
    <t>Rail Rifle</t>
  </si>
  <si>
    <t>Molten munitions</t>
  </si>
  <si>
    <t>Centauri Quickfire Rail Rifle</t>
  </si>
  <si>
    <t xml:space="preserve">TX9 SmartScope Rail Rifle </t>
  </si>
  <si>
    <t>Sorbago Molybdenum Rifle</t>
  </si>
  <si>
    <t>Heavy Pistol</t>
  </si>
  <si>
    <t xml:space="preserve">Kinetic </t>
  </si>
  <si>
    <t>Ross Y49 Suregrip Pistol</t>
  </si>
  <si>
    <t>Effect('kin_weap',10),Effect('social_imp',1)</t>
  </si>
  <si>
    <t>Callaghan Arctic Hawk Heavy Pistol</t>
  </si>
  <si>
    <t>Thordarson Firepoint Scoped Pistol</t>
  </si>
  <si>
    <t>Leonis Hacker Pistol</t>
  </si>
  <si>
    <t>Effect('kin_weap',10),Effect('sec',10),Effect('comp',10)</t>
  </si>
  <si>
    <t>AMP Short Stock Bolt Caster</t>
  </si>
  <si>
    <t>Anti-Material Projector</t>
  </si>
  <si>
    <t>Destroys Armour.</t>
  </si>
  <si>
    <t>AMP Short Stock Streamer</t>
  </si>
  <si>
    <t>AMP Rifle Grip Punch Bolter</t>
  </si>
  <si>
    <t>Destroys Armour. Opponent knocked over on hit.</t>
  </si>
  <si>
    <t>AMP Rifle Grip Streamer</t>
  </si>
  <si>
    <t>`12000000</t>
  </si>
  <si>
    <t>AMP Rifle Grip Scalpel Beam</t>
  </si>
  <si>
    <t>AMP Shoulder Mounted Annihilator</t>
  </si>
  <si>
    <t>Destroys Armour. Opponent Inflicts 60 vehicle and spaceship scale damage. Ignores shields.</t>
  </si>
  <si>
    <t>Nausea Globe</t>
  </si>
  <si>
    <t>Grenade</t>
  </si>
  <si>
    <t>Explosive</t>
  </si>
  <si>
    <t>See Description. Pg. 35. Exploration Supplement</t>
  </si>
  <si>
    <t>Frag Grenade</t>
  </si>
  <si>
    <t>Flashbang Grenade</t>
  </si>
  <si>
    <t>Concussion Grenade</t>
  </si>
  <si>
    <t>EMP Grenade</t>
  </si>
  <si>
    <t>Damages robotic targets only.</t>
  </si>
  <si>
    <t>Plasma Grenade</t>
  </si>
  <si>
    <t>Missile Launcher (Anti-Personnel)</t>
  </si>
  <si>
    <t>Missile Launcher</t>
  </si>
  <si>
    <t>Heavy, Explosive</t>
  </si>
  <si>
    <t>Half damage vs shields.</t>
  </si>
  <si>
    <t>Missile Launcher (Anti-Tank)</t>
  </si>
  <si>
    <t>Missile Launcher (Anti-Aircraft)</t>
  </si>
  <si>
    <t>Ignore Range hit number when attacking spacecraft.</t>
  </si>
  <si>
    <t>Acane Model 5 Bazooka</t>
  </si>
  <si>
    <t>ODO 15 Light Anti-Tank Weapon</t>
  </si>
  <si>
    <t>XLS Omega Recoilless Rifle</t>
  </si>
  <si>
    <t xml:space="preserve">Half damage vs shields. </t>
  </si>
  <si>
    <t>Plasma Cannon</t>
  </si>
  <si>
    <t>Heavy, Energy</t>
  </si>
  <si>
    <t>Firer knocked over unless weapon is tripod mounted.</t>
  </si>
  <si>
    <t>Altair JP60 Accelerator</t>
  </si>
  <si>
    <t>Underslung Grenade Launcher</t>
  </si>
  <si>
    <t>Effects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</si>
</sst>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2"/>
  <sheetViews>
    <sheetView topLeftCell="A40" workbookViewId="0">
      <selection activeCell="X2" sqref="X2"/>
    </sheetView>
  </sheetViews>
  <sheetFormatPr defaultRowHeight="15" x14ac:dyDescent="0.25"/>
  <cols>
    <col min="1" max="1" width="37" bestFit="1" customWidth="1"/>
    <col min="20" max="20" width="11.140625" bestFit="1" customWidth="1"/>
    <col min="24" max="24" width="84.140625" bestFit="1" customWidth="1"/>
    <col min="26" max="26" width="9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189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5">
      <c r="A2" t="s">
        <v>156</v>
      </c>
      <c r="B2" t="s">
        <v>153</v>
      </c>
      <c r="C2" t="s">
        <v>61</v>
      </c>
      <c r="D2">
        <v>12</v>
      </c>
      <c r="E2">
        <v>20</v>
      </c>
      <c r="F2">
        <v>30</v>
      </c>
      <c r="G2">
        <v>4</v>
      </c>
      <c r="H2">
        <v>7</v>
      </c>
      <c r="I2">
        <v>10</v>
      </c>
      <c r="J2">
        <v>20</v>
      </c>
      <c r="K2">
        <v>20</v>
      </c>
      <c r="L2">
        <v>20</v>
      </c>
      <c r="M2" t="s">
        <v>30</v>
      </c>
      <c r="N2">
        <v>3</v>
      </c>
      <c r="O2" t="s">
        <v>30</v>
      </c>
      <c r="P2" t="s">
        <v>30</v>
      </c>
      <c r="Q2" t="s">
        <v>30</v>
      </c>
      <c r="R2" t="s">
        <v>30</v>
      </c>
      <c r="S2" t="b">
        <v>0</v>
      </c>
      <c r="T2" t="b">
        <v>0</v>
      </c>
      <c r="V2" t="b">
        <v>0</v>
      </c>
      <c r="W2" t="b">
        <v>0</v>
      </c>
      <c r="X2" t="s">
        <v>157</v>
      </c>
      <c r="Y2">
        <v>7000000</v>
      </c>
      <c r="Z2" t="s">
        <v>34</v>
      </c>
    </row>
    <row r="3" spans="1:26" x14ac:dyDescent="0.25">
      <c r="A3" t="s">
        <v>160</v>
      </c>
      <c r="B3" t="s">
        <v>153</v>
      </c>
      <c r="C3" t="s">
        <v>61</v>
      </c>
      <c r="D3">
        <v>10</v>
      </c>
      <c r="E3">
        <v>120</v>
      </c>
      <c r="F3">
        <v>1000</v>
      </c>
      <c r="G3">
        <v>6</v>
      </c>
      <c r="H3">
        <v>7</v>
      </c>
      <c r="I3">
        <v>10</v>
      </c>
      <c r="J3">
        <v>25</v>
      </c>
      <c r="K3">
        <v>25</v>
      </c>
      <c r="L3">
        <v>25</v>
      </c>
      <c r="M3" t="s">
        <v>30</v>
      </c>
      <c r="N3">
        <v>2</v>
      </c>
      <c r="O3" t="s">
        <v>30</v>
      </c>
      <c r="P3" t="s">
        <v>30</v>
      </c>
      <c r="Q3" t="s">
        <v>30</v>
      </c>
      <c r="R3" t="s">
        <v>30</v>
      </c>
      <c r="S3" t="b">
        <v>0</v>
      </c>
      <c r="T3" t="b">
        <v>0</v>
      </c>
      <c r="V3" t="b">
        <v>0</v>
      </c>
      <c r="W3" t="b">
        <v>0</v>
      </c>
      <c r="X3" t="s">
        <v>154</v>
      </c>
      <c r="Y3">
        <v>17000000</v>
      </c>
      <c r="Z3" t="s">
        <v>34</v>
      </c>
    </row>
    <row r="4" spans="1:26" x14ac:dyDescent="0.25">
      <c r="A4" t="s">
        <v>158</v>
      </c>
      <c r="B4" t="s">
        <v>153</v>
      </c>
      <c r="C4" t="s">
        <v>61</v>
      </c>
      <c r="D4">
        <v>16</v>
      </c>
      <c r="E4">
        <v>50</v>
      </c>
      <c r="F4">
        <v>120</v>
      </c>
      <c r="G4">
        <v>6</v>
      </c>
      <c r="H4">
        <v>8</v>
      </c>
      <c r="I4">
        <v>11</v>
      </c>
      <c r="J4">
        <v>20</v>
      </c>
      <c r="K4">
        <v>20</v>
      </c>
      <c r="L4">
        <v>20</v>
      </c>
      <c r="M4">
        <v>20</v>
      </c>
      <c r="N4">
        <v>2</v>
      </c>
      <c r="O4" t="s">
        <v>30</v>
      </c>
      <c r="P4" t="s">
        <v>30</v>
      </c>
      <c r="Q4" t="s">
        <v>30</v>
      </c>
      <c r="R4" t="s">
        <v>30</v>
      </c>
      <c r="S4" t="b">
        <v>0</v>
      </c>
      <c r="T4" t="b">
        <v>0</v>
      </c>
      <c r="V4" t="b">
        <v>0</v>
      </c>
      <c r="W4" t="b">
        <v>0</v>
      </c>
      <c r="X4" t="s">
        <v>154</v>
      </c>
      <c r="Y4" t="s">
        <v>159</v>
      </c>
      <c r="Z4" t="s">
        <v>34</v>
      </c>
    </row>
    <row r="5" spans="1:26" x14ac:dyDescent="0.25">
      <c r="A5" t="s">
        <v>152</v>
      </c>
      <c r="B5" t="s">
        <v>153</v>
      </c>
      <c r="C5" t="s">
        <v>61</v>
      </c>
      <c r="D5">
        <v>10</v>
      </c>
      <c r="E5">
        <v>40</v>
      </c>
      <c r="F5">
        <v>100</v>
      </c>
      <c r="G5">
        <v>5</v>
      </c>
      <c r="H5">
        <v>8</v>
      </c>
      <c r="I5">
        <v>11</v>
      </c>
      <c r="J5">
        <v>15</v>
      </c>
      <c r="K5">
        <v>15</v>
      </c>
      <c r="L5">
        <v>15</v>
      </c>
      <c r="M5" t="s">
        <v>30</v>
      </c>
      <c r="N5">
        <v>4</v>
      </c>
      <c r="O5" t="s">
        <v>30</v>
      </c>
      <c r="P5" t="s">
        <v>30</v>
      </c>
      <c r="Q5" t="s">
        <v>30</v>
      </c>
      <c r="R5" t="s">
        <v>30</v>
      </c>
      <c r="S5" t="b">
        <v>1</v>
      </c>
      <c r="T5" t="b">
        <v>0</v>
      </c>
      <c r="V5" t="b">
        <v>0</v>
      </c>
      <c r="W5" t="b">
        <v>0</v>
      </c>
      <c r="X5" t="s">
        <v>154</v>
      </c>
      <c r="Y5">
        <v>5000000</v>
      </c>
      <c r="Z5" t="s">
        <v>34</v>
      </c>
    </row>
    <row r="6" spans="1:26" x14ac:dyDescent="0.25">
      <c r="A6" t="s">
        <v>155</v>
      </c>
      <c r="B6" t="s">
        <v>153</v>
      </c>
      <c r="C6" t="s">
        <v>61</v>
      </c>
      <c r="D6">
        <v>8</v>
      </c>
      <c r="E6">
        <v>30</v>
      </c>
      <c r="F6">
        <v>60</v>
      </c>
      <c r="G6">
        <v>5</v>
      </c>
      <c r="H6">
        <v>8</v>
      </c>
      <c r="I6">
        <v>12</v>
      </c>
      <c r="J6">
        <v>10</v>
      </c>
      <c r="K6">
        <v>10</v>
      </c>
      <c r="L6">
        <v>10</v>
      </c>
      <c r="M6">
        <v>15</v>
      </c>
      <c r="N6">
        <v>3</v>
      </c>
      <c r="O6" t="s">
        <v>30</v>
      </c>
      <c r="P6" t="s">
        <v>30</v>
      </c>
      <c r="Q6" t="s">
        <v>30</v>
      </c>
      <c r="R6" t="s">
        <v>30</v>
      </c>
      <c r="S6" t="b">
        <v>1</v>
      </c>
      <c r="T6" t="b">
        <v>0</v>
      </c>
      <c r="V6" t="b">
        <v>0</v>
      </c>
      <c r="W6" t="b">
        <v>0</v>
      </c>
      <c r="X6" t="s">
        <v>154</v>
      </c>
      <c r="Y6">
        <v>9000000</v>
      </c>
      <c r="Z6" t="s">
        <v>34</v>
      </c>
    </row>
    <row r="7" spans="1:26" x14ac:dyDescent="0.25">
      <c r="A7" t="s">
        <v>161</v>
      </c>
      <c r="B7" t="s">
        <v>153</v>
      </c>
      <c r="C7" t="s">
        <v>61</v>
      </c>
      <c r="D7">
        <v>30</v>
      </c>
      <c r="E7">
        <v>700</v>
      </c>
      <c r="F7">
        <v>5000</v>
      </c>
      <c r="G7">
        <v>6</v>
      </c>
      <c r="H7">
        <v>8</v>
      </c>
      <c r="I7">
        <v>13</v>
      </c>
      <c r="J7">
        <v>60</v>
      </c>
      <c r="K7">
        <v>60</v>
      </c>
      <c r="L7">
        <v>60</v>
      </c>
      <c r="M7" t="s">
        <v>30</v>
      </c>
      <c r="N7">
        <v>1</v>
      </c>
      <c r="O7" t="s">
        <v>30</v>
      </c>
      <c r="P7" t="s">
        <v>30</v>
      </c>
      <c r="Q7" t="s">
        <v>30</v>
      </c>
      <c r="R7" t="s">
        <v>30</v>
      </c>
      <c r="S7" t="b">
        <v>0</v>
      </c>
      <c r="T7" t="b">
        <v>0</v>
      </c>
      <c r="V7" t="b">
        <v>0</v>
      </c>
      <c r="W7" t="b">
        <v>0</v>
      </c>
      <c r="X7" t="s">
        <v>162</v>
      </c>
      <c r="Y7">
        <v>35000000</v>
      </c>
      <c r="Z7" t="s">
        <v>34</v>
      </c>
    </row>
    <row r="8" spans="1:26" x14ac:dyDescent="0.25">
      <c r="A8" t="s">
        <v>44</v>
      </c>
      <c r="B8" t="s">
        <v>26</v>
      </c>
      <c r="C8" t="s">
        <v>27</v>
      </c>
      <c r="D8">
        <v>6</v>
      </c>
      <c r="E8">
        <v>50</v>
      </c>
      <c r="F8">
        <v>100</v>
      </c>
      <c r="G8">
        <v>5</v>
      </c>
      <c r="H8">
        <v>8</v>
      </c>
      <c r="I8">
        <v>14</v>
      </c>
      <c r="J8" t="s">
        <v>28</v>
      </c>
      <c r="K8" t="s">
        <v>28</v>
      </c>
      <c r="L8" t="s">
        <v>28</v>
      </c>
      <c r="M8" t="s">
        <v>29</v>
      </c>
      <c r="N8">
        <v>3</v>
      </c>
      <c r="O8" t="s">
        <v>30</v>
      </c>
      <c r="P8" t="s">
        <v>30</v>
      </c>
      <c r="Q8" t="s">
        <v>30</v>
      </c>
      <c r="R8" t="s">
        <v>30</v>
      </c>
      <c r="S8" t="b">
        <v>1</v>
      </c>
      <c r="T8" t="b">
        <v>0</v>
      </c>
      <c r="U8" t="s">
        <v>45</v>
      </c>
      <c r="V8" t="b">
        <v>0</v>
      </c>
      <c r="W8" t="b">
        <v>0</v>
      </c>
      <c r="X8" t="s">
        <v>46</v>
      </c>
      <c r="Y8">
        <v>1005000</v>
      </c>
      <c r="Z8" t="s">
        <v>34</v>
      </c>
    </row>
    <row r="9" spans="1:26" x14ac:dyDescent="0.25">
      <c r="A9" t="s">
        <v>25</v>
      </c>
      <c r="B9" t="s">
        <v>26</v>
      </c>
      <c r="C9" t="s">
        <v>27</v>
      </c>
      <c r="D9">
        <v>6</v>
      </c>
      <c r="E9">
        <v>50</v>
      </c>
      <c r="F9">
        <v>100</v>
      </c>
      <c r="G9">
        <v>5</v>
      </c>
      <c r="H9">
        <v>8</v>
      </c>
      <c r="I9">
        <v>14</v>
      </c>
      <c r="J9" t="s">
        <v>28</v>
      </c>
      <c r="K9" t="s">
        <v>28</v>
      </c>
      <c r="L9" t="s">
        <v>28</v>
      </c>
      <c r="M9" t="s">
        <v>29</v>
      </c>
      <c r="N9">
        <v>3</v>
      </c>
      <c r="O9" t="s">
        <v>30</v>
      </c>
      <c r="P9" t="s">
        <v>30</v>
      </c>
      <c r="Q9" t="s">
        <v>30</v>
      </c>
      <c r="R9" t="s">
        <v>30</v>
      </c>
      <c r="S9" t="b">
        <v>1</v>
      </c>
      <c r="T9" t="b">
        <v>0</v>
      </c>
      <c r="V9" t="b">
        <v>0</v>
      </c>
      <c r="W9" t="b">
        <v>0</v>
      </c>
      <c r="X9" t="s">
        <v>30</v>
      </c>
      <c r="Y9">
        <v>4</v>
      </c>
      <c r="Z9" t="s">
        <v>31</v>
      </c>
    </row>
    <row r="10" spans="1:26" x14ac:dyDescent="0.25">
      <c r="A10" t="s">
        <v>49</v>
      </c>
      <c r="B10" t="s">
        <v>26</v>
      </c>
      <c r="C10" t="s">
        <v>27</v>
      </c>
      <c r="D10">
        <v>8</v>
      </c>
      <c r="E10">
        <v>56</v>
      </c>
      <c r="F10">
        <v>110</v>
      </c>
      <c r="G10">
        <v>5</v>
      </c>
      <c r="H10">
        <v>8</v>
      </c>
      <c r="I10">
        <v>14</v>
      </c>
      <c r="J10" t="s">
        <v>28</v>
      </c>
      <c r="K10" t="s">
        <v>50</v>
      </c>
      <c r="L10" t="s">
        <v>51</v>
      </c>
      <c r="M10" t="s">
        <v>52</v>
      </c>
      <c r="N10">
        <v>4</v>
      </c>
      <c r="O10" t="s">
        <v>30</v>
      </c>
      <c r="P10" t="s">
        <v>30</v>
      </c>
      <c r="Q10" t="s">
        <v>30</v>
      </c>
      <c r="R10" t="s">
        <v>30</v>
      </c>
      <c r="S10" t="b">
        <v>1</v>
      </c>
      <c r="T10" t="b">
        <v>0</v>
      </c>
      <c r="U10" t="s">
        <v>53</v>
      </c>
      <c r="V10" t="b">
        <v>0</v>
      </c>
      <c r="W10" t="b">
        <v>0</v>
      </c>
      <c r="X10" t="s">
        <v>30</v>
      </c>
      <c r="Y10">
        <v>2900000</v>
      </c>
      <c r="Z10" t="s">
        <v>34</v>
      </c>
    </row>
    <row r="11" spans="1:26" x14ac:dyDescent="0.25">
      <c r="A11" t="s">
        <v>54</v>
      </c>
      <c r="B11" t="s">
        <v>26</v>
      </c>
      <c r="C11" t="s">
        <v>27</v>
      </c>
      <c r="D11">
        <v>10</v>
      </c>
      <c r="E11">
        <v>60</v>
      </c>
      <c r="F11">
        <v>120</v>
      </c>
      <c r="G11">
        <v>5</v>
      </c>
      <c r="H11">
        <v>8</v>
      </c>
      <c r="I11">
        <v>14</v>
      </c>
      <c r="J11" t="s">
        <v>55</v>
      </c>
      <c r="K11" t="s">
        <v>56</v>
      </c>
      <c r="L11" t="s">
        <v>57</v>
      </c>
      <c r="M11" t="s">
        <v>29</v>
      </c>
      <c r="N11">
        <v>2</v>
      </c>
      <c r="O11" t="s">
        <v>30</v>
      </c>
      <c r="P11" t="s">
        <v>30</v>
      </c>
      <c r="Q11" t="s">
        <v>30</v>
      </c>
      <c r="R11" t="s">
        <v>30</v>
      </c>
      <c r="S11" t="b">
        <v>1</v>
      </c>
      <c r="T11" t="b">
        <v>0</v>
      </c>
      <c r="U11" t="s">
        <v>58</v>
      </c>
      <c r="V11" t="b">
        <v>0</v>
      </c>
      <c r="W11" t="b">
        <v>0</v>
      </c>
      <c r="X11" t="s">
        <v>30</v>
      </c>
      <c r="Y11">
        <v>5000000</v>
      </c>
      <c r="Z11" t="s">
        <v>34</v>
      </c>
    </row>
    <row r="12" spans="1:26" x14ac:dyDescent="0.25">
      <c r="A12" t="s">
        <v>37</v>
      </c>
      <c r="B12" t="s">
        <v>26</v>
      </c>
      <c r="C12" t="s">
        <v>27</v>
      </c>
      <c r="D12">
        <v>10</v>
      </c>
      <c r="E12">
        <v>60</v>
      </c>
      <c r="F12">
        <v>120</v>
      </c>
      <c r="G12">
        <v>5</v>
      </c>
      <c r="H12">
        <v>8</v>
      </c>
      <c r="I12">
        <v>14</v>
      </c>
      <c r="J12" t="s">
        <v>28</v>
      </c>
      <c r="K12" t="s">
        <v>28</v>
      </c>
      <c r="L12" t="s">
        <v>28</v>
      </c>
      <c r="M12" t="s">
        <v>29</v>
      </c>
      <c r="N12">
        <v>3</v>
      </c>
      <c r="O12" t="s">
        <v>30</v>
      </c>
      <c r="P12" t="s">
        <v>30</v>
      </c>
      <c r="Q12" t="s">
        <v>30</v>
      </c>
      <c r="R12" t="s">
        <v>30</v>
      </c>
      <c r="S12" t="b">
        <v>1</v>
      </c>
      <c r="T12" t="b">
        <v>0</v>
      </c>
      <c r="V12" t="b">
        <v>0</v>
      </c>
      <c r="W12" t="b">
        <v>0</v>
      </c>
      <c r="X12" t="s">
        <v>30</v>
      </c>
      <c r="Y12">
        <v>65000</v>
      </c>
      <c r="Z12" t="s">
        <v>34</v>
      </c>
    </row>
    <row r="13" spans="1:26" x14ac:dyDescent="0.25">
      <c r="A13" t="s">
        <v>38</v>
      </c>
      <c r="B13" t="s">
        <v>26</v>
      </c>
      <c r="C13" t="s">
        <v>27</v>
      </c>
      <c r="D13">
        <v>8</v>
      </c>
      <c r="E13">
        <v>56</v>
      </c>
      <c r="F13">
        <v>110</v>
      </c>
      <c r="G13">
        <v>5</v>
      </c>
      <c r="H13">
        <v>8</v>
      </c>
      <c r="I13">
        <v>14</v>
      </c>
      <c r="J13" t="s">
        <v>39</v>
      </c>
      <c r="K13" t="s">
        <v>40</v>
      </c>
      <c r="L13" t="s">
        <v>41</v>
      </c>
      <c r="M13" t="s">
        <v>29</v>
      </c>
      <c r="N13">
        <v>3</v>
      </c>
      <c r="O13" t="s">
        <v>30</v>
      </c>
      <c r="P13" t="s">
        <v>30</v>
      </c>
      <c r="Q13" t="s">
        <v>30</v>
      </c>
      <c r="R13" t="s">
        <v>30</v>
      </c>
      <c r="S13" t="b">
        <v>1</v>
      </c>
      <c r="T13" t="b">
        <v>0</v>
      </c>
      <c r="V13" t="b">
        <v>0</v>
      </c>
      <c r="W13" t="b">
        <v>0</v>
      </c>
      <c r="X13" t="s">
        <v>30</v>
      </c>
      <c r="Y13">
        <v>225000</v>
      </c>
      <c r="Z13" t="s">
        <v>34</v>
      </c>
    </row>
    <row r="14" spans="1:26" x14ac:dyDescent="0.25">
      <c r="A14" t="s">
        <v>42</v>
      </c>
      <c r="B14" t="s">
        <v>26</v>
      </c>
      <c r="C14" t="s">
        <v>27</v>
      </c>
      <c r="D14">
        <v>6</v>
      </c>
      <c r="E14">
        <v>50</v>
      </c>
      <c r="F14">
        <v>100</v>
      </c>
      <c r="G14">
        <v>5</v>
      </c>
      <c r="H14">
        <v>8</v>
      </c>
      <c r="I14">
        <v>14</v>
      </c>
      <c r="J14" t="s">
        <v>28</v>
      </c>
      <c r="K14" t="s">
        <v>28</v>
      </c>
      <c r="L14" t="s">
        <v>28</v>
      </c>
      <c r="M14" t="s">
        <v>29</v>
      </c>
      <c r="N14">
        <v>3</v>
      </c>
      <c r="O14" t="s">
        <v>30</v>
      </c>
      <c r="P14" t="s">
        <v>30</v>
      </c>
      <c r="Q14" t="s">
        <v>30</v>
      </c>
      <c r="R14" t="s">
        <v>30</v>
      </c>
      <c r="S14" t="b">
        <v>1</v>
      </c>
      <c r="T14" t="b">
        <v>0</v>
      </c>
      <c r="U14" t="s">
        <v>36</v>
      </c>
      <c r="V14" t="b">
        <v>0</v>
      </c>
      <c r="W14" t="b">
        <v>0</v>
      </c>
      <c r="X14" t="s">
        <v>43</v>
      </c>
      <c r="Y14">
        <v>400500</v>
      </c>
      <c r="Z14" t="s">
        <v>34</v>
      </c>
    </row>
    <row r="15" spans="1:26" x14ac:dyDescent="0.25">
      <c r="A15" t="s">
        <v>47</v>
      </c>
      <c r="B15" t="s">
        <v>26</v>
      </c>
      <c r="C15" t="s">
        <v>27</v>
      </c>
      <c r="D15">
        <v>10</v>
      </c>
      <c r="E15">
        <v>60</v>
      </c>
      <c r="F15">
        <v>120</v>
      </c>
      <c r="G15">
        <v>5</v>
      </c>
      <c r="H15">
        <v>8</v>
      </c>
      <c r="I15">
        <v>14</v>
      </c>
      <c r="J15" t="s">
        <v>39</v>
      </c>
      <c r="K15" t="s">
        <v>40</v>
      </c>
      <c r="L15" t="s">
        <v>41</v>
      </c>
      <c r="M15" t="s">
        <v>29</v>
      </c>
      <c r="N15">
        <v>4</v>
      </c>
      <c r="O15" t="s">
        <v>30</v>
      </c>
      <c r="P15" t="s">
        <v>30</v>
      </c>
      <c r="Q15" t="s">
        <v>30</v>
      </c>
      <c r="R15" t="s">
        <v>30</v>
      </c>
      <c r="S15" t="b">
        <v>1</v>
      </c>
      <c r="T15" t="b">
        <v>0</v>
      </c>
      <c r="U15" t="s">
        <v>36</v>
      </c>
      <c r="V15" t="b">
        <v>0</v>
      </c>
      <c r="W15" t="b">
        <v>0</v>
      </c>
      <c r="X15" t="s">
        <v>48</v>
      </c>
      <c r="Y15">
        <v>1400000</v>
      </c>
      <c r="Z15" t="s">
        <v>34</v>
      </c>
    </row>
    <row r="16" spans="1:26" x14ac:dyDescent="0.25">
      <c r="A16" t="s">
        <v>35</v>
      </c>
      <c r="B16" t="s">
        <v>26</v>
      </c>
      <c r="C16" t="s">
        <v>27</v>
      </c>
      <c r="D16">
        <v>6</v>
      </c>
      <c r="E16">
        <v>50</v>
      </c>
      <c r="F16">
        <v>100</v>
      </c>
      <c r="G16">
        <v>5</v>
      </c>
      <c r="H16">
        <v>8</v>
      </c>
      <c r="I16">
        <v>14</v>
      </c>
      <c r="J16" t="s">
        <v>28</v>
      </c>
      <c r="K16" t="s">
        <v>28</v>
      </c>
      <c r="L16" t="s">
        <v>28</v>
      </c>
      <c r="M16" t="s">
        <v>29</v>
      </c>
      <c r="N16">
        <v>6</v>
      </c>
      <c r="O16" t="s">
        <v>30</v>
      </c>
      <c r="P16" t="s">
        <v>30</v>
      </c>
      <c r="Q16" t="s">
        <v>30</v>
      </c>
      <c r="R16" t="s">
        <v>30</v>
      </c>
      <c r="S16" t="b">
        <v>1</v>
      </c>
      <c r="T16" t="b">
        <v>0</v>
      </c>
      <c r="U16" t="s">
        <v>36</v>
      </c>
      <c r="V16" t="b">
        <v>0</v>
      </c>
      <c r="W16" t="b">
        <v>0</v>
      </c>
      <c r="X16" t="s">
        <v>30</v>
      </c>
      <c r="Y16">
        <v>50000</v>
      </c>
      <c r="Z16" t="s">
        <v>34</v>
      </c>
    </row>
    <row r="17" spans="1:26" x14ac:dyDescent="0.25">
      <c r="A17" t="s">
        <v>32</v>
      </c>
      <c r="B17" t="s">
        <v>26</v>
      </c>
      <c r="C17" t="s">
        <v>27</v>
      </c>
      <c r="D17">
        <v>6</v>
      </c>
      <c r="E17">
        <v>50</v>
      </c>
      <c r="F17">
        <v>100</v>
      </c>
      <c r="G17">
        <v>5</v>
      </c>
      <c r="H17">
        <v>8</v>
      </c>
      <c r="I17">
        <v>14</v>
      </c>
      <c r="J17" t="s">
        <v>28</v>
      </c>
      <c r="K17" t="s">
        <v>28</v>
      </c>
      <c r="L17" t="s">
        <v>28</v>
      </c>
      <c r="M17" t="s">
        <v>33</v>
      </c>
      <c r="N17">
        <v>2</v>
      </c>
      <c r="O17" t="s">
        <v>30</v>
      </c>
      <c r="P17" t="s">
        <v>30</v>
      </c>
      <c r="Q17" t="s">
        <v>30</v>
      </c>
      <c r="R17" t="s">
        <v>30</v>
      </c>
      <c r="S17" t="b">
        <v>1</v>
      </c>
      <c r="T17" t="b">
        <v>0</v>
      </c>
      <c r="V17" t="b">
        <v>0</v>
      </c>
      <c r="W17" t="b">
        <v>0</v>
      </c>
      <c r="X17" t="s">
        <v>30</v>
      </c>
      <c r="Y17">
        <v>42000</v>
      </c>
      <c r="Z17" t="s">
        <v>34</v>
      </c>
    </row>
    <row r="18" spans="1:26" x14ac:dyDescent="0.25">
      <c r="A18" t="s">
        <v>86</v>
      </c>
      <c r="B18" t="s">
        <v>87</v>
      </c>
      <c r="C18" t="s">
        <v>61</v>
      </c>
      <c r="D18">
        <v>12</v>
      </c>
      <c r="E18">
        <v>70</v>
      </c>
      <c r="F18">
        <v>200</v>
      </c>
      <c r="G18">
        <v>4</v>
      </c>
      <c r="H18">
        <v>7</v>
      </c>
      <c r="I18">
        <v>10</v>
      </c>
      <c r="J18">
        <v>5</v>
      </c>
      <c r="K18">
        <v>5</v>
      </c>
      <c r="L18">
        <v>5</v>
      </c>
      <c r="M18">
        <v>20</v>
      </c>
      <c r="N18" t="s">
        <v>30</v>
      </c>
      <c r="O18" t="s">
        <v>30</v>
      </c>
      <c r="P18" t="s">
        <v>30</v>
      </c>
      <c r="Q18" t="s">
        <v>30</v>
      </c>
      <c r="R18" t="s">
        <v>30</v>
      </c>
      <c r="S18" t="b">
        <v>0</v>
      </c>
      <c r="T18" t="b">
        <v>0</v>
      </c>
      <c r="V18" t="b">
        <v>1</v>
      </c>
      <c r="W18" t="b">
        <v>1</v>
      </c>
      <c r="X18" t="s">
        <v>30</v>
      </c>
      <c r="Y18">
        <v>50</v>
      </c>
      <c r="Z18" t="s">
        <v>31</v>
      </c>
    </row>
    <row r="19" spans="1:26" x14ac:dyDescent="0.25">
      <c r="A19" t="s">
        <v>88</v>
      </c>
      <c r="B19" t="s">
        <v>87</v>
      </c>
      <c r="C19" t="s">
        <v>61</v>
      </c>
      <c r="D19">
        <v>10</v>
      </c>
      <c r="E19">
        <v>60</v>
      </c>
      <c r="F19">
        <v>150</v>
      </c>
      <c r="G19">
        <v>4</v>
      </c>
      <c r="H19">
        <v>7</v>
      </c>
      <c r="I19">
        <v>10</v>
      </c>
      <c r="J19">
        <v>5</v>
      </c>
      <c r="K19">
        <v>5</v>
      </c>
      <c r="L19">
        <v>5</v>
      </c>
      <c r="M19">
        <v>20</v>
      </c>
      <c r="N19" t="s">
        <v>30</v>
      </c>
      <c r="O19" t="s">
        <v>30</v>
      </c>
      <c r="P19" t="s">
        <v>30</v>
      </c>
      <c r="Q19" t="s">
        <v>30</v>
      </c>
      <c r="R19" t="s">
        <v>30</v>
      </c>
      <c r="S19" t="b">
        <v>0</v>
      </c>
      <c r="T19" t="b">
        <v>0</v>
      </c>
      <c r="U19" t="s">
        <v>63</v>
      </c>
      <c r="V19" t="b">
        <v>1</v>
      </c>
      <c r="W19" t="b">
        <v>1</v>
      </c>
      <c r="X19" t="s">
        <v>30</v>
      </c>
      <c r="Y19">
        <v>62000</v>
      </c>
      <c r="Z19" t="s">
        <v>34</v>
      </c>
    </row>
    <row r="20" spans="1:26" x14ac:dyDescent="0.25">
      <c r="A20" t="s">
        <v>89</v>
      </c>
      <c r="B20" t="s">
        <v>87</v>
      </c>
      <c r="C20" t="s">
        <v>61</v>
      </c>
      <c r="D20">
        <v>12</v>
      </c>
      <c r="E20">
        <v>70</v>
      </c>
      <c r="F20">
        <v>200</v>
      </c>
      <c r="G20">
        <v>4</v>
      </c>
      <c r="H20">
        <v>7</v>
      </c>
      <c r="I20">
        <v>10</v>
      </c>
      <c r="J20">
        <v>5</v>
      </c>
      <c r="K20">
        <v>5</v>
      </c>
      <c r="L20">
        <v>5</v>
      </c>
      <c r="M20">
        <v>30</v>
      </c>
      <c r="N20" t="s">
        <v>30</v>
      </c>
      <c r="O20" t="s">
        <v>30</v>
      </c>
      <c r="P20" t="s">
        <v>30</v>
      </c>
      <c r="Q20" t="s">
        <v>30</v>
      </c>
      <c r="R20" t="s">
        <v>30</v>
      </c>
      <c r="S20" t="b">
        <v>0</v>
      </c>
      <c r="T20" t="b">
        <v>0</v>
      </c>
      <c r="V20" t="b">
        <v>1</v>
      </c>
      <c r="W20" t="b">
        <v>1</v>
      </c>
      <c r="X20" t="s">
        <v>90</v>
      </c>
      <c r="Y20">
        <v>2134000</v>
      </c>
      <c r="Z20" t="s">
        <v>34</v>
      </c>
    </row>
    <row r="21" spans="1:26" x14ac:dyDescent="0.25">
      <c r="A21" t="s">
        <v>91</v>
      </c>
      <c r="B21" t="s">
        <v>87</v>
      </c>
      <c r="C21" t="s">
        <v>61</v>
      </c>
      <c r="D21">
        <v>12</v>
      </c>
      <c r="E21">
        <v>70</v>
      </c>
      <c r="F21">
        <v>200</v>
      </c>
      <c r="G21">
        <v>4</v>
      </c>
      <c r="H21">
        <v>7</v>
      </c>
      <c r="I21">
        <v>10</v>
      </c>
      <c r="J21">
        <v>10</v>
      </c>
      <c r="K21">
        <v>10</v>
      </c>
      <c r="L21">
        <v>10</v>
      </c>
      <c r="M21">
        <v>20</v>
      </c>
      <c r="N21" t="s">
        <v>30</v>
      </c>
      <c r="O21" t="s">
        <v>30</v>
      </c>
      <c r="P21" t="s">
        <v>30</v>
      </c>
      <c r="Q21" t="s">
        <v>30</v>
      </c>
      <c r="R21" t="s">
        <v>30</v>
      </c>
      <c r="S21" t="b">
        <v>0</v>
      </c>
      <c r="T21" t="b">
        <v>0</v>
      </c>
      <c r="U21" t="s">
        <v>92</v>
      </c>
      <c r="V21" t="b">
        <v>1</v>
      </c>
      <c r="W21" t="b">
        <v>1</v>
      </c>
      <c r="X21" t="s">
        <v>30</v>
      </c>
      <c r="Y21">
        <v>13599000</v>
      </c>
      <c r="Z21" t="s">
        <v>34</v>
      </c>
    </row>
    <row r="22" spans="1:26" x14ac:dyDescent="0.25">
      <c r="A22" t="s">
        <v>121</v>
      </c>
      <c r="B22" t="s">
        <v>121</v>
      </c>
      <c r="C22" t="s">
        <v>122</v>
      </c>
      <c r="D22">
        <v>30</v>
      </c>
      <c r="E22">
        <v>60</v>
      </c>
      <c r="F22">
        <v>180</v>
      </c>
      <c r="G22">
        <v>5</v>
      </c>
      <c r="H22">
        <v>8</v>
      </c>
      <c r="I22">
        <v>14</v>
      </c>
      <c r="J22" t="s">
        <v>39</v>
      </c>
      <c r="K22" t="s">
        <v>39</v>
      </c>
      <c r="L22" t="s">
        <v>39</v>
      </c>
      <c r="M22" t="s">
        <v>123</v>
      </c>
      <c r="N22">
        <v>10</v>
      </c>
      <c r="O22" t="s">
        <v>30</v>
      </c>
      <c r="P22" t="s">
        <v>30</v>
      </c>
      <c r="Q22" t="s">
        <v>30</v>
      </c>
      <c r="R22" t="s">
        <v>30</v>
      </c>
      <c r="S22" t="b">
        <v>0</v>
      </c>
      <c r="T22" t="b">
        <v>0</v>
      </c>
      <c r="V22" t="b">
        <v>1</v>
      </c>
      <c r="W22" t="b">
        <v>1</v>
      </c>
      <c r="X22" t="s">
        <v>30</v>
      </c>
      <c r="Y22">
        <v>1000</v>
      </c>
      <c r="Z22" t="s">
        <v>31</v>
      </c>
    </row>
    <row r="23" spans="1:26" x14ac:dyDescent="0.25">
      <c r="A23" t="s">
        <v>124</v>
      </c>
      <c r="B23" t="s">
        <v>121</v>
      </c>
      <c r="C23" t="s">
        <v>122</v>
      </c>
      <c r="D23">
        <v>30</v>
      </c>
      <c r="E23">
        <v>60</v>
      </c>
      <c r="F23">
        <v>180</v>
      </c>
      <c r="G23">
        <v>5</v>
      </c>
      <c r="H23">
        <v>8</v>
      </c>
      <c r="I23">
        <v>14</v>
      </c>
      <c r="J23" t="s">
        <v>39</v>
      </c>
      <c r="K23" t="s">
        <v>39</v>
      </c>
      <c r="L23" t="s">
        <v>39</v>
      </c>
      <c r="M23" t="s">
        <v>125</v>
      </c>
      <c r="N23">
        <v>6</v>
      </c>
      <c r="O23" t="s">
        <v>30</v>
      </c>
      <c r="P23" t="s">
        <v>30</v>
      </c>
      <c r="Q23" t="s">
        <v>30</v>
      </c>
      <c r="R23" t="s">
        <v>30</v>
      </c>
      <c r="S23" t="b">
        <v>0</v>
      </c>
      <c r="T23" t="b">
        <v>0</v>
      </c>
      <c r="V23" t="b">
        <v>1</v>
      </c>
      <c r="W23" t="b">
        <v>1</v>
      </c>
      <c r="X23" t="s">
        <v>30</v>
      </c>
      <c r="Y23">
        <v>7600000</v>
      </c>
      <c r="Z23" t="s">
        <v>34</v>
      </c>
    </row>
    <row r="24" spans="1:26" x14ac:dyDescent="0.25">
      <c r="A24" t="s">
        <v>126</v>
      </c>
      <c r="B24" t="s">
        <v>121</v>
      </c>
      <c r="C24" t="s">
        <v>122</v>
      </c>
      <c r="D24">
        <v>30</v>
      </c>
      <c r="E24">
        <v>60</v>
      </c>
      <c r="F24">
        <v>180</v>
      </c>
      <c r="G24">
        <v>5</v>
      </c>
      <c r="H24">
        <v>8</v>
      </c>
      <c r="I24">
        <v>14</v>
      </c>
      <c r="J24" t="s">
        <v>39</v>
      </c>
      <c r="K24" t="s">
        <v>39</v>
      </c>
      <c r="L24" t="s">
        <v>39</v>
      </c>
      <c r="M24" t="s">
        <v>123</v>
      </c>
      <c r="N24">
        <v>10</v>
      </c>
      <c r="O24" t="s">
        <v>30</v>
      </c>
      <c r="P24" t="s">
        <v>30</v>
      </c>
      <c r="Q24" t="s">
        <v>30</v>
      </c>
      <c r="R24" t="s">
        <v>30</v>
      </c>
      <c r="S24" t="b">
        <v>0</v>
      </c>
      <c r="T24" t="b">
        <v>0</v>
      </c>
      <c r="U24" t="s">
        <v>127</v>
      </c>
      <c r="V24" t="b">
        <v>1</v>
      </c>
      <c r="W24" t="b">
        <v>1</v>
      </c>
      <c r="X24" t="s">
        <v>30</v>
      </c>
      <c r="Y24">
        <v>9000000</v>
      </c>
      <c r="Z24" t="s">
        <v>34</v>
      </c>
    </row>
    <row r="25" spans="1:26" x14ac:dyDescent="0.25">
      <c r="A25" t="s">
        <v>128</v>
      </c>
      <c r="B25" t="s">
        <v>121</v>
      </c>
      <c r="C25" t="s">
        <v>122</v>
      </c>
      <c r="D25">
        <v>40</v>
      </c>
      <c r="E25">
        <v>80</v>
      </c>
      <c r="F25">
        <v>200</v>
      </c>
      <c r="G25">
        <v>5</v>
      </c>
      <c r="H25">
        <v>8</v>
      </c>
      <c r="I25">
        <v>14</v>
      </c>
      <c r="J25" t="s">
        <v>55</v>
      </c>
      <c r="K25" t="s">
        <v>55</v>
      </c>
      <c r="L25" t="s">
        <v>55</v>
      </c>
      <c r="M25" t="s">
        <v>129</v>
      </c>
      <c r="N25">
        <v>10</v>
      </c>
      <c r="O25" t="s">
        <v>30</v>
      </c>
      <c r="P25" t="s">
        <v>30</v>
      </c>
      <c r="Q25" t="s">
        <v>30</v>
      </c>
      <c r="R25" t="s">
        <v>30</v>
      </c>
      <c r="S25" t="b">
        <v>0</v>
      </c>
      <c r="T25" t="b">
        <v>0</v>
      </c>
      <c r="U25" t="s">
        <v>130</v>
      </c>
      <c r="V25" t="b">
        <v>1</v>
      </c>
      <c r="W25" t="b">
        <v>1</v>
      </c>
      <c r="X25" t="s">
        <v>30</v>
      </c>
      <c r="Y25">
        <v>42000000</v>
      </c>
      <c r="Z25" t="s">
        <v>34</v>
      </c>
    </row>
    <row r="26" spans="1:26" x14ac:dyDescent="0.25">
      <c r="A26" t="s">
        <v>169</v>
      </c>
      <c r="B26" t="s">
        <v>164</v>
      </c>
      <c r="C26" t="s">
        <v>165</v>
      </c>
      <c r="D26" t="s">
        <v>30</v>
      </c>
      <c r="E26" t="s">
        <v>30</v>
      </c>
      <c r="F26" t="s">
        <v>30</v>
      </c>
      <c r="G26" t="s">
        <v>30</v>
      </c>
      <c r="H26" t="s">
        <v>30</v>
      </c>
      <c r="I26" t="s">
        <v>30</v>
      </c>
      <c r="J26" t="s">
        <v>30</v>
      </c>
      <c r="K26" t="s">
        <v>30</v>
      </c>
      <c r="L26" t="s">
        <v>30</v>
      </c>
      <c r="M26" t="s">
        <v>30</v>
      </c>
      <c r="N26" t="s">
        <v>30</v>
      </c>
      <c r="O26">
        <v>2</v>
      </c>
      <c r="P26">
        <v>40</v>
      </c>
      <c r="Q26">
        <v>6</v>
      </c>
      <c r="R26">
        <v>5</v>
      </c>
      <c r="S26" t="b">
        <v>0</v>
      </c>
      <c r="T26" t="b">
        <v>0</v>
      </c>
      <c r="V26" t="b">
        <v>0</v>
      </c>
      <c r="W26" t="b">
        <v>0</v>
      </c>
      <c r="X26" t="s">
        <v>30</v>
      </c>
      <c r="Y26">
        <v>100</v>
      </c>
      <c r="Z26" t="s">
        <v>34</v>
      </c>
    </row>
    <row r="27" spans="1:26" x14ac:dyDescent="0.25">
      <c r="A27" t="s">
        <v>170</v>
      </c>
      <c r="B27" t="s">
        <v>164</v>
      </c>
      <c r="C27" t="s">
        <v>165</v>
      </c>
      <c r="D27" t="s">
        <v>30</v>
      </c>
      <c r="E27" t="s">
        <v>30</v>
      </c>
      <c r="F27" t="s">
        <v>30</v>
      </c>
      <c r="G27" t="s">
        <v>30</v>
      </c>
      <c r="H27" t="s">
        <v>30</v>
      </c>
      <c r="I27" t="s">
        <v>30</v>
      </c>
      <c r="J27" t="s">
        <v>30</v>
      </c>
      <c r="K27" t="s">
        <v>30</v>
      </c>
      <c r="L27" t="s">
        <v>30</v>
      </c>
      <c r="M27" t="s">
        <v>30</v>
      </c>
      <c r="N27" t="s">
        <v>30</v>
      </c>
      <c r="O27">
        <v>6</v>
      </c>
      <c r="P27">
        <v>60</v>
      </c>
      <c r="Q27">
        <v>16</v>
      </c>
      <c r="R27">
        <v>20</v>
      </c>
      <c r="S27" t="b">
        <v>0</v>
      </c>
      <c r="T27" t="b">
        <v>0</v>
      </c>
      <c r="V27" t="b">
        <v>0</v>
      </c>
      <c r="W27" t="b">
        <v>0</v>
      </c>
      <c r="X27" t="s">
        <v>171</v>
      </c>
      <c r="Y27">
        <v>1000</v>
      </c>
      <c r="Z27" t="s">
        <v>34</v>
      </c>
    </row>
    <row r="28" spans="1:26" x14ac:dyDescent="0.25">
      <c r="A28" t="s">
        <v>168</v>
      </c>
      <c r="B28" t="s">
        <v>164</v>
      </c>
      <c r="C28" t="s">
        <v>165</v>
      </c>
      <c r="D28" t="s">
        <v>30</v>
      </c>
      <c r="E28" t="s">
        <v>30</v>
      </c>
      <c r="F28" t="s">
        <v>30</v>
      </c>
      <c r="G28" t="s">
        <v>30</v>
      </c>
      <c r="H28" t="s">
        <v>30</v>
      </c>
      <c r="I28" t="s">
        <v>30</v>
      </c>
      <c r="J28" t="s">
        <v>30</v>
      </c>
      <c r="K28" t="s">
        <v>30</v>
      </c>
      <c r="L28" t="s">
        <v>30</v>
      </c>
      <c r="M28" t="s">
        <v>30</v>
      </c>
      <c r="N28" t="s">
        <v>30</v>
      </c>
      <c r="O28">
        <v>4</v>
      </c>
      <c r="P28">
        <v>0</v>
      </c>
      <c r="Q28">
        <v>12</v>
      </c>
      <c r="R28">
        <v>0</v>
      </c>
      <c r="S28" t="b">
        <v>0</v>
      </c>
      <c r="T28" t="b">
        <v>0</v>
      </c>
      <c r="V28" t="b">
        <v>0</v>
      </c>
      <c r="W28" t="b">
        <v>0</v>
      </c>
      <c r="X28" t="s">
        <v>30</v>
      </c>
      <c r="Y28">
        <v>4</v>
      </c>
      <c r="Z28" t="s">
        <v>31</v>
      </c>
    </row>
    <row r="29" spans="1:26" x14ac:dyDescent="0.25">
      <c r="A29" t="s">
        <v>167</v>
      </c>
      <c r="B29" t="s">
        <v>164</v>
      </c>
      <c r="C29" t="s">
        <v>165</v>
      </c>
      <c r="D29" t="s">
        <v>30</v>
      </c>
      <c r="E29" t="s">
        <v>30</v>
      </c>
      <c r="F29" t="s">
        <v>30</v>
      </c>
      <c r="G29" t="s">
        <v>30</v>
      </c>
      <c r="H29" t="s">
        <v>30</v>
      </c>
      <c r="I29" t="s">
        <v>30</v>
      </c>
      <c r="J29" t="s">
        <v>30</v>
      </c>
      <c r="K29" t="s">
        <v>30</v>
      </c>
      <c r="L29" t="s">
        <v>30</v>
      </c>
      <c r="M29" t="s">
        <v>30</v>
      </c>
      <c r="N29" t="s">
        <v>30</v>
      </c>
      <c r="O29">
        <v>6</v>
      </c>
      <c r="P29">
        <v>25</v>
      </c>
      <c r="Q29">
        <v>16</v>
      </c>
      <c r="R29">
        <v>10</v>
      </c>
      <c r="S29" t="b">
        <v>0</v>
      </c>
      <c r="T29" t="b">
        <v>0</v>
      </c>
      <c r="V29" t="b">
        <v>0</v>
      </c>
      <c r="W29" t="b">
        <v>0</v>
      </c>
      <c r="X29" t="s">
        <v>30</v>
      </c>
      <c r="Y29">
        <v>5</v>
      </c>
      <c r="Z29" t="s">
        <v>31</v>
      </c>
    </row>
    <row r="30" spans="1:26" x14ac:dyDescent="0.25">
      <c r="A30" t="s">
        <v>163</v>
      </c>
      <c r="B30" t="s">
        <v>164</v>
      </c>
      <c r="C30" t="s">
        <v>165</v>
      </c>
      <c r="D30" t="s">
        <v>30</v>
      </c>
      <c r="E30" t="s">
        <v>30</v>
      </c>
      <c r="F30" t="s">
        <v>30</v>
      </c>
      <c r="G30" t="s">
        <v>30</v>
      </c>
      <c r="H30" t="s">
        <v>30</v>
      </c>
      <c r="I30" t="s">
        <v>30</v>
      </c>
      <c r="J30" t="s">
        <v>30</v>
      </c>
      <c r="K30" t="s">
        <v>30</v>
      </c>
      <c r="L30" t="s">
        <v>30</v>
      </c>
      <c r="M30" t="s">
        <v>30</v>
      </c>
      <c r="N30">
        <v>1</v>
      </c>
      <c r="O30" t="s">
        <v>30</v>
      </c>
      <c r="P30" t="s">
        <v>30</v>
      </c>
      <c r="Q30" t="s">
        <v>30</v>
      </c>
      <c r="R30" t="s">
        <v>30</v>
      </c>
      <c r="S30" t="b">
        <v>0</v>
      </c>
      <c r="T30" t="b">
        <v>0</v>
      </c>
      <c r="V30" t="b">
        <v>0</v>
      </c>
      <c r="W30" t="b">
        <v>0</v>
      </c>
      <c r="X30" t="s">
        <v>166</v>
      </c>
      <c r="Y30">
        <v>8000000</v>
      </c>
      <c r="Z30" t="s">
        <v>34</v>
      </c>
    </row>
    <row r="31" spans="1:26" x14ac:dyDescent="0.25">
      <c r="A31" t="s">
        <v>172</v>
      </c>
      <c r="B31" t="s">
        <v>164</v>
      </c>
      <c r="C31" t="s">
        <v>165</v>
      </c>
      <c r="D31" t="s">
        <v>30</v>
      </c>
      <c r="E31" t="s">
        <v>30</v>
      </c>
      <c r="F31" t="s">
        <v>30</v>
      </c>
      <c r="G31" t="s">
        <v>30</v>
      </c>
      <c r="H31" t="s">
        <v>30</v>
      </c>
      <c r="I31" t="s">
        <v>30</v>
      </c>
      <c r="J31" t="s">
        <v>30</v>
      </c>
      <c r="K31" t="s">
        <v>30</v>
      </c>
      <c r="L31" t="s">
        <v>30</v>
      </c>
      <c r="M31" t="s">
        <v>30</v>
      </c>
      <c r="N31" t="s">
        <v>30</v>
      </c>
      <c r="O31">
        <v>8</v>
      </c>
      <c r="P31">
        <v>80</v>
      </c>
      <c r="Q31">
        <v>20</v>
      </c>
      <c r="R31">
        <v>30</v>
      </c>
      <c r="S31" t="b">
        <v>0</v>
      </c>
      <c r="T31" t="b">
        <v>0</v>
      </c>
      <c r="V31" t="b">
        <v>0</v>
      </c>
      <c r="W31" t="b">
        <v>0</v>
      </c>
      <c r="X31" t="s">
        <v>30</v>
      </c>
      <c r="Y31">
        <v>10000</v>
      </c>
      <c r="Z31" t="s">
        <v>34</v>
      </c>
    </row>
    <row r="32" spans="1:26" x14ac:dyDescent="0.25">
      <c r="A32" t="s">
        <v>148</v>
      </c>
      <c r="B32" t="s">
        <v>144</v>
      </c>
      <c r="C32" t="s">
        <v>145</v>
      </c>
      <c r="D32">
        <v>8</v>
      </c>
      <c r="E32">
        <v>60</v>
      </c>
      <c r="F32">
        <v>110</v>
      </c>
      <c r="G32">
        <v>5</v>
      </c>
      <c r="H32">
        <v>8</v>
      </c>
      <c r="I32">
        <v>14</v>
      </c>
      <c r="J32" t="s">
        <v>33</v>
      </c>
      <c r="K32" t="s">
        <v>33</v>
      </c>
      <c r="L32" t="s">
        <v>33</v>
      </c>
      <c r="M32" t="s">
        <v>30</v>
      </c>
      <c r="N32">
        <v>8</v>
      </c>
      <c r="O32" t="s">
        <v>30</v>
      </c>
      <c r="P32" t="s">
        <v>30</v>
      </c>
      <c r="Q32" t="s">
        <v>30</v>
      </c>
      <c r="R32" t="s">
        <v>30</v>
      </c>
      <c r="S32" t="b">
        <v>1</v>
      </c>
      <c r="T32" t="b">
        <v>0</v>
      </c>
      <c r="V32" t="b">
        <v>0</v>
      </c>
      <c r="W32" t="b">
        <v>0</v>
      </c>
      <c r="X32" t="s">
        <v>30</v>
      </c>
      <c r="Y32">
        <v>114000</v>
      </c>
      <c r="Z32" t="s">
        <v>34</v>
      </c>
    </row>
    <row r="33" spans="1:26" x14ac:dyDescent="0.25">
      <c r="A33" t="s">
        <v>144</v>
      </c>
      <c r="B33" t="s">
        <v>144</v>
      </c>
      <c r="C33" t="s">
        <v>145</v>
      </c>
      <c r="D33">
        <v>8</v>
      </c>
      <c r="E33">
        <v>60</v>
      </c>
      <c r="F33">
        <v>110</v>
      </c>
      <c r="G33">
        <v>5</v>
      </c>
      <c r="H33">
        <v>8</v>
      </c>
      <c r="I33">
        <v>14</v>
      </c>
      <c r="J33" t="s">
        <v>29</v>
      </c>
      <c r="K33" t="s">
        <v>29</v>
      </c>
      <c r="L33" t="s">
        <v>29</v>
      </c>
      <c r="M33" t="s">
        <v>30</v>
      </c>
      <c r="N33">
        <v>8</v>
      </c>
      <c r="O33" t="s">
        <v>30</v>
      </c>
      <c r="P33" t="s">
        <v>30</v>
      </c>
      <c r="Q33" t="s">
        <v>30</v>
      </c>
      <c r="R33" t="s">
        <v>30</v>
      </c>
      <c r="S33" t="b">
        <v>1</v>
      </c>
      <c r="T33" t="b">
        <v>0</v>
      </c>
      <c r="V33" t="b">
        <v>0</v>
      </c>
      <c r="W33" t="b">
        <v>0</v>
      </c>
      <c r="X33" t="s">
        <v>30</v>
      </c>
      <c r="Y33">
        <v>3</v>
      </c>
      <c r="Z33" t="s">
        <v>31</v>
      </c>
    </row>
    <row r="34" spans="1:26" x14ac:dyDescent="0.25">
      <c r="A34" t="s">
        <v>150</v>
      </c>
      <c r="B34" t="s">
        <v>144</v>
      </c>
      <c r="C34" t="s">
        <v>27</v>
      </c>
      <c r="D34">
        <v>8</v>
      </c>
      <c r="E34">
        <v>60</v>
      </c>
      <c r="F34">
        <v>110</v>
      </c>
      <c r="G34">
        <v>5</v>
      </c>
      <c r="H34">
        <v>8</v>
      </c>
      <c r="I34">
        <v>14</v>
      </c>
      <c r="J34" t="s">
        <v>29</v>
      </c>
      <c r="K34" t="s">
        <v>29</v>
      </c>
      <c r="L34" t="s">
        <v>29</v>
      </c>
      <c r="M34" t="s">
        <v>30</v>
      </c>
      <c r="N34">
        <v>6</v>
      </c>
      <c r="O34" t="s">
        <v>30</v>
      </c>
      <c r="P34" t="s">
        <v>30</v>
      </c>
      <c r="Q34" t="s">
        <v>30</v>
      </c>
      <c r="R34" t="s">
        <v>30</v>
      </c>
      <c r="S34" t="b">
        <v>1</v>
      </c>
      <c r="T34" t="b">
        <v>0</v>
      </c>
      <c r="U34" t="s">
        <v>151</v>
      </c>
      <c r="V34" t="b">
        <v>0</v>
      </c>
      <c r="W34" t="b">
        <v>0</v>
      </c>
      <c r="X34" t="s">
        <v>30</v>
      </c>
      <c r="Y34">
        <v>695000</v>
      </c>
      <c r="Z34" t="s">
        <v>34</v>
      </c>
    </row>
    <row r="35" spans="1:26" x14ac:dyDescent="0.25">
      <c r="A35" t="s">
        <v>146</v>
      </c>
      <c r="B35" t="s">
        <v>144</v>
      </c>
      <c r="C35" t="s">
        <v>145</v>
      </c>
      <c r="D35">
        <v>8</v>
      </c>
      <c r="E35">
        <v>60</v>
      </c>
      <c r="F35">
        <v>110</v>
      </c>
      <c r="G35">
        <v>5</v>
      </c>
      <c r="H35">
        <v>8</v>
      </c>
      <c r="I35">
        <v>14</v>
      </c>
      <c r="J35" t="s">
        <v>29</v>
      </c>
      <c r="K35" t="s">
        <v>29</v>
      </c>
      <c r="L35" t="s">
        <v>29</v>
      </c>
      <c r="M35" t="s">
        <v>30</v>
      </c>
      <c r="N35">
        <v>10</v>
      </c>
      <c r="O35" t="s">
        <v>30</v>
      </c>
      <c r="P35" t="s">
        <v>30</v>
      </c>
      <c r="Q35" t="s">
        <v>30</v>
      </c>
      <c r="R35" t="s">
        <v>30</v>
      </c>
      <c r="S35" t="b">
        <v>1</v>
      </c>
      <c r="T35" t="b">
        <v>0</v>
      </c>
      <c r="U35" t="s">
        <v>147</v>
      </c>
      <c r="V35" t="b">
        <v>0</v>
      </c>
      <c r="W35" t="b">
        <v>0</v>
      </c>
      <c r="X35" t="s">
        <v>30</v>
      </c>
      <c r="Y35">
        <v>83000</v>
      </c>
      <c r="Z35" t="s">
        <v>34</v>
      </c>
    </row>
    <row r="36" spans="1:26" x14ac:dyDescent="0.25">
      <c r="A36" t="s">
        <v>149</v>
      </c>
      <c r="B36" t="s">
        <v>144</v>
      </c>
      <c r="C36" t="s">
        <v>145</v>
      </c>
      <c r="D36">
        <v>10</v>
      </c>
      <c r="E36">
        <v>70</v>
      </c>
      <c r="F36">
        <v>120</v>
      </c>
      <c r="G36">
        <v>5</v>
      </c>
      <c r="H36">
        <v>8</v>
      </c>
      <c r="I36">
        <v>14</v>
      </c>
      <c r="J36" t="s">
        <v>29</v>
      </c>
      <c r="K36" t="s">
        <v>29</v>
      </c>
      <c r="L36" t="s">
        <v>29</v>
      </c>
      <c r="M36" t="s">
        <v>30</v>
      </c>
      <c r="N36">
        <v>8</v>
      </c>
      <c r="O36" t="s">
        <v>30</v>
      </c>
      <c r="P36" t="s">
        <v>30</v>
      </c>
      <c r="Q36" t="s">
        <v>30</v>
      </c>
      <c r="R36" t="s">
        <v>30</v>
      </c>
      <c r="S36" t="b">
        <v>1</v>
      </c>
      <c r="T36" t="b">
        <v>0</v>
      </c>
      <c r="U36" t="s">
        <v>58</v>
      </c>
      <c r="V36" t="b">
        <v>0</v>
      </c>
      <c r="W36" t="b">
        <v>0</v>
      </c>
      <c r="X36" t="s">
        <v>30</v>
      </c>
      <c r="Y36">
        <v>305000</v>
      </c>
      <c r="Z36" t="s">
        <v>34</v>
      </c>
    </row>
    <row r="37" spans="1:26" x14ac:dyDescent="0.25">
      <c r="A37" t="s">
        <v>137</v>
      </c>
      <c r="B37" t="s">
        <v>131</v>
      </c>
      <c r="C37" t="s">
        <v>138</v>
      </c>
      <c r="D37">
        <v>16</v>
      </c>
      <c r="E37">
        <v>100</v>
      </c>
      <c r="F37">
        <v>300</v>
      </c>
      <c r="G37">
        <v>5</v>
      </c>
      <c r="H37">
        <v>8</v>
      </c>
      <c r="I37">
        <v>9</v>
      </c>
      <c r="J37">
        <v>15</v>
      </c>
      <c r="K37">
        <v>15</v>
      </c>
      <c r="L37">
        <v>15</v>
      </c>
      <c r="M37" t="s">
        <v>125</v>
      </c>
      <c r="N37">
        <v>6</v>
      </c>
      <c r="O37" t="s">
        <v>30</v>
      </c>
      <c r="P37" t="s">
        <v>30</v>
      </c>
      <c r="Q37" t="s">
        <v>30</v>
      </c>
      <c r="R37" t="s">
        <v>30</v>
      </c>
      <c r="S37" t="b">
        <v>0</v>
      </c>
      <c r="T37" t="b">
        <v>0</v>
      </c>
      <c r="V37" t="b">
        <v>0</v>
      </c>
      <c r="W37" t="b">
        <v>0</v>
      </c>
      <c r="X37" t="s">
        <v>30</v>
      </c>
      <c r="Y37">
        <v>2200000</v>
      </c>
      <c r="Z37" t="s">
        <v>34</v>
      </c>
    </row>
    <row r="38" spans="1:26" x14ac:dyDescent="0.25">
      <c r="A38" t="s">
        <v>131</v>
      </c>
      <c r="B38" t="s">
        <v>131</v>
      </c>
      <c r="C38" t="s">
        <v>132</v>
      </c>
      <c r="D38">
        <v>16</v>
      </c>
      <c r="E38">
        <v>100</v>
      </c>
      <c r="F38">
        <v>300</v>
      </c>
      <c r="G38">
        <v>5</v>
      </c>
      <c r="H38">
        <v>8</v>
      </c>
      <c r="I38">
        <v>9</v>
      </c>
      <c r="J38">
        <v>10</v>
      </c>
      <c r="K38">
        <v>10</v>
      </c>
      <c r="L38">
        <v>10</v>
      </c>
      <c r="M38" t="s">
        <v>33</v>
      </c>
      <c r="N38">
        <v>4</v>
      </c>
      <c r="O38" t="s">
        <v>30</v>
      </c>
      <c r="P38" t="s">
        <v>30</v>
      </c>
      <c r="Q38" t="s">
        <v>30</v>
      </c>
      <c r="R38" t="s">
        <v>30</v>
      </c>
      <c r="S38" t="b">
        <v>0</v>
      </c>
      <c r="T38" t="b">
        <v>0</v>
      </c>
      <c r="V38" t="b">
        <v>0</v>
      </c>
      <c r="W38" t="b">
        <v>0</v>
      </c>
      <c r="X38" t="s">
        <v>30</v>
      </c>
      <c r="Y38">
        <v>10</v>
      </c>
      <c r="Z38" t="s">
        <v>31</v>
      </c>
    </row>
    <row r="39" spans="1:26" x14ac:dyDescent="0.25">
      <c r="A39" t="s">
        <v>133</v>
      </c>
      <c r="B39" t="s">
        <v>131</v>
      </c>
      <c r="C39" t="s">
        <v>134</v>
      </c>
      <c r="D39">
        <v>16</v>
      </c>
      <c r="E39">
        <v>100</v>
      </c>
      <c r="F39">
        <v>300</v>
      </c>
      <c r="G39">
        <v>5</v>
      </c>
      <c r="H39">
        <v>8</v>
      </c>
      <c r="I39">
        <v>9</v>
      </c>
      <c r="J39">
        <v>10</v>
      </c>
      <c r="K39">
        <v>10</v>
      </c>
      <c r="L39">
        <v>10</v>
      </c>
      <c r="M39" t="s">
        <v>52</v>
      </c>
      <c r="N39">
        <v>4</v>
      </c>
      <c r="O39" t="s">
        <v>30</v>
      </c>
      <c r="P39" t="s">
        <v>30</v>
      </c>
      <c r="Q39" t="s">
        <v>30</v>
      </c>
      <c r="R39" t="s">
        <v>30</v>
      </c>
      <c r="S39" t="b">
        <v>0</v>
      </c>
      <c r="T39" t="b">
        <v>0</v>
      </c>
      <c r="U39" t="s">
        <v>45</v>
      </c>
      <c r="V39" t="b">
        <v>0</v>
      </c>
      <c r="W39" t="b">
        <v>0</v>
      </c>
      <c r="X39" t="s">
        <v>30</v>
      </c>
      <c r="Y39">
        <v>270000</v>
      </c>
      <c r="Z39" t="s">
        <v>34</v>
      </c>
    </row>
    <row r="40" spans="1:26" x14ac:dyDescent="0.25">
      <c r="A40" t="s">
        <v>188</v>
      </c>
      <c r="B40" t="s">
        <v>131</v>
      </c>
      <c r="C40" t="s">
        <v>165</v>
      </c>
      <c r="D40" t="s">
        <v>30</v>
      </c>
      <c r="E40">
        <v>60</v>
      </c>
      <c r="F40">
        <v>150</v>
      </c>
      <c r="G40" t="s">
        <v>30</v>
      </c>
      <c r="H40">
        <v>9</v>
      </c>
      <c r="I40">
        <v>14</v>
      </c>
      <c r="J40" t="s">
        <v>30</v>
      </c>
      <c r="K40" t="s">
        <v>30</v>
      </c>
      <c r="L40" t="s">
        <v>30</v>
      </c>
      <c r="M40" t="s">
        <v>30</v>
      </c>
      <c r="N40">
        <v>2</v>
      </c>
      <c r="O40">
        <v>6</v>
      </c>
      <c r="P40">
        <v>25</v>
      </c>
      <c r="Q40">
        <v>16</v>
      </c>
      <c r="R40">
        <v>10</v>
      </c>
      <c r="S40" t="b">
        <v>0</v>
      </c>
      <c r="T40" t="b">
        <v>1</v>
      </c>
      <c r="V40" t="b">
        <v>0</v>
      </c>
      <c r="W40" t="b">
        <v>0</v>
      </c>
      <c r="X40" t="s">
        <v>30</v>
      </c>
      <c r="Y40">
        <v>40</v>
      </c>
      <c r="Z40" t="s">
        <v>31</v>
      </c>
    </row>
    <row r="41" spans="1:26" x14ac:dyDescent="0.25">
      <c r="A41" t="s">
        <v>135</v>
      </c>
      <c r="B41" t="s">
        <v>131</v>
      </c>
      <c r="C41" t="s">
        <v>134</v>
      </c>
      <c r="D41">
        <v>16</v>
      </c>
      <c r="E41">
        <v>100</v>
      </c>
      <c r="F41">
        <v>300</v>
      </c>
      <c r="G41">
        <v>5</v>
      </c>
      <c r="H41">
        <v>8</v>
      </c>
      <c r="I41">
        <v>9</v>
      </c>
      <c r="J41">
        <v>15</v>
      </c>
      <c r="K41">
        <v>15</v>
      </c>
      <c r="L41">
        <v>15</v>
      </c>
      <c r="M41" t="s">
        <v>33</v>
      </c>
      <c r="N41">
        <v>4</v>
      </c>
      <c r="O41" t="s">
        <v>30</v>
      </c>
      <c r="P41" t="s">
        <v>30</v>
      </c>
      <c r="Q41" t="s">
        <v>30</v>
      </c>
      <c r="R41" t="s">
        <v>30</v>
      </c>
      <c r="S41" t="b">
        <v>0</v>
      </c>
      <c r="T41" t="b">
        <v>0</v>
      </c>
      <c r="V41" t="b">
        <v>0</v>
      </c>
      <c r="W41" t="b">
        <v>0</v>
      </c>
      <c r="X41" t="s">
        <v>136</v>
      </c>
      <c r="Y41">
        <v>362000</v>
      </c>
      <c r="Z41" t="s">
        <v>34</v>
      </c>
    </row>
    <row r="42" spans="1:26" x14ac:dyDescent="0.25">
      <c r="A42" t="s">
        <v>65</v>
      </c>
      <c r="B42" t="s">
        <v>60</v>
      </c>
      <c r="C42" t="s">
        <v>61</v>
      </c>
      <c r="D42">
        <v>10</v>
      </c>
      <c r="E42">
        <v>80</v>
      </c>
      <c r="F42">
        <v>120</v>
      </c>
      <c r="G42">
        <v>4</v>
      </c>
      <c r="H42">
        <v>7</v>
      </c>
      <c r="I42">
        <v>11</v>
      </c>
      <c r="J42">
        <v>8</v>
      </c>
      <c r="K42">
        <v>8</v>
      </c>
      <c r="L42">
        <v>8</v>
      </c>
      <c r="M42" t="s">
        <v>30</v>
      </c>
      <c r="N42" t="s">
        <v>30</v>
      </c>
      <c r="O42" t="s">
        <v>30</v>
      </c>
      <c r="P42" t="s">
        <v>30</v>
      </c>
      <c r="Q42" t="s">
        <v>30</v>
      </c>
      <c r="R42" t="s">
        <v>30</v>
      </c>
      <c r="S42" t="b">
        <v>1</v>
      </c>
      <c r="T42" t="b">
        <v>0</v>
      </c>
      <c r="V42" t="b">
        <v>0</v>
      </c>
      <c r="W42" t="b">
        <v>0</v>
      </c>
      <c r="X42" t="s">
        <v>66</v>
      </c>
      <c r="Y42">
        <v>196000</v>
      </c>
      <c r="Z42" t="s">
        <v>34</v>
      </c>
    </row>
    <row r="43" spans="1:26" x14ac:dyDescent="0.25">
      <c r="A43" t="s">
        <v>67</v>
      </c>
      <c r="B43" t="s">
        <v>60</v>
      </c>
      <c r="C43" t="s">
        <v>61</v>
      </c>
      <c r="D43">
        <v>8</v>
      </c>
      <c r="E43">
        <v>60</v>
      </c>
      <c r="F43">
        <v>90</v>
      </c>
      <c r="G43">
        <v>4</v>
      </c>
      <c r="H43">
        <v>7</v>
      </c>
      <c r="I43">
        <v>11</v>
      </c>
      <c r="J43">
        <v>5</v>
      </c>
      <c r="K43">
        <v>5</v>
      </c>
      <c r="L43">
        <v>5</v>
      </c>
      <c r="M43">
        <v>15</v>
      </c>
      <c r="N43" t="s">
        <v>30</v>
      </c>
      <c r="O43" t="s">
        <v>30</v>
      </c>
      <c r="P43" t="s">
        <v>30</v>
      </c>
      <c r="Q43" t="s">
        <v>30</v>
      </c>
      <c r="R43" t="s">
        <v>30</v>
      </c>
      <c r="S43" t="b">
        <v>1</v>
      </c>
      <c r="T43" t="b">
        <v>0</v>
      </c>
      <c r="V43" t="b">
        <v>0</v>
      </c>
      <c r="W43" t="b">
        <v>0</v>
      </c>
      <c r="X43" t="s">
        <v>30</v>
      </c>
      <c r="Y43">
        <v>244000</v>
      </c>
      <c r="Z43" t="s">
        <v>34</v>
      </c>
    </row>
    <row r="44" spans="1:26" x14ac:dyDescent="0.25">
      <c r="A44" t="s">
        <v>64</v>
      </c>
      <c r="B44" t="s">
        <v>60</v>
      </c>
      <c r="C44" t="s">
        <v>61</v>
      </c>
      <c r="D44">
        <v>16</v>
      </c>
      <c r="E44">
        <v>100</v>
      </c>
      <c r="F44">
        <v>150</v>
      </c>
      <c r="G44">
        <v>4</v>
      </c>
      <c r="H44">
        <v>7</v>
      </c>
      <c r="I44">
        <v>11</v>
      </c>
      <c r="J44">
        <v>8</v>
      </c>
      <c r="K44">
        <v>8</v>
      </c>
      <c r="L44">
        <v>8</v>
      </c>
      <c r="M44" t="s">
        <v>30</v>
      </c>
      <c r="N44" t="s">
        <v>30</v>
      </c>
      <c r="O44" t="s">
        <v>30</v>
      </c>
      <c r="P44" t="s">
        <v>30</v>
      </c>
      <c r="Q44" t="s">
        <v>30</v>
      </c>
      <c r="R44" t="s">
        <v>30</v>
      </c>
      <c r="S44" t="b">
        <v>1</v>
      </c>
      <c r="T44" t="b">
        <v>0</v>
      </c>
      <c r="V44" t="b">
        <v>0</v>
      </c>
      <c r="W44" t="b">
        <v>0</v>
      </c>
      <c r="X44" t="s">
        <v>30</v>
      </c>
      <c r="Y44">
        <v>98000</v>
      </c>
      <c r="Z44" t="s">
        <v>34</v>
      </c>
    </row>
    <row r="45" spans="1:26" x14ac:dyDescent="0.25">
      <c r="A45" t="s">
        <v>74</v>
      </c>
      <c r="B45" t="s">
        <v>60</v>
      </c>
      <c r="C45" t="s">
        <v>61</v>
      </c>
      <c r="D45">
        <v>12</v>
      </c>
      <c r="E45">
        <v>90</v>
      </c>
      <c r="F45">
        <v>130</v>
      </c>
      <c r="G45">
        <v>4</v>
      </c>
      <c r="H45">
        <v>7</v>
      </c>
      <c r="I45">
        <v>11</v>
      </c>
      <c r="J45">
        <v>12</v>
      </c>
      <c r="K45">
        <v>12</v>
      </c>
      <c r="L45">
        <v>12</v>
      </c>
      <c r="M45" t="s">
        <v>30</v>
      </c>
      <c r="N45" t="s">
        <v>30</v>
      </c>
      <c r="O45" t="s">
        <v>30</v>
      </c>
      <c r="P45" t="s">
        <v>30</v>
      </c>
      <c r="Q45" t="s">
        <v>30</v>
      </c>
      <c r="R45" t="s">
        <v>30</v>
      </c>
      <c r="S45" t="b">
        <v>1</v>
      </c>
      <c r="T45" t="b">
        <v>0</v>
      </c>
      <c r="V45" t="b">
        <v>0</v>
      </c>
      <c r="W45" t="b">
        <v>0</v>
      </c>
      <c r="X45" t="s">
        <v>75</v>
      </c>
      <c r="Y45">
        <v>8200000</v>
      </c>
      <c r="Z45" t="s">
        <v>34</v>
      </c>
    </row>
    <row r="46" spans="1:26" x14ac:dyDescent="0.25">
      <c r="A46" t="s">
        <v>62</v>
      </c>
      <c r="B46" t="s">
        <v>60</v>
      </c>
      <c r="C46" t="s">
        <v>61</v>
      </c>
      <c r="D46">
        <v>10</v>
      </c>
      <c r="E46">
        <v>80</v>
      </c>
      <c r="F46">
        <v>120</v>
      </c>
      <c r="G46">
        <v>4</v>
      </c>
      <c r="H46">
        <v>7</v>
      </c>
      <c r="I46">
        <v>11</v>
      </c>
      <c r="J46">
        <v>8</v>
      </c>
      <c r="K46">
        <v>8</v>
      </c>
      <c r="L46">
        <v>8</v>
      </c>
      <c r="M46" t="s">
        <v>30</v>
      </c>
      <c r="N46" t="s">
        <v>30</v>
      </c>
      <c r="O46" t="s">
        <v>30</v>
      </c>
      <c r="P46" t="s">
        <v>30</v>
      </c>
      <c r="Q46" t="s">
        <v>30</v>
      </c>
      <c r="R46" t="s">
        <v>30</v>
      </c>
      <c r="S46" t="b">
        <v>1</v>
      </c>
      <c r="T46" t="b">
        <v>0</v>
      </c>
      <c r="U46" t="s">
        <v>63</v>
      </c>
      <c r="V46" t="b">
        <v>0</v>
      </c>
      <c r="W46" t="b">
        <v>0</v>
      </c>
      <c r="X46" t="s">
        <v>30</v>
      </c>
      <c r="Y46">
        <v>47000</v>
      </c>
      <c r="Z46" t="s">
        <v>34</v>
      </c>
    </row>
    <row r="47" spans="1:26" x14ac:dyDescent="0.25">
      <c r="A47" t="s">
        <v>59</v>
      </c>
      <c r="B47" t="s">
        <v>60</v>
      </c>
      <c r="C47" t="s">
        <v>61</v>
      </c>
      <c r="D47">
        <v>10</v>
      </c>
      <c r="E47">
        <v>80</v>
      </c>
      <c r="F47">
        <v>120</v>
      </c>
      <c r="G47">
        <v>4</v>
      </c>
      <c r="H47">
        <v>7</v>
      </c>
      <c r="I47">
        <v>11</v>
      </c>
      <c r="J47">
        <v>8</v>
      </c>
      <c r="K47">
        <v>8</v>
      </c>
      <c r="L47">
        <v>8</v>
      </c>
      <c r="M47" t="s">
        <v>30</v>
      </c>
      <c r="N47" t="s">
        <v>30</v>
      </c>
      <c r="O47" t="s">
        <v>30</v>
      </c>
      <c r="P47" t="s">
        <v>30</v>
      </c>
      <c r="Q47" t="s">
        <v>30</v>
      </c>
      <c r="R47" t="s">
        <v>30</v>
      </c>
      <c r="S47" t="b">
        <v>1</v>
      </c>
      <c r="T47" t="b">
        <v>0</v>
      </c>
      <c r="V47" t="b">
        <v>0</v>
      </c>
      <c r="W47" t="b">
        <v>0</v>
      </c>
      <c r="X47" t="s">
        <v>30</v>
      </c>
      <c r="Y47">
        <v>3</v>
      </c>
      <c r="Z47" t="s">
        <v>31</v>
      </c>
    </row>
    <row r="48" spans="1:26" x14ac:dyDescent="0.25">
      <c r="A48" t="s">
        <v>71</v>
      </c>
      <c r="B48" t="s">
        <v>60</v>
      </c>
      <c r="C48" t="s">
        <v>61</v>
      </c>
      <c r="D48">
        <v>12</v>
      </c>
      <c r="E48">
        <v>90</v>
      </c>
      <c r="F48">
        <v>130</v>
      </c>
      <c r="G48">
        <v>4</v>
      </c>
      <c r="H48">
        <v>7</v>
      </c>
      <c r="I48">
        <v>11</v>
      </c>
      <c r="J48">
        <v>12</v>
      </c>
      <c r="K48">
        <v>12</v>
      </c>
      <c r="L48">
        <v>12</v>
      </c>
      <c r="M48" t="s">
        <v>30</v>
      </c>
      <c r="N48" t="s">
        <v>30</v>
      </c>
      <c r="O48" t="s">
        <v>30</v>
      </c>
      <c r="P48" t="s">
        <v>30</v>
      </c>
      <c r="Q48" t="s">
        <v>30</v>
      </c>
      <c r="R48" t="s">
        <v>30</v>
      </c>
      <c r="S48" t="b">
        <v>1</v>
      </c>
      <c r="T48" t="b">
        <v>0</v>
      </c>
      <c r="U48" t="s">
        <v>72</v>
      </c>
      <c r="V48" t="b">
        <v>0</v>
      </c>
      <c r="W48" t="b">
        <v>0</v>
      </c>
      <c r="X48" t="s">
        <v>73</v>
      </c>
      <c r="Y48">
        <v>3550000</v>
      </c>
      <c r="Z48" t="s">
        <v>34</v>
      </c>
    </row>
    <row r="49" spans="1:26" x14ac:dyDescent="0.25">
      <c r="A49" t="s">
        <v>68</v>
      </c>
      <c r="B49" t="s">
        <v>60</v>
      </c>
      <c r="C49" t="s">
        <v>61</v>
      </c>
      <c r="D49">
        <v>10</v>
      </c>
      <c r="E49">
        <v>80</v>
      </c>
      <c r="F49">
        <v>120</v>
      </c>
      <c r="G49">
        <v>4</v>
      </c>
      <c r="H49">
        <v>7</v>
      </c>
      <c r="I49">
        <v>11</v>
      </c>
      <c r="J49">
        <v>12</v>
      </c>
      <c r="K49">
        <v>12</v>
      </c>
      <c r="L49">
        <v>12</v>
      </c>
      <c r="M49" t="s">
        <v>30</v>
      </c>
      <c r="N49" t="s">
        <v>30</v>
      </c>
      <c r="O49" t="s">
        <v>30</v>
      </c>
      <c r="P49" t="s">
        <v>30</v>
      </c>
      <c r="Q49" t="s">
        <v>30</v>
      </c>
      <c r="R49" t="s">
        <v>30</v>
      </c>
      <c r="S49" t="b">
        <v>1</v>
      </c>
      <c r="T49" t="b">
        <v>0</v>
      </c>
      <c r="V49" t="b">
        <v>0</v>
      </c>
      <c r="W49" t="b">
        <v>0</v>
      </c>
      <c r="X49" t="s">
        <v>30</v>
      </c>
      <c r="Y49">
        <v>863000</v>
      </c>
      <c r="Z49" t="s">
        <v>34</v>
      </c>
    </row>
    <row r="50" spans="1:26" x14ac:dyDescent="0.25">
      <c r="A50" t="s">
        <v>69</v>
      </c>
      <c r="B50" t="s">
        <v>60</v>
      </c>
      <c r="C50" t="s">
        <v>61</v>
      </c>
      <c r="D50">
        <v>10</v>
      </c>
      <c r="E50">
        <v>80</v>
      </c>
      <c r="F50">
        <v>120</v>
      </c>
      <c r="G50">
        <v>4</v>
      </c>
      <c r="H50">
        <v>7</v>
      </c>
      <c r="I50">
        <v>11</v>
      </c>
      <c r="J50">
        <v>10</v>
      </c>
      <c r="K50">
        <v>10</v>
      </c>
      <c r="L50">
        <v>10</v>
      </c>
      <c r="M50" t="s">
        <v>30</v>
      </c>
      <c r="N50" t="s">
        <v>30</v>
      </c>
      <c r="O50" t="s">
        <v>30</v>
      </c>
      <c r="P50" t="s">
        <v>30</v>
      </c>
      <c r="Q50" t="s">
        <v>30</v>
      </c>
      <c r="R50" t="s">
        <v>30</v>
      </c>
      <c r="S50" t="b">
        <v>1</v>
      </c>
      <c r="T50" t="b">
        <v>0</v>
      </c>
      <c r="U50" t="s">
        <v>70</v>
      </c>
      <c r="V50" t="b">
        <v>0</v>
      </c>
      <c r="W50" t="b">
        <v>0</v>
      </c>
      <c r="X50" t="s">
        <v>30</v>
      </c>
      <c r="Y50">
        <v>1809000</v>
      </c>
      <c r="Z50" t="s">
        <v>34</v>
      </c>
    </row>
    <row r="51" spans="1:26" x14ac:dyDescent="0.25">
      <c r="A51" t="s">
        <v>180</v>
      </c>
      <c r="B51" t="s">
        <v>174</v>
      </c>
      <c r="C51" t="s">
        <v>175</v>
      </c>
      <c r="D51" t="s">
        <v>30</v>
      </c>
      <c r="E51">
        <v>200</v>
      </c>
      <c r="F51">
        <v>2000</v>
      </c>
      <c r="G51" t="s">
        <v>30</v>
      </c>
      <c r="H51">
        <v>9</v>
      </c>
      <c r="I51">
        <v>12</v>
      </c>
      <c r="J51" t="s">
        <v>30</v>
      </c>
      <c r="K51" t="s">
        <v>30</v>
      </c>
      <c r="L51" t="s">
        <v>30</v>
      </c>
      <c r="M51" t="s">
        <v>30</v>
      </c>
      <c r="N51">
        <v>1</v>
      </c>
      <c r="O51">
        <v>10</v>
      </c>
      <c r="P51">
        <v>60</v>
      </c>
      <c r="Q51">
        <v>24</v>
      </c>
      <c r="R51">
        <v>20</v>
      </c>
      <c r="S51" t="b">
        <v>0</v>
      </c>
      <c r="T51" t="b">
        <v>0</v>
      </c>
      <c r="U51" t="s">
        <v>130</v>
      </c>
      <c r="V51" t="b">
        <v>0</v>
      </c>
      <c r="W51" t="b">
        <v>0</v>
      </c>
      <c r="X51" t="s">
        <v>176</v>
      </c>
      <c r="Y51">
        <v>97000</v>
      </c>
      <c r="Z51" t="s">
        <v>34</v>
      </c>
    </row>
    <row r="52" spans="1:26" x14ac:dyDescent="0.25">
      <c r="A52" t="s">
        <v>178</v>
      </c>
      <c r="B52" t="s">
        <v>174</v>
      </c>
      <c r="C52" t="s">
        <v>175</v>
      </c>
      <c r="D52" t="s">
        <v>30</v>
      </c>
      <c r="E52">
        <v>2000</v>
      </c>
      <c r="F52">
        <v>6000</v>
      </c>
      <c r="G52" t="s">
        <v>30</v>
      </c>
      <c r="H52">
        <v>10</v>
      </c>
      <c r="I52">
        <v>13</v>
      </c>
      <c r="J52" t="s">
        <v>30</v>
      </c>
      <c r="K52" t="s">
        <v>30</v>
      </c>
      <c r="L52" t="s">
        <v>30</v>
      </c>
      <c r="M52" t="s">
        <v>30</v>
      </c>
      <c r="N52">
        <v>1</v>
      </c>
      <c r="O52">
        <v>2</v>
      </c>
      <c r="P52">
        <v>120</v>
      </c>
      <c r="Q52">
        <v>40</v>
      </c>
      <c r="R52">
        <v>20</v>
      </c>
      <c r="S52" t="b">
        <v>0</v>
      </c>
      <c r="T52" t="b">
        <v>0</v>
      </c>
      <c r="V52" t="b">
        <v>0</v>
      </c>
      <c r="W52" t="b">
        <v>0</v>
      </c>
      <c r="X52" t="s">
        <v>179</v>
      </c>
      <c r="Y52">
        <v>2000</v>
      </c>
      <c r="Z52" t="s">
        <v>31</v>
      </c>
    </row>
    <row r="53" spans="1:26" x14ac:dyDescent="0.25">
      <c r="A53" t="s">
        <v>173</v>
      </c>
      <c r="B53" t="s">
        <v>174</v>
      </c>
      <c r="C53" t="s">
        <v>175</v>
      </c>
      <c r="D53" t="s">
        <v>30</v>
      </c>
      <c r="E53">
        <v>200</v>
      </c>
      <c r="F53">
        <v>2000</v>
      </c>
      <c r="G53" t="s">
        <v>30</v>
      </c>
      <c r="H53">
        <v>9</v>
      </c>
      <c r="I53">
        <v>12</v>
      </c>
      <c r="J53" t="s">
        <v>30</v>
      </c>
      <c r="K53" t="s">
        <v>30</v>
      </c>
      <c r="L53" t="s">
        <v>30</v>
      </c>
      <c r="M53" t="s">
        <v>30</v>
      </c>
      <c r="N53">
        <v>1</v>
      </c>
      <c r="O53">
        <v>10</v>
      </c>
      <c r="P53">
        <v>50</v>
      </c>
      <c r="Q53">
        <v>24</v>
      </c>
      <c r="R53">
        <v>20</v>
      </c>
      <c r="S53" t="b">
        <v>0</v>
      </c>
      <c r="T53" t="b">
        <v>0</v>
      </c>
      <c r="V53" t="b">
        <v>0</v>
      </c>
      <c r="W53" t="b">
        <v>0</v>
      </c>
      <c r="X53" t="s">
        <v>176</v>
      </c>
      <c r="Y53">
        <v>200</v>
      </c>
      <c r="Z53" t="s">
        <v>31</v>
      </c>
    </row>
    <row r="54" spans="1:26" x14ac:dyDescent="0.25">
      <c r="A54" t="s">
        <v>177</v>
      </c>
      <c r="B54" t="s">
        <v>174</v>
      </c>
      <c r="C54" t="s">
        <v>175</v>
      </c>
      <c r="D54" t="s">
        <v>30</v>
      </c>
      <c r="E54">
        <v>200</v>
      </c>
      <c r="F54">
        <v>2000</v>
      </c>
      <c r="G54" t="s">
        <v>30</v>
      </c>
      <c r="H54">
        <v>9</v>
      </c>
      <c r="I54">
        <v>12</v>
      </c>
      <c r="J54" t="s">
        <v>30</v>
      </c>
      <c r="K54" t="s">
        <v>30</v>
      </c>
      <c r="L54" t="s">
        <v>30</v>
      </c>
      <c r="M54" t="s">
        <v>30</v>
      </c>
      <c r="N54">
        <v>1</v>
      </c>
      <c r="O54">
        <v>2</v>
      </c>
      <c r="P54">
        <v>100</v>
      </c>
      <c r="Q54">
        <v>20</v>
      </c>
      <c r="R54">
        <v>20</v>
      </c>
      <c r="S54" t="b">
        <v>0</v>
      </c>
      <c r="T54" t="b">
        <v>0</v>
      </c>
      <c r="V54" t="b">
        <v>0</v>
      </c>
      <c r="W54" t="b">
        <v>0</v>
      </c>
      <c r="X54" t="s">
        <v>176</v>
      </c>
      <c r="Y54">
        <v>700</v>
      </c>
      <c r="Z54" t="s">
        <v>31</v>
      </c>
    </row>
    <row r="55" spans="1:26" x14ac:dyDescent="0.25">
      <c r="A55" t="s">
        <v>181</v>
      </c>
      <c r="B55" t="s">
        <v>174</v>
      </c>
      <c r="C55" t="s">
        <v>175</v>
      </c>
      <c r="D55" t="s">
        <v>30</v>
      </c>
      <c r="E55">
        <v>200</v>
      </c>
      <c r="F55">
        <v>2000</v>
      </c>
      <c r="G55" t="s">
        <v>30</v>
      </c>
      <c r="H55">
        <v>9</v>
      </c>
      <c r="I55">
        <v>12</v>
      </c>
      <c r="J55" t="s">
        <v>30</v>
      </c>
      <c r="K55" t="s">
        <v>30</v>
      </c>
      <c r="L55" t="s">
        <v>30</v>
      </c>
      <c r="M55" t="s">
        <v>30</v>
      </c>
      <c r="N55">
        <v>1</v>
      </c>
      <c r="O55">
        <v>2</v>
      </c>
      <c r="P55">
        <v>130</v>
      </c>
      <c r="Q55">
        <v>20</v>
      </c>
      <c r="R55">
        <v>30</v>
      </c>
      <c r="S55" t="b">
        <v>0</v>
      </c>
      <c r="T55" t="b">
        <v>0</v>
      </c>
      <c r="V55" t="b">
        <v>0</v>
      </c>
      <c r="W55" t="b">
        <v>0</v>
      </c>
      <c r="X55" t="s">
        <v>176</v>
      </c>
      <c r="Y55">
        <v>816000</v>
      </c>
      <c r="Z55" t="s">
        <v>34</v>
      </c>
    </row>
    <row r="56" spans="1:26" x14ac:dyDescent="0.25">
      <c r="A56" t="s">
        <v>182</v>
      </c>
      <c r="B56" t="s">
        <v>174</v>
      </c>
      <c r="C56" t="s">
        <v>175</v>
      </c>
      <c r="D56" t="s">
        <v>30</v>
      </c>
      <c r="E56">
        <v>200</v>
      </c>
      <c r="F56">
        <v>2000</v>
      </c>
      <c r="G56" t="s">
        <v>30</v>
      </c>
      <c r="H56">
        <v>9</v>
      </c>
      <c r="I56">
        <v>12</v>
      </c>
      <c r="J56" t="s">
        <v>30</v>
      </c>
      <c r="K56" t="s">
        <v>30</v>
      </c>
      <c r="L56" t="s">
        <v>30</v>
      </c>
      <c r="M56" t="s">
        <v>30</v>
      </c>
      <c r="N56">
        <v>4</v>
      </c>
      <c r="O56">
        <v>10</v>
      </c>
      <c r="P56">
        <v>60</v>
      </c>
      <c r="Q56">
        <v>24</v>
      </c>
      <c r="R56">
        <v>30</v>
      </c>
      <c r="S56" t="b">
        <v>0</v>
      </c>
      <c r="T56" t="b">
        <v>0</v>
      </c>
      <c r="U56" t="s">
        <v>127</v>
      </c>
      <c r="V56" t="b">
        <v>0</v>
      </c>
      <c r="W56" t="b">
        <v>0</v>
      </c>
      <c r="X56" t="s">
        <v>183</v>
      </c>
      <c r="Y56">
        <v>23300000</v>
      </c>
      <c r="Z56" t="s">
        <v>34</v>
      </c>
    </row>
    <row r="57" spans="1:26" x14ac:dyDescent="0.25">
      <c r="A57" t="s">
        <v>187</v>
      </c>
      <c r="B57" t="s">
        <v>184</v>
      </c>
      <c r="C57" t="s">
        <v>185</v>
      </c>
      <c r="D57" t="s">
        <v>30</v>
      </c>
      <c r="E57">
        <v>500</v>
      </c>
      <c r="F57">
        <v>3000</v>
      </c>
      <c r="G57" t="s">
        <v>30</v>
      </c>
      <c r="H57">
        <v>9</v>
      </c>
      <c r="I57">
        <v>12</v>
      </c>
      <c r="J57" t="s">
        <v>30</v>
      </c>
      <c r="K57" t="s">
        <v>30</v>
      </c>
      <c r="L57" t="s">
        <v>30</v>
      </c>
      <c r="M57" t="s">
        <v>30</v>
      </c>
      <c r="N57">
        <v>2</v>
      </c>
      <c r="O57">
        <v>12</v>
      </c>
      <c r="P57">
        <v>140</v>
      </c>
      <c r="Q57">
        <v>34</v>
      </c>
      <c r="R57">
        <v>50</v>
      </c>
      <c r="S57" t="b">
        <v>0</v>
      </c>
      <c r="T57" t="b">
        <v>0</v>
      </c>
      <c r="V57" t="b">
        <v>0</v>
      </c>
      <c r="W57" t="b">
        <v>0</v>
      </c>
      <c r="X57" t="s">
        <v>186</v>
      </c>
      <c r="Y57">
        <v>13500000</v>
      </c>
      <c r="Z57" t="s">
        <v>34</v>
      </c>
    </row>
    <row r="58" spans="1:26" x14ac:dyDescent="0.25">
      <c r="A58" t="s">
        <v>184</v>
      </c>
      <c r="B58" t="s">
        <v>184</v>
      </c>
      <c r="C58" t="s">
        <v>185</v>
      </c>
      <c r="D58" t="s">
        <v>30</v>
      </c>
      <c r="E58">
        <v>500</v>
      </c>
      <c r="F58">
        <v>3000</v>
      </c>
      <c r="G58" t="s">
        <v>30</v>
      </c>
      <c r="H58">
        <v>9</v>
      </c>
      <c r="I58">
        <v>12</v>
      </c>
      <c r="J58" t="s">
        <v>30</v>
      </c>
      <c r="K58" t="s">
        <v>30</v>
      </c>
      <c r="L58" t="s">
        <v>30</v>
      </c>
      <c r="M58" t="s">
        <v>30</v>
      </c>
      <c r="N58">
        <v>4</v>
      </c>
      <c r="O58">
        <v>12</v>
      </c>
      <c r="P58">
        <v>100</v>
      </c>
      <c r="Q58">
        <v>34</v>
      </c>
      <c r="R58">
        <v>40</v>
      </c>
      <c r="S58" t="b">
        <v>0</v>
      </c>
      <c r="T58" t="b">
        <v>0</v>
      </c>
      <c r="V58" t="b">
        <v>0</v>
      </c>
      <c r="W58" t="b">
        <v>0</v>
      </c>
      <c r="X58" t="s">
        <v>186</v>
      </c>
      <c r="Y58">
        <v>4000</v>
      </c>
      <c r="Z58" t="s">
        <v>31</v>
      </c>
    </row>
    <row r="59" spans="1:26" x14ac:dyDescent="0.25">
      <c r="A59" t="s">
        <v>141</v>
      </c>
      <c r="B59" t="s">
        <v>139</v>
      </c>
      <c r="C59" t="s">
        <v>27</v>
      </c>
      <c r="D59">
        <v>20</v>
      </c>
      <c r="E59">
        <v>140</v>
      </c>
      <c r="F59">
        <v>1000</v>
      </c>
      <c r="G59">
        <v>5</v>
      </c>
      <c r="H59">
        <v>8</v>
      </c>
      <c r="I59">
        <v>9</v>
      </c>
      <c r="J59" t="s">
        <v>33</v>
      </c>
      <c r="K59" t="s">
        <v>33</v>
      </c>
      <c r="L59" t="s">
        <v>33</v>
      </c>
      <c r="M59" t="s">
        <v>30</v>
      </c>
      <c r="N59">
        <v>6</v>
      </c>
      <c r="O59" t="s">
        <v>30</v>
      </c>
      <c r="P59" t="s">
        <v>30</v>
      </c>
      <c r="Q59" t="s">
        <v>30</v>
      </c>
      <c r="R59" t="s">
        <v>30</v>
      </c>
      <c r="S59" t="b">
        <v>0</v>
      </c>
      <c r="T59" t="b">
        <v>0</v>
      </c>
      <c r="V59" t="b">
        <v>0</v>
      </c>
      <c r="W59" t="b">
        <v>0</v>
      </c>
      <c r="X59" t="s">
        <v>140</v>
      </c>
      <c r="Y59">
        <v>225000</v>
      </c>
      <c r="Z59" t="s">
        <v>34</v>
      </c>
    </row>
    <row r="60" spans="1:26" x14ac:dyDescent="0.25">
      <c r="A60" t="s">
        <v>139</v>
      </c>
      <c r="B60" t="s">
        <v>139</v>
      </c>
      <c r="C60" t="s">
        <v>27</v>
      </c>
      <c r="D60">
        <v>20</v>
      </c>
      <c r="E60">
        <v>140</v>
      </c>
      <c r="F60">
        <v>1000</v>
      </c>
      <c r="G60">
        <v>7</v>
      </c>
      <c r="H60">
        <v>8</v>
      </c>
      <c r="I60">
        <v>9</v>
      </c>
      <c r="J60" t="s">
        <v>33</v>
      </c>
      <c r="K60" t="s">
        <v>33</v>
      </c>
      <c r="L60" t="s">
        <v>33</v>
      </c>
      <c r="M60" t="s">
        <v>30</v>
      </c>
      <c r="N60">
        <v>6</v>
      </c>
      <c r="O60" t="s">
        <v>30</v>
      </c>
      <c r="P60" t="s">
        <v>30</v>
      </c>
      <c r="Q60" t="s">
        <v>30</v>
      </c>
      <c r="R60" t="s">
        <v>30</v>
      </c>
      <c r="S60" t="b">
        <v>0</v>
      </c>
      <c r="T60" t="b">
        <v>0</v>
      </c>
      <c r="V60" t="b">
        <v>0</v>
      </c>
      <c r="W60" t="b">
        <v>0</v>
      </c>
      <c r="X60" t="s">
        <v>140</v>
      </c>
      <c r="Y60">
        <v>500</v>
      </c>
      <c r="Z60" t="s">
        <v>31</v>
      </c>
    </row>
    <row r="61" spans="1:26" x14ac:dyDescent="0.25">
      <c r="A61" t="s">
        <v>143</v>
      </c>
      <c r="B61" t="s">
        <v>139</v>
      </c>
      <c r="C61" t="s">
        <v>27</v>
      </c>
      <c r="D61">
        <v>20</v>
      </c>
      <c r="E61">
        <v>140</v>
      </c>
      <c r="F61">
        <v>1000</v>
      </c>
      <c r="G61">
        <v>7</v>
      </c>
      <c r="H61">
        <v>8</v>
      </c>
      <c r="I61">
        <v>9</v>
      </c>
      <c r="J61" t="s">
        <v>52</v>
      </c>
      <c r="K61" t="s">
        <v>52</v>
      </c>
      <c r="L61" t="s">
        <v>52</v>
      </c>
      <c r="M61" t="s">
        <v>30</v>
      </c>
      <c r="N61">
        <v>6</v>
      </c>
      <c r="O61" t="s">
        <v>30</v>
      </c>
      <c r="P61" t="s">
        <v>30</v>
      </c>
      <c r="Q61" t="s">
        <v>30</v>
      </c>
      <c r="R61" t="s">
        <v>30</v>
      </c>
      <c r="S61" t="b">
        <v>0</v>
      </c>
      <c r="T61" t="b">
        <v>0</v>
      </c>
      <c r="U61" t="s">
        <v>45</v>
      </c>
      <c r="V61" t="b">
        <v>0</v>
      </c>
      <c r="W61" t="b">
        <v>0</v>
      </c>
      <c r="X61" t="s">
        <v>30</v>
      </c>
      <c r="Y61">
        <v>705000</v>
      </c>
      <c r="Z61" t="s">
        <v>34</v>
      </c>
    </row>
    <row r="62" spans="1:26" x14ac:dyDescent="0.25">
      <c r="A62" t="s">
        <v>142</v>
      </c>
      <c r="B62" t="s">
        <v>139</v>
      </c>
      <c r="C62" t="s">
        <v>27</v>
      </c>
      <c r="D62">
        <v>20</v>
      </c>
      <c r="E62">
        <v>140</v>
      </c>
      <c r="F62">
        <v>1000</v>
      </c>
      <c r="G62">
        <v>7</v>
      </c>
      <c r="H62">
        <v>8</v>
      </c>
      <c r="I62">
        <v>9</v>
      </c>
      <c r="J62" t="s">
        <v>33</v>
      </c>
      <c r="K62" t="s">
        <v>33</v>
      </c>
      <c r="L62" t="s">
        <v>33</v>
      </c>
      <c r="M62" t="s">
        <v>30</v>
      </c>
      <c r="N62">
        <v>6</v>
      </c>
      <c r="O62" t="s">
        <v>30</v>
      </c>
      <c r="P62" t="s">
        <v>30</v>
      </c>
      <c r="Q62" t="s">
        <v>30</v>
      </c>
      <c r="R62" t="s">
        <v>30</v>
      </c>
      <c r="S62" t="b">
        <v>0</v>
      </c>
      <c r="T62" t="b">
        <v>0</v>
      </c>
      <c r="U62" t="s">
        <v>53</v>
      </c>
      <c r="V62" t="b">
        <v>0</v>
      </c>
      <c r="W62" t="b">
        <v>0</v>
      </c>
      <c r="X62" t="s">
        <v>140</v>
      </c>
      <c r="Y62">
        <v>352000</v>
      </c>
      <c r="Z62" t="s">
        <v>34</v>
      </c>
    </row>
    <row r="63" spans="1:26" x14ac:dyDescent="0.25">
      <c r="A63" t="s">
        <v>109</v>
      </c>
      <c r="B63" t="s">
        <v>103</v>
      </c>
      <c r="C63" t="s">
        <v>27</v>
      </c>
      <c r="D63">
        <v>16</v>
      </c>
      <c r="E63">
        <v>100</v>
      </c>
      <c r="F63">
        <v>400</v>
      </c>
      <c r="G63">
        <v>6</v>
      </c>
      <c r="H63">
        <v>7</v>
      </c>
      <c r="I63">
        <v>10</v>
      </c>
      <c r="J63" t="s">
        <v>29</v>
      </c>
      <c r="K63" t="s">
        <v>40</v>
      </c>
      <c r="L63" t="s">
        <v>41</v>
      </c>
      <c r="M63" t="s">
        <v>33</v>
      </c>
      <c r="N63">
        <v>6</v>
      </c>
      <c r="O63" t="s">
        <v>30</v>
      </c>
      <c r="P63" t="s">
        <v>30</v>
      </c>
      <c r="Q63" t="s">
        <v>30</v>
      </c>
      <c r="R63" t="s">
        <v>30</v>
      </c>
      <c r="S63" t="b">
        <v>0</v>
      </c>
      <c r="T63" t="b">
        <v>0</v>
      </c>
      <c r="V63" t="b">
        <v>0</v>
      </c>
      <c r="W63" t="b">
        <v>0</v>
      </c>
      <c r="X63" t="s">
        <v>81</v>
      </c>
      <c r="Y63">
        <v>495000</v>
      </c>
      <c r="Z63" t="s">
        <v>34</v>
      </c>
    </row>
    <row r="64" spans="1:26" x14ac:dyDescent="0.25">
      <c r="A64" t="s">
        <v>102</v>
      </c>
      <c r="B64" t="s">
        <v>103</v>
      </c>
      <c r="C64" t="s">
        <v>27</v>
      </c>
      <c r="D64">
        <v>16</v>
      </c>
      <c r="E64">
        <v>100</v>
      </c>
      <c r="F64">
        <v>400</v>
      </c>
      <c r="G64">
        <v>6</v>
      </c>
      <c r="H64">
        <v>7</v>
      </c>
      <c r="I64">
        <v>10</v>
      </c>
      <c r="J64" t="s">
        <v>28</v>
      </c>
      <c r="K64" t="s">
        <v>50</v>
      </c>
      <c r="L64" t="s">
        <v>51</v>
      </c>
      <c r="M64" t="s">
        <v>33</v>
      </c>
      <c r="N64">
        <v>4</v>
      </c>
      <c r="O64" t="s">
        <v>30</v>
      </c>
      <c r="P64" t="s">
        <v>30</v>
      </c>
      <c r="Q64" t="s">
        <v>30</v>
      </c>
      <c r="R64" t="s">
        <v>30</v>
      </c>
      <c r="S64" t="b">
        <v>0</v>
      </c>
      <c r="T64" t="b">
        <v>0</v>
      </c>
      <c r="V64" t="b">
        <v>0</v>
      </c>
      <c r="W64" t="b">
        <v>0</v>
      </c>
      <c r="X64" t="s">
        <v>30</v>
      </c>
      <c r="Y64">
        <v>15</v>
      </c>
      <c r="Z64" t="s">
        <v>31</v>
      </c>
    </row>
    <row r="65" spans="1:26" x14ac:dyDescent="0.25">
      <c r="A65" t="s">
        <v>111</v>
      </c>
      <c r="B65" t="s">
        <v>103</v>
      </c>
      <c r="C65" t="s">
        <v>27</v>
      </c>
      <c r="D65">
        <v>20</v>
      </c>
      <c r="E65">
        <v>160</v>
      </c>
      <c r="F65">
        <v>650</v>
      </c>
      <c r="G65">
        <v>6</v>
      </c>
      <c r="H65">
        <v>7</v>
      </c>
      <c r="I65">
        <v>10</v>
      </c>
      <c r="J65" t="s">
        <v>55</v>
      </c>
      <c r="K65" t="s">
        <v>55</v>
      </c>
      <c r="L65" t="s">
        <v>55</v>
      </c>
      <c r="M65" t="s">
        <v>33</v>
      </c>
      <c r="N65">
        <v>4</v>
      </c>
      <c r="O65" t="s">
        <v>30</v>
      </c>
      <c r="P65" t="s">
        <v>30</v>
      </c>
      <c r="Q65" t="s">
        <v>30</v>
      </c>
      <c r="R65" t="s">
        <v>30</v>
      </c>
      <c r="S65" t="b">
        <v>0</v>
      </c>
      <c r="T65" t="b">
        <v>0</v>
      </c>
      <c r="U65" t="s">
        <v>45</v>
      </c>
      <c r="V65" t="b">
        <v>0</v>
      </c>
      <c r="W65" t="b">
        <v>0</v>
      </c>
      <c r="X65" t="s">
        <v>81</v>
      </c>
      <c r="Y65">
        <v>3600000</v>
      </c>
      <c r="Z65" t="s">
        <v>34</v>
      </c>
    </row>
    <row r="66" spans="1:26" x14ac:dyDescent="0.25">
      <c r="A66" t="s">
        <v>104</v>
      </c>
      <c r="B66" t="s">
        <v>103</v>
      </c>
      <c r="C66" t="s">
        <v>27</v>
      </c>
      <c r="D66">
        <v>16</v>
      </c>
      <c r="E66">
        <v>100</v>
      </c>
      <c r="F66">
        <v>400</v>
      </c>
      <c r="G66">
        <v>6</v>
      </c>
      <c r="H66">
        <v>7</v>
      </c>
      <c r="I66">
        <v>10</v>
      </c>
      <c r="J66" t="s">
        <v>28</v>
      </c>
      <c r="K66" t="s">
        <v>50</v>
      </c>
      <c r="L66" t="s">
        <v>51</v>
      </c>
      <c r="M66" t="s">
        <v>33</v>
      </c>
      <c r="N66">
        <v>4</v>
      </c>
      <c r="O66" t="s">
        <v>30</v>
      </c>
      <c r="P66" t="s">
        <v>30</v>
      </c>
      <c r="Q66" t="s">
        <v>30</v>
      </c>
      <c r="R66" t="s">
        <v>30</v>
      </c>
      <c r="S66" t="b">
        <v>0</v>
      </c>
      <c r="T66" t="b">
        <v>0</v>
      </c>
      <c r="U66" t="s">
        <v>36</v>
      </c>
      <c r="V66" t="b">
        <v>0</v>
      </c>
      <c r="W66" t="b">
        <v>0</v>
      </c>
      <c r="X66" t="s">
        <v>30</v>
      </c>
      <c r="Y66">
        <v>30000</v>
      </c>
      <c r="Z66" t="s">
        <v>34</v>
      </c>
    </row>
    <row r="67" spans="1:26" x14ac:dyDescent="0.25">
      <c r="A67" t="s">
        <v>117</v>
      </c>
      <c r="B67" t="s">
        <v>103</v>
      </c>
      <c r="C67" t="s">
        <v>61</v>
      </c>
      <c r="D67">
        <v>20</v>
      </c>
      <c r="E67">
        <v>150</v>
      </c>
      <c r="F67">
        <v>500</v>
      </c>
      <c r="G67">
        <v>5</v>
      </c>
      <c r="H67">
        <v>6</v>
      </c>
      <c r="I67">
        <v>9</v>
      </c>
      <c r="J67">
        <v>10</v>
      </c>
      <c r="K67">
        <v>10</v>
      </c>
      <c r="L67">
        <v>10</v>
      </c>
      <c r="M67">
        <v>20</v>
      </c>
      <c r="N67" t="s">
        <v>30</v>
      </c>
      <c r="O67" t="s">
        <v>30</v>
      </c>
      <c r="P67" t="s">
        <v>30</v>
      </c>
      <c r="Q67" t="s">
        <v>30</v>
      </c>
      <c r="R67" t="s">
        <v>30</v>
      </c>
      <c r="S67" t="b">
        <v>0</v>
      </c>
      <c r="T67" t="b">
        <v>0</v>
      </c>
      <c r="V67" t="b">
        <v>0</v>
      </c>
      <c r="W67" t="b">
        <v>0</v>
      </c>
      <c r="X67" t="s">
        <v>30</v>
      </c>
      <c r="Y67">
        <v>2100000</v>
      </c>
      <c r="Z67" t="s">
        <v>34</v>
      </c>
    </row>
    <row r="68" spans="1:26" x14ac:dyDescent="0.25">
      <c r="A68" t="s">
        <v>120</v>
      </c>
      <c r="B68" t="s">
        <v>103</v>
      </c>
      <c r="C68" t="s">
        <v>61</v>
      </c>
      <c r="D68">
        <v>20</v>
      </c>
      <c r="E68">
        <v>150</v>
      </c>
      <c r="F68">
        <v>500</v>
      </c>
      <c r="G68">
        <v>5</v>
      </c>
      <c r="H68">
        <v>6</v>
      </c>
      <c r="I68">
        <v>9</v>
      </c>
      <c r="J68">
        <v>30</v>
      </c>
      <c r="K68">
        <v>30</v>
      </c>
      <c r="L68">
        <v>30</v>
      </c>
      <c r="M68" t="s">
        <v>30</v>
      </c>
      <c r="N68" t="s">
        <v>30</v>
      </c>
      <c r="O68" t="s">
        <v>30</v>
      </c>
      <c r="P68" t="s">
        <v>30</v>
      </c>
      <c r="Q68" t="s">
        <v>30</v>
      </c>
      <c r="R68" t="s">
        <v>30</v>
      </c>
      <c r="S68" t="b">
        <v>0</v>
      </c>
      <c r="T68" t="b">
        <v>0</v>
      </c>
      <c r="U68" t="s">
        <v>70</v>
      </c>
      <c r="V68" t="b">
        <v>0</v>
      </c>
      <c r="W68" t="b">
        <v>0</v>
      </c>
      <c r="X68" t="s">
        <v>30</v>
      </c>
      <c r="Y68">
        <v>28799000</v>
      </c>
      <c r="Z68" t="s">
        <v>34</v>
      </c>
    </row>
    <row r="69" spans="1:26" x14ac:dyDescent="0.25">
      <c r="A69" t="s">
        <v>105</v>
      </c>
      <c r="B69" t="s">
        <v>103</v>
      </c>
      <c r="C69" t="s">
        <v>27</v>
      </c>
      <c r="D69">
        <v>16</v>
      </c>
      <c r="E69">
        <v>100</v>
      </c>
      <c r="F69">
        <v>800</v>
      </c>
      <c r="G69">
        <v>6</v>
      </c>
      <c r="H69">
        <v>7</v>
      </c>
      <c r="I69">
        <v>8</v>
      </c>
      <c r="J69" t="s">
        <v>106</v>
      </c>
      <c r="K69" t="s">
        <v>106</v>
      </c>
      <c r="L69" t="s">
        <v>106</v>
      </c>
      <c r="M69" t="s">
        <v>33</v>
      </c>
      <c r="N69" t="s">
        <v>107</v>
      </c>
      <c r="O69" t="s">
        <v>30</v>
      </c>
      <c r="P69" t="s">
        <v>30</v>
      </c>
      <c r="Q69" t="s">
        <v>30</v>
      </c>
      <c r="R69" t="s">
        <v>30</v>
      </c>
      <c r="S69" t="b">
        <v>0</v>
      </c>
      <c r="T69" t="b">
        <v>0</v>
      </c>
      <c r="V69" t="b">
        <v>0</v>
      </c>
      <c r="W69" t="b">
        <v>0</v>
      </c>
      <c r="X69" t="s">
        <v>108</v>
      </c>
      <c r="Y69">
        <v>101000</v>
      </c>
      <c r="Z69" t="s">
        <v>34</v>
      </c>
    </row>
    <row r="70" spans="1:26" x14ac:dyDescent="0.25">
      <c r="A70" t="s">
        <v>114</v>
      </c>
      <c r="B70" t="s">
        <v>103</v>
      </c>
      <c r="C70" t="s">
        <v>61</v>
      </c>
      <c r="D70">
        <v>20</v>
      </c>
      <c r="E70">
        <v>150</v>
      </c>
      <c r="F70">
        <v>500</v>
      </c>
      <c r="G70">
        <v>5</v>
      </c>
      <c r="H70">
        <v>6</v>
      </c>
      <c r="I70">
        <v>9</v>
      </c>
      <c r="J70">
        <v>20</v>
      </c>
      <c r="K70">
        <v>20</v>
      </c>
      <c r="L70">
        <v>20</v>
      </c>
      <c r="M70" t="s">
        <v>30</v>
      </c>
      <c r="N70" t="s">
        <v>30</v>
      </c>
      <c r="O70" t="s">
        <v>30</v>
      </c>
      <c r="P70" t="s">
        <v>30</v>
      </c>
      <c r="Q70" t="s">
        <v>30</v>
      </c>
      <c r="R70" t="s">
        <v>30</v>
      </c>
      <c r="S70" t="b">
        <v>0</v>
      </c>
      <c r="T70" t="b">
        <v>0</v>
      </c>
      <c r="V70" t="b">
        <v>0</v>
      </c>
      <c r="W70" t="b">
        <v>0</v>
      </c>
      <c r="X70" t="s">
        <v>30</v>
      </c>
      <c r="Y70">
        <v>264000</v>
      </c>
      <c r="Z70" t="s">
        <v>34</v>
      </c>
    </row>
    <row r="71" spans="1:26" x14ac:dyDescent="0.25">
      <c r="A71" t="s">
        <v>118</v>
      </c>
      <c r="B71" t="s">
        <v>103</v>
      </c>
      <c r="C71" t="s">
        <v>61</v>
      </c>
      <c r="D71">
        <v>22</v>
      </c>
      <c r="E71">
        <v>170</v>
      </c>
      <c r="F71">
        <v>600</v>
      </c>
      <c r="G71">
        <v>5</v>
      </c>
      <c r="H71">
        <v>6</v>
      </c>
      <c r="I71">
        <v>9</v>
      </c>
      <c r="J71">
        <v>24</v>
      </c>
      <c r="K71">
        <v>24</v>
      </c>
      <c r="L71">
        <v>24</v>
      </c>
      <c r="M71" t="s">
        <v>30</v>
      </c>
      <c r="N71" t="s">
        <v>30</v>
      </c>
      <c r="O71" t="s">
        <v>30</v>
      </c>
      <c r="P71" t="s">
        <v>30</v>
      </c>
      <c r="Q71" t="s">
        <v>30</v>
      </c>
      <c r="R71" t="s">
        <v>30</v>
      </c>
      <c r="S71" t="b">
        <v>0</v>
      </c>
      <c r="T71" t="b">
        <v>0</v>
      </c>
      <c r="V71" t="b">
        <v>0</v>
      </c>
      <c r="W71" t="b">
        <v>0</v>
      </c>
      <c r="X71" t="s">
        <v>30</v>
      </c>
      <c r="Y71">
        <v>4225000</v>
      </c>
      <c r="Z71" t="s">
        <v>34</v>
      </c>
    </row>
    <row r="72" spans="1:26" x14ac:dyDescent="0.25">
      <c r="A72" t="s">
        <v>119</v>
      </c>
      <c r="B72" t="s">
        <v>103</v>
      </c>
      <c r="C72" t="s">
        <v>61</v>
      </c>
      <c r="D72">
        <v>24</v>
      </c>
      <c r="E72">
        <v>200</v>
      </c>
      <c r="F72">
        <v>700</v>
      </c>
      <c r="G72">
        <v>5</v>
      </c>
      <c r="H72">
        <v>6</v>
      </c>
      <c r="I72">
        <v>9</v>
      </c>
      <c r="J72">
        <v>15</v>
      </c>
      <c r="K72">
        <v>15</v>
      </c>
      <c r="L72">
        <v>15</v>
      </c>
      <c r="M72" t="s">
        <v>30</v>
      </c>
      <c r="N72" t="s">
        <v>30</v>
      </c>
      <c r="O72" t="s">
        <v>30</v>
      </c>
      <c r="P72" t="s">
        <v>30</v>
      </c>
      <c r="Q72" t="s">
        <v>30</v>
      </c>
      <c r="R72" t="s">
        <v>30</v>
      </c>
      <c r="S72" t="b">
        <v>0</v>
      </c>
      <c r="T72" t="b">
        <v>0</v>
      </c>
      <c r="U72" t="s">
        <v>92</v>
      </c>
      <c r="V72" t="b">
        <v>0</v>
      </c>
      <c r="W72" t="b">
        <v>0</v>
      </c>
      <c r="X72" t="s">
        <v>30</v>
      </c>
      <c r="Y72">
        <v>5000000</v>
      </c>
      <c r="Z72" t="s">
        <v>34</v>
      </c>
    </row>
    <row r="73" spans="1:26" x14ac:dyDescent="0.25">
      <c r="A73" t="s">
        <v>112</v>
      </c>
      <c r="B73" t="s">
        <v>103</v>
      </c>
      <c r="C73" t="s">
        <v>61</v>
      </c>
      <c r="D73">
        <v>20</v>
      </c>
      <c r="E73">
        <v>150</v>
      </c>
      <c r="F73">
        <v>500</v>
      </c>
      <c r="G73">
        <v>5</v>
      </c>
      <c r="H73">
        <v>6</v>
      </c>
      <c r="I73">
        <v>9</v>
      </c>
      <c r="J73">
        <v>15</v>
      </c>
      <c r="K73">
        <v>15</v>
      </c>
      <c r="L73">
        <v>15</v>
      </c>
      <c r="M73" t="s">
        <v>30</v>
      </c>
      <c r="N73" t="s">
        <v>30</v>
      </c>
      <c r="O73" t="s">
        <v>30</v>
      </c>
      <c r="P73" t="s">
        <v>30</v>
      </c>
      <c r="Q73" t="s">
        <v>30</v>
      </c>
      <c r="R73" t="s">
        <v>30</v>
      </c>
      <c r="S73" t="b">
        <v>0</v>
      </c>
      <c r="T73" t="b">
        <v>0</v>
      </c>
      <c r="U73" t="s">
        <v>63</v>
      </c>
      <c r="V73" t="b">
        <v>0</v>
      </c>
      <c r="W73" t="b">
        <v>0</v>
      </c>
      <c r="X73" t="s">
        <v>30</v>
      </c>
      <c r="Y73">
        <v>40</v>
      </c>
      <c r="Z73" t="s">
        <v>31</v>
      </c>
    </row>
    <row r="74" spans="1:26" x14ac:dyDescent="0.25">
      <c r="A74" t="s">
        <v>115</v>
      </c>
      <c r="B74" t="s">
        <v>103</v>
      </c>
      <c r="C74" t="s">
        <v>61</v>
      </c>
      <c r="D74">
        <v>24</v>
      </c>
      <c r="E74">
        <v>200</v>
      </c>
      <c r="F74">
        <v>700</v>
      </c>
      <c r="G74">
        <v>5</v>
      </c>
      <c r="H74">
        <v>6</v>
      </c>
      <c r="I74">
        <v>9</v>
      </c>
      <c r="J74">
        <v>15</v>
      </c>
      <c r="K74">
        <v>15</v>
      </c>
      <c r="L74">
        <v>15</v>
      </c>
      <c r="M74" t="s">
        <v>30</v>
      </c>
      <c r="N74" t="s">
        <v>30</v>
      </c>
      <c r="O74" t="s">
        <v>30</v>
      </c>
      <c r="P74" t="s">
        <v>30</v>
      </c>
      <c r="Q74" t="s">
        <v>30</v>
      </c>
      <c r="R74" t="s">
        <v>30</v>
      </c>
      <c r="S74" t="b">
        <v>0</v>
      </c>
      <c r="T74" t="b">
        <v>0</v>
      </c>
      <c r="V74" t="b">
        <v>0</v>
      </c>
      <c r="W74" t="b">
        <v>0</v>
      </c>
      <c r="X74" t="s">
        <v>30</v>
      </c>
      <c r="Y74">
        <v>327500</v>
      </c>
      <c r="Z74" t="s">
        <v>34</v>
      </c>
    </row>
    <row r="75" spans="1:26" x14ac:dyDescent="0.25">
      <c r="A75" t="s">
        <v>113</v>
      </c>
      <c r="B75" t="s">
        <v>103</v>
      </c>
      <c r="C75" t="s">
        <v>61</v>
      </c>
      <c r="D75">
        <v>20</v>
      </c>
      <c r="E75">
        <v>150</v>
      </c>
      <c r="F75">
        <v>500</v>
      </c>
      <c r="G75">
        <v>5</v>
      </c>
      <c r="H75">
        <v>6</v>
      </c>
      <c r="I75">
        <v>9</v>
      </c>
      <c r="J75">
        <v>15</v>
      </c>
      <c r="K75">
        <v>15</v>
      </c>
      <c r="L75">
        <v>15</v>
      </c>
      <c r="M75" t="s">
        <v>30</v>
      </c>
      <c r="N75" t="s">
        <v>30</v>
      </c>
      <c r="O75" t="s">
        <v>30</v>
      </c>
      <c r="P75" t="s">
        <v>30</v>
      </c>
      <c r="Q75" t="s">
        <v>30</v>
      </c>
      <c r="R75" t="s">
        <v>30</v>
      </c>
      <c r="S75" t="b">
        <v>0</v>
      </c>
      <c r="T75" t="b">
        <v>0</v>
      </c>
      <c r="V75" t="b">
        <v>0</v>
      </c>
      <c r="W75" t="b">
        <v>0</v>
      </c>
      <c r="X75" t="s">
        <v>30</v>
      </c>
      <c r="Y75">
        <v>49000</v>
      </c>
      <c r="Z75" t="s">
        <v>34</v>
      </c>
    </row>
    <row r="76" spans="1:26" x14ac:dyDescent="0.25">
      <c r="A76" t="s">
        <v>110</v>
      </c>
      <c r="B76" t="s">
        <v>103</v>
      </c>
      <c r="C76" t="s">
        <v>27</v>
      </c>
      <c r="D76">
        <v>18</v>
      </c>
      <c r="E76">
        <v>140</v>
      </c>
      <c r="F76">
        <v>600</v>
      </c>
      <c r="G76">
        <v>6</v>
      </c>
      <c r="H76">
        <v>7</v>
      </c>
      <c r="I76">
        <v>10</v>
      </c>
      <c r="J76" t="s">
        <v>28</v>
      </c>
      <c r="K76" t="s">
        <v>50</v>
      </c>
      <c r="L76" t="s">
        <v>51</v>
      </c>
      <c r="M76" t="s">
        <v>98</v>
      </c>
      <c r="N76">
        <v>4</v>
      </c>
      <c r="O76" t="s">
        <v>30</v>
      </c>
      <c r="P76" t="s">
        <v>30</v>
      </c>
      <c r="Q76" t="s">
        <v>30</v>
      </c>
      <c r="R76" t="s">
        <v>30</v>
      </c>
      <c r="S76" t="b">
        <v>0</v>
      </c>
      <c r="T76" t="b">
        <v>0</v>
      </c>
      <c r="V76" t="b">
        <v>0</v>
      </c>
      <c r="W76" t="b">
        <v>0</v>
      </c>
      <c r="X76" t="s">
        <v>30</v>
      </c>
      <c r="Y76">
        <v>178000</v>
      </c>
      <c r="Z76" t="s">
        <v>34</v>
      </c>
    </row>
    <row r="77" spans="1:26" x14ac:dyDescent="0.25">
      <c r="A77" t="s">
        <v>188</v>
      </c>
      <c r="B77" t="s">
        <v>103</v>
      </c>
      <c r="C77" t="s">
        <v>165</v>
      </c>
      <c r="D77" t="s">
        <v>30</v>
      </c>
      <c r="E77">
        <v>60</v>
      </c>
      <c r="F77">
        <v>150</v>
      </c>
      <c r="G77" t="s">
        <v>30</v>
      </c>
      <c r="H77">
        <v>9</v>
      </c>
      <c r="I77">
        <v>14</v>
      </c>
      <c r="J77" t="s">
        <v>30</v>
      </c>
      <c r="K77" t="s">
        <v>30</v>
      </c>
      <c r="L77" t="s">
        <v>30</v>
      </c>
      <c r="M77" t="s">
        <v>30</v>
      </c>
      <c r="N77">
        <v>2</v>
      </c>
      <c r="O77">
        <v>6</v>
      </c>
      <c r="P77">
        <v>25</v>
      </c>
      <c r="Q77">
        <v>16</v>
      </c>
      <c r="R77">
        <v>10</v>
      </c>
      <c r="S77" t="b">
        <v>0</v>
      </c>
      <c r="T77" t="b">
        <v>1</v>
      </c>
      <c r="V77" t="b">
        <v>0</v>
      </c>
      <c r="W77" t="b">
        <v>0</v>
      </c>
      <c r="X77" t="s">
        <v>30</v>
      </c>
      <c r="Y77">
        <v>90</v>
      </c>
      <c r="Z77" t="s">
        <v>31</v>
      </c>
    </row>
    <row r="78" spans="1:26" x14ac:dyDescent="0.25">
      <c r="A78" t="s">
        <v>116</v>
      </c>
      <c r="B78" t="s">
        <v>103</v>
      </c>
      <c r="C78" t="s">
        <v>61</v>
      </c>
      <c r="D78">
        <v>20</v>
      </c>
      <c r="E78">
        <v>150</v>
      </c>
      <c r="F78">
        <v>500</v>
      </c>
      <c r="G78">
        <v>5</v>
      </c>
      <c r="H78">
        <v>6</v>
      </c>
      <c r="I78">
        <v>9</v>
      </c>
      <c r="J78">
        <v>20</v>
      </c>
      <c r="K78">
        <v>20</v>
      </c>
      <c r="L78">
        <v>20</v>
      </c>
      <c r="M78" t="s">
        <v>30</v>
      </c>
      <c r="N78" t="s">
        <v>30</v>
      </c>
      <c r="O78" t="s">
        <v>30</v>
      </c>
      <c r="P78" t="s">
        <v>30</v>
      </c>
      <c r="Q78" t="s">
        <v>30</v>
      </c>
      <c r="R78" t="s">
        <v>30</v>
      </c>
      <c r="S78" t="b">
        <v>0</v>
      </c>
      <c r="T78" t="b">
        <v>0</v>
      </c>
      <c r="U78" t="s">
        <v>72</v>
      </c>
      <c r="V78" t="b">
        <v>0</v>
      </c>
      <c r="W78" t="b">
        <v>0</v>
      </c>
      <c r="X78" t="s">
        <v>30</v>
      </c>
      <c r="Y78">
        <v>1450000</v>
      </c>
      <c r="Z78" t="s">
        <v>34</v>
      </c>
    </row>
    <row r="79" spans="1:26" x14ac:dyDescent="0.25">
      <c r="A79" t="s">
        <v>97</v>
      </c>
      <c r="B79" t="s">
        <v>93</v>
      </c>
      <c r="C79" t="s">
        <v>27</v>
      </c>
      <c r="D79">
        <v>6</v>
      </c>
      <c r="E79">
        <v>12</v>
      </c>
      <c r="F79">
        <v>50</v>
      </c>
      <c r="G79">
        <v>3</v>
      </c>
      <c r="H79">
        <v>7</v>
      </c>
      <c r="I79">
        <v>12</v>
      </c>
      <c r="J79" t="s">
        <v>98</v>
      </c>
      <c r="K79" t="s">
        <v>33</v>
      </c>
      <c r="L79" t="s">
        <v>28</v>
      </c>
      <c r="M79" t="s">
        <v>30</v>
      </c>
      <c r="N79">
        <v>6</v>
      </c>
      <c r="O79" t="s">
        <v>30</v>
      </c>
      <c r="P79" t="s">
        <v>30</v>
      </c>
      <c r="Q79" t="s">
        <v>30</v>
      </c>
      <c r="R79" t="s">
        <v>30</v>
      </c>
      <c r="S79" t="b">
        <v>0</v>
      </c>
      <c r="T79" t="b">
        <v>0</v>
      </c>
      <c r="V79" t="b">
        <v>0</v>
      </c>
      <c r="W79" t="b">
        <v>0</v>
      </c>
      <c r="X79" t="s">
        <v>99</v>
      </c>
      <c r="Y79">
        <v>209000</v>
      </c>
      <c r="Z79" t="s">
        <v>34</v>
      </c>
    </row>
    <row r="80" spans="1:26" x14ac:dyDescent="0.25">
      <c r="A80" t="s">
        <v>94</v>
      </c>
      <c r="B80" t="s">
        <v>93</v>
      </c>
      <c r="C80" t="s">
        <v>27</v>
      </c>
      <c r="D80">
        <v>8</v>
      </c>
      <c r="E80">
        <v>12</v>
      </c>
      <c r="F80">
        <v>30</v>
      </c>
      <c r="G80">
        <v>3</v>
      </c>
      <c r="H80">
        <v>7</v>
      </c>
      <c r="I80">
        <v>12</v>
      </c>
      <c r="J80" t="s">
        <v>33</v>
      </c>
      <c r="K80" t="s">
        <v>39</v>
      </c>
      <c r="L80" t="s">
        <v>28</v>
      </c>
      <c r="M80" t="s">
        <v>30</v>
      </c>
      <c r="N80">
        <v>6</v>
      </c>
      <c r="O80" t="s">
        <v>30</v>
      </c>
      <c r="P80" t="s">
        <v>30</v>
      </c>
      <c r="Q80" t="s">
        <v>30</v>
      </c>
      <c r="R80" t="s">
        <v>30</v>
      </c>
      <c r="S80" t="b">
        <v>0</v>
      </c>
      <c r="T80" t="b">
        <v>0</v>
      </c>
      <c r="V80" t="b">
        <v>0</v>
      </c>
      <c r="W80" t="b">
        <v>1</v>
      </c>
      <c r="X80" t="s">
        <v>95</v>
      </c>
      <c r="Y80">
        <v>78000</v>
      </c>
      <c r="Z80" t="s">
        <v>34</v>
      </c>
    </row>
    <row r="81" spans="1:26" x14ac:dyDescent="0.25">
      <c r="A81" t="s">
        <v>100</v>
      </c>
      <c r="B81" t="s">
        <v>93</v>
      </c>
      <c r="C81" t="s">
        <v>27</v>
      </c>
      <c r="D81">
        <v>8</v>
      </c>
      <c r="E81">
        <v>16</v>
      </c>
      <c r="F81">
        <v>70</v>
      </c>
      <c r="G81">
        <v>3</v>
      </c>
      <c r="H81">
        <v>7</v>
      </c>
      <c r="I81">
        <v>12</v>
      </c>
      <c r="J81" t="s">
        <v>52</v>
      </c>
      <c r="K81" t="s">
        <v>39</v>
      </c>
      <c r="L81" t="s">
        <v>28</v>
      </c>
      <c r="M81" t="s">
        <v>30</v>
      </c>
      <c r="N81">
        <v>6</v>
      </c>
      <c r="O81" t="s">
        <v>30</v>
      </c>
      <c r="P81" t="s">
        <v>30</v>
      </c>
      <c r="Q81" t="s">
        <v>30</v>
      </c>
      <c r="R81" t="s">
        <v>30</v>
      </c>
      <c r="S81" t="b">
        <v>0</v>
      </c>
      <c r="T81" t="b">
        <v>0</v>
      </c>
      <c r="U81" t="s">
        <v>45</v>
      </c>
      <c r="V81" t="b">
        <v>0</v>
      </c>
      <c r="W81" t="b">
        <v>0</v>
      </c>
      <c r="X81" t="s">
        <v>30</v>
      </c>
      <c r="Y81">
        <v>867000</v>
      </c>
      <c r="Z81" t="s">
        <v>34</v>
      </c>
    </row>
    <row r="82" spans="1:26" x14ac:dyDescent="0.25">
      <c r="A82" t="s">
        <v>96</v>
      </c>
      <c r="B82" t="s">
        <v>93</v>
      </c>
      <c r="C82" t="s">
        <v>27</v>
      </c>
      <c r="D82">
        <v>6</v>
      </c>
      <c r="E82">
        <v>10</v>
      </c>
      <c r="F82">
        <v>30</v>
      </c>
      <c r="G82">
        <v>3</v>
      </c>
      <c r="H82">
        <v>7</v>
      </c>
      <c r="I82">
        <v>12</v>
      </c>
      <c r="J82" t="s">
        <v>33</v>
      </c>
      <c r="K82" t="s">
        <v>39</v>
      </c>
      <c r="L82" t="s">
        <v>28</v>
      </c>
      <c r="M82" t="s">
        <v>30</v>
      </c>
      <c r="N82">
        <v>3</v>
      </c>
      <c r="O82" t="s">
        <v>30</v>
      </c>
      <c r="P82" t="s">
        <v>30</v>
      </c>
      <c r="Q82" t="s">
        <v>30</v>
      </c>
      <c r="R82" t="s">
        <v>30</v>
      </c>
      <c r="S82" t="b">
        <v>1</v>
      </c>
      <c r="T82" t="b">
        <v>0</v>
      </c>
      <c r="V82" t="b">
        <v>0</v>
      </c>
      <c r="W82" t="b">
        <v>0</v>
      </c>
      <c r="X82" t="s">
        <v>30</v>
      </c>
      <c r="Y82">
        <v>190000</v>
      </c>
      <c r="Z82" t="s">
        <v>34</v>
      </c>
    </row>
    <row r="83" spans="1:26" x14ac:dyDescent="0.25">
      <c r="A83" t="s">
        <v>93</v>
      </c>
      <c r="B83" t="s">
        <v>93</v>
      </c>
      <c r="C83" t="s">
        <v>27</v>
      </c>
      <c r="D83">
        <v>6</v>
      </c>
      <c r="E83">
        <v>12</v>
      </c>
      <c r="F83">
        <v>50</v>
      </c>
      <c r="G83">
        <v>3</v>
      </c>
      <c r="H83">
        <v>7</v>
      </c>
      <c r="I83">
        <v>12</v>
      </c>
      <c r="J83" t="s">
        <v>33</v>
      </c>
      <c r="K83" t="s">
        <v>39</v>
      </c>
      <c r="L83" t="s">
        <v>28</v>
      </c>
      <c r="M83" t="s">
        <v>30</v>
      </c>
      <c r="N83">
        <v>6</v>
      </c>
      <c r="O83" t="s">
        <v>30</v>
      </c>
      <c r="P83" t="s">
        <v>30</v>
      </c>
      <c r="Q83" t="s">
        <v>30</v>
      </c>
      <c r="R83" t="s">
        <v>30</v>
      </c>
      <c r="S83" t="b">
        <v>0</v>
      </c>
      <c r="T83" t="b">
        <v>0</v>
      </c>
      <c r="V83" t="b">
        <v>0</v>
      </c>
      <c r="W83" t="b">
        <v>0</v>
      </c>
      <c r="X83" t="s">
        <v>30</v>
      </c>
      <c r="Y83">
        <v>5</v>
      </c>
      <c r="Z83" t="s">
        <v>31</v>
      </c>
    </row>
    <row r="84" spans="1:26" x14ac:dyDescent="0.25">
      <c r="A84" t="s">
        <v>101</v>
      </c>
      <c r="B84" t="s">
        <v>93</v>
      </c>
      <c r="C84" t="s">
        <v>27</v>
      </c>
      <c r="D84">
        <v>16</v>
      </c>
      <c r="E84">
        <v>12</v>
      </c>
      <c r="F84">
        <v>50</v>
      </c>
      <c r="G84">
        <v>3</v>
      </c>
      <c r="H84">
        <v>7</v>
      </c>
      <c r="I84">
        <v>12</v>
      </c>
      <c r="J84" t="s">
        <v>33</v>
      </c>
      <c r="K84" t="s">
        <v>39</v>
      </c>
      <c r="L84" t="s">
        <v>28</v>
      </c>
      <c r="M84" t="s">
        <v>52</v>
      </c>
      <c r="N84">
        <v>3</v>
      </c>
      <c r="O84" t="s">
        <v>30</v>
      </c>
      <c r="P84" t="s">
        <v>30</v>
      </c>
      <c r="Q84" t="s">
        <v>30</v>
      </c>
      <c r="R84" t="s">
        <v>30</v>
      </c>
      <c r="S84" t="b">
        <v>0</v>
      </c>
      <c r="T84" t="b">
        <v>0</v>
      </c>
      <c r="V84" t="b">
        <v>0</v>
      </c>
      <c r="W84" t="b">
        <v>0</v>
      </c>
      <c r="X84" t="s">
        <v>30</v>
      </c>
      <c r="Y84">
        <v>19400000</v>
      </c>
      <c r="Z84" t="s">
        <v>34</v>
      </c>
    </row>
    <row r="85" spans="1:26" x14ac:dyDescent="0.25">
      <c r="A85" t="s">
        <v>78</v>
      </c>
      <c r="B85" t="s">
        <v>77</v>
      </c>
      <c r="C85" t="s">
        <v>27</v>
      </c>
      <c r="D85">
        <v>12</v>
      </c>
      <c r="E85">
        <v>64</v>
      </c>
      <c r="F85">
        <v>128</v>
      </c>
      <c r="G85">
        <v>5</v>
      </c>
      <c r="H85">
        <v>8</v>
      </c>
      <c r="I85">
        <v>14</v>
      </c>
      <c r="J85" t="s">
        <v>28</v>
      </c>
      <c r="K85" t="s">
        <v>28</v>
      </c>
      <c r="L85" t="s">
        <v>28</v>
      </c>
      <c r="M85" t="s">
        <v>33</v>
      </c>
      <c r="N85">
        <v>8</v>
      </c>
      <c r="O85" t="s">
        <v>30</v>
      </c>
      <c r="P85" t="s">
        <v>30</v>
      </c>
      <c r="Q85" t="s">
        <v>30</v>
      </c>
      <c r="R85" t="s">
        <v>30</v>
      </c>
      <c r="S85" t="b">
        <v>0</v>
      </c>
      <c r="T85" t="b">
        <v>0</v>
      </c>
      <c r="V85" t="b">
        <v>0</v>
      </c>
      <c r="W85" t="b">
        <v>0</v>
      </c>
      <c r="X85" t="s">
        <v>30</v>
      </c>
      <c r="Y85">
        <v>74000</v>
      </c>
      <c r="Z85" t="s">
        <v>34</v>
      </c>
    </row>
    <row r="86" spans="1:26" x14ac:dyDescent="0.25">
      <c r="A86" t="s">
        <v>84</v>
      </c>
      <c r="B86" t="s">
        <v>77</v>
      </c>
      <c r="C86" t="s">
        <v>27</v>
      </c>
      <c r="D86">
        <v>10</v>
      </c>
      <c r="E86">
        <v>60</v>
      </c>
      <c r="F86">
        <v>120</v>
      </c>
      <c r="G86">
        <v>5</v>
      </c>
      <c r="H86">
        <v>8</v>
      </c>
      <c r="I86">
        <v>14</v>
      </c>
      <c r="J86" t="s">
        <v>39</v>
      </c>
      <c r="K86" t="s">
        <v>39</v>
      </c>
      <c r="L86" t="s">
        <v>39</v>
      </c>
      <c r="M86" t="s">
        <v>52</v>
      </c>
      <c r="N86">
        <v>4</v>
      </c>
      <c r="O86" t="s">
        <v>30</v>
      </c>
      <c r="P86" t="s">
        <v>30</v>
      </c>
      <c r="Q86" t="s">
        <v>30</v>
      </c>
      <c r="R86" t="s">
        <v>30</v>
      </c>
      <c r="S86" t="b">
        <v>0</v>
      </c>
      <c r="T86" t="b">
        <v>0</v>
      </c>
      <c r="U86" t="s">
        <v>45</v>
      </c>
      <c r="V86" t="b">
        <v>0</v>
      </c>
      <c r="W86" t="b">
        <v>0</v>
      </c>
      <c r="X86" t="s">
        <v>30</v>
      </c>
      <c r="Y86">
        <v>1345000</v>
      </c>
      <c r="Z86" t="s">
        <v>34</v>
      </c>
    </row>
    <row r="87" spans="1:26" x14ac:dyDescent="0.25">
      <c r="A87" t="s">
        <v>79</v>
      </c>
      <c r="B87" t="s">
        <v>77</v>
      </c>
      <c r="C87" t="s">
        <v>27</v>
      </c>
      <c r="D87">
        <v>10</v>
      </c>
      <c r="E87">
        <v>60</v>
      </c>
      <c r="F87">
        <v>120</v>
      </c>
      <c r="G87">
        <v>5</v>
      </c>
      <c r="H87">
        <v>8</v>
      </c>
      <c r="I87">
        <v>14</v>
      </c>
      <c r="J87" t="s">
        <v>28</v>
      </c>
      <c r="K87" t="s">
        <v>28</v>
      </c>
      <c r="L87" t="s">
        <v>28</v>
      </c>
      <c r="M87" t="s">
        <v>52</v>
      </c>
      <c r="N87">
        <v>3</v>
      </c>
      <c r="O87" t="s">
        <v>30</v>
      </c>
      <c r="P87" t="s">
        <v>30</v>
      </c>
      <c r="Q87" t="s">
        <v>30</v>
      </c>
      <c r="R87" t="s">
        <v>30</v>
      </c>
      <c r="S87" t="b">
        <v>0</v>
      </c>
      <c r="T87" t="b">
        <v>0</v>
      </c>
      <c r="V87" t="b">
        <v>0</v>
      </c>
      <c r="W87" t="b">
        <v>0</v>
      </c>
      <c r="X87" t="s">
        <v>30</v>
      </c>
      <c r="Y87">
        <v>175500</v>
      </c>
      <c r="Z87" t="s">
        <v>34</v>
      </c>
    </row>
    <row r="88" spans="1:26" x14ac:dyDescent="0.25">
      <c r="A88" t="s">
        <v>85</v>
      </c>
      <c r="B88" t="s">
        <v>77</v>
      </c>
      <c r="C88" t="s">
        <v>27</v>
      </c>
      <c r="D88">
        <v>10</v>
      </c>
      <c r="E88">
        <v>60</v>
      </c>
      <c r="F88">
        <v>120</v>
      </c>
      <c r="G88">
        <v>5</v>
      </c>
      <c r="H88">
        <v>8</v>
      </c>
      <c r="I88">
        <v>14</v>
      </c>
      <c r="J88" t="s">
        <v>39</v>
      </c>
      <c r="K88" t="s">
        <v>39</v>
      </c>
      <c r="L88" t="s">
        <v>39</v>
      </c>
      <c r="M88" t="s">
        <v>52</v>
      </c>
      <c r="N88">
        <v>6</v>
      </c>
      <c r="O88" t="s">
        <v>30</v>
      </c>
      <c r="P88" t="s">
        <v>30</v>
      </c>
      <c r="Q88" t="s">
        <v>30</v>
      </c>
      <c r="R88" t="s">
        <v>30</v>
      </c>
      <c r="S88" t="b">
        <v>0</v>
      </c>
      <c r="T88" t="b">
        <v>0</v>
      </c>
      <c r="V88" t="b">
        <v>0</v>
      </c>
      <c r="W88" t="b">
        <v>0</v>
      </c>
      <c r="X88" t="s">
        <v>81</v>
      </c>
      <c r="Y88">
        <v>3050000</v>
      </c>
      <c r="Z88" t="s">
        <v>34</v>
      </c>
    </row>
    <row r="89" spans="1:26" x14ac:dyDescent="0.25">
      <c r="A89" t="s">
        <v>80</v>
      </c>
      <c r="B89" t="s">
        <v>77</v>
      </c>
      <c r="C89" t="s">
        <v>27</v>
      </c>
      <c r="D89">
        <v>12</v>
      </c>
      <c r="E89">
        <v>64</v>
      </c>
      <c r="F89">
        <v>128</v>
      </c>
      <c r="G89">
        <v>5</v>
      </c>
      <c r="H89">
        <v>8</v>
      </c>
      <c r="I89">
        <v>14</v>
      </c>
      <c r="J89" t="s">
        <v>28</v>
      </c>
      <c r="K89" t="s">
        <v>28</v>
      </c>
      <c r="L89" t="s">
        <v>28</v>
      </c>
      <c r="M89" t="s">
        <v>33</v>
      </c>
      <c r="N89">
        <v>4</v>
      </c>
      <c r="O89" t="s">
        <v>30</v>
      </c>
      <c r="P89" t="s">
        <v>30</v>
      </c>
      <c r="Q89" t="s">
        <v>30</v>
      </c>
      <c r="R89" t="s">
        <v>30</v>
      </c>
      <c r="S89" t="b">
        <v>0</v>
      </c>
      <c r="T89" t="b">
        <v>0</v>
      </c>
      <c r="U89" t="s">
        <v>36</v>
      </c>
      <c r="V89" t="b">
        <v>0</v>
      </c>
      <c r="W89" t="b">
        <v>0</v>
      </c>
      <c r="X89" t="s">
        <v>81</v>
      </c>
      <c r="Y89">
        <v>310000</v>
      </c>
      <c r="Z89" t="s">
        <v>34</v>
      </c>
    </row>
    <row r="90" spans="1:26" x14ac:dyDescent="0.25">
      <c r="A90" t="s">
        <v>82</v>
      </c>
      <c r="B90" t="s">
        <v>77</v>
      </c>
      <c r="C90" t="s">
        <v>27</v>
      </c>
      <c r="D90">
        <v>10</v>
      </c>
      <c r="E90">
        <v>60</v>
      </c>
      <c r="F90">
        <v>120</v>
      </c>
      <c r="G90">
        <v>5</v>
      </c>
      <c r="H90">
        <v>8</v>
      </c>
      <c r="I90">
        <v>14</v>
      </c>
      <c r="J90" t="s">
        <v>39</v>
      </c>
      <c r="K90" t="s">
        <v>39</v>
      </c>
      <c r="L90" t="s">
        <v>39</v>
      </c>
      <c r="M90" t="s">
        <v>33</v>
      </c>
      <c r="N90">
        <v>4</v>
      </c>
      <c r="O90" t="s">
        <v>30</v>
      </c>
      <c r="P90" t="s">
        <v>30</v>
      </c>
      <c r="Q90" t="s">
        <v>30</v>
      </c>
      <c r="R90" t="s">
        <v>30</v>
      </c>
      <c r="S90" t="b">
        <v>0</v>
      </c>
      <c r="T90" t="b">
        <v>0</v>
      </c>
      <c r="V90" t="b">
        <v>0</v>
      </c>
      <c r="W90" t="b">
        <v>0</v>
      </c>
      <c r="X90" t="s">
        <v>83</v>
      </c>
      <c r="Y90">
        <v>985000</v>
      </c>
      <c r="Z90" t="s">
        <v>34</v>
      </c>
    </row>
    <row r="91" spans="1:26" x14ac:dyDescent="0.25">
      <c r="A91" t="s">
        <v>76</v>
      </c>
      <c r="B91" t="s">
        <v>77</v>
      </c>
      <c r="C91" t="s">
        <v>27</v>
      </c>
      <c r="D91">
        <v>10</v>
      </c>
      <c r="E91">
        <v>60</v>
      </c>
      <c r="F91">
        <v>120</v>
      </c>
      <c r="G91">
        <v>5</v>
      </c>
      <c r="H91">
        <v>8</v>
      </c>
      <c r="I91">
        <v>14</v>
      </c>
      <c r="J91" t="s">
        <v>28</v>
      </c>
      <c r="K91" t="s">
        <v>28</v>
      </c>
      <c r="L91" t="s">
        <v>28</v>
      </c>
      <c r="M91" t="s">
        <v>33</v>
      </c>
      <c r="N91">
        <v>4</v>
      </c>
      <c r="O91" t="s">
        <v>30</v>
      </c>
      <c r="P91" t="s">
        <v>30</v>
      </c>
      <c r="Q91" t="s">
        <v>30</v>
      </c>
      <c r="R91" t="s">
        <v>30</v>
      </c>
      <c r="S91" t="b">
        <v>0</v>
      </c>
      <c r="T91" t="b">
        <v>0</v>
      </c>
      <c r="V91" t="b">
        <v>0</v>
      </c>
      <c r="W91" t="b">
        <v>0</v>
      </c>
      <c r="X91" t="s">
        <v>30</v>
      </c>
      <c r="Y91">
        <v>9</v>
      </c>
      <c r="Z91" t="s">
        <v>31</v>
      </c>
    </row>
    <row r="92" spans="1:26" x14ac:dyDescent="0.25">
      <c r="A92" t="s">
        <v>188</v>
      </c>
      <c r="B92" t="s">
        <v>77</v>
      </c>
      <c r="C92" t="s">
        <v>165</v>
      </c>
      <c r="D92" t="s">
        <v>30</v>
      </c>
      <c r="E92">
        <v>60</v>
      </c>
      <c r="F92">
        <v>150</v>
      </c>
      <c r="G92" t="s">
        <v>30</v>
      </c>
      <c r="H92">
        <v>9</v>
      </c>
      <c r="I92">
        <v>14</v>
      </c>
      <c r="J92" t="s">
        <v>30</v>
      </c>
      <c r="K92" t="s">
        <v>30</v>
      </c>
      <c r="L92" t="s">
        <v>30</v>
      </c>
      <c r="M92" t="s">
        <v>30</v>
      </c>
      <c r="N92">
        <v>2</v>
      </c>
      <c r="O92">
        <v>6</v>
      </c>
      <c r="P92">
        <v>25</v>
      </c>
      <c r="Q92">
        <v>16</v>
      </c>
      <c r="R92">
        <v>10</v>
      </c>
      <c r="S92" t="b">
        <v>0</v>
      </c>
      <c r="T92" t="b">
        <v>1</v>
      </c>
      <c r="V92" t="b">
        <v>0</v>
      </c>
      <c r="W92" t="b">
        <v>0</v>
      </c>
      <c r="X92" t="s">
        <v>30</v>
      </c>
      <c r="Y92">
        <v>40</v>
      </c>
      <c r="Z92" t="s">
        <v>31</v>
      </c>
    </row>
  </sheetData>
  <sortState xmlns:xlrd2="http://schemas.microsoft.com/office/spreadsheetml/2017/richdata2" ref="A2:Z94">
    <sortCondition ref="B2:B94"/>
    <sortCondition ref="A2:A9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1"/>
  <sheetViews>
    <sheetView tabSelected="1" topLeftCell="A30" workbookViewId="0">
      <selection activeCell="AE65" sqref="AE65"/>
    </sheetView>
  </sheetViews>
  <sheetFormatPr defaultRowHeight="15" x14ac:dyDescent="0.25"/>
  <cols>
    <col min="1" max="1" width="17.5703125" bestFit="1" customWidth="1"/>
    <col min="2" max="2" width="12" bestFit="1" customWidth="1"/>
    <col min="24" max="24" width="46.42578125" bestFit="1" customWidth="1"/>
  </cols>
  <sheetData>
    <row r="1" spans="1:26" x14ac:dyDescent="0.25">
      <c r="A1" t="str">
        <f>CONCATENATE("'",LOWER(LEFT(ranged_weapons!A2,4)),"':('",ranged_weapons!A2,"'")</f>
        <v>'amp ':('AMP Rifle Grip Punch Bolter'</v>
      </c>
      <c r="B1" t="str">
        <f>CONCATENATE("'",ranged_weapons!B2,"'")</f>
        <v>'Anti-Material Projector'</v>
      </c>
      <c r="C1" t="str">
        <f>CONCATENATE("'",ranged_weapons!C2,"'")</f>
        <v>'Energy'</v>
      </c>
      <c r="D1" t="str">
        <f>CONCATENATE("'",ranged_weapons!D2,"m'")</f>
        <v>'12m'</v>
      </c>
      <c r="E1" t="str">
        <f>CONCATENATE("'",ranged_weapons!E2,"m'")</f>
        <v>'20m'</v>
      </c>
      <c r="F1" t="str">
        <f>CONCATENATE("'",ranged_weapons!F2,"m'")</f>
        <v>'30m'</v>
      </c>
      <c r="G1">
        <f>ranged_weapons!G2</f>
        <v>4</v>
      </c>
      <c r="H1">
        <f>ranged_weapons!H2</f>
        <v>7</v>
      </c>
      <c r="I1">
        <f>ranged_weapons!I2</f>
        <v>10</v>
      </c>
      <c r="J1" t="str">
        <f>CONCATENATE("'",ranged_weapons!J2,"'")</f>
        <v>'20'</v>
      </c>
      <c r="K1" t="str">
        <f>CONCATENATE("'",ranged_weapons!K2,"'")</f>
        <v>'20'</v>
      </c>
      <c r="L1" t="str">
        <f>CONCATENATE("'",ranged_weapons!L2,"'")</f>
        <v>'20'</v>
      </c>
      <c r="M1" t="str">
        <f>CONCATENATE("'",ranged_weapons!M2,"'")</f>
        <v>'N/A'</v>
      </c>
      <c r="N1">
        <f>ranged_weapons!N2</f>
        <v>3</v>
      </c>
      <c r="O1" t="str">
        <f>CONCATENATE("'",ranged_weapons!O2,"'")</f>
        <v>'N/A'</v>
      </c>
      <c r="P1" t="str">
        <f>CONCATENATE("'",ranged_weapons!P2,"'")</f>
        <v>'N/A'</v>
      </c>
      <c r="Q1" t="str">
        <f>CONCATENATE("'",ranged_weapons!Q2,"'")</f>
        <v>'N/A'</v>
      </c>
      <c r="R1" t="str">
        <f>CONCATENATE("'",ranged_weapons!R2,"'")</f>
        <v>'N/A'</v>
      </c>
      <c r="S1" t="str">
        <f>CONCATENATE("'",PROPER(ranged_weapons!S2),"'")</f>
        <v>'False'</v>
      </c>
      <c r="T1" t="str">
        <f>CONCATENATE("'",PROPER(ranged_weapons!T2),"'")</f>
        <v>'False'</v>
      </c>
      <c r="U1" t="str">
        <f>IF(ranged_weapons!U2="","'N/A'",ranged_weapons!U2)</f>
        <v>'N/A'</v>
      </c>
      <c r="V1" t="str">
        <f>CONCATENATE("'",PROPER(ranged_weapons!V2),"'")</f>
        <v>'False'</v>
      </c>
      <c r="W1" t="str">
        <f>CONCATENATE("'",PROPER(ranged_weapons!W2),"'")</f>
        <v>'False'</v>
      </c>
      <c r="X1" t="str">
        <f>CONCATENATE("'",ranged_weapons!X2,"'")</f>
        <v>'Destroys Armour. Opponent knocked over on hit.'</v>
      </c>
      <c r="Y1">
        <f>ranged_weapons!Y2</f>
        <v>7000000</v>
      </c>
      <c r="Z1" t="str">
        <f>CONCATENATE("'",ranged_weapons!Z2,"'),\")</f>
        <v>'Rare'),\</v>
      </c>
    </row>
    <row r="2" spans="1:26" x14ac:dyDescent="0.25">
      <c r="A2" t="str">
        <f>CONCATENATE("'",LOWER(LEFT(ranged_weapons!A3,4)),"':('",ranged_weapons!A3,"'")</f>
        <v>'amp ':('AMP Rifle Grip Scalpel Beam'</v>
      </c>
      <c r="B2" t="str">
        <f>CONCATENATE("'",ranged_weapons!B3,"'")</f>
        <v>'Anti-Material Projector'</v>
      </c>
      <c r="C2" t="str">
        <f>CONCATENATE("'",ranged_weapons!C3,"'")</f>
        <v>'Energy'</v>
      </c>
      <c r="D2" t="str">
        <f>CONCATENATE("'",ranged_weapons!D3,"m'")</f>
        <v>'10m'</v>
      </c>
      <c r="E2" t="str">
        <f>CONCATENATE("'",ranged_weapons!E3,"m'")</f>
        <v>'120m'</v>
      </c>
      <c r="F2" t="str">
        <f>CONCATENATE("'",ranged_weapons!F3,"m'")</f>
        <v>'1000m'</v>
      </c>
      <c r="G2">
        <f>ranged_weapons!G3</f>
        <v>6</v>
      </c>
      <c r="H2">
        <f>ranged_weapons!H3</f>
        <v>7</v>
      </c>
      <c r="I2">
        <f>ranged_weapons!I3</f>
        <v>10</v>
      </c>
      <c r="J2" t="str">
        <f>CONCATENATE("'",ranged_weapons!J3,"'")</f>
        <v>'25'</v>
      </c>
      <c r="K2" t="str">
        <f>CONCATENATE("'",ranged_weapons!K3,"'")</f>
        <v>'25'</v>
      </c>
      <c r="L2" t="str">
        <f>CONCATENATE("'",ranged_weapons!L3,"'")</f>
        <v>'25'</v>
      </c>
      <c r="M2" t="str">
        <f>CONCATENATE("'",ranged_weapons!M3,"'")</f>
        <v>'N/A'</v>
      </c>
      <c r="N2">
        <f>ranged_weapons!N3</f>
        <v>2</v>
      </c>
      <c r="O2" t="str">
        <f>CONCATENATE("'",ranged_weapons!O3,"'")</f>
        <v>'N/A'</v>
      </c>
      <c r="P2" t="str">
        <f>CONCATENATE("'",ranged_weapons!P3,"'")</f>
        <v>'N/A'</v>
      </c>
      <c r="Q2" t="str">
        <f>CONCATENATE("'",ranged_weapons!Q3,"'")</f>
        <v>'N/A'</v>
      </c>
      <c r="R2" t="str">
        <f>CONCATENATE("'",ranged_weapons!R3,"'")</f>
        <v>'N/A'</v>
      </c>
      <c r="S2" t="str">
        <f>CONCATENATE("'",PROPER(ranged_weapons!S3),"'")</f>
        <v>'False'</v>
      </c>
      <c r="T2" t="str">
        <f>CONCATENATE("'",PROPER(ranged_weapons!T3),"'")</f>
        <v>'False'</v>
      </c>
      <c r="U2" t="str">
        <f>IF(ranged_weapons!U3="","'N/A'",ranged_weapons!U3)</f>
        <v>'N/A'</v>
      </c>
      <c r="V2" t="str">
        <f>CONCATENATE("'",PROPER(ranged_weapons!V3),"'")</f>
        <v>'False'</v>
      </c>
      <c r="W2" t="str">
        <f>CONCATENATE("'",PROPER(ranged_weapons!W3),"'")</f>
        <v>'False'</v>
      </c>
      <c r="X2" t="str">
        <f>CONCATENATE("'",ranged_weapons!X3,"'")</f>
        <v>'Destroys Armour.'</v>
      </c>
      <c r="Y2">
        <f>ranged_weapons!Y3</f>
        <v>17000000</v>
      </c>
      <c r="Z2" t="str">
        <f>CONCATENATE("'",ranged_weapons!Z3,"'),\")</f>
        <v>'Rare'),\</v>
      </c>
    </row>
    <row r="3" spans="1:26" x14ac:dyDescent="0.25">
      <c r="A3" t="str">
        <f>CONCATENATE("'",LOWER(LEFT(ranged_weapons!A4,4)),"':('",ranged_weapons!A4,"'")</f>
        <v>'amp ':('AMP Rifle Grip Streamer'</v>
      </c>
      <c r="B3" t="str">
        <f>CONCATENATE("'",ranged_weapons!B4,"'")</f>
        <v>'Anti-Material Projector'</v>
      </c>
      <c r="C3" t="str">
        <f>CONCATENATE("'",ranged_weapons!C4,"'")</f>
        <v>'Energy'</v>
      </c>
      <c r="D3" t="str">
        <f>CONCATENATE("'",ranged_weapons!D4,"m'")</f>
        <v>'16m'</v>
      </c>
      <c r="E3" t="str">
        <f>CONCATENATE("'",ranged_weapons!E4,"m'")</f>
        <v>'50m'</v>
      </c>
      <c r="F3" t="str">
        <f>CONCATENATE("'",ranged_weapons!F4,"m'")</f>
        <v>'120m'</v>
      </c>
      <c r="G3">
        <f>ranged_weapons!G4</f>
        <v>6</v>
      </c>
      <c r="H3">
        <f>ranged_weapons!H4</f>
        <v>8</v>
      </c>
      <c r="I3">
        <f>ranged_weapons!I4</f>
        <v>11</v>
      </c>
      <c r="J3" t="str">
        <f>CONCATENATE("'",ranged_weapons!J4,"'")</f>
        <v>'20'</v>
      </c>
      <c r="K3" t="str">
        <f>CONCATENATE("'",ranged_weapons!K4,"'")</f>
        <v>'20'</v>
      </c>
      <c r="L3" t="str">
        <f>CONCATENATE("'",ranged_weapons!L4,"'")</f>
        <v>'20'</v>
      </c>
      <c r="M3" t="str">
        <f>CONCATENATE("'",ranged_weapons!M4,"'")</f>
        <v>'20'</v>
      </c>
      <c r="N3">
        <f>ranged_weapons!N4</f>
        <v>2</v>
      </c>
      <c r="O3" t="str">
        <f>CONCATENATE("'",ranged_weapons!O4,"'")</f>
        <v>'N/A'</v>
      </c>
      <c r="P3" t="str">
        <f>CONCATENATE("'",ranged_weapons!P4,"'")</f>
        <v>'N/A'</v>
      </c>
      <c r="Q3" t="str">
        <f>CONCATENATE("'",ranged_weapons!Q4,"'")</f>
        <v>'N/A'</v>
      </c>
      <c r="R3" t="str">
        <f>CONCATENATE("'",ranged_weapons!R4,"'")</f>
        <v>'N/A'</v>
      </c>
      <c r="S3" t="str">
        <f>CONCATENATE("'",PROPER(ranged_weapons!S4),"'")</f>
        <v>'False'</v>
      </c>
      <c r="T3" t="str">
        <f>CONCATENATE("'",PROPER(ranged_weapons!T4),"'")</f>
        <v>'False'</v>
      </c>
      <c r="U3" t="str">
        <f>IF(ranged_weapons!U4="","'N/A'",ranged_weapons!U4)</f>
        <v>'N/A'</v>
      </c>
      <c r="V3" t="str">
        <f>CONCATENATE("'",PROPER(ranged_weapons!V4),"'")</f>
        <v>'False'</v>
      </c>
      <c r="W3" t="str">
        <f>CONCATENATE("'",PROPER(ranged_weapons!W4),"'")</f>
        <v>'False'</v>
      </c>
      <c r="X3" t="str">
        <f>CONCATENATE("'",ranged_weapons!X4,"'")</f>
        <v>'Destroys Armour.'</v>
      </c>
      <c r="Y3" t="str">
        <f>ranged_weapons!Y4</f>
        <v>`12000000</v>
      </c>
      <c r="Z3" t="str">
        <f>CONCATENATE("'",ranged_weapons!Z4,"'),\")</f>
        <v>'Rare'),\</v>
      </c>
    </row>
    <row r="4" spans="1:26" x14ac:dyDescent="0.25">
      <c r="A4" t="str">
        <f>CONCATENATE("'",LOWER(LEFT(ranged_weapons!A5,4)),"':('",ranged_weapons!A5,"'")</f>
        <v>'amp ':('AMP Short Stock Bolt Caster'</v>
      </c>
      <c r="B4" t="str">
        <f>CONCATENATE("'",ranged_weapons!B5,"'")</f>
        <v>'Anti-Material Projector'</v>
      </c>
      <c r="C4" t="str">
        <f>CONCATENATE("'",ranged_weapons!C5,"'")</f>
        <v>'Energy'</v>
      </c>
      <c r="D4" t="str">
        <f>CONCATENATE("'",ranged_weapons!D5,"m'")</f>
        <v>'10m'</v>
      </c>
      <c r="E4" t="str">
        <f>CONCATENATE("'",ranged_weapons!E5,"m'")</f>
        <v>'40m'</v>
      </c>
      <c r="F4" t="str">
        <f>CONCATENATE("'",ranged_weapons!F5,"m'")</f>
        <v>'100m'</v>
      </c>
      <c r="G4">
        <f>ranged_weapons!G5</f>
        <v>5</v>
      </c>
      <c r="H4">
        <f>ranged_weapons!H5</f>
        <v>8</v>
      </c>
      <c r="I4">
        <f>ranged_weapons!I5</f>
        <v>11</v>
      </c>
      <c r="J4" t="str">
        <f>CONCATENATE("'",ranged_weapons!J5,"'")</f>
        <v>'15'</v>
      </c>
      <c r="K4" t="str">
        <f>CONCATENATE("'",ranged_weapons!K5,"'")</f>
        <v>'15'</v>
      </c>
      <c r="L4" t="str">
        <f>CONCATENATE("'",ranged_weapons!L5,"'")</f>
        <v>'15'</v>
      </c>
      <c r="M4" t="str">
        <f>CONCATENATE("'",ranged_weapons!M5,"'")</f>
        <v>'N/A'</v>
      </c>
      <c r="N4">
        <f>ranged_weapons!N5</f>
        <v>4</v>
      </c>
      <c r="O4" t="str">
        <f>CONCATENATE("'",ranged_weapons!O5,"'")</f>
        <v>'N/A'</v>
      </c>
      <c r="P4" t="str">
        <f>CONCATENATE("'",ranged_weapons!P5,"'")</f>
        <v>'N/A'</v>
      </c>
      <c r="Q4" t="str">
        <f>CONCATENATE("'",ranged_weapons!Q5,"'")</f>
        <v>'N/A'</v>
      </c>
      <c r="R4" t="str">
        <f>CONCATENATE("'",ranged_weapons!R5,"'")</f>
        <v>'N/A'</v>
      </c>
      <c r="S4" t="str">
        <f>CONCATENATE("'",PROPER(ranged_weapons!S5),"'")</f>
        <v>'True'</v>
      </c>
      <c r="T4" t="str">
        <f>CONCATENATE("'",PROPER(ranged_weapons!T5),"'")</f>
        <v>'False'</v>
      </c>
      <c r="U4" t="str">
        <f>IF(ranged_weapons!U5="","'N/A'",ranged_weapons!U5)</f>
        <v>'N/A'</v>
      </c>
      <c r="V4" t="str">
        <f>CONCATENATE("'",PROPER(ranged_weapons!V5),"'")</f>
        <v>'False'</v>
      </c>
      <c r="W4" t="str">
        <f>CONCATENATE("'",PROPER(ranged_weapons!W5),"'")</f>
        <v>'False'</v>
      </c>
      <c r="X4" t="str">
        <f>CONCATENATE("'",ranged_weapons!X5,"'")</f>
        <v>'Destroys Armour.'</v>
      </c>
      <c r="Y4">
        <f>ranged_weapons!Y5</f>
        <v>5000000</v>
      </c>
      <c r="Z4" t="str">
        <f>CONCATENATE("'",ranged_weapons!Z5,"'),\")</f>
        <v>'Rare'),\</v>
      </c>
    </row>
    <row r="5" spans="1:26" x14ac:dyDescent="0.25">
      <c r="A5" t="str">
        <f>CONCATENATE("'",LOWER(LEFT(ranged_weapons!A6,4)),"':('",ranged_weapons!A6,"'")</f>
        <v>'amp ':('AMP Short Stock Streamer'</v>
      </c>
      <c r="B5" t="str">
        <f>CONCATENATE("'",ranged_weapons!B6,"'")</f>
        <v>'Anti-Material Projector'</v>
      </c>
      <c r="C5" t="str">
        <f>CONCATENATE("'",ranged_weapons!C6,"'")</f>
        <v>'Energy'</v>
      </c>
      <c r="D5" t="str">
        <f>CONCATENATE("'",ranged_weapons!D6,"m'")</f>
        <v>'8m'</v>
      </c>
      <c r="E5" t="str">
        <f>CONCATENATE("'",ranged_weapons!E6,"m'")</f>
        <v>'30m'</v>
      </c>
      <c r="F5" t="str">
        <f>CONCATENATE("'",ranged_weapons!F6,"m'")</f>
        <v>'60m'</v>
      </c>
      <c r="G5">
        <f>ranged_weapons!G6</f>
        <v>5</v>
      </c>
      <c r="H5">
        <f>ranged_weapons!H6</f>
        <v>8</v>
      </c>
      <c r="I5">
        <f>ranged_weapons!I6</f>
        <v>12</v>
      </c>
      <c r="J5" t="str">
        <f>CONCATENATE("'",ranged_weapons!J6,"'")</f>
        <v>'10'</v>
      </c>
      <c r="K5" t="str">
        <f>CONCATENATE("'",ranged_weapons!K6,"'")</f>
        <v>'10'</v>
      </c>
      <c r="L5" t="str">
        <f>CONCATENATE("'",ranged_weapons!L6,"'")</f>
        <v>'10'</v>
      </c>
      <c r="M5" t="str">
        <f>CONCATENATE("'",ranged_weapons!M6,"'")</f>
        <v>'15'</v>
      </c>
      <c r="N5">
        <f>ranged_weapons!N6</f>
        <v>3</v>
      </c>
      <c r="O5" t="str">
        <f>CONCATENATE("'",ranged_weapons!O6,"'")</f>
        <v>'N/A'</v>
      </c>
      <c r="P5" t="str">
        <f>CONCATENATE("'",ranged_weapons!P6,"'")</f>
        <v>'N/A'</v>
      </c>
      <c r="Q5" t="str">
        <f>CONCATENATE("'",ranged_weapons!Q6,"'")</f>
        <v>'N/A'</v>
      </c>
      <c r="R5" t="str">
        <f>CONCATENATE("'",ranged_weapons!R6,"'")</f>
        <v>'N/A'</v>
      </c>
      <c r="S5" t="str">
        <f>CONCATENATE("'",PROPER(ranged_weapons!S6),"'")</f>
        <v>'True'</v>
      </c>
      <c r="T5" t="str">
        <f>CONCATENATE("'",PROPER(ranged_weapons!T6),"'")</f>
        <v>'False'</v>
      </c>
      <c r="U5" t="str">
        <f>IF(ranged_weapons!U6="","'N/A'",ranged_weapons!U6)</f>
        <v>'N/A'</v>
      </c>
      <c r="V5" t="str">
        <f>CONCATENATE("'",PROPER(ranged_weapons!V6),"'")</f>
        <v>'False'</v>
      </c>
      <c r="W5" t="str">
        <f>CONCATENATE("'",PROPER(ranged_weapons!W6),"'")</f>
        <v>'False'</v>
      </c>
      <c r="X5" t="str">
        <f>CONCATENATE("'",ranged_weapons!X6,"'")</f>
        <v>'Destroys Armour.'</v>
      </c>
      <c r="Y5">
        <f>ranged_weapons!Y6</f>
        <v>9000000</v>
      </c>
      <c r="Z5" t="str">
        <f>CONCATENATE("'",ranged_weapons!Z6,"'),\")</f>
        <v>'Rare'),\</v>
      </c>
    </row>
    <row r="6" spans="1:26" x14ac:dyDescent="0.25">
      <c r="A6" t="str">
        <f>CONCATENATE("'",LOWER(LEFT(ranged_weapons!A7,4)),"':('",ranged_weapons!A7,"'")</f>
        <v>'amp ':('AMP Shoulder Mounted Annihilator'</v>
      </c>
      <c r="B6" t="str">
        <f>CONCATENATE("'",ranged_weapons!B7,"'")</f>
        <v>'Anti-Material Projector'</v>
      </c>
      <c r="C6" t="str">
        <f>CONCATENATE("'",ranged_weapons!C7,"'")</f>
        <v>'Energy'</v>
      </c>
      <c r="D6" t="str">
        <f>CONCATENATE("'",ranged_weapons!D7,"m'")</f>
        <v>'30m'</v>
      </c>
      <c r="E6" t="str">
        <f>CONCATENATE("'",ranged_weapons!E7,"m'")</f>
        <v>'700m'</v>
      </c>
      <c r="F6" t="str">
        <f>CONCATENATE("'",ranged_weapons!F7,"m'")</f>
        <v>'5000m'</v>
      </c>
      <c r="G6">
        <f>ranged_weapons!G7</f>
        <v>6</v>
      </c>
      <c r="H6">
        <f>ranged_weapons!H7</f>
        <v>8</v>
      </c>
      <c r="I6">
        <f>ranged_weapons!I7</f>
        <v>13</v>
      </c>
      <c r="J6" t="str">
        <f>CONCATENATE("'",ranged_weapons!J7,"'")</f>
        <v>'60'</v>
      </c>
      <c r="K6" t="str">
        <f>CONCATENATE("'",ranged_weapons!K7,"'")</f>
        <v>'60'</v>
      </c>
      <c r="L6" t="str">
        <f>CONCATENATE("'",ranged_weapons!L7,"'")</f>
        <v>'60'</v>
      </c>
      <c r="M6" t="str">
        <f>CONCATENATE("'",ranged_weapons!M7,"'")</f>
        <v>'N/A'</v>
      </c>
      <c r="N6">
        <f>ranged_weapons!N7</f>
        <v>1</v>
      </c>
      <c r="O6" t="str">
        <f>CONCATENATE("'",ranged_weapons!O7,"'")</f>
        <v>'N/A'</v>
      </c>
      <c r="P6" t="str">
        <f>CONCATENATE("'",ranged_weapons!P7,"'")</f>
        <v>'N/A'</v>
      </c>
      <c r="Q6" t="str">
        <f>CONCATENATE("'",ranged_weapons!Q7,"'")</f>
        <v>'N/A'</v>
      </c>
      <c r="R6" t="str">
        <f>CONCATENATE("'",ranged_weapons!R7,"'")</f>
        <v>'N/A'</v>
      </c>
      <c r="S6" t="str">
        <f>CONCATENATE("'",PROPER(ranged_weapons!S7),"'")</f>
        <v>'False'</v>
      </c>
      <c r="T6" t="str">
        <f>CONCATENATE("'",PROPER(ranged_weapons!T7),"'")</f>
        <v>'False'</v>
      </c>
      <c r="U6" t="str">
        <f>IF(ranged_weapons!U7="","'N/A'",ranged_weapons!U7)</f>
        <v>'N/A'</v>
      </c>
      <c r="V6" t="str">
        <f>CONCATENATE("'",PROPER(ranged_weapons!V7),"'")</f>
        <v>'False'</v>
      </c>
      <c r="W6" t="str">
        <f>CONCATENATE("'",PROPER(ranged_weapons!W7),"'")</f>
        <v>'False'</v>
      </c>
      <c r="X6" t="str">
        <f>CONCATENATE("'",ranged_weapons!X7,"'")</f>
        <v>'Destroys Armour. Opponent Inflicts 60 vehicle and spaceship scale damage. Ignores shields.'</v>
      </c>
      <c r="Y6">
        <f>ranged_weapons!Y7</f>
        <v>35000000</v>
      </c>
      <c r="Z6" t="str">
        <f>CONCATENATE("'",ranged_weapons!Z7,"'),\")</f>
        <v>'Rare'),\</v>
      </c>
    </row>
    <row r="7" spans="1:26" x14ac:dyDescent="0.25">
      <c r="A7" t="str">
        <f>CONCATENATE("'",LOWER(LEFT(ranged_weapons!A8,4)),"':('",ranged_weapons!A8,"'")</f>
        <v>'asel':('Asellus Deflector Pistol'</v>
      </c>
      <c r="B7" t="str">
        <f>CONCATENATE("'",ranged_weapons!B8,"'")</f>
        <v>'Autopistols'</v>
      </c>
      <c r="C7" t="str">
        <f>CONCATENATE("'",ranged_weapons!C8,"'")</f>
        <v>'Kinetic'</v>
      </c>
      <c r="D7" t="str">
        <f>CONCATENATE("'",ranged_weapons!D8,"m'")</f>
        <v>'6m'</v>
      </c>
      <c r="E7" t="str">
        <f>CONCATENATE("'",ranged_weapons!E8,"m'")</f>
        <v>'50m'</v>
      </c>
      <c r="F7" t="str">
        <f>CONCATENATE("'",ranged_weapons!F8,"m'")</f>
        <v>'100m'</v>
      </c>
      <c r="G7">
        <f>ranged_weapons!G8</f>
        <v>5</v>
      </c>
      <c r="H7">
        <f>ranged_weapons!H8</f>
        <v>8</v>
      </c>
      <c r="I7">
        <f>ranged_weapons!I8</f>
        <v>14</v>
      </c>
      <c r="J7" t="str">
        <f>CONCATENATE("'",ranged_weapons!J8,"'")</f>
        <v>'1D10 '</v>
      </c>
      <c r="K7" t="str">
        <f>CONCATENATE("'",ranged_weapons!K8,"'")</f>
        <v>'1D10 '</v>
      </c>
      <c r="L7" t="str">
        <f>CONCATENATE("'",ranged_weapons!L8,"'")</f>
        <v>'1D10 '</v>
      </c>
      <c r="M7" t="str">
        <f>CONCATENATE("'",ranged_weapons!M8,"'")</f>
        <v>'2D10'</v>
      </c>
      <c r="N7">
        <f>ranged_weapons!N8</f>
        <v>3</v>
      </c>
      <c r="O7" t="str">
        <f>CONCATENATE("'",ranged_weapons!O8,"'")</f>
        <v>'N/A'</v>
      </c>
      <c r="P7" t="str">
        <f>CONCATENATE("'",ranged_weapons!P8,"'")</f>
        <v>'N/A'</v>
      </c>
      <c r="Q7" t="str">
        <f>CONCATENATE("'",ranged_weapons!Q8,"'")</f>
        <v>'N/A'</v>
      </c>
      <c r="R7" t="str">
        <f>CONCATENATE("'",ranged_weapons!R8,"'")</f>
        <v>'N/A'</v>
      </c>
      <c r="S7" t="str">
        <f>CONCATENATE("'",PROPER(ranged_weapons!S8),"'")</f>
        <v>'True'</v>
      </c>
      <c r="T7" t="str">
        <f>CONCATENATE("'",PROPER(ranged_weapons!T8),"'")</f>
        <v>'False'</v>
      </c>
      <c r="U7" t="str">
        <f>IF(ranged_weapons!U8="","'N/A'",ranged_weapons!U8)</f>
        <v>Effect('kin_weap',10)</v>
      </c>
      <c r="V7" t="str">
        <f>CONCATENATE("'",PROPER(ranged_weapons!V8),"'")</f>
        <v>'False'</v>
      </c>
      <c r="W7" t="str">
        <f>CONCATENATE("'",PROPER(ranged_weapons!W8),"'")</f>
        <v>'False'</v>
      </c>
      <c r="X7" t="str">
        <f>CONCATENATE("'",ranged_weapons!X8,"'")</f>
        <v>'Absorb 3 Kinetic and Energy damage.'</v>
      </c>
      <c r="Y7">
        <f>ranged_weapons!Y8</f>
        <v>1005000</v>
      </c>
      <c r="Z7" t="str">
        <f>CONCATENATE("'",ranged_weapons!Z8,"'),\")</f>
        <v>'Rare'),\</v>
      </c>
    </row>
    <row r="8" spans="1:26" x14ac:dyDescent="0.25">
      <c r="A8" t="str">
        <f>CONCATENATE("'",LOWER(LEFT(ranged_weapons!A9,4)),"':('",ranged_weapons!A9,"'")</f>
        <v>'auto':('Autopistol'</v>
      </c>
      <c r="B8" t="str">
        <f>CONCATENATE("'",ranged_weapons!B9,"'")</f>
        <v>'Autopistols'</v>
      </c>
      <c r="C8" t="str">
        <f>CONCATENATE("'",ranged_weapons!C9,"'")</f>
        <v>'Kinetic'</v>
      </c>
      <c r="D8" t="str">
        <f>CONCATENATE("'",ranged_weapons!D9,"m'")</f>
        <v>'6m'</v>
      </c>
      <c r="E8" t="str">
        <f>CONCATENATE("'",ranged_weapons!E9,"m'")</f>
        <v>'50m'</v>
      </c>
      <c r="F8" t="str">
        <f>CONCATENATE("'",ranged_weapons!F9,"m'")</f>
        <v>'100m'</v>
      </c>
      <c r="G8">
        <f>ranged_weapons!G9</f>
        <v>5</v>
      </c>
      <c r="H8">
        <f>ranged_weapons!H9</f>
        <v>8</v>
      </c>
      <c r="I8">
        <f>ranged_weapons!I9</f>
        <v>14</v>
      </c>
      <c r="J8" t="str">
        <f>CONCATENATE("'",ranged_weapons!J9,"'")</f>
        <v>'1D10 '</v>
      </c>
      <c r="K8" t="str">
        <f>CONCATENATE("'",ranged_weapons!K9,"'")</f>
        <v>'1D10 '</v>
      </c>
      <c r="L8" t="str">
        <f>CONCATENATE("'",ranged_weapons!L9,"'")</f>
        <v>'1D10 '</v>
      </c>
      <c r="M8" t="str">
        <f>CONCATENATE("'",ranged_weapons!M9,"'")</f>
        <v>'2D10'</v>
      </c>
      <c r="N8">
        <f>ranged_weapons!N9</f>
        <v>3</v>
      </c>
      <c r="O8" t="str">
        <f>CONCATENATE("'",ranged_weapons!O9,"'")</f>
        <v>'N/A'</v>
      </c>
      <c r="P8" t="str">
        <f>CONCATENATE("'",ranged_weapons!P9,"'")</f>
        <v>'N/A'</v>
      </c>
      <c r="Q8" t="str">
        <f>CONCATENATE("'",ranged_weapons!Q9,"'")</f>
        <v>'N/A'</v>
      </c>
      <c r="R8" t="str">
        <f>CONCATENATE("'",ranged_weapons!R9,"'")</f>
        <v>'N/A'</v>
      </c>
      <c r="S8" t="str">
        <f>CONCATENATE("'",PROPER(ranged_weapons!S9),"'")</f>
        <v>'True'</v>
      </c>
      <c r="T8" t="str">
        <f>CONCATENATE("'",PROPER(ranged_weapons!T9),"'")</f>
        <v>'False'</v>
      </c>
      <c r="U8" t="str">
        <f>IF(ranged_weapons!U9="","'N/A'",ranged_weapons!U9)</f>
        <v>'N/A'</v>
      </c>
      <c r="V8" t="str">
        <f>CONCATENATE("'",PROPER(ranged_weapons!V9),"'")</f>
        <v>'False'</v>
      </c>
      <c r="W8" t="str">
        <f>CONCATENATE("'",PROPER(ranged_weapons!W9),"'")</f>
        <v>'False'</v>
      </c>
      <c r="X8" t="str">
        <f>CONCATENATE("'",ranged_weapons!X9,"'")</f>
        <v>'N/A'</v>
      </c>
      <c r="Y8">
        <f>ranged_weapons!Y9</f>
        <v>4</v>
      </c>
      <c r="Z8" t="str">
        <f>CONCATENATE("'",ranged_weapons!Z9,"'),\")</f>
        <v>'Common'),\</v>
      </c>
    </row>
    <row r="9" spans="1:26" x14ac:dyDescent="0.25">
      <c r="A9" t="str">
        <f>CONCATENATE("'",LOWER(LEFT(ranged_weapons!A10,4)),"':('",ranged_weapons!A10,"'")</f>
        <v>'corv':('Corvus Inc Devastation Pistol'</v>
      </c>
      <c r="B9" t="str">
        <f>CONCATENATE("'",ranged_weapons!B10,"'")</f>
        <v>'Autopistols'</v>
      </c>
      <c r="C9" t="str">
        <f>CONCATENATE("'",ranged_weapons!C10,"'")</f>
        <v>'Kinetic'</v>
      </c>
      <c r="D9" t="str">
        <f>CONCATENATE("'",ranged_weapons!D10,"m'")</f>
        <v>'8m'</v>
      </c>
      <c r="E9" t="str">
        <f>CONCATENATE("'",ranged_weapons!E10,"m'")</f>
        <v>'56m'</v>
      </c>
      <c r="F9" t="str">
        <f>CONCATENATE("'",ranged_weapons!F10,"m'")</f>
        <v>'110m'</v>
      </c>
      <c r="G9">
        <f>ranged_weapons!G10</f>
        <v>5</v>
      </c>
      <c r="H9">
        <f>ranged_weapons!H10</f>
        <v>8</v>
      </c>
      <c r="I9">
        <f>ranged_weapons!I10</f>
        <v>14</v>
      </c>
      <c r="J9" t="str">
        <f>CONCATENATE("'",ranged_weapons!J10,"'")</f>
        <v>'1D10 '</v>
      </c>
      <c r="K9" t="str">
        <f>CONCATENATE("'",ranged_weapons!K10,"'")</f>
        <v>'1D11'</v>
      </c>
      <c r="L9" t="str">
        <f>CONCATENATE("'",ranged_weapons!L10,"'")</f>
        <v>'1D12'</v>
      </c>
      <c r="M9" t="str">
        <f>CONCATENATE("'",ranged_weapons!M10,"'")</f>
        <v>'4D10'</v>
      </c>
      <c r="N9">
        <f>ranged_weapons!N10</f>
        <v>4</v>
      </c>
      <c r="O9" t="str">
        <f>CONCATENATE("'",ranged_weapons!O10,"'")</f>
        <v>'N/A'</v>
      </c>
      <c r="P9" t="str">
        <f>CONCATENATE("'",ranged_weapons!P10,"'")</f>
        <v>'N/A'</v>
      </c>
      <c r="Q9" t="str">
        <f>CONCATENATE("'",ranged_weapons!Q10,"'")</f>
        <v>'N/A'</v>
      </c>
      <c r="R9" t="str">
        <f>CONCATENATE("'",ranged_weapons!R10,"'")</f>
        <v>'N/A'</v>
      </c>
      <c r="S9" t="str">
        <f>CONCATENATE("'",PROPER(ranged_weapons!S10),"'")</f>
        <v>'True'</v>
      </c>
      <c r="T9" t="str">
        <f>CONCATENATE("'",PROPER(ranged_weapons!T10),"'")</f>
        <v>'False'</v>
      </c>
      <c r="U9" t="str">
        <f>IF(ranged_weapons!U10="","'N/A'",ranged_weapons!U10)</f>
        <v>Effect('kin_weap',15)</v>
      </c>
      <c r="V9" t="str">
        <f>CONCATENATE("'",PROPER(ranged_weapons!V10),"'")</f>
        <v>'False'</v>
      </c>
      <c r="W9" t="str">
        <f>CONCATENATE("'",PROPER(ranged_weapons!W10),"'")</f>
        <v>'False'</v>
      </c>
      <c r="X9" t="str">
        <f>CONCATENATE("'",ranged_weapons!X10,"'")</f>
        <v>'N/A'</v>
      </c>
      <c r="Y9">
        <f>ranged_weapons!Y10</f>
        <v>2900000</v>
      </c>
      <c r="Z9" t="str">
        <f>CONCATENATE("'",ranged_weapons!Z10,"'),\")</f>
        <v>'Rare'),\</v>
      </c>
    </row>
    <row r="10" spans="1:26" x14ac:dyDescent="0.25">
      <c r="A10" t="str">
        <f>CONCATENATE("'",LOWER(LEFT(ranged_weapons!A11,4)),"':('",ranged_weapons!A11,"'")</f>
        <v>'delm':('Delman Autopistol'</v>
      </c>
      <c r="B10" t="str">
        <f>CONCATENATE("'",ranged_weapons!B11,"'")</f>
        <v>'Autopistols'</v>
      </c>
      <c r="C10" t="str">
        <f>CONCATENATE("'",ranged_weapons!C11,"'")</f>
        <v>'Kinetic'</v>
      </c>
      <c r="D10" t="str">
        <f>CONCATENATE("'",ranged_weapons!D11,"m'")</f>
        <v>'10m'</v>
      </c>
      <c r="E10" t="str">
        <f>CONCATENATE("'",ranged_weapons!E11,"m'")</f>
        <v>'60m'</v>
      </c>
      <c r="F10" t="str">
        <f>CONCATENATE("'",ranged_weapons!F11,"m'")</f>
        <v>'120m'</v>
      </c>
      <c r="G10">
        <f>ranged_weapons!G11</f>
        <v>5</v>
      </c>
      <c r="H10">
        <f>ranged_weapons!H11</f>
        <v>8</v>
      </c>
      <c r="I10">
        <f>ranged_weapons!I11</f>
        <v>14</v>
      </c>
      <c r="J10" t="str">
        <f>CONCATENATE("'",ranged_weapons!J11,"'")</f>
        <v>'3D10 '</v>
      </c>
      <c r="K10" t="str">
        <f>CONCATENATE("'",ranged_weapons!K11,"'")</f>
        <v>'3D11'</v>
      </c>
      <c r="L10" t="str">
        <f>CONCATENATE("'",ranged_weapons!L11,"'")</f>
        <v>'3D12'</v>
      </c>
      <c r="M10" t="str">
        <f>CONCATENATE("'",ranged_weapons!M11,"'")</f>
        <v>'2D10'</v>
      </c>
      <c r="N10">
        <f>ranged_weapons!N11</f>
        <v>2</v>
      </c>
      <c r="O10" t="str">
        <f>CONCATENATE("'",ranged_weapons!O11,"'")</f>
        <v>'N/A'</v>
      </c>
      <c r="P10" t="str">
        <f>CONCATENATE("'",ranged_weapons!P11,"'")</f>
        <v>'N/A'</v>
      </c>
      <c r="Q10" t="str">
        <f>CONCATENATE("'",ranged_weapons!Q11,"'")</f>
        <v>'N/A'</v>
      </c>
      <c r="R10" t="str">
        <f>CONCATENATE("'",ranged_weapons!R11,"'")</f>
        <v>'N/A'</v>
      </c>
      <c r="S10" t="str">
        <f>CONCATENATE("'",PROPER(ranged_weapons!S11),"'")</f>
        <v>'True'</v>
      </c>
      <c r="T10" t="str">
        <f>CONCATENATE("'",PROPER(ranged_weapons!T11),"'")</f>
        <v>'False'</v>
      </c>
      <c r="U10" t="str">
        <f>IF(ranged_weapons!U11="","'N/A'",ranged_weapons!U11)</f>
        <v>Effect('kin_weap',20)</v>
      </c>
      <c r="V10" t="str">
        <f>CONCATENATE("'",PROPER(ranged_weapons!V11),"'")</f>
        <v>'False'</v>
      </c>
      <c r="W10" t="str">
        <f>CONCATENATE("'",PROPER(ranged_weapons!W11),"'")</f>
        <v>'False'</v>
      </c>
      <c r="X10" t="str">
        <f>CONCATENATE("'",ranged_weapons!X11,"'")</f>
        <v>'N/A'</v>
      </c>
      <c r="Y10">
        <f>ranged_weapons!Y11</f>
        <v>5000000</v>
      </c>
      <c r="Z10" t="str">
        <f>CONCATENATE("'",ranged_weapons!Z11,"'),\")</f>
        <v>'Rare'),\</v>
      </c>
    </row>
    <row r="11" spans="1:26" x14ac:dyDescent="0.25">
      <c r="A11" t="str">
        <f>CONCATENATE("'",LOWER(LEFT(ranged_weapons!A12,4)),"':('",ranged_weapons!A12,"'")</f>
        <v>'gold':('Gold &amp; Perry â€˜Watcherâ€™ Autopistol'</v>
      </c>
      <c r="B11" t="str">
        <f>CONCATENATE("'",ranged_weapons!B12,"'")</f>
        <v>'Autopistols'</v>
      </c>
      <c r="C11" t="str">
        <f>CONCATENATE("'",ranged_weapons!C12,"'")</f>
        <v>'Kinetic'</v>
      </c>
      <c r="D11" t="str">
        <f>CONCATENATE("'",ranged_weapons!D12,"m'")</f>
        <v>'10m'</v>
      </c>
      <c r="E11" t="str">
        <f>CONCATENATE("'",ranged_weapons!E12,"m'")</f>
        <v>'60m'</v>
      </c>
      <c r="F11" t="str">
        <f>CONCATENATE("'",ranged_weapons!F12,"m'")</f>
        <v>'120m'</v>
      </c>
      <c r="G11">
        <f>ranged_weapons!G12</f>
        <v>5</v>
      </c>
      <c r="H11">
        <f>ranged_weapons!H12</f>
        <v>8</v>
      </c>
      <c r="I11">
        <f>ranged_weapons!I12</f>
        <v>14</v>
      </c>
      <c r="J11" t="str">
        <f>CONCATENATE("'",ranged_weapons!J12,"'")</f>
        <v>'1D10 '</v>
      </c>
      <c r="K11" t="str">
        <f>CONCATENATE("'",ranged_weapons!K12,"'")</f>
        <v>'1D10 '</v>
      </c>
      <c r="L11" t="str">
        <f>CONCATENATE("'",ranged_weapons!L12,"'")</f>
        <v>'1D10 '</v>
      </c>
      <c r="M11" t="str">
        <f>CONCATENATE("'",ranged_weapons!M12,"'")</f>
        <v>'2D10'</v>
      </c>
      <c r="N11">
        <f>ranged_weapons!N12</f>
        <v>3</v>
      </c>
      <c r="O11" t="str">
        <f>CONCATENATE("'",ranged_weapons!O12,"'")</f>
        <v>'N/A'</v>
      </c>
      <c r="P11" t="str">
        <f>CONCATENATE("'",ranged_weapons!P12,"'")</f>
        <v>'N/A'</v>
      </c>
      <c r="Q11" t="str">
        <f>CONCATENATE("'",ranged_weapons!Q12,"'")</f>
        <v>'N/A'</v>
      </c>
      <c r="R11" t="str">
        <f>CONCATENATE("'",ranged_weapons!R12,"'")</f>
        <v>'N/A'</v>
      </c>
      <c r="S11" t="str">
        <f>CONCATENATE("'",PROPER(ranged_weapons!S12),"'")</f>
        <v>'True'</v>
      </c>
      <c r="T11" t="str">
        <f>CONCATENATE("'",PROPER(ranged_weapons!T12),"'")</f>
        <v>'False'</v>
      </c>
      <c r="U11" t="str">
        <f>IF(ranged_weapons!U12="","'N/A'",ranged_weapons!U12)</f>
        <v>'N/A'</v>
      </c>
      <c r="V11" t="str">
        <f>CONCATENATE("'",PROPER(ranged_weapons!V12),"'")</f>
        <v>'False'</v>
      </c>
      <c r="W11" t="str">
        <f>CONCATENATE("'",PROPER(ranged_weapons!W12),"'")</f>
        <v>'False'</v>
      </c>
      <c r="X11" t="str">
        <f>CONCATENATE("'",ranged_weapons!X12,"'")</f>
        <v>'N/A'</v>
      </c>
      <c r="Y11">
        <f>ranged_weapons!Y12</f>
        <v>65000</v>
      </c>
      <c r="Z11" t="str">
        <f>CONCATENATE("'",ranged_weapons!Z12,"'),\")</f>
        <v>'Rare'),\</v>
      </c>
    </row>
    <row r="12" spans="1:26" x14ac:dyDescent="0.25">
      <c r="A12" t="str">
        <f>CONCATENATE("'",LOWER(LEFT(ranged_weapons!A13,4)),"':('",ranged_weapons!A13,"'")</f>
        <v>'gtn ':('GTN 195 Autopistol'</v>
      </c>
      <c r="B12" t="str">
        <f>CONCATENATE("'",ranged_weapons!B13,"'")</f>
        <v>'Autopistols'</v>
      </c>
      <c r="C12" t="str">
        <f>CONCATENATE("'",ranged_weapons!C13,"'")</f>
        <v>'Kinetic'</v>
      </c>
      <c r="D12" t="str">
        <f>CONCATENATE("'",ranged_weapons!D13,"m'")</f>
        <v>'8m'</v>
      </c>
      <c r="E12" t="str">
        <f>CONCATENATE("'",ranged_weapons!E13,"m'")</f>
        <v>'56m'</v>
      </c>
      <c r="F12" t="str">
        <f>CONCATENATE("'",ranged_weapons!F13,"m'")</f>
        <v>'110m'</v>
      </c>
      <c r="G12">
        <f>ranged_weapons!G13</f>
        <v>5</v>
      </c>
      <c r="H12">
        <f>ranged_weapons!H13</f>
        <v>8</v>
      </c>
      <c r="I12">
        <f>ranged_weapons!I13</f>
        <v>14</v>
      </c>
      <c r="J12" t="str">
        <f>CONCATENATE("'",ranged_weapons!J13,"'")</f>
        <v>'2D10 '</v>
      </c>
      <c r="K12" t="str">
        <f>CONCATENATE("'",ranged_weapons!K13,"'")</f>
        <v>'2D11'</v>
      </c>
      <c r="L12" t="str">
        <f>CONCATENATE("'",ranged_weapons!L13,"'")</f>
        <v>'2D12'</v>
      </c>
      <c r="M12" t="str">
        <f>CONCATENATE("'",ranged_weapons!M13,"'")</f>
        <v>'2D10'</v>
      </c>
      <c r="N12">
        <f>ranged_weapons!N13</f>
        <v>3</v>
      </c>
      <c r="O12" t="str">
        <f>CONCATENATE("'",ranged_weapons!O13,"'")</f>
        <v>'N/A'</v>
      </c>
      <c r="P12" t="str">
        <f>CONCATENATE("'",ranged_weapons!P13,"'")</f>
        <v>'N/A'</v>
      </c>
      <c r="Q12" t="str">
        <f>CONCATENATE("'",ranged_weapons!Q13,"'")</f>
        <v>'N/A'</v>
      </c>
      <c r="R12" t="str">
        <f>CONCATENATE("'",ranged_weapons!R13,"'")</f>
        <v>'N/A'</v>
      </c>
      <c r="S12" t="str">
        <f>CONCATENATE("'",PROPER(ranged_weapons!S13),"'")</f>
        <v>'True'</v>
      </c>
      <c r="T12" t="str">
        <f>CONCATENATE("'",PROPER(ranged_weapons!T13),"'")</f>
        <v>'False'</v>
      </c>
      <c r="U12" t="str">
        <f>IF(ranged_weapons!U13="","'N/A'",ranged_weapons!U13)</f>
        <v>'N/A'</v>
      </c>
      <c r="V12" t="str">
        <f>CONCATENATE("'",PROPER(ranged_weapons!V13),"'")</f>
        <v>'False'</v>
      </c>
      <c r="W12" t="str">
        <f>CONCATENATE("'",PROPER(ranged_weapons!W13),"'")</f>
        <v>'False'</v>
      </c>
      <c r="X12" t="str">
        <f>CONCATENATE("'",ranged_weapons!X13,"'")</f>
        <v>'N/A'</v>
      </c>
      <c r="Y12">
        <f>ranged_weapons!Y13</f>
        <v>225000</v>
      </c>
      <c r="Z12" t="str">
        <f>CONCATENATE("'",ranged_weapons!Z13,"'),\")</f>
        <v>'Rare'),\</v>
      </c>
    </row>
    <row r="13" spans="1:26" x14ac:dyDescent="0.25">
      <c r="A13" t="str">
        <f>CONCATENATE("'",LOWER(LEFT(ranged_weapons!A14,4)),"':('",ranged_weapons!A14,"'")</f>
        <v>'impe':('Imperial â€˜Stimmerâ€™ Autopistol'</v>
      </c>
      <c r="B13" t="str">
        <f>CONCATENATE("'",ranged_weapons!B14,"'")</f>
        <v>'Autopistols'</v>
      </c>
      <c r="C13" t="str">
        <f>CONCATENATE("'",ranged_weapons!C14,"'")</f>
        <v>'Kinetic'</v>
      </c>
      <c r="D13" t="str">
        <f>CONCATENATE("'",ranged_weapons!D14,"m'")</f>
        <v>'6m'</v>
      </c>
      <c r="E13" t="str">
        <f>CONCATENATE("'",ranged_weapons!E14,"m'")</f>
        <v>'50m'</v>
      </c>
      <c r="F13" t="str">
        <f>CONCATENATE("'",ranged_weapons!F14,"m'")</f>
        <v>'100m'</v>
      </c>
      <c r="G13">
        <f>ranged_weapons!G14</f>
        <v>5</v>
      </c>
      <c r="H13">
        <f>ranged_weapons!H14</f>
        <v>8</v>
      </c>
      <c r="I13">
        <f>ranged_weapons!I14</f>
        <v>14</v>
      </c>
      <c r="J13" t="str">
        <f>CONCATENATE("'",ranged_weapons!J14,"'")</f>
        <v>'1D10 '</v>
      </c>
      <c r="K13" t="str">
        <f>CONCATENATE("'",ranged_weapons!K14,"'")</f>
        <v>'1D10 '</v>
      </c>
      <c r="L13" t="str">
        <f>CONCATENATE("'",ranged_weapons!L14,"'")</f>
        <v>'1D10 '</v>
      </c>
      <c r="M13" t="str">
        <f>CONCATENATE("'",ranged_weapons!M14,"'")</f>
        <v>'2D10'</v>
      </c>
      <c r="N13">
        <f>ranged_weapons!N14</f>
        <v>3</v>
      </c>
      <c r="O13" t="str">
        <f>CONCATENATE("'",ranged_weapons!O14,"'")</f>
        <v>'N/A'</v>
      </c>
      <c r="P13" t="str">
        <f>CONCATENATE("'",ranged_weapons!P14,"'")</f>
        <v>'N/A'</v>
      </c>
      <c r="Q13" t="str">
        <f>CONCATENATE("'",ranged_weapons!Q14,"'")</f>
        <v>'N/A'</v>
      </c>
      <c r="R13" t="str">
        <f>CONCATENATE("'",ranged_weapons!R14,"'")</f>
        <v>'N/A'</v>
      </c>
      <c r="S13" t="str">
        <f>CONCATENATE("'",PROPER(ranged_weapons!S14),"'")</f>
        <v>'True'</v>
      </c>
      <c r="T13" t="str">
        <f>CONCATENATE("'",PROPER(ranged_weapons!T14),"'")</f>
        <v>'False'</v>
      </c>
      <c r="U13" t="str">
        <f>IF(ranged_weapons!U14="","'N/A'",ranged_weapons!U14)</f>
        <v>Effect('kin_weap',5)</v>
      </c>
      <c r="V13" t="str">
        <f>CONCATENATE("'",PROPER(ranged_weapons!V14),"'")</f>
        <v>'False'</v>
      </c>
      <c r="W13" t="str">
        <f>CONCATENATE("'",PROPER(ranged_weapons!W14),"'")</f>
        <v>'False'</v>
      </c>
      <c r="X13" t="str">
        <f>CONCATENATE("'",ranged_weapons!X14,"'")</f>
        <v>'Injects Combat Stims (80%) on 0 Endurance.'</v>
      </c>
      <c r="Y13">
        <f>ranged_weapons!Y14</f>
        <v>400500</v>
      </c>
      <c r="Z13" t="str">
        <f>CONCATENATE("'",ranged_weapons!Z14,"'),\")</f>
        <v>'Rare'),\</v>
      </c>
    </row>
    <row r="14" spans="1:26" x14ac:dyDescent="0.25">
      <c r="A14" t="str">
        <f>CONCATENATE("'",LOWER(LEFT(ranged_weapons!A15,4)),"':('",ranged_weapons!A15,"'")</f>
        <v>'lx10':('LX10 Energised Autopistol'</v>
      </c>
      <c r="B14" t="str">
        <f>CONCATENATE("'",ranged_weapons!B15,"'")</f>
        <v>'Autopistols'</v>
      </c>
      <c r="C14" t="str">
        <f>CONCATENATE("'",ranged_weapons!C15,"'")</f>
        <v>'Kinetic'</v>
      </c>
      <c r="D14" t="str">
        <f>CONCATENATE("'",ranged_weapons!D15,"m'")</f>
        <v>'10m'</v>
      </c>
      <c r="E14" t="str">
        <f>CONCATENATE("'",ranged_weapons!E15,"m'")</f>
        <v>'60m'</v>
      </c>
      <c r="F14" t="str">
        <f>CONCATENATE("'",ranged_weapons!F15,"m'")</f>
        <v>'120m'</v>
      </c>
      <c r="G14">
        <f>ranged_weapons!G15</f>
        <v>5</v>
      </c>
      <c r="H14">
        <f>ranged_weapons!H15</f>
        <v>8</v>
      </c>
      <c r="I14">
        <f>ranged_weapons!I15</f>
        <v>14</v>
      </c>
      <c r="J14" t="str">
        <f>CONCATENATE("'",ranged_weapons!J15,"'")</f>
        <v>'2D10 '</v>
      </c>
      <c r="K14" t="str">
        <f>CONCATENATE("'",ranged_weapons!K15,"'")</f>
        <v>'2D11'</v>
      </c>
      <c r="L14" t="str">
        <f>CONCATENATE("'",ranged_weapons!L15,"'")</f>
        <v>'2D12'</v>
      </c>
      <c r="M14" t="str">
        <f>CONCATENATE("'",ranged_weapons!M15,"'")</f>
        <v>'2D10'</v>
      </c>
      <c r="N14">
        <f>ranged_weapons!N15</f>
        <v>4</v>
      </c>
      <c r="O14" t="str">
        <f>CONCATENATE("'",ranged_weapons!O15,"'")</f>
        <v>'N/A'</v>
      </c>
      <c r="P14" t="str">
        <f>CONCATENATE("'",ranged_weapons!P15,"'")</f>
        <v>'N/A'</v>
      </c>
      <c r="Q14" t="str">
        <f>CONCATENATE("'",ranged_weapons!Q15,"'")</f>
        <v>'N/A'</v>
      </c>
      <c r="R14" t="str">
        <f>CONCATENATE("'",ranged_weapons!R15,"'")</f>
        <v>'N/A'</v>
      </c>
      <c r="S14" t="str">
        <f>CONCATENATE("'",PROPER(ranged_weapons!S15),"'")</f>
        <v>'True'</v>
      </c>
      <c r="T14" t="str">
        <f>CONCATENATE("'",PROPER(ranged_weapons!T15),"'")</f>
        <v>'False'</v>
      </c>
      <c r="U14" t="str">
        <f>IF(ranged_weapons!U15="","'N/A'",ranged_weapons!U15)</f>
        <v>Effect('kin_weap',5)</v>
      </c>
      <c r="V14" t="str">
        <f>CONCATENATE("'",PROPER(ranged_weapons!V15),"'")</f>
        <v>'False'</v>
      </c>
      <c r="W14" t="str">
        <f>CONCATENATE("'",PROPER(ranged_weapons!W15),"'")</f>
        <v>'False'</v>
      </c>
      <c r="X14" t="str">
        <f>CONCATENATE("'",ranged_weapons!X15,"'")</f>
        <v>'Damage counts as Energy Weapon'</v>
      </c>
      <c r="Y14">
        <f>ranged_weapons!Y15</f>
        <v>1400000</v>
      </c>
      <c r="Z14" t="str">
        <f>CONCATENATE("'",ranged_weapons!Z15,"'),\")</f>
        <v>'Rare'),\</v>
      </c>
    </row>
    <row r="15" spans="1:26" x14ac:dyDescent="0.25">
      <c r="A15" t="str">
        <f>CONCATENATE("'",LOWER(LEFT(ranged_weapons!A16,4)),"':('",ranged_weapons!A16,"'")</f>
        <v>'micr':('Micronite Doubleclip Sentinel'</v>
      </c>
      <c r="B15" t="str">
        <f>CONCATENATE("'",ranged_weapons!B16,"'")</f>
        <v>'Autopistols'</v>
      </c>
      <c r="C15" t="str">
        <f>CONCATENATE("'",ranged_weapons!C16,"'")</f>
        <v>'Kinetic'</v>
      </c>
      <c r="D15" t="str">
        <f>CONCATENATE("'",ranged_weapons!D16,"m'")</f>
        <v>'6m'</v>
      </c>
      <c r="E15" t="str">
        <f>CONCATENATE("'",ranged_weapons!E16,"m'")</f>
        <v>'50m'</v>
      </c>
      <c r="F15" t="str">
        <f>CONCATENATE("'",ranged_weapons!F16,"m'")</f>
        <v>'100m'</v>
      </c>
      <c r="G15">
        <f>ranged_weapons!G16</f>
        <v>5</v>
      </c>
      <c r="H15">
        <f>ranged_weapons!H16</f>
        <v>8</v>
      </c>
      <c r="I15">
        <f>ranged_weapons!I16</f>
        <v>14</v>
      </c>
      <c r="J15" t="str">
        <f>CONCATENATE("'",ranged_weapons!J16,"'")</f>
        <v>'1D10 '</v>
      </c>
      <c r="K15" t="str">
        <f>CONCATENATE("'",ranged_weapons!K16,"'")</f>
        <v>'1D10 '</v>
      </c>
      <c r="L15" t="str">
        <f>CONCATENATE("'",ranged_weapons!L16,"'")</f>
        <v>'1D10 '</v>
      </c>
      <c r="M15" t="str">
        <f>CONCATENATE("'",ranged_weapons!M16,"'")</f>
        <v>'2D10'</v>
      </c>
      <c r="N15">
        <f>ranged_weapons!N16</f>
        <v>6</v>
      </c>
      <c r="O15" t="str">
        <f>CONCATENATE("'",ranged_weapons!O16,"'")</f>
        <v>'N/A'</v>
      </c>
      <c r="P15" t="str">
        <f>CONCATENATE("'",ranged_weapons!P16,"'")</f>
        <v>'N/A'</v>
      </c>
      <c r="Q15" t="str">
        <f>CONCATENATE("'",ranged_weapons!Q16,"'")</f>
        <v>'N/A'</v>
      </c>
      <c r="R15" t="str">
        <f>CONCATENATE("'",ranged_weapons!R16,"'")</f>
        <v>'N/A'</v>
      </c>
      <c r="S15" t="str">
        <f>CONCATENATE("'",PROPER(ranged_weapons!S16),"'")</f>
        <v>'True'</v>
      </c>
      <c r="T15" t="str">
        <f>CONCATENATE("'",PROPER(ranged_weapons!T16),"'")</f>
        <v>'False'</v>
      </c>
      <c r="U15" t="str">
        <f>IF(ranged_weapons!U16="","'N/A'",ranged_weapons!U16)</f>
        <v>Effect('kin_weap',5)</v>
      </c>
      <c r="V15" t="str">
        <f>CONCATENATE("'",PROPER(ranged_weapons!V16),"'")</f>
        <v>'False'</v>
      </c>
      <c r="W15" t="str">
        <f>CONCATENATE("'",PROPER(ranged_weapons!W16),"'")</f>
        <v>'False'</v>
      </c>
      <c r="X15" t="str">
        <f>CONCATENATE("'",ranged_weapons!X16,"'")</f>
        <v>'N/A'</v>
      </c>
      <c r="Y15">
        <f>ranged_weapons!Y16</f>
        <v>50000</v>
      </c>
      <c r="Z15" t="str">
        <f>CONCATENATE("'",ranged_weapons!Z16,"'),\")</f>
        <v>'Rare'),\</v>
      </c>
    </row>
    <row r="16" spans="1:26" x14ac:dyDescent="0.25">
      <c r="A16" t="str">
        <f>CONCATENATE("'",LOWER(LEFT(ranged_weapons!A17,4)),"':('",ranged_weapons!A17,"'")</f>
        <v>'ng75':('NG75 Autopistol'</v>
      </c>
      <c r="B16" t="str">
        <f>CONCATENATE("'",ranged_weapons!B17,"'")</f>
        <v>'Autopistols'</v>
      </c>
      <c r="C16" t="str">
        <f>CONCATENATE("'",ranged_weapons!C17,"'")</f>
        <v>'Kinetic'</v>
      </c>
      <c r="D16" t="str">
        <f>CONCATENATE("'",ranged_weapons!D17,"m'")</f>
        <v>'6m'</v>
      </c>
      <c r="E16" t="str">
        <f>CONCATENATE("'",ranged_weapons!E17,"m'")</f>
        <v>'50m'</v>
      </c>
      <c r="F16" t="str">
        <f>CONCATENATE("'",ranged_weapons!F17,"m'")</f>
        <v>'100m'</v>
      </c>
      <c r="G16">
        <f>ranged_weapons!G17</f>
        <v>5</v>
      </c>
      <c r="H16">
        <f>ranged_weapons!H17</f>
        <v>8</v>
      </c>
      <c r="I16">
        <f>ranged_weapons!I17</f>
        <v>14</v>
      </c>
      <c r="J16" t="str">
        <f>CONCATENATE("'",ranged_weapons!J17,"'")</f>
        <v>'1D10 '</v>
      </c>
      <c r="K16" t="str">
        <f>CONCATENATE("'",ranged_weapons!K17,"'")</f>
        <v>'1D10 '</v>
      </c>
      <c r="L16" t="str">
        <f>CONCATENATE("'",ranged_weapons!L17,"'")</f>
        <v>'1D10 '</v>
      </c>
      <c r="M16" t="str">
        <f>CONCATENATE("'",ranged_weapons!M17,"'")</f>
        <v>'3D10'</v>
      </c>
      <c r="N16">
        <f>ranged_weapons!N17</f>
        <v>2</v>
      </c>
      <c r="O16" t="str">
        <f>CONCATENATE("'",ranged_weapons!O17,"'")</f>
        <v>'N/A'</v>
      </c>
      <c r="P16" t="str">
        <f>CONCATENATE("'",ranged_weapons!P17,"'")</f>
        <v>'N/A'</v>
      </c>
      <c r="Q16" t="str">
        <f>CONCATENATE("'",ranged_weapons!Q17,"'")</f>
        <v>'N/A'</v>
      </c>
      <c r="R16" t="str">
        <f>CONCATENATE("'",ranged_weapons!R17,"'")</f>
        <v>'N/A'</v>
      </c>
      <c r="S16" t="str">
        <f>CONCATENATE("'",PROPER(ranged_weapons!S17),"'")</f>
        <v>'True'</v>
      </c>
      <c r="T16" t="str">
        <f>CONCATENATE("'",PROPER(ranged_weapons!T17),"'")</f>
        <v>'False'</v>
      </c>
      <c r="U16" t="str">
        <f>IF(ranged_weapons!U17="","'N/A'",ranged_weapons!U17)</f>
        <v>'N/A'</v>
      </c>
      <c r="V16" t="str">
        <f>CONCATENATE("'",PROPER(ranged_weapons!V17),"'")</f>
        <v>'False'</v>
      </c>
      <c r="W16" t="str">
        <f>CONCATENATE("'",PROPER(ranged_weapons!W17),"'")</f>
        <v>'False'</v>
      </c>
      <c r="X16" t="str">
        <f>CONCATENATE("'",ranged_weapons!X17,"'")</f>
        <v>'N/A'</v>
      </c>
      <c r="Y16">
        <f>ranged_weapons!Y17</f>
        <v>42000</v>
      </c>
      <c r="Z16" t="str">
        <f>CONCATENATE("'",ranged_weapons!Z17,"'),\")</f>
        <v>'Rare'),\</v>
      </c>
    </row>
    <row r="17" spans="1:26" x14ac:dyDescent="0.25">
      <c r="A17" t="str">
        <f>CONCATENATE("'",LOWER(LEFT(ranged_weapons!A18,4)),"':('",ranged_weapons!A18,"'")</f>
        <v>'assa':('Assaut Beamer'</v>
      </c>
      <c r="B17" t="str">
        <f>CONCATENATE("'",ranged_weapons!B18,"'")</f>
        <v>'Beamer'</v>
      </c>
      <c r="C17" t="str">
        <f>CONCATENATE("'",ranged_weapons!C18,"'")</f>
        <v>'Energy'</v>
      </c>
      <c r="D17" t="str">
        <f>CONCATENATE("'",ranged_weapons!D18,"m'")</f>
        <v>'12m'</v>
      </c>
      <c r="E17" t="str">
        <f>CONCATENATE("'",ranged_weapons!E18,"m'")</f>
        <v>'70m'</v>
      </c>
      <c r="F17" t="str">
        <f>CONCATENATE("'",ranged_weapons!F18,"m'")</f>
        <v>'200m'</v>
      </c>
      <c r="G17">
        <f>ranged_weapons!G18</f>
        <v>4</v>
      </c>
      <c r="H17">
        <f>ranged_weapons!H18</f>
        <v>7</v>
      </c>
      <c r="I17">
        <f>ranged_weapons!I18</f>
        <v>10</v>
      </c>
      <c r="J17" t="str">
        <f>CONCATENATE("'",ranged_weapons!J18,"'")</f>
        <v>'5'</v>
      </c>
      <c r="K17" t="str">
        <f>CONCATENATE("'",ranged_weapons!K18,"'")</f>
        <v>'5'</v>
      </c>
      <c r="L17" t="str">
        <f>CONCATENATE("'",ranged_weapons!L18,"'")</f>
        <v>'5'</v>
      </c>
      <c r="M17" t="str">
        <f>CONCATENATE("'",ranged_weapons!M18,"'")</f>
        <v>'20'</v>
      </c>
      <c r="N17" t="str">
        <f>ranged_weapons!N18</f>
        <v>N/A</v>
      </c>
      <c r="O17" t="str">
        <f>CONCATENATE("'",ranged_weapons!O18,"'")</f>
        <v>'N/A'</v>
      </c>
      <c r="P17" t="str">
        <f>CONCATENATE("'",ranged_weapons!P18,"'")</f>
        <v>'N/A'</v>
      </c>
      <c r="Q17" t="str">
        <f>CONCATENATE("'",ranged_weapons!Q18,"'")</f>
        <v>'N/A'</v>
      </c>
      <c r="R17" t="str">
        <f>CONCATENATE("'",ranged_weapons!R18,"'")</f>
        <v>'N/A'</v>
      </c>
      <c r="S17" t="str">
        <f>CONCATENATE("'",PROPER(ranged_weapons!S18),"'")</f>
        <v>'False'</v>
      </c>
      <c r="T17" t="str">
        <f>CONCATENATE("'",PROPER(ranged_weapons!T18),"'")</f>
        <v>'False'</v>
      </c>
      <c r="U17" t="str">
        <f>IF(ranged_weapons!U18="","'N/A'",ranged_weapons!U18)</f>
        <v>'N/A'</v>
      </c>
      <c r="V17" t="str">
        <f>CONCATENATE("'",PROPER(ranged_weapons!V18),"'")</f>
        <v>'True'</v>
      </c>
      <c r="W17" t="str">
        <f>CONCATENATE("'",PROPER(ranged_weapons!W18),"'")</f>
        <v>'True'</v>
      </c>
      <c r="X17" t="str">
        <f>CONCATENATE("'",ranged_weapons!X18,"'")</f>
        <v>'N/A'</v>
      </c>
      <c r="Y17">
        <f>ranged_weapons!Y18</f>
        <v>50</v>
      </c>
      <c r="Z17" t="str">
        <f>CONCATENATE("'",ranged_weapons!Z18,"'),\")</f>
        <v>'Common'),\</v>
      </c>
    </row>
    <row r="18" spans="1:26" x14ac:dyDescent="0.25">
      <c r="A18" t="str">
        <f>CONCATENATE("'",LOWER(LEFT(ranged_weapons!A19,4)),"':('",ranged_weapons!A19,"'")</f>
        <v>'ingr':('Ingram Wide-Beam Carbine'</v>
      </c>
      <c r="B18" t="str">
        <f>CONCATENATE("'",ranged_weapons!B19,"'")</f>
        <v>'Beamer'</v>
      </c>
      <c r="C18" t="str">
        <f>CONCATENATE("'",ranged_weapons!C19,"'")</f>
        <v>'Energy'</v>
      </c>
      <c r="D18" t="str">
        <f>CONCATENATE("'",ranged_weapons!D19,"m'")</f>
        <v>'10m'</v>
      </c>
      <c r="E18" t="str">
        <f>CONCATENATE("'",ranged_weapons!E19,"m'")</f>
        <v>'60m'</v>
      </c>
      <c r="F18" t="str">
        <f>CONCATENATE("'",ranged_weapons!F19,"m'")</f>
        <v>'150m'</v>
      </c>
      <c r="G18">
        <f>ranged_weapons!G19</f>
        <v>4</v>
      </c>
      <c r="H18">
        <f>ranged_weapons!H19</f>
        <v>7</v>
      </c>
      <c r="I18">
        <f>ranged_weapons!I19</f>
        <v>10</v>
      </c>
      <c r="J18" t="str">
        <f>CONCATENATE("'",ranged_weapons!J19,"'")</f>
        <v>'5'</v>
      </c>
      <c r="K18" t="str">
        <f>CONCATENATE("'",ranged_weapons!K19,"'")</f>
        <v>'5'</v>
      </c>
      <c r="L18" t="str">
        <f>CONCATENATE("'",ranged_weapons!L19,"'")</f>
        <v>'5'</v>
      </c>
      <c r="M18" t="str">
        <f>CONCATENATE("'",ranged_weapons!M19,"'")</f>
        <v>'20'</v>
      </c>
      <c r="N18" t="str">
        <f>ranged_weapons!N19</f>
        <v>N/A</v>
      </c>
      <c r="O18" t="str">
        <f>CONCATENATE("'",ranged_weapons!O19,"'")</f>
        <v>'N/A'</v>
      </c>
      <c r="P18" t="str">
        <f>CONCATENATE("'",ranged_weapons!P19,"'")</f>
        <v>'N/A'</v>
      </c>
      <c r="Q18" t="str">
        <f>CONCATENATE("'",ranged_weapons!Q19,"'")</f>
        <v>'N/A'</v>
      </c>
      <c r="R18" t="str">
        <f>CONCATENATE("'",ranged_weapons!R19,"'")</f>
        <v>'N/A'</v>
      </c>
      <c r="S18" t="str">
        <f>CONCATENATE("'",PROPER(ranged_weapons!S19),"'")</f>
        <v>'False'</v>
      </c>
      <c r="T18" t="str">
        <f>CONCATENATE("'",PROPER(ranged_weapons!T19),"'")</f>
        <v>'False'</v>
      </c>
      <c r="U18" t="str">
        <f>IF(ranged_weapons!U19="","'N/A'",ranged_weapons!U19)</f>
        <v>Effect('eng_weap',5)</v>
      </c>
      <c r="V18" t="str">
        <f>CONCATENATE("'",PROPER(ranged_weapons!V19),"'")</f>
        <v>'True'</v>
      </c>
      <c r="W18" t="str">
        <f>CONCATENATE("'",PROPER(ranged_weapons!W19),"'")</f>
        <v>'True'</v>
      </c>
      <c r="X18" t="str">
        <f>CONCATENATE("'",ranged_weapons!X19,"'")</f>
        <v>'N/A'</v>
      </c>
      <c r="Y18">
        <f>ranged_weapons!Y19</f>
        <v>62000</v>
      </c>
      <c r="Z18" t="str">
        <f>CONCATENATE("'",ranged_weapons!Z19,"'),\")</f>
        <v>'Rare'),\</v>
      </c>
    </row>
    <row r="19" spans="1:26" x14ac:dyDescent="0.25">
      <c r="A19" t="str">
        <f>CONCATENATE("'",LOWER(LEFT(ranged_weapons!A20,4)),"':('",ranged_weapons!A20,"'")</f>
        <v>'laif':('Laifan ABS Serrator'</v>
      </c>
      <c r="B19" t="str">
        <f>CONCATENATE("'",ranged_weapons!B20,"'")</f>
        <v>'Beamer'</v>
      </c>
      <c r="C19" t="str">
        <f>CONCATENATE("'",ranged_weapons!C20,"'")</f>
        <v>'Energy'</v>
      </c>
      <c r="D19" t="str">
        <f>CONCATENATE("'",ranged_weapons!D20,"m'")</f>
        <v>'12m'</v>
      </c>
      <c r="E19" t="str">
        <f>CONCATENATE("'",ranged_weapons!E20,"m'")</f>
        <v>'70m'</v>
      </c>
      <c r="F19" t="str">
        <f>CONCATENATE("'",ranged_weapons!F20,"m'")</f>
        <v>'200m'</v>
      </c>
      <c r="G19">
        <f>ranged_weapons!G20</f>
        <v>4</v>
      </c>
      <c r="H19">
        <f>ranged_weapons!H20</f>
        <v>7</v>
      </c>
      <c r="I19">
        <f>ranged_weapons!I20</f>
        <v>10</v>
      </c>
      <c r="J19" t="str">
        <f>CONCATENATE("'",ranged_weapons!J20,"'")</f>
        <v>'5'</v>
      </c>
      <c r="K19" t="str">
        <f>CONCATENATE("'",ranged_weapons!K20,"'")</f>
        <v>'5'</v>
      </c>
      <c r="L19" t="str">
        <f>CONCATENATE("'",ranged_weapons!L20,"'")</f>
        <v>'5'</v>
      </c>
      <c r="M19" t="str">
        <f>CONCATENATE("'",ranged_weapons!M20,"'")</f>
        <v>'30'</v>
      </c>
      <c r="N19" t="str">
        <f>ranged_weapons!N20</f>
        <v>N/A</v>
      </c>
      <c r="O19" t="str">
        <f>CONCATENATE("'",ranged_weapons!O20,"'")</f>
        <v>'N/A'</v>
      </c>
      <c r="P19" t="str">
        <f>CONCATENATE("'",ranged_weapons!P20,"'")</f>
        <v>'N/A'</v>
      </c>
      <c r="Q19" t="str">
        <f>CONCATENATE("'",ranged_weapons!Q20,"'")</f>
        <v>'N/A'</v>
      </c>
      <c r="R19" t="str">
        <f>CONCATENATE("'",ranged_weapons!R20,"'")</f>
        <v>'N/A'</v>
      </c>
      <c r="S19" t="str">
        <f>CONCATENATE("'",PROPER(ranged_weapons!S20),"'")</f>
        <v>'False'</v>
      </c>
      <c r="T19" t="str">
        <f>CONCATENATE("'",PROPER(ranged_weapons!T20),"'")</f>
        <v>'False'</v>
      </c>
      <c r="U19" t="str">
        <f>IF(ranged_weapons!U20="","'N/A'",ranged_weapons!U20)</f>
        <v>'N/A'</v>
      </c>
      <c r="V19" t="str">
        <f>CONCATENATE("'",PROPER(ranged_weapons!V20),"'")</f>
        <v>'True'</v>
      </c>
      <c r="W19" t="str">
        <f>CONCATENATE("'",PROPER(ranged_weapons!W20),"'")</f>
        <v>'True'</v>
      </c>
      <c r="X19" t="str">
        <f>CONCATENATE("'",ranged_weapons!X20,"'")</f>
        <v>'On a natural 1 To Hit the weapon inflicts 10 Energy damage on user. '</v>
      </c>
      <c r="Y19">
        <f>ranged_weapons!Y20</f>
        <v>2134000</v>
      </c>
      <c r="Z19" t="str">
        <f>CONCATENATE("'",ranged_weapons!Z20,"'),\")</f>
        <v>'Rare'),\</v>
      </c>
    </row>
    <row r="20" spans="1:26" x14ac:dyDescent="0.25">
      <c r="A20" t="str">
        <f>CONCATENATE("'",LOWER(LEFT(ranged_weapons!A21,4)),"':('",ranged_weapons!A21,"'")</f>
        <v>'magn':('Magnotan Searching Beamer'</v>
      </c>
      <c r="B20" t="str">
        <f>CONCATENATE("'",ranged_weapons!B21,"'")</f>
        <v>'Beamer'</v>
      </c>
      <c r="C20" t="str">
        <f>CONCATENATE("'",ranged_weapons!C21,"'")</f>
        <v>'Energy'</v>
      </c>
      <c r="D20" t="str">
        <f>CONCATENATE("'",ranged_weapons!D21,"m'")</f>
        <v>'12m'</v>
      </c>
      <c r="E20" t="str">
        <f>CONCATENATE("'",ranged_weapons!E21,"m'")</f>
        <v>'70m'</v>
      </c>
      <c r="F20" t="str">
        <f>CONCATENATE("'",ranged_weapons!F21,"m'")</f>
        <v>'200m'</v>
      </c>
      <c r="G20">
        <f>ranged_weapons!G21</f>
        <v>4</v>
      </c>
      <c r="H20">
        <f>ranged_weapons!H21</f>
        <v>7</v>
      </c>
      <c r="I20">
        <f>ranged_weapons!I21</f>
        <v>10</v>
      </c>
      <c r="J20" t="str">
        <f>CONCATENATE("'",ranged_weapons!J21,"'")</f>
        <v>'10'</v>
      </c>
      <c r="K20" t="str">
        <f>CONCATENATE("'",ranged_weapons!K21,"'")</f>
        <v>'10'</v>
      </c>
      <c r="L20" t="str">
        <f>CONCATENATE("'",ranged_weapons!L21,"'")</f>
        <v>'10'</v>
      </c>
      <c r="M20" t="str">
        <f>CONCATENATE("'",ranged_weapons!M21,"'")</f>
        <v>'20'</v>
      </c>
      <c r="N20" t="str">
        <f>ranged_weapons!N21</f>
        <v>N/A</v>
      </c>
      <c r="O20" t="str">
        <f>CONCATENATE("'",ranged_weapons!O21,"'")</f>
        <v>'N/A'</v>
      </c>
      <c r="P20" t="str">
        <f>CONCATENATE("'",ranged_weapons!P21,"'")</f>
        <v>'N/A'</v>
      </c>
      <c r="Q20" t="str">
        <f>CONCATENATE("'",ranged_weapons!Q21,"'")</f>
        <v>'N/A'</v>
      </c>
      <c r="R20" t="str">
        <f>CONCATENATE("'",ranged_weapons!R21,"'")</f>
        <v>'N/A'</v>
      </c>
      <c r="S20" t="str">
        <f>CONCATENATE("'",PROPER(ranged_weapons!S21),"'")</f>
        <v>'False'</v>
      </c>
      <c r="T20" t="str">
        <f>CONCATENATE("'",PROPER(ranged_weapons!T21),"'")</f>
        <v>'False'</v>
      </c>
      <c r="U20" t="str">
        <f>IF(ranged_weapons!U21="","'N/A'",ranged_weapons!U21)</f>
        <v>Effect('eng_weap',20)</v>
      </c>
      <c r="V20" t="str">
        <f>CONCATENATE("'",PROPER(ranged_weapons!V21),"'")</f>
        <v>'True'</v>
      </c>
      <c r="W20" t="str">
        <f>CONCATENATE("'",PROPER(ranged_weapons!W21),"'")</f>
        <v>'True'</v>
      </c>
      <c r="X20" t="str">
        <f>CONCATENATE("'",ranged_weapons!X21,"'")</f>
        <v>'N/A'</v>
      </c>
      <c r="Y20">
        <f>ranged_weapons!Y21</f>
        <v>13599000</v>
      </c>
      <c r="Z20" t="str">
        <f>CONCATENATE("'",ranged_weapons!Z21,"'),\")</f>
        <v>'Rare'),\</v>
      </c>
    </row>
    <row r="21" spans="1:26" x14ac:dyDescent="0.25">
      <c r="A21" t="str">
        <f>CONCATENATE("'",LOWER(LEFT(ranged_weapons!A22,4)),"':('",ranged_weapons!A22,"'")</f>
        <v>'chai':('Chain Gun'</v>
      </c>
      <c r="B21" t="str">
        <f>CONCATENATE("'",ranged_weapons!B22,"'")</f>
        <v>'Chain Gun'</v>
      </c>
      <c r="C21" t="str">
        <f>CONCATENATE("'",ranged_weapons!C22,"'")</f>
        <v>'Heavy, Kinetic'</v>
      </c>
      <c r="D21" t="str">
        <f>CONCATENATE("'",ranged_weapons!D22,"m'")</f>
        <v>'30m'</v>
      </c>
      <c r="E21" t="str">
        <f>CONCATENATE("'",ranged_weapons!E22,"m'")</f>
        <v>'60m'</v>
      </c>
      <c r="F21" t="str">
        <f>CONCATENATE("'",ranged_weapons!F22,"m'")</f>
        <v>'180m'</v>
      </c>
      <c r="G21">
        <f>ranged_weapons!G22</f>
        <v>5</v>
      </c>
      <c r="H21">
        <f>ranged_weapons!H22</f>
        <v>8</v>
      </c>
      <c r="I21">
        <f>ranged_weapons!I22</f>
        <v>14</v>
      </c>
      <c r="J21" t="str">
        <f>CONCATENATE("'",ranged_weapons!J22,"'")</f>
        <v>'2D10 '</v>
      </c>
      <c r="K21" t="str">
        <f>CONCATENATE("'",ranged_weapons!K22,"'")</f>
        <v>'2D10 '</v>
      </c>
      <c r="L21" t="str">
        <f>CONCATENATE("'",ranged_weapons!L22,"'")</f>
        <v>'2D10 '</v>
      </c>
      <c r="M21" t="str">
        <f>CONCATENATE("'",ranged_weapons!M22,"'")</f>
        <v>'6D10'</v>
      </c>
      <c r="N21">
        <f>ranged_weapons!N22</f>
        <v>10</v>
      </c>
      <c r="O21" t="str">
        <f>CONCATENATE("'",ranged_weapons!O22,"'")</f>
        <v>'N/A'</v>
      </c>
      <c r="P21" t="str">
        <f>CONCATENATE("'",ranged_weapons!P22,"'")</f>
        <v>'N/A'</v>
      </c>
      <c r="Q21" t="str">
        <f>CONCATENATE("'",ranged_weapons!Q22,"'")</f>
        <v>'N/A'</v>
      </c>
      <c r="R21" t="str">
        <f>CONCATENATE("'",ranged_weapons!R22,"'")</f>
        <v>'N/A'</v>
      </c>
      <c r="S21" t="str">
        <f>CONCATENATE("'",PROPER(ranged_weapons!S22),"'")</f>
        <v>'False'</v>
      </c>
      <c r="T21" t="str">
        <f>CONCATENATE("'",PROPER(ranged_weapons!T22),"'")</f>
        <v>'False'</v>
      </c>
      <c r="U21" t="str">
        <f>IF(ranged_weapons!U22="","'N/A'",ranged_weapons!U22)</f>
        <v>'N/A'</v>
      </c>
      <c r="V21" t="str">
        <f>CONCATENATE("'",PROPER(ranged_weapons!V22),"'")</f>
        <v>'True'</v>
      </c>
      <c r="W21" t="str">
        <f>CONCATENATE("'",PROPER(ranged_weapons!W22),"'")</f>
        <v>'True'</v>
      </c>
      <c r="X21" t="str">
        <f>CONCATENATE("'",ranged_weapons!X22,"'")</f>
        <v>'N/A'</v>
      </c>
      <c r="Y21">
        <f>ranged_weapons!Y22</f>
        <v>1000</v>
      </c>
      <c r="Z21" t="str">
        <f>CONCATENATE("'",ranged_weapons!Z22,"'),\")</f>
        <v>'Common'),\</v>
      </c>
    </row>
    <row r="22" spans="1:26" x14ac:dyDescent="0.25">
      <c r="A22" t="str">
        <f>CONCATENATE("'",LOWER(LEFT(ranged_weapons!A23,4)),"':('",ranged_weapons!A23,"'")</f>
        <v>'g910':('G910 Heavy Repeater'</v>
      </c>
      <c r="B22" t="str">
        <f>CONCATENATE("'",ranged_weapons!B23,"'")</f>
        <v>'Chain Gun'</v>
      </c>
      <c r="C22" t="str">
        <f>CONCATENATE("'",ranged_weapons!C23,"'")</f>
        <v>'Heavy, Kinetic'</v>
      </c>
      <c r="D22" t="str">
        <f>CONCATENATE("'",ranged_weapons!D23,"m'")</f>
        <v>'30m'</v>
      </c>
      <c r="E22" t="str">
        <f>CONCATENATE("'",ranged_weapons!E23,"m'")</f>
        <v>'60m'</v>
      </c>
      <c r="F22" t="str">
        <f>CONCATENATE("'",ranged_weapons!F23,"m'")</f>
        <v>'180m'</v>
      </c>
      <c r="G22">
        <f>ranged_weapons!G23</f>
        <v>5</v>
      </c>
      <c r="H22">
        <f>ranged_weapons!H23</f>
        <v>8</v>
      </c>
      <c r="I22">
        <f>ranged_weapons!I23</f>
        <v>14</v>
      </c>
      <c r="J22" t="str">
        <f>CONCATENATE("'",ranged_weapons!J23,"'")</f>
        <v>'2D10 '</v>
      </c>
      <c r="K22" t="str">
        <f>CONCATENATE("'",ranged_weapons!K23,"'")</f>
        <v>'2D10 '</v>
      </c>
      <c r="L22" t="str">
        <f>CONCATENATE("'",ranged_weapons!L23,"'")</f>
        <v>'2D10 '</v>
      </c>
      <c r="M22" t="str">
        <f>CONCATENATE("'",ranged_weapons!M23,"'")</f>
        <v>'8D10'</v>
      </c>
      <c r="N22">
        <f>ranged_weapons!N23</f>
        <v>6</v>
      </c>
      <c r="O22" t="str">
        <f>CONCATENATE("'",ranged_weapons!O23,"'")</f>
        <v>'N/A'</v>
      </c>
      <c r="P22" t="str">
        <f>CONCATENATE("'",ranged_weapons!P23,"'")</f>
        <v>'N/A'</v>
      </c>
      <c r="Q22" t="str">
        <f>CONCATENATE("'",ranged_weapons!Q23,"'")</f>
        <v>'N/A'</v>
      </c>
      <c r="R22" t="str">
        <f>CONCATENATE("'",ranged_weapons!R23,"'")</f>
        <v>'N/A'</v>
      </c>
      <c r="S22" t="str">
        <f>CONCATENATE("'",PROPER(ranged_weapons!S23),"'")</f>
        <v>'False'</v>
      </c>
      <c r="T22" t="str">
        <f>CONCATENATE("'",PROPER(ranged_weapons!T23),"'")</f>
        <v>'False'</v>
      </c>
      <c r="U22" t="str">
        <f>IF(ranged_weapons!U23="","'N/A'",ranged_weapons!U23)</f>
        <v>'N/A'</v>
      </c>
      <c r="V22" t="str">
        <f>CONCATENATE("'",PROPER(ranged_weapons!V23),"'")</f>
        <v>'True'</v>
      </c>
      <c r="W22" t="str">
        <f>CONCATENATE("'",PROPER(ranged_weapons!W23),"'")</f>
        <v>'True'</v>
      </c>
      <c r="X22" t="str">
        <f>CONCATENATE("'",ranged_weapons!X23,"'")</f>
        <v>'N/A'</v>
      </c>
      <c r="Y22">
        <f>ranged_weapons!Y23</f>
        <v>7600000</v>
      </c>
      <c r="Z22" t="str">
        <f>CONCATENATE("'",ranged_weapons!Z23,"'),\")</f>
        <v>'Rare'),\</v>
      </c>
    </row>
    <row r="23" spans="1:26" x14ac:dyDescent="0.25">
      <c r="A23" t="str">
        <f>CONCATENATE("'",LOWER(LEFT(ranged_weapons!A24,4)),"':('",ranged_weapons!A24,"'")</f>
        <v>'lanc':('Lance &amp; Ferman Gimballed Minigun'</v>
      </c>
      <c r="B23" t="str">
        <f>CONCATENATE("'",ranged_weapons!B24,"'")</f>
        <v>'Chain Gun'</v>
      </c>
      <c r="C23" t="str">
        <f>CONCATENATE("'",ranged_weapons!C24,"'")</f>
        <v>'Heavy, Kinetic'</v>
      </c>
      <c r="D23" t="str">
        <f>CONCATENATE("'",ranged_weapons!D24,"m'")</f>
        <v>'30m'</v>
      </c>
      <c r="E23" t="str">
        <f>CONCATENATE("'",ranged_weapons!E24,"m'")</f>
        <v>'60m'</v>
      </c>
      <c r="F23" t="str">
        <f>CONCATENATE("'",ranged_weapons!F24,"m'")</f>
        <v>'180m'</v>
      </c>
      <c r="G23">
        <f>ranged_weapons!G24</f>
        <v>5</v>
      </c>
      <c r="H23">
        <f>ranged_weapons!H24</f>
        <v>8</v>
      </c>
      <c r="I23">
        <f>ranged_weapons!I24</f>
        <v>14</v>
      </c>
      <c r="J23" t="str">
        <f>CONCATENATE("'",ranged_weapons!J24,"'")</f>
        <v>'2D10 '</v>
      </c>
      <c r="K23" t="str">
        <f>CONCATENATE("'",ranged_weapons!K24,"'")</f>
        <v>'2D10 '</v>
      </c>
      <c r="L23" t="str">
        <f>CONCATENATE("'",ranged_weapons!L24,"'")</f>
        <v>'2D10 '</v>
      </c>
      <c r="M23" t="str">
        <f>CONCATENATE("'",ranged_weapons!M24,"'")</f>
        <v>'6D10'</v>
      </c>
      <c r="N23">
        <f>ranged_weapons!N24</f>
        <v>10</v>
      </c>
      <c r="O23" t="str">
        <f>CONCATENATE("'",ranged_weapons!O24,"'")</f>
        <v>'N/A'</v>
      </c>
      <c r="P23" t="str">
        <f>CONCATENATE("'",ranged_weapons!P24,"'")</f>
        <v>'N/A'</v>
      </c>
      <c r="Q23" t="str">
        <f>CONCATENATE("'",ranged_weapons!Q24,"'")</f>
        <v>'N/A'</v>
      </c>
      <c r="R23" t="str">
        <f>CONCATENATE("'",ranged_weapons!R24,"'")</f>
        <v>'N/A'</v>
      </c>
      <c r="S23" t="str">
        <f>CONCATENATE("'",PROPER(ranged_weapons!S24),"'")</f>
        <v>'False'</v>
      </c>
      <c r="T23" t="str">
        <f>CONCATENATE("'",PROPER(ranged_weapons!T24),"'")</f>
        <v>'False'</v>
      </c>
      <c r="U23" t="str">
        <f>IF(ranged_weapons!U24="","'N/A'",ranged_weapons!U24)</f>
        <v>Effect('hvy_weap',15)</v>
      </c>
      <c r="V23" t="str">
        <f>CONCATENATE("'",PROPER(ranged_weapons!V24),"'")</f>
        <v>'True'</v>
      </c>
      <c r="W23" t="str">
        <f>CONCATENATE("'",PROPER(ranged_weapons!W24),"'")</f>
        <v>'True'</v>
      </c>
      <c r="X23" t="str">
        <f>CONCATENATE("'",ranged_weapons!X24,"'")</f>
        <v>'N/A'</v>
      </c>
      <c r="Y23">
        <f>ranged_weapons!Y24</f>
        <v>9000000</v>
      </c>
      <c r="Z23" t="str">
        <f>CONCATENATE("'",ranged_weapons!Z24,"'),\")</f>
        <v>'Rare'),\</v>
      </c>
    </row>
    <row r="24" spans="1:26" x14ac:dyDescent="0.25">
      <c r="A24" t="str">
        <f>CONCATENATE("'",LOWER(LEFT(ranged_weapons!A25,4)),"':('",ranged_weapons!A25,"'")</f>
        <v>'mait':('Maitz PP9 Support Cannon'</v>
      </c>
      <c r="B24" t="str">
        <f>CONCATENATE("'",ranged_weapons!B25,"'")</f>
        <v>'Chain Gun'</v>
      </c>
      <c r="C24" t="str">
        <f>CONCATENATE("'",ranged_weapons!C25,"'")</f>
        <v>'Heavy, Kinetic'</v>
      </c>
      <c r="D24" t="str">
        <f>CONCATENATE("'",ranged_weapons!D25,"m'")</f>
        <v>'40m'</v>
      </c>
      <c r="E24" t="str">
        <f>CONCATENATE("'",ranged_weapons!E25,"m'")</f>
        <v>'80m'</v>
      </c>
      <c r="F24" t="str">
        <f>CONCATENATE("'",ranged_weapons!F25,"m'")</f>
        <v>'200m'</v>
      </c>
      <c r="G24">
        <f>ranged_weapons!G25</f>
        <v>5</v>
      </c>
      <c r="H24">
        <f>ranged_weapons!H25</f>
        <v>8</v>
      </c>
      <c r="I24">
        <f>ranged_weapons!I25</f>
        <v>14</v>
      </c>
      <c r="J24" t="str">
        <f>CONCATENATE("'",ranged_weapons!J25,"'")</f>
        <v>'3D10 '</v>
      </c>
      <c r="K24" t="str">
        <f>CONCATENATE("'",ranged_weapons!K25,"'")</f>
        <v>'3D10 '</v>
      </c>
      <c r="L24" t="str">
        <f>CONCATENATE("'",ranged_weapons!L25,"'")</f>
        <v>'3D10 '</v>
      </c>
      <c r="M24" t="str">
        <f>CONCATENATE("'",ranged_weapons!M25,"'")</f>
        <v>'10D10'</v>
      </c>
      <c r="N24">
        <f>ranged_weapons!N25</f>
        <v>10</v>
      </c>
      <c r="O24" t="str">
        <f>CONCATENATE("'",ranged_weapons!O25,"'")</f>
        <v>'N/A'</v>
      </c>
      <c r="P24" t="str">
        <f>CONCATENATE("'",ranged_weapons!P25,"'")</f>
        <v>'N/A'</v>
      </c>
      <c r="Q24" t="str">
        <f>CONCATENATE("'",ranged_weapons!Q25,"'")</f>
        <v>'N/A'</v>
      </c>
      <c r="R24" t="str">
        <f>CONCATENATE("'",ranged_weapons!R25,"'")</f>
        <v>'N/A'</v>
      </c>
      <c r="S24" t="str">
        <f>CONCATENATE("'",PROPER(ranged_weapons!S25),"'")</f>
        <v>'False'</v>
      </c>
      <c r="T24" t="str">
        <f>CONCATENATE("'",PROPER(ranged_weapons!T25),"'")</f>
        <v>'False'</v>
      </c>
      <c r="U24" t="str">
        <f>IF(ranged_weapons!U25="","'N/A'",ranged_weapons!U25)</f>
        <v>Effect('hvy_weap',5)</v>
      </c>
      <c r="V24" t="str">
        <f>CONCATENATE("'",PROPER(ranged_weapons!V25),"'")</f>
        <v>'True'</v>
      </c>
      <c r="W24" t="str">
        <f>CONCATENATE("'",PROPER(ranged_weapons!W25),"'")</f>
        <v>'True'</v>
      </c>
      <c r="X24" t="str">
        <f>CONCATENATE("'",ranged_weapons!X25,"'")</f>
        <v>'N/A'</v>
      </c>
      <c r="Y24">
        <f>ranged_weapons!Y25</f>
        <v>42000000</v>
      </c>
      <c r="Z24" t="str">
        <f>CONCATENATE("'",ranged_weapons!Z25,"'),\")</f>
        <v>'Rare'),\</v>
      </c>
    </row>
    <row r="25" spans="1:26" x14ac:dyDescent="0.25">
      <c r="A25" t="str">
        <f>CONCATENATE("'",LOWER(LEFT(ranged_weapons!A26,4)),"':('",ranged_weapons!A26,"'")</f>
        <v>'conc':('Concussion Grenade'</v>
      </c>
      <c r="B25" t="str">
        <f>CONCATENATE("'",ranged_weapons!B26,"'")</f>
        <v>'Grenade'</v>
      </c>
      <c r="C25" t="str">
        <f>CONCATENATE("'",ranged_weapons!C26,"'")</f>
        <v>'Explosive'</v>
      </c>
      <c r="D25" t="str">
        <f>CONCATENATE("'",ranged_weapons!D26,"m'")</f>
        <v>'N/Am'</v>
      </c>
      <c r="E25" t="str">
        <f>CONCATENATE("'",ranged_weapons!E26,"m'")</f>
        <v>'N/Am'</v>
      </c>
      <c r="F25" t="str">
        <f>CONCATENATE("'",ranged_weapons!F26,"m'")</f>
        <v>'N/Am'</v>
      </c>
      <c r="G25" t="str">
        <f>ranged_weapons!G26</f>
        <v>N/A</v>
      </c>
      <c r="H25" t="str">
        <f>ranged_weapons!H26</f>
        <v>N/A</v>
      </c>
      <c r="I25" t="str">
        <f>ranged_weapons!I26</f>
        <v>N/A</v>
      </c>
      <c r="J25" t="str">
        <f>CONCATENATE("'",ranged_weapons!J26,"'")</f>
        <v>'N/A'</v>
      </c>
      <c r="K25" t="str">
        <f>CONCATENATE("'",ranged_weapons!K26,"'")</f>
        <v>'N/A'</v>
      </c>
      <c r="L25" t="str">
        <f>CONCATENATE("'",ranged_weapons!L26,"'")</f>
        <v>'N/A'</v>
      </c>
      <c r="M25" t="str">
        <f>CONCATENATE("'",ranged_weapons!M26,"'")</f>
        <v>'N/A'</v>
      </c>
      <c r="N25" t="str">
        <f>ranged_weapons!N26</f>
        <v>N/A</v>
      </c>
      <c r="O25" t="str">
        <f>CONCATENATE("'",ranged_weapons!O26,"'")</f>
        <v>'2'</v>
      </c>
      <c r="P25" t="str">
        <f>CONCATENATE("'",ranged_weapons!P26,"'")</f>
        <v>'40'</v>
      </c>
      <c r="Q25" t="str">
        <f>CONCATENATE("'",ranged_weapons!Q26,"'")</f>
        <v>'6'</v>
      </c>
      <c r="R25" t="str">
        <f>CONCATENATE("'",ranged_weapons!R26,"'")</f>
        <v>'5'</v>
      </c>
      <c r="S25" t="str">
        <f>CONCATENATE("'",PROPER(ranged_weapons!S26),"'")</f>
        <v>'False'</v>
      </c>
      <c r="T25" t="str">
        <f>CONCATENATE("'",PROPER(ranged_weapons!T26),"'")</f>
        <v>'False'</v>
      </c>
      <c r="U25" t="str">
        <f>IF(ranged_weapons!U26="","'N/A'",ranged_weapons!U26)</f>
        <v>'N/A'</v>
      </c>
      <c r="V25" t="str">
        <f>CONCATENATE("'",PROPER(ranged_weapons!V26),"'")</f>
        <v>'False'</v>
      </c>
      <c r="W25" t="str">
        <f>CONCATENATE("'",PROPER(ranged_weapons!W26),"'")</f>
        <v>'False'</v>
      </c>
      <c r="X25" t="str">
        <f>CONCATENATE("'",ranged_weapons!X26,"'")</f>
        <v>'N/A'</v>
      </c>
      <c r="Y25">
        <f>ranged_weapons!Y26</f>
        <v>100</v>
      </c>
      <c r="Z25" t="str">
        <f>CONCATENATE("'",ranged_weapons!Z26,"'),\")</f>
        <v>'Rare'),\</v>
      </c>
    </row>
    <row r="26" spans="1:26" x14ac:dyDescent="0.25">
      <c r="A26" t="str">
        <f>CONCATENATE("'",LOWER(LEFT(ranged_weapons!A27,4)),"':('",ranged_weapons!A27,"'")</f>
        <v>'emp ':('EMP Grenade'</v>
      </c>
      <c r="B26" t="str">
        <f>CONCATENATE("'",ranged_weapons!B27,"'")</f>
        <v>'Grenade'</v>
      </c>
      <c r="C26" t="str">
        <f>CONCATENATE("'",ranged_weapons!C27,"'")</f>
        <v>'Explosive'</v>
      </c>
      <c r="D26" t="str">
        <f>CONCATENATE("'",ranged_weapons!D27,"m'")</f>
        <v>'N/Am'</v>
      </c>
      <c r="E26" t="str">
        <f>CONCATENATE("'",ranged_weapons!E27,"m'")</f>
        <v>'N/Am'</v>
      </c>
      <c r="F26" t="str">
        <f>CONCATENATE("'",ranged_weapons!F27,"m'")</f>
        <v>'N/Am'</v>
      </c>
      <c r="G26" t="str">
        <f>ranged_weapons!G27</f>
        <v>N/A</v>
      </c>
      <c r="H26" t="str">
        <f>ranged_weapons!H27</f>
        <v>N/A</v>
      </c>
      <c r="I26" t="str">
        <f>ranged_weapons!I27</f>
        <v>N/A</v>
      </c>
      <c r="J26" t="str">
        <f>CONCATENATE("'",ranged_weapons!J27,"'")</f>
        <v>'N/A'</v>
      </c>
      <c r="K26" t="str">
        <f>CONCATENATE("'",ranged_weapons!K27,"'")</f>
        <v>'N/A'</v>
      </c>
      <c r="L26" t="str">
        <f>CONCATENATE("'",ranged_weapons!L27,"'")</f>
        <v>'N/A'</v>
      </c>
      <c r="M26" t="str">
        <f>CONCATENATE("'",ranged_weapons!M27,"'")</f>
        <v>'N/A'</v>
      </c>
      <c r="N26" t="str">
        <f>ranged_weapons!N27</f>
        <v>N/A</v>
      </c>
      <c r="O26" t="str">
        <f>CONCATENATE("'",ranged_weapons!O27,"'")</f>
        <v>'6'</v>
      </c>
      <c r="P26" t="str">
        <f>CONCATENATE("'",ranged_weapons!P27,"'")</f>
        <v>'60'</v>
      </c>
      <c r="Q26" t="str">
        <f>CONCATENATE("'",ranged_weapons!Q27,"'")</f>
        <v>'16'</v>
      </c>
      <c r="R26" t="str">
        <f>CONCATENATE("'",ranged_weapons!R27,"'")</f>
        <v>'20'</v>
      </c>
      <c r="S26" t="str">
        <f>CONCATENATE("'",PROPER(ranged_weapons!S27),"'")</f>
        <v>'False'</v>
      </c>
      <c r="T26" t="str">
        <f>CONCATENATE("'",PROPER(ranged_weapons!T27),"'")</f>
        <v>'False'</v>
      </c>
      <c r="U26" t="str">
        <f>IF(ranged_weapons!U27="","'N/A'",ranged_weapons!U27)</f>
        <v>'N/A'</v>
      </c>
      <c r="V26" t="str">
        <f>CONCATENATE("'",PROPER(ranged_weapons!V27),"'")</f>
        <v>'False'</v>
      </c>
      <c r="W26" t="str">
        <f>CONCATENATE("'",PROPER(ranged_weapons!W27),"'")</f>
        <v>'False'</v>
      </c>
      <c r="X26" t="str">
        <f>CONCATENATE("'",ranged_weapons!X27,"'")</f>
        <v>'Damages robotic targets only.'</v>
      </c>
      <c r="Y26">
        <f>ranged_weapons!Y27</f>
        <v>1000</v>
      </c>
      <c r="Z26" t="str">
        <f>CONCATENATE("'",ranged_weapons!Z27,"'),\")</f>
        <v>'Rare'),\</v>
      </c>
    </row>
    <row r="27" spans="1:26" x14ac:dyDescent="0.25">
      <c r="A27" t="str">
        <f>CONCATENATE("'",LOWER(LEFT(ranged_weapons!A28,4)),"':('",ranged_weapons!A28,"'")</f>
        <v>'flas':('Flashbang Grenade'</v>
      </c>
      <c r="B27" t="str">
        <f>CONCATENATE("'",ranged_weapons!B28,"'")</f>
        <v>'Grenade'</v>
      </c>
      <c r="C27" t="str">
        <f>CONCATENATE("'",ranged_weapons!C28,"'")</f>
        <v>'Explosive'</v>
      </c>
      <c r="D27" t="str">
        <f>CONCATENATE("'",ranged_weapons!D28,"m'")</f>
        <v>'N/Am'</v>
      </c>
      <c r="E27" t="str">
        <f>CONCATENATE("'",ranged_weapons!E28,"m'")</f>
        <v>'N/Am'</v>
      </c>
      <c r="F27" t="str">
        <f>CONCATENATE("'",ranged_weapons!F28,"m'")</f>
        <v>'N/Am'</v>
      </c>
      <c r="G27" t="str">
        <f>ranged_weapons!G28</f>
        <v>N/A</v>
      </c>
      <c r="H27" t="str">
        <f>ranged_weapons!H28</f>
        <v>N/A</v>
      </c>
      <c r="I27" t="str">
        <f>ranged_weapons!I28</f>
        <v>N/A</v>
      </c>
      <c r="J27" t="str">
        <f>CONCATENATE("'",ranged_weapons!J28,"'")</f>
        <v>'N/A'</v>
      </c>
      <c r="K27" t="str">
        <f>CONCATENATE("'",ranged_weapons!K28,"'")</f>
        <v>'N/A'</v>
      </c>
      <c r="L27" t="str">
        <f>CONCATENATE("'",ranged_weapons!L28,"'")</f>
        <v>'N/A'</v>
      </c>
      <c r="M27" t="str">
        <f>CONCATENATE("'",ranged_weapons!M28,"'")</f>
        <v>'N/A'</v>
      </c>
      <c r="N27" t="str">
        <f>ranged_weapons!N28</f>
        <v>N/A</v>
      </c>
      <c r="O27" t="str">
        <f>CONCATENATE("'",ranged_weapons!O28,"'")</f>
        <v>'4'</v>
      </c>
      <c r="P27" t="str">
        <f>CONCATENATE("'",ranged_weapons!P28,"'")</f>
        <v>'0'</v>
      </c>
      <c r="Q27" t="str">
        <f>CONCATENATE("'",ranged_weapons!Q28,"'")</f>
        <v>'12'</v>
      </c>
      <c r="R27" t="str">
        <f>CONCATENATE("'",ranged_weapons!R28,"'")</f>
        <v>'0'</v>
      </c>
      <c r="S27" t="str">
        <f>CONCATENATE("'",PROPER(ranged_weapons!S28),"'")</f>
        <v>'False'</v>
      </c>
      <c r="T27" t="str">
        <f>CONCATENATE("'",PROPER(ranged_weapons!T28),"'")</f>
        <v>'False'</v>
      </c>
      <c r="U27" t="str">
        <f>IF(ranged_weapons!U28="","'N/A'",ranged_weapons!U28)</f>
        <v>'N/A'</v>
      </c>
      <c r="V27" t="str">
        <f>CONCATENATE("'",PROPER(ranged_weapons!V28),"'")</f>
        <v>'False'</v>
      </c>
      <c r="W27" t="str">
        <f>CONCATENATE("'",PROPER(ranged_weapons!W28),"'")</f>
        <v>'False'</v>
      </c>
      <c r="X27" t="str">
        <f>CONCATENATE("'",ranged_weapons!X28,"'")</f>
        <v>'N/A'</v>
      </c>
      <c r="Y27">
        <f>ranged_weapons!Y28</f>
        <v>4</v>
      </c>
      <c r="Z27" t="str">
        <f>CONCATENATE("'",ranged_weapons!Z28,"'),\")</f>
        <v>'Common'),\</v>
      </c>
    </row>
    <row r="28" spans="1:26" x14ac:dyDescent="0.25">
      <c r="A28" t="str">
        <f>CONCATENATE("'",LOWER(LEFT(ranged_weapons!A29,4)),"':('",ranged_weapons!A29,"'")</f>
        <v>'frag':('Frag Grenade'</v>
      </c>
      <c r="B28" t="str">
        <f>CONCATENATE("'",ranged_weapons!B29,"'")</f>
        <v>'Grenade'</v>
      </c>
      <c r="C28" t="str">
        <f>CONCATENATE("'",ranged_weapons!C29,"'")</f>
        <v>'Explosive'</v>
      </c>
      <c r="D28" t="str">
        <f>CONCATENATE("'",ranged_weapons!D29,"m'")</f>
        <v>'N/Am'</v>
      </c>
      <c r="E28" t="str">
        <f>CONCATENATE("'",ranged_weapons!E29,"m'")</f>
        <v>'N/Am'</v>
      </c>
      <c r="F28" t="str">
        <f>CONCATENATE("'",ranged_weapons!F29,"m'")</f>
        <v>'N/Am'</v>
      </c>
      <c r="G28" t="str">
        <f>ranged_weapons!G29</f>
        <v>N/A</v>
      </c>
      <c r="H28" t="str">
        <f>ranged_weapons!H29</f>
        <v>N/A</v>
      </c>
      <c r="I28" t="str">
        <f>ranged_weapons!I29</f>
        <v>N/A</v>
      </c>
      <c r="J28" t="str">
        <f>CONCATENATE("'",ranged_weapons!J29,"'")</f>
        <v>'N/A'</v>
      </c>
      <c r="K28" t="str">
        <f>CONCATENATE("'",ranged_weapons!K29,"'")</f>
        <v>'N/A'</v>
      </c>
      <c r="L28" t="str">
        <f>CONCATENATE("'",ranged_weapons!L29,"'")</f>
        <v>'N/A'</v>
      </c>
      <c r="M28" t="str">
        <f>CONCATENATE("'",ranged_weapons!M29,"'")</f>
        <v>'N/A'</v>
      </c>
      <c r="N28" t="str">
        <f>ranged_weapons!N29</f>
        <v>N/A</v>
      </c>
      <c r="O28" t="str">
        <f>CONCATENATE("'",ranged_weapons!O29,"'")</f>
        <v>'6'</v>
      </c>
      <c r="P28" t="str">
        <f>CONCATENATE("'",ranged_weapons!P29,"'")</f>
        <v>'25'</v>
      </c>
      <c r="Q28" t="str">
        <f>CONCATENATE("'",ranged_weapons!Q29,"'")</f>
        <v>'16'</v>
      </c>
      <c r="R28" t="str">
        <f>CONCATENATE("'",ranged_weapons!R29,"'")</f>
        <v>'10'</v>
      </c>
      <c r="S28" t="str">
        <f>CONCATENATE("'",PROPER(ranged_weapons!S29),"'")</f>
        <v>'False'</v>
      </c>
      <c r="T28" t="str">
        <f>CONCATENATE("'",PROPER(ranged_weapons!T29),"'")</f>
        <v>'False'</v>
      </c>
      <c r="U28" t="str">
        <f>IF(ranged_weapons!U29="","'N/A'",ranged_weapons!U29)</f>
        <v>'N/A'</v>
      </c>
      <c r="V28" t="str">
        <f>CONCATENATE("'",PROPER(ranged_weapons!V29),"'")</f>
        <v>'False'</v>
      </c>
      <c r="W28" t="str">
        <f>CONCATENATE("'",PROPER(ranged_weapons!W29),"'")</f>
        <v>'False'</v>
      </c>
      <c r="X28" t="str">
        <f>CONCATENATE("'",ranged_weapons!X29,"'")</f>
        <v>'N/A'</v>
      </c>
      <c r="Y28">
        <f>ranged_weapons!Y29</f>
        <v>5</v>
      </c>
      <c r="Z28" t="str">
        <f>CONCATENATE("'",ranged_weapons!Z29,"'),\")</f>
        <v>'Common'),\</v>
      </c>
    </row>
    <row r="29" spans="1:26" x14ac:dyDescent="0.25">
      <c r="A29" t="str">
        <f>CONCATENATE("'",LOWER(LEFT(ranged_weapons!A30,4)),"':('",ranged_weapons!A30,"'")</f>
        <v>'naus':('Nausea Globe'</v>
      </c>
      <c r="B29" t="str">
        <f>CONCATENATE("'",ranged_weapons!B30,"'")</f>
        <v>'Grenade'</v>
      </c>
      <c r="C29" t="str">
        <f>CONCATENATE("'",ranged_weapons!C30,"'")</f>
        <v>'Explosive'</v>
      </c>
      <c r="D29" t="str">
        <f>CONCATENATE("'",ranged_weapons!D30,"m'")</f>
        <v>'N/Am'</v>
      </c>
      <c r="E29" t="str">
        <f>CONCATENATE("'",ranged_weapons!E30,"m'")</f>
        <v>'N/Am'</v>
      </c>
      <c r="F29" t="str">
        <f>CONCATENATE("'",ranged_weapons!F30,"m'")</f>
        <v>'N/Am'</v>
      </c>
      <c r="G29" t="str">
        <f>ranged_weapons!G30</f>
        <v>N/A</v>
      </c>
      <c r="H29" t="str">
        <f>ranged_weapons!H30</f>
        <v>N/A</v>
      </c>
      <c r="I29" t="str">
        <f>ranged_weapons!I30</f>
        <v>N/A</v>
      </c>
      <c r="J29" t="str">
        <f>CONCATENATE("'",ranged_weapons!J30,"'")</f>
        <v>'N/A'</v>
      </c>
      <c r="K29" t="str">
        <f>CONCATENATE("'",ranged_weapons!K30,"'")</f>
        <v>'N/A'</v>
      </c>
      <c r="L29" t="str">
        <f>CONCATENATE("'",ranged_weapons!L30,"'")</f>
        <v>'N/A'</v>
      </c>
      <c r="M29" t="str">
        <f>CONCATENATE("'",ranged_weapons!M30,"'")</f>
        <v>'N/A'</v>
      </c>
      <c r="N29">
        <f>ranged_weapons!N30</f>
        <v>1</v>
      </c>
      <c r="O29" t="str">
        <f>CONCATENATE("'",ranged_weapons!O30,"'")</f>
        <v>'N/A'</v>
      </c>
      <c r="P29" t="str">
        <f>CONCATENATE("'",ranged_weapons!P30,"'")</f>
        <v>'N/A'</v>
      </c>
      <c r="Q29" t="str">
        <f>CONCATENATE("'",ranged_weapons!Q30,"'")</f>
        <v>'N/A'</v>
      </c>
      <c r="R29" t="str">
        <f>CONCATENATE("'",ranged_weapons!R30,"'")</f>
        <v>'N/A'</v>
      </c>
      <c r="S29" t="str">
        <f>CONCATENATE("'",PROPER(ranged_weapons!S30),"'")</f>
        <v>'False'</v>
      </c>
      <c r="T29" t="str">
        <f>CONCATENATE("'",PROPER(ranged_weapons!T30),"'")</f>
        <v>'False'</v>
      </c>
      <c r="U29" t="str">
        <f>IF(ranged_weapons!U30="","'N/A'",ranged_weapons!U30)</f>
        <v>'N/A'</v>
      </c>
      <c r="V29" t="str">
        <f>CONCATENATE("'",PROPER(ranged_weapons!V30),"'")</f>
        <v>'False'</v>
      </c>
      <c r="W29" t="str">
        <f>CONCATENATE("'",PROPER(ranged_weapons!W30),"'")</f>
        <v>'False'</v>
      </c>
      <c r="X29" t="str">
        <f>CONCATENATE("'",ranged_weapons!X30,"'")</f>
        <v>'See Description. Pg. 35. Exploration Supplement'</v>
      </c>
      <c r="Y29">
        <f>ranged_weapons!Y30</f>
        <v>8000000</v>
      </c>
      <c r="Z29" t="str">
        <f>CONCATENATE("'",ranged_weapons!Z30,"'),\")</f>
        <v>'Rare'),\</v>
      </c>
    </row>
    <row r="30" spans="1:26" x14ac:dyDescent="0.25">
      <c r="A30" t="str">
        <f>CONCATENATE("'",LOWER(LEFT(ranged_weapons!A31,4)),"':('",ranged_weapons!A31,"'")</f>
        <v>'plas':('Plasma Grenade'</v>
      </c>
      <c r="B30" t="str">
        <f>CONCATENATE("'",ranged_weapons!B31,"'")</f>
        <v>'Grenade'</v>
      </c>
      <c r="C30" t="str">
        <f>CONCATENATE("'",ranged_weapons!C31,"'")</f>
        <v>'Explosive'</v>
      </c>
      <c r="D30" t="str">
        <f>CONCATENATE("'",ranged_weapons!D31,"m'")</f>
        <v>'N/Am'</v>
      </c>
      <c r="E30" t="str">
        <f>CONCATENATE("'",ranged_weapons!E31,"m'")</f>
        <v>'N/Am'</v>
      </c>
      <c r="F30" t="str">
        <f>CONCATENATE("'",ranged_weapons!F31,"m'")</f>
        <v>'N/Am'</v>
      </c>
      <c r="G30" t="str">
        <f>ranged_weapons!G31</f>
        <v>N/A</v>
      </c>
      <c r="H30" t="str">
        <f>ranged_weapons!H31</f>
        <v>N/A</v>
      </c>
      <c r="I30" t="str">
        <f>ranged_weapons!I31</f>
        <v>N/A</v>
      </c>
      <c r="J30" t="str">
        <f>CONCATENATE("'",ranged_weapons!J31,"'")</f>
        <v>'N/A'</v>
      </c>
      <c r="K30" t="str">
        <f>CONCATENATE("'",ranged_weapons!K31,"'")</f>
        <v>'N/A'</v>
      </c>
      <c r="L30" t="str">
        <f>CONCATENATE("'",ranged_weapons!L31,"'")</f>
        <v>'N/A'</v>
      </c>
      <c r="M30" t="str">
        <f>CONCATENATE("'",ranged_weapons!M31,"'")</f>
        <v>'N/A'</v>
      </c>
      <c r="N30" t="str">
        <f>ranged_weapons!N31</f>
        <v>N/A</v>
      </c>
      <c r="O30" t="str">
        <f>CONCATENATE("'",ranged_weapons!O31,"'")</f>
        <v>'8'</v>
      </c>
      <c r="P30" t="str">
        <f>CONCATENATE("'",ranged_weapons!P31,"'")</f>
        <v>'80'</v>
      </c>
      <c r="Q30" t="str">
        <f>CONCATENATE("'",ranged_weapons!Q31,"'")</f>
        <v>'20'</v>
      </c>
      <c r="R30" t="str">
        <f>CONCATENATE("'",ranged_weapons!R31,"'")</f>
        <v>'30'</v>
      </c>
      <c r="S30" t="str">
        <f>CONCATENATE("'",PROPER(ranged_weapons!S31),"'")</f>
        <v>'False'</v>
      </c>
      <c r="T30" t="str">
        <f>CONCATENATE("'",PROPER(ranged_weapons!T31),"'")</f>
        <v>'False'</v>
      </c>
      <c r="U30" t="str">
        <f>IF(ranged_weapons!U31="","'N/A'",ranged_weapons!U31)</f>
        <v>'N/A'</v>
      </c>
      <c r="V30" t="str">
        <f>CONCATENATE("'",PROPER(ranged_weapons!V31),"'")</f>
        <v>'False'</v>
      </c>
      <c r="W30" t="str">
        <f>CONCATENATE("'",PROPER(ranged_weapons!W31),"'")</f>
        <v>'False'</v>
      </c>
      <c r="X30" t="str">
        <f>CONCATENATE("'",ranged_weapons!X31,"'")</f>
        <v>'N/A'</v>
      </c>
      <c r="Y30">
        <f>ranged_weapons!Y31</f>
        <v>10000</v>
      </c>
      <c r="Z30" t="str">
        <f>CONCATENATE("'",ranged_weapons!Z31,"'),\")</f>
        <v>'Rare'),\</v>
      </c>
    </row>
    <row r="31" spans="1:26" x14ac:dyDescent="0.25">
      <c r="A31" t="str">
        <f>CONCATENATE("'",LOWER(LEFT(ranged_weapons!A32,4)),"':('",ranged_weapons!A32,"'")</f>
        <v>'call':('Callaghan Arctic Hawk Heavy Pistol'</v>
      </c>
      <c r="B31" t="str">
        <f>CONCATENATE("'",ranged_weapons!B32,"'")</f>
        <v>'Heavy Pistol'</v>
      </c>
      <c r="C31" t="str">
        <f>CONCATENATE("'",ranged_weapons!C32,"'")</f>
        <v>'Kinetic '</v>
      </c>
      <c r="D31" t="str">
        <f>CONCATENATE("'",ranged_weapons!D32,"m'")</f>
        <v>'8m'</v>
      </c>
      <c r="E31" t="str">
        <f>CONCATENATE("'",ranged_weapons!E32,"m'")</f>
        <v>'60m'</v>
      </c>
      <c r="F31" t="str">
        <f>CONCATENATE("'",ranged_weapons!F32,"m'")</f>
        <v>'110m'</v>
      </c>
      <c r="G31">
        <f>ranged_weapons!G32</f>
        <v>5</v>
      </c>
      <c r="H31">
        <f>ranged_weapons!H32</f>
        <v>8</v>
      </c>
      <c r="I31">
        <f>ranged_weapons!I32</f>
        <v>14</v>
      </c>
      <c r="J31" t="str">
        <f>CONCATENATE("'",ranged_weapons!J32,"'")</f>
        <v>'3D10'</v>
      </c>
      <c r="K31" t="str">
        <f>CONCATENATE("'",ranged_weapons!K32,"'")</f>
        <v>'3D10'</v>
      </c>
      <c r="L31" t="str">
        <f>CONCATENATE("'",ranged_weapons!L32,"'")</f>
        <v>'3D10'</v>
      </c>
      <c r="M31" t="str">
        <f>CONCATENATE("'",ranged_weapons!M32,"'")</f>
        <v>'N/A'</v>
      </c>
      <c r="N31">
        <f>ranged_weapons!N32</f>
        <v>8</v>
      </c>
      <c r="O31" t="str">
        <f>CONCATENATE("'",ranged_weapons!O32,"'")</f>
        <v>'N/A'</v>
      </c>
      <c r="P31" t="str">
        <f>CONCATENATE("'",ranged_weapons!P32,"'")</f>
        <v>'N/A'</v>
      </c>
      <c r="Q31" t="str">
        <f>CONCATENATE("'",ranged_weapons!Q32,"'")</f>
        <v>'N/A'</v>
      </c>
      <c r="R31" t="str">
        <f>CONCATENATE("'",ranged_weapons!R32,"'")</f>
        <v>'N/A'</v>
      </c>
      <c r="S31" t="str">
        <f>CONCATENATE("'",PROPER(ranged_weapons!S32),"'")</f>
        <v>'True'</v>
      </c>
      <c r="T31" t="str">
        <f>CONCATENATE("'",PROPER(ranged_weapons!T32),"'")</f>
        <v>'False'</v>
      </c>
      <c r="U31" t="str">
        <f>IF(ranged_weapons!U32="","'N/A'",ranged_weapons!U32)</f>
        <v>'N/A'</v>
      </c>
      <c r="V31" t="str">
        <f>CONCATENATE("'",PROPER(ranged_weapons!V32),"'")</f>
        <v>'False'</v>
      </c>
      <c r="W31" t="str">
        <f>CONCATENATE("'",PROPER(ranged_weapons!W32),"'")</f>
        <v>'False'</v>
      </c>
      <c r="X31" t="str">
        <f>CONCATENATE("'",ranged_weapons!X32,"'")</f>
        <v>'N/A'</v>
      </c>
      <c r="Y31">
        <f>ranged_weapons!Y32</f>
        <v>114000</v>
      </c>
      <c r="Z31" t="str">
        <f>CONCATENATE("'",ranged_weapons!Z32,"'),\")</f>
        <v>'Rare'),\</v>
      </c>
    </row>
    <row r="32" spans="1:26" x14ac:dyDescent="0.25">
      <c r="A32" t="str">
        <f>CONCATENATE("'",LOWER(LEFT(ranged_weapons!A33,4)),"':('",ranged_weapons!A33,"'")</f>
        <v>'heav':('Heavy Pistol'</v>
      </c>
      <c r="B32" t="str">
        <f>CONCATENATE("'",ranged_weapons!B33,"'")</f>
        <v>'Heavy Pistol'</v>
      </c>
      <c r="C32" t="str">
        <f>CONCATENATE("'",ranged_weapons!C33,"'")</f>
        <v>'Kinetic '</v>
      </c>
      <c r="D32" t="str">
        <f>CONCATENATE("'",ranged_weapons!D33,"m'")</f>
        <v>'8m'</v>
      </c>
      <c r="E32" t="str">
        <f>CONCATENATE("'",ranged_weapons!E33,"m'")</f>
        <v>'60m'</v>
      </c>
      <c r="F32" t="str">
        <f>CONCATENATE("'",ranged_weapons!F33,"m'")</f>
        <v>'110m'</v>
      </c>
      <c r="G32">
        <f>ranged_weapons!G33</f>
        <v>5</v>
      </c>
      <c r="H32">
        <f>ranged_weapons!H33</f>
        <v>8</v>
      </c>
      <c r="I32">
        <f>ranged_weapons!I33</f>
        <v>14</v>
      </c>
      <c r="J32" t="str">
        <f>CONCATENATE("'",ranged_weapons!J33,"'")</f>
        <v>'2D10'</v>
      </c>
      <c r="K32" t="str">
        <f>CONCATENATE("'",ranged_weapons!K33,"'")</f>
        <v>'2D10'</v>
      </c>
      <c r="L32" t="str">
        <f>CONCATENATE("'",ranged_weapons!L33,"'")</f>
        <v>'2D10'</v>
      </c>
      <c r="M32" t="str">
        <f>CONCATENATE("'",ranged_weapons!M33,"'")</f>
        <v>'N/A'</v>
      </c>
      <c r="N32">
        <f>ranged_weapons!N33</f>
        <v>8</v>
      </c>
      <c r="O32" t="str">
        <f>CONCATENATE("'",ranged_weapons!O33,"'")</f>
        <v>'N/A'</v>
      </c>
      <c r="P32" t="str">
        <f>CONCATENATE("'",ranged_weapons!P33,"'")</f>
        <v>'N/A'</v>
      </c>
      <c r="Q32" t="str">
        <f>CONCATENATE("'",ranged_weapons!Q33,"'")</f>
        <v>'N/A'</v>
      </c>
      <c r="R32" t="str">
        <f>CONCATENATE("'",ranged_weapons!R33,"'")</f>
        <v>'N/A'</v>
      </c>
      <c r="S32" t="str">
        <f>CONCATENATE("'",PROPER(ranged_weapons!S33),"'")</f>
        <v>'True'</v>
      </c>
      <c r="T32" t="str">
        <f>CONCATENATE("'",PROPER(ranged_weapons!T33),"'")</f>
        <v>'False'</v>
      </c>
      <c r="U32" t="str">
        <f>IF(ranged_weapons!U33="","'N/A'",ranged_weapons!U33)</f>
        <v>'N/A'</v>
      </c>
      <c r="V32" t="str">
        <f>CONCATENATE("'",PROPER(ranged_weapons!V33),"'")</f>
        <v>'False'</v>
      </c>
      <c r="W32" t="str">
        <f>CONCATENATE("'",PROPER(ranged_weapons!W33),"'")</f>
        <v>'False'</v>
      </c>
      <c r="X32" t="str">
        <f>CONCATENATE("'",ranged_weapons!X33,"'")</f>
        <v>'N/A'</v>
      </c>
      <c r="Y32">
        <f>ranged_weapons!Y33</f>
        <v>3</v>
      </c>
      <c r="Z32" t="str">
        <f>CONCATENATE("'",ranged_weapons!Z33,"'),\")</f>
        <v>'Common'),\</v>
      </c>
    </row>
    <row r="33" spans="1:26" x14ac:dyDescent="0.25">
      <c r="A33" t="str">
        <f>CONCATENATE("'",LOWER(LEFT(ranged_weapons!A34,4)),"':('",ranged_weapons!A34,"'")</f>
        <v>'leon':('Leonis Hacker Pistol'</v>
      </c>
      <c r="B33" t="str">
        <f>CONCATENATE("'",ranged_weapons!B34,"'")</f>
        <v>'Heavy Pistol'</v>
      </c>
      <c r="C33" t="str">
        <f>CONCATENATE("'",ranged_weapons!C34,"'")</f>
        <v>'Kinetic'</v>
      </c>
      <c r="D33" t="str">
        <f>CONCATENATE("'",ranged_weapons!D34,"m'")</f>
        <v>'8m'</v>
      </c>
      <c r="E33" t="str">
        <f>CONCATENATE("'",ranged_weapons!E34,"m'")</f>
        <v>'60m'</v>
      </c>
      <c r="F33" t="str">
        <f>CONCATENATE("'",ranged_weapons!F34,"m'")</f>
        <v>'110m'</v>
      </c>
      <c r="G33">
        <f>ranged_weapons!G34</f>
        <v>5</v>
      </c>
      <c r="H33">
        <f>ranged_weapons!H34</f>
        <v>8</v>
      </c>
      <c r="I33">
        <f>ranged_weapons!I34</f>
        <v>14</v>
      </c>
      <c r="J33" t="str">
        <f>CONCATENATE("'",ranged_weapons!J34,"'")</f>
        <v>'2D10'</v>
      </c>
      <c r="K33" t="str">
        <f>CONCATENATE("'",ranged_weapons!K34,"'")</f>
        <v>'2D10'</v>
      </c>
      <c r="L33" t="str">
        <f>CONCATENATE("'",ranged_weapons!L34,"'")</f>
        <v>'2D10'</v>
      </c>
      <c r="M33" t="str">
        <f>CONCATENATE("'",ranged_weapons!M34,"'")</f>
        <v>'N/A'</v>
      </c>
      <c r="N33">
        <f>ranged_weapons!N34</f>
        <v>6</v>
      </c>
      <c r="O33" t="str">
        <f>CONCATENATE("'",ranged_weapons!O34,"'")</f>
        <v>'N/A'</v>
      </c>
      <c r="P33" t="str">
        <f>CONCATENATE("'",ranged_weapons!P34,"'")</f>
        <v>'N/A'</v>
      </c>
      <c r="Q33" t="str">
        <f>CONCATENATE("'",ranged_weapons!Q34,"'")</f>
        <v>'N/A'</v>
      </c>
      <c r="R33" t="str">
        <f>CONCATENATE("'",ranged_weapons!R34,"'")</f>
        <v>'N/A'</v>
      </c>
      <c r="S33" t="str">
        <f>CONCATENATE("'",PROPER(ranged_weapons!S34),"'")</f>
        <v>'True'</v>
      </c>
      <c r="T33" t="str">
        <f>CONCATENATE("'",PROPER(ranged_weapons!T34),"'")</f>
        <v>'False'</v>
      </c>
      <c r="U33" t="str">
        <f>IF(ranged_weapons!U34="","'N/A'",ranged_weapons!U34)</f>
        <v>Effect('kin_weap',10),Effect('sec',10),Effect('comp',10)</v>
      </c>
      <c r="V33" t="str">
        <f>CONCATENATE("'",PROPER(ranged_weapons!V34),"'")</f>
        <v>'False'</v>
      </c>
      <c r="W33" t="str">
        <f>CONCATENATE("'",PROPER(ranged_weapons!W34),"'")</f>
        <v>'False'</v>
      </c>
      <c r="X33" t="str">
        <f>CONCATENATE("'",ranged_weapons!X34,"'")</f>
        <v>'N/A'</v>
      </c>
      <c r="Y33">
        <f>ranged_weapons!Y34</f>
        <v>695000</v>
      </c>
      <c r="Z33" t="str">
        <f>CONCATENATE("'",ranged_weapons!Z34,"'),\")</f>
        <v>'Rare'),\</v>
      </c>
    </row>
    <row r="34" spans="1:26" x14ac:dyDescent="0.25">
      <c r="A34" t="str">
        <f>CONCATENATE("'",LOWER(LEFT(ranged_weapons!A35,4)),"':('",ranged_weapons!A35,"'")</f>
        <v>'ross':('Ross Y49 Suregrip Pistol'</v>
      </c>
      <c r="B34" t="str">
        <f>CONCATENATE("'",ranged_weapons!B35,"'")</f>
        <v>'Heavy Pistol'</v>
      </c>
      <c r="C34" t="str">
        <f>CONCATENATE("'",ranged_weapons!C35,"'")</f>
        <v>'Kinetic '</v>
      </c>
      <c r="D34" t="str">
        <f>CONCATENATE("'",ranged_weapons!D35,"m'")</f>
        <v>'8m'</v>
      </c>
      <c r="E34" t="str">
        <f>CONCATENATE("'",ranged_weapons!E35,"m'")</f>
        <v>'60m'</v>
      </c>
      <c r="F34" t="str">
        <f>CONCATENATE("'",ranged_weapons!F35,"m'")</f>
        <v>'110m'</v>
      </c>
      <c r="G34">
        <f>ranged_weapons!G35</f>
        <v>5</v>
      </c>
      <c r="H34">
        <f>ranged_weapons!H35</f>
        <v>8</v>
      </c>
      <c r="I34">
        <f>ranged_weapons!I35</f>
        <v>14</v>
      </c>
      <c r="J34" t="str">
        <f>CONCATENATE("'",ranged_weapons!J35,"'")</f>
        <v>'2D10'</v>
      </c>
      <c r="K34" t="str">
        <f>CONCATENATE("'",ranged_weapons!K35,"'")</f>
        <v>'2D10'</v>
      </c>
      <c r="L34" t="str">
        <f>CONCATENATE("'",ranged_weapons!L35,"'")</f>
        <v>'2D10'</v>
      </c>
      <c r="M34" t="str">
        <f>CONCATENATE("'",ranged_weapons!M35,"'")</f>
        <v>'N/A'</v>
      </c>
      <c r="N34">
        <f>ranged_weapons!N35</f>
        <v>10</v>
      </c>
      <c r="O34" t="str">
        <f>CONCATENATE("'",ranged_weapons!O35,"'")</f>
        <v>'N/A'</v>
      </c>
      <c r="P34" t="str">
        <f>CONCATENATE("'",ranged_weapons!P35,"'")</f>
        <v>'N/A'</v>
      </c>
      <c r="Q34" t="str">
        <f>CONCATENATE("'",ranged_weapons!Q35,"'")</f>
        <v>'N/A'</v>
      </c>
      <c r="R34" t="str">
        <f>CONCATENATE("'",ranged_weapons!R35,"'")</f>
        <v>'N/A'</v>
      </c>
      <c r="S34" t="str">
        <f>CONCATENATE("'",PROPER(ranged_weapons!S35),"'")</f>
        <v>'True'</v>
      </c>
      <c r="T34" t="str">
        <f>CONCATENATE("'",PROPER(ranged_weapons!T35),"'")</f>
        <v>'False'</v>
      </c>
      <c r="U34" t="str">
        <f>IF(ranged_weapons!U35="","'N/A'",ranged_weapons!U35)</f>
        <v>Effect('kin_weap',10),Effect('social_imp',1)</v>
      </c>
      <c r="V34" t="str">
        <f>CONCATENATE("'",PROPER(ranged_weapons!V35),"'")</f>
        <v>'False'</v>
      </c>
      <c r="W34" t="str">
        <f>CONCATENATE("'",PROPER(ranged_weapons!W35),"'")</f>
        <v>'False'</v>
      </c>
      <c r="X34" t="str">
        <f>CONCATENATE("'",ranged_weapons!X35,"'")</f>
        <v>'N/A'</v>
      </c>
      <c r="Y34">
        <f>ranged_weapons!Y35</f>
        <v>83000</v>
      </c>
      <c r="Z34" t="str">
        <f>CONCATENATE("'",ranged_weapons!Z35,"'),\")</f>
        <v>'Rare'),\</v>
      </c>
    </row>
    <row r="35" spans="1:26" x14ac:dyDescent="0.25">
      <c r="A35" t="str">
        <f>CONCATENATE("'",LOWER(LEFT(ranged_weapons!A36,4)),"':('",ranged_weapons!A36,"'")</f>
        <v>'thor':('Thordarson Firepoint Scoped Pistol'</v>
      </c>
      <c r="B35" t="str">
        <f>CONCATENATE("'",ranged_weapons!B36,"'")</f>
        <v>'Heavy Pistol'</v>
      </c>
      <c r="C35" t="str">
        <f>CONCATENATE("'",ranged_weapons!C36,"'")</f>
        <v>'Kinetic '</v>
      </c>
      <c r="D35" t="str">
        <f>CONCATENATE("'",ranged_weapons!D36,"m'")</f>
        <v>'10m'</v>
      </c>
      <c r="E35" t="str">
        <f>CONCATENATE("'",ranged_weapons!E36,"m'")</f>
        <v>'70m'</v>
      </c>
      <c r="F35" t="str">
        <f>CONCATENATE("'",ranged_weapons!F36,"m'")</f>
        <v>'120m'</v>
      </c>
      <c r="G35">
        <f>ranged_weapons!G36</f>
        <v>5</v>
      </c>
      <c r="H35">
        <f>ranged_weapons!H36</f>
        <v>8</v>
      </c>
      <c r="I35">
        <f>ranged_weapons!I36</f>
        <v>14</v>
      </c>
      <c r="J35" t="str">
        <f>CONCATENATE("'",ranged_weapons!J36,"'")</f>
        <v>'2D10'</v>
      </c>
      <c r="K35" t="str">
        <f>CONCATENATE("'",ranged_weapons!K36,"'")</f>
        <v>'2D10'</v>
      </c>
      <c r="L35" t="str">
        <f>CONCATENATE("'",ranged_weapons!L36,"'")</f>
        <v>'2D10'</v>
      </c>
      <c r="M35" t="str">
        <f>CONCATENATE("'",ranged_weapons!M36,"'")</f>
        <v>'N/A'</v>
      </c>
      <c r="N35">
        <f>ranged_weapons!N36</f>
        <v>8</v>
      </c>
      <c r="O35" t="str">
        <f>CONCATENATE("'",ranged_weapons!O36,"'")</f>
        <v>'N/A'</v>
      </c>
      <c r="P35" t="str">
        <f>CONCATENATE("'",ranged_weapons!P36,"'")</f>
        <v>'N/A'</v>
      </c>
      <c r="Q35" t="str">
        <f>CONCATENATE("'",ranged_weapons!Q36,"'")</f>
        <v>'N/A'</v>
      </c>
      <c r="R35" t="str">
        <f>CONCATENATE("'",ranged_weapons!R36,"'")</f>
        <v>'N/A'</v>
      </c>
      <c r="S35" t="str">
        <f>CONCATENATE("'",PROPER(ranged_weapons!S36),"'")</f>
        <v>'True'</v>
      </c>
      <c r="T35" t="str">
        <f>CONCATENATE("'",PROPER(ranged_weapons!T36),"'")</f>
        <v>'False'</v>
      </c>
      <c r="U35" t="str">
        <f>IF(ranged_weapons!U36="","'N/A'",ranged_weapons!U36)</f>
        <v>Effect('kin_weap',20)</v>
      </c>
      <c r="V35" t="str">
        <f>CONCATENATE("'",PROPER(ranged_weapons!V36),"'")</f>
        <v>'False'</v>
      </c>
      <c r="W35" t="str">
        <f>CONCATENATE("'",PROPER(ranged_weapons!W36),"'")</f>
        <v>'False'</v>
      </c>
      <c r="X35" t="str">
        <f>CONCATENATE("'",ranged_weapons!X36,"'")</f>
        <v>'N/A'</v>
      </c>
      <c r="Y35">
        <f>ranged_weapons!Y36</f>
        <v>305000</v>
      </c>
      <c r="Z35" t="str">
        <f>CONCATENATE("'",ranged_weapons!Z36,"'),\")</f>
        <v>'Rare'),\</v>
      </c>
    </row>
    <row r="36" spans="1:26" x14ac:dyDescent="0.25">
      <c r="A36" t="str">
        <f>CONCATENATE("'",LOWER(LEFT(ranged_weapons!A37,4)),"':('",ranged_weapons!A37,"'")</f>
        <v>'kray':('Krayton KX Heavy Carbine'</v>
      </c>
      <c r="B36" t="str">
        <f>CONCATENATE("'",ranged_weapons!B37,"'")</f>
        <v>'Laser Carbine'</v>
      </c>
      <c r="C36" t="str">
        <f>CONCATENATE("'",ranged_weapons!C37,"'")</f>
        <v>'Heavy (Energy/ Kinetic)'</v>
      </c>
      <c r="D36" t="str">
        <f>CONCATENATE("'",ranged_weapons!D37,"m'")</f>
        <v>'16m'</v>
      </c>
      <c r="E36" t="str">
        <f>CONCATENATE("'",ranged_weapons!E37,"m'")</f>
        <v>'100m'</v>
      </c>
      <c r="F36" t="str">
        <f>CONCATENATE("'",ranged_weapons!F37,"m'")</f>
        <v>'300m'</v>
      </c>
      <c r="G36">
        <f>ranged_weapons!G37</f>
        <v>5</v>
      </c>
      <c r="H36">
        <f>ranged_weapons!H37</f>
        <v>8</v>
      </c>
      <c r="I36">
        <f>ranged_weapons!I37</f>
        <v>9</v>
      </c>
      <c r="J36" t="str">
        <f>CONCATENATE("'",ranged_weapons!J37,"'")</f>
        <v>'15'</v>
      </c>
      <c r="K36" t="str">
        <f>CONCATENATE("'",ranged_weapons!K37,"'")</f>
        <v>'15'</v>
      </c>
      <c r="L36" t="str">
        <f>CONCATENATE("'",ranged_weapons!L37,"'")</f>
        <v>'15'</v>
      </c>
      <c r="M36" t="str">
        <f>CONCATENATE("'",ranged_weapons!M37,"'")</f>
        <v>'8D10'</v>
      </c>
      <c r="N36">
        <f>ranged_weapons!N37</f>
        <v>6</v>
      </c>
      <c r="O36" t="str">
        <f>CONCATENATE("'",ranged_weapons!O37,"'")</f>
        <v>'N/A'</v>
      </c>
      <c r="P36" t="str">
        <f>CONCATENATE("'",ranged_weapons!P37,"'")</f>
        <v>'N/A'</v>
      </c>
      <c r="Q36" t="str">
        <f>CONCATENATE("'",ranged_weapons!Q37,"'")</f>
        <v>'N/A'</v>
      </c>
      <c r="R36" t="str">
        <f>CONCATENATE("'",ranged_weapons!R37,"'")</f>
        <v>'N/A'</v>
      </c>
      <c r="S36" t="str">
        <f>CONCATENATE("'",PROPER(ranged_weapons!S37),"'")</f>
        <v>'False'</v>
      </c>
      <c r="T36" t="str">
        <f>CONCATENATE("'",PROPER(ranged_weapons!T37),"'")</f>
        <v>'False'</v>
      </c>
      <c r="U36" t="str">
        <f>IF(ranged_weapons!U37="","'N/A'",ranged_weapons!U37)</f>
        <v>'N/A'</v>
      </c>
      <c r="V36" t="str">
        <f>CONCATENATE("'",PROPER(ranged_weapons!V37),"'")</f>
        <v>'False'</v>
      </c>
      <c r="W36" t="str">
        <f>CONCATENATE("'",PROPER(ranged_weapons!W37),"'")</f>
        <v>'False'</v>
      </c>
      <c r="X36" t="str">
        <f>CONCATENATE("'",ranged_weapons!X37,"'")</f>
        <v>'N/A'</v>
      </c>
      <c r="Y36">
        <f>ranged_weapons!Y37</f>
        <v>2200000</v>
      </c>
      <c r="Z36" t="str">
        <f>CONCATENATE("'",ranged_weapons!Z37,"'),\")</f>
        <v>'Rare'),\</v>
      </c>
    </row>
    <row r="37" spans="1:26" x14ac:dyDescent="0.25">
      <c r="A37" t="str">
        <f>CONCATENATE("'",LOWER(LEFT(ranged_weapons!A38,4)),"':('",ranged_weapons!A38,"'")</f>
        <v>'lase':('Laser Carbine'</v>
      </c>
      <c r="B37" t="str">
        <f>CONCATENATE("'",ranged_weapons!B38,"'")</f>
        <v>'Laser Carbine'</v>
      </c>
      <c r="C37" t="str">
        <f>CONCATENATE("'",ranged_weapons!C38,"'")</f>
        <v>'Energy, Kinetic'</v>
      </c>
      <c r="D37" t="str">
        <f>CONCATENATE("'",ranged_weapons!D38,"m'")</f>
        <v>'16m'</v>
      </c>
      <c r="E37" t="str">
        <f>CONCATENATE("'",ranged_weapons!E38,"m'")</f>
        <v>'100m'</v>
      </c>
      <c r="F37" t="str">
        <f>CONCATENATE("'",ranged_weapons!F38,"m'")</f>
        <v>'300m'</v>
      </c>
      <c r="G37">
        <f>ranged_weapons!G38</f>
        <v>5</v>
      </c>
      <c r="H37">
        <f>ranged_weapons!H38</f>
        <v>8</v>
      </c>
      <c r="I37">
        <f>ranged_weapons!I38</f>
        <v>9</v>
      </c>
      <c r="J37" t="str">
        <f>CONCATENATE("'",ranged_weapons!J38,"'")</f>
        <v>'10'</v>
      </c>
      <c r="K37" t="str">
        <f>CONCATENATE("'",ranged_weapons!K38,"'")</f>
        <v>'10'</v>
      </c>
      <c r="L37" t="str">
        <f>CONCATENATE("'",ranged_weapons!L38,"'")</f>
        <v>'10'</v>
      </c>
      <c r="M37" t="str">
        <f>CONCATENATE("'",ranged_weapons!M38,"'")</f>
        <v>'3D10'</v>
      </c>
      <c r="N37">
        <f>ranged_weapons!N38</f>
        <v>4</v>
      </c>
      <c r="O37" t="str">
        <f>CONCATENATE("'",ranged_weapons!O38,"'")</f>
        <v>'N/A'</v>
      </c>
      <c r="P37" t="str">
        <f>CONCATENATE("'",ranged_weapons!P38,"'")</f>
        <v>'N/A'</v>
      </c>
      <c r="Q37" t="str">
        <f>CONCATENATE("'",ranged_weapons!Q38,"'")</f>
        <v>'N/A'</v>
      </c>
      <c r="R37" t="str">
        <f>CONCATENATE("'",ranged_weapons!R38,"'")</f>
        <v>'N/A'</v>
      </c>
      <c r="S37" t="str">
        <f>CONCATENATE("'",PROPER(ranged_weapons!S38),"'")</f>
        <v>'False'</v>
      </c>
      <c r="T37" t="str">
        <f>CONCATENATE("'",PROPER(ranged_weapons!T38),"'")</f>
        <v>'False'</v>
      </c>
      <c r="U37" t="str">
        <f>IF(ranged_weapons!U38="","'N/A'",ranged_weapons!U38)</f>
        <v>'N/A'</v>
      </c>
      <c r="V37" t="str">
        <f>CONCATENATE("'",PROPER(ranged_weapons!V38),"'")</f>
        <v>'False'</v>
      </c>
      <c r="W37" t="str">
        <f>CONCATENATE("'",PROPER(ranged_weapons!W38),"'")</f>
        <v>'False'</v>
      </c>
      <c r="X37" t="str">
        <f>CONCATENATE("'",ranged_weapons!X38,"'")</f>
        <v>'N/A'</v>
      </c>
      <c r="Y37">
        <f>ranged_weapons!Y38</f>
        <v>10</v>
      </c>
      <c r="Z37" t="str">
        <f>CONCATENATE("'",ranged_weapons!Z38,"'),\")</f>
        <v>'Common'),\</v>
      </c>
    </row>
    <row r="38" spans="1:26" x14ac:dyDescent="0.25">
      <c r="A38" t="str">
        <f>CONCATENATE("'",LOWER(LEFT(ranged_weapons!A39,4)),"':('",ranged_weapons!A39,"'")</f>
        <v>'mann':('Mannex Nighteye Carbin'</v>
      </c>
      <c r="B38" t="str">
        <f>CONCATENATE("'",ranged_weapons!B39,"'")</f>
        <v>'Laser Carbine'</v>
      </c>
      <c r="C38" t="str">
        <f>CONCATENATE("'",ranged_weapons!C39,"'")</f>
        <v>'Energy/ Kinetic'</v>
      </c>
      <c r="D38" t="str">
        <f>CONCATENATE("'",ranged_weapons!D39,"m'")</f>
        <v>'16m'</v>
      </c>
      <c r="E38" t="str">
        <f>CONCATENATE("'",ranged_weapons!E39,"m'")</f>
        <v>'100m'</v>
      </c>
      <c r="F38" t="str">
        <f>CONCATENATE("'",ranged_weapons!F39,"m'")</f>
        <v>'300m'</v>
      </c>
      <c r="G38">
        <f>ranged_weapons!G39</f>
        <v>5</v>
      </c>
      <c r="H38">
        <f>ranged_weapons!H39</f>
        <v>8</v>
      </c>
      <c r="I38">
        <f>ranged_weapons!I39</f>
        <v>9</v>
      </c>
      <c r="J38" t="str">
        <f>CONCATENATE("'",ranged_weapons!J39,"'")</f>
        <v>'10'</v>
      </c>
      <c r="K38" t="str">
        <f>CONCATENATE("'",ranged_weapons!K39,"'")</f>
        <v>'10'</v>
      </c>
      <c r="L38" t="str">
        <f>CONCATENATE("'",ranged_weapons!L39,"'")</f>
        <v>'10'</v>
      </c>
      <c r="M38" t="str">
        <f>CONCATENATE("'",ranged_weapons!M39,"'")</f>
        <v>'4D10'</v>
      </c>
      <c r="N38">
        <f>ranged_weapons!N39</f>
        <v>4</v>
      </c>
      <c r="O38" t="str">
        <f>CONCATENATE("'",ranged_weapons!O39,"'")</f>
        <v>'N/A'</v>
      </c>
      <c r="P38" t="str">
        <f>CONCATENATE("'",ranged_weapons!P39,"'")</f>
        <v>'N/A'</v>
      </c>
      <c r="Q38" t="str">
        <f>CONCATENATE("'",ranged_weapons!Q39,"'")</f>
        <v>'N/A'</v>
      </c>
      <c r="R38" t="str">
        <f>CONCATENATE("'",ranged_weapons!R39,"'")</f>
        <v>'N/A'</v>
      </c>
      <c r="S38" t="str">
        <f>CONCATENATE("'",PROPER(ranged_weapons!S39),"'")</f>
        <v>'False'</v>
      </c>
      <c r="T38" t="str">
        <f>CONCATENATE("'",PROPER(ranged_weapons!T39),"'")</f>
        <v>'False'</v>
      </c>
      <c r="U38" t="str">
        <f>IF(ranged_weapons!U39="","'N/A'",ranged_weapons!U39)</f>
        <v>Effect('kin_weap',10)</v>
      </c>
      <c r="V38" t="str">
        <f>CONCATENATE("'",PROPER(ranged_weapons!V39),"'")</f>
        <v>'False'</v>
      </c>
      <c r="W38" t="str">
        <f>CONCATENATE("'",PROPER(ranged_weapons!W39),"'")</f>
        <v>'False'</v>
      </c>
      <c r="X38" t="str">
        <f>CONCATENATE("'",ranged_weapons!X39,"'")</f>
        <v>'N/A'</v>
      </c>
      <c r="Y38">
        <f>ranged_weapons!Y39</f>
        <v>270000</v>
      </c>
      <c r="Z38" t="str">
        <f>CONCATENATE("'",ranged_weapons!Z39,"'),\")</f>
        <v>'Rare'),\</v>
      </c>
    </row>
    <row r="39" spans="1:26" x14ac:dyDescent="0.25">
      <c r="A39" t="str">
        <f>CONCATENATE("'",LOWER(LEFT(ranged_weapons!A40,4)),"':('",ranged_weapons!A40,"'")</f>
        <v>'unde':('Underslung Grenade Launcher'</v>
      </c>
      <c r="B39" t="str">
        <f>CONCATENATE("'",ranged_weapons!B40,"'")</f>
        <v>'Laser Carbine'</v>
      </c>
      <c r="C39" t="str">
        <f>CONCATENATE("'",ranged_weapons!C40,"'")</f>
        <v>'Explosive'</v>
      </c>
      <c r="D39" t="str">
        <f>CONCATENATE("'",ranged_weapons!D40,"m'")</f>
        <v>'N/Am'</v>
      </c>
      <c r="E39" t="str">
        <f>CONCATENATE("'",ranged_weapons!E40,"m'")</f>
        <v>'60m'</v>
      </c>
      <c r="F39" t="str">
        <f>CONCATENATE("'",ranged_weapons!F40,"m'")</f>
        <v>'150m'</v>
      </c>
      <c r="G39" t="str">
        <f>ranged_weapons!G40</f>
        <v>N/A</v>
      </c>
      <c r="H39">
        <f>ranged_weapons!H40</f>
        <v>9</v>
      </c>
      <c r="I39">
        <f>ranged_weapons!I40</f>
        <v>14</v>
      </c>
      <c r="J39" t="str">
        <f>CONCATENATE("'",ranged_weapons!J40,"'")</f>
        <v>'N/A'</v>
      </c>
      <c r="K39" t="str">
        <f>CONCATENATE("'",ranged_weapons!K40,"'")</f>
        <v>'N/A'</v>
      </c>
      <c r="L39" t="str">
        <f>CONCATENATE("'",ranged_weapons!L40,"'")</f>
        <v>'N/A'</v>
      </c>
      <c r="M39" t="str">
        <f>CONCATENATE("'",ranged_weapons!M40,"'")</f>
        <v>'N/A'</v>
      </c>
      <c r="N39">
        <f>ranged_weapons!N40</f>
        <v>2</v>
      </c>
      <c r="O39" t="str">
        <f>CONCATENATE("'",ranged_weapons!O40,"'")</f>
        <v>'6'</v>
      </c>
      <c r="P39" t="str">
        <f>CONCATENATE("'",ranged_weapons!P40,"'")</f>
        <v>'25'</v>
      </c>
      <c r="Q39" t="str">
        <f>CONCATENATE("'",ranged_weapons!Q40,"'")</f>
        <v>'16'</v>
      </c>
      <c r="R39" t="str">
        <f>CONCATENATE("'",ranged_weapons!R40,"'")</f>
        <v>'10'</v>
      </c>
      <c r="S39" t="str">
        <f>CONCATENATE("'",PROPER(ranged_weapons!S40),"'")</f>
        <v>'False'</v>
      </c>
      <c r="T39" t="str">
        <f>CONCATENATE("'",PROPER(ranged_weapons!T40),"'")</f>
        <v>'True'</v>
      </c>
      <c r="U39" t="str">
        <f>IF(ranged_weapons!U40="","'N/A'",ranged_weapons!U40)</f>
        <v>'N/A'</v>
      </c>
      <c r="V39" t="str">
        <f>CONCATENATE("'",PROPER(ranged_weapons!V40),"'")</f>
        <v>'False'</v>
      </c>
      <c r="W39" t="str">
        <f>CONCATENATE("'",PROPER(ranged_weapons!W40),"'")</f>
        <v>'False'</v>
      </c>
      <c r="X39" t="str">
        <f>CONCATENATE("'",ranged_weapons!X40,"'")</f>
        <v>'N/A'</v>
      </c>
      <c r="Y39">
        <f>ranged_weapons!Y40</f>
        <v>40</v>
      </c>
      <c r="Z39" t="str">
        <f>CONCATENATE("'",ranged_weapons!Z40,"'),\")</f>
        <v>'Common'),\</v>
      </c>
    </row>
    <row r="40" spans="1:26" x14ac:dyDescent="0.25">
      <c r="A40" t="str">
        <f>CONCATENATE("'",LOWER(LEFT(ranged_weapons!A41,4)),"':('",ranged_weapons!A41,"'")</f>
        <v>'volt':('Voltigen Armour Piercing Carbine'</v>
      </c>
      <c r="B40" t="str">
        <f>CONCATENATE("'",ranged_weapons!B41,"'")</f>
        <v>'Laser Carbine'</v>
      </c>
      <c r="C40" t="str">
        <f>CONCATENATE("'",ranged_weapons!C41,"'")</f>
        <v>'Energy/ Kinetic'</v>
      </c>
      <c r="D40" t="str">
        <f>CONCATENATE("'",ranged_weapons!D41,"m'")</f>
        <v>'16m'</v>
      </c>
      <c r="E40" t="str">
        <f>CONCATENATE("'",ranged_weapons!E41,"m'")</f>
        <v>'100m'</v>
      </c>
      <c r="F40" t="str">
        <f>CONCATENATE("'",ranged_weapons!F41,"m'")</f>
        <v>'300m'</v>
      </c>
      <c r="G40">
        <f>ranged_weapons!G41</f>
        <v>5</v>
      </c>
      <c r="H40">
        <f>ranged_weapons!H41</f>
        <v>8</v>
      </c>
      <c r="I40">
        <f>ranged_weapons!I41</f>
        <v>9</v>
      </c>
      <c r="J40" t="str">
        <f>CONCATENATE("'",ranged_weapons!J41,"'")</f>
        <v>'15'</v>
      </c>
      <c r="K40" t="str">
        <f>CONCATENATE("'",ranged_weapons!K41,"'")</f>
        <v>'15'</v>
      </c>
      <c r="L40" t="str">
        <f>CONCATENATE("'",ranged_weapons!L41,"'")</f>
        <v>'15'</v>
      </c>
      <c r="M40" t="str">
        <f>CONCATENATE("'",ranged_weapons!M41,"'")</f>
        <v>'3D10'</v>
      </c>
      <c r="N40">
        <f>ranged_weapons!N41</f>
        <v>4</v>
      </c>
      <c r="O40" t="str">
        <f>CONCATENATE("'",ranged_weapons!O41,"'")</f>
        <v>'N/A'</v>
      </c>
      <c r="P40" t="str">
        <f>CONCATENATE("'",ranged_weapons!P41,"'")</f>
        <v>'N/A'</v>
      </c>
      <c r="Q40" t="str">
        <f>CONCATENATE("'",ranged_weapons!Q41,"'")</f>
        <v>'N/A'</v>
      </c>
      <c r="R40" t="str">
        <f>CONCATENATE("'",ranged_weapons!R41,"'")</f>
        <v>'N/A'</v>
      </c>
      <c r="S40" t="str">
        <f>CONCATENATE("'",PROPER(ranged_weapons!S41),"'")</f>
        <v>'False'</v>
      </c>
      <c r="T40" t="str">
        <f>CONCATENATE("'",PROPER(ranged_weapons!T41),"'")</f>
        <v>'False'</v>
      </c>
      <c r="U40" t="str">
        <f>IF(ranged_weapons!U41="","'N/A'",ranged_weapons!U41)</f>
        <v>'N/A'</v>
      </c>
      <c r="V40" t="str">
        <f>CONCATENATE("'",PROPER(ranged_weapons!V41),"'")</f>
        <v>'False'</v>
      </c>
      <c r="W40" t="str">
        <f>CONCATENATE("'",PROPER(ranged_weapons!W41),"'")</f>
        <v>'False'</v>
      </c>
      <c r="X40" t="str">
        <f>CONCATENATE("'",ranged_weapons!X41,"'")</f>
        <v>'Ignores Kinetic armour absorption'</v>
      </c>
      <c r="Y40">
        <f>ranged_weapons!Y41</f>
        <v>362000</v>
      </c>
      <c r="Z40" t="str">
        <f>CONCATENATE("'",ranged_weapons!Z41,"'),\")</f>
        <v>'Rare'),\</v>
      </c>
    </row>
    <row r="41" spans="1:26" x14ac:dyDescent="0.25">
      <c r="A41" t="str">
        <f>CONCATENATE("'",LOWER(LEFT(ranged_weapons!A42,4)),"':('",ranged_weapons!A42,"'")</f>
        <v>'caul':('Cauldus Nerve-blocker Laser Pistol'</v>
      </c>
      <c r="B41" t="str">
        <f>CONCATENATE("'",ranged_weapons!B42,"'")</f>
        <v>'Laserpistols'</v>
      </c>
      <c r="C41" t="str">
        <f>CONCATENATE("'",ranged_weapons!C42,"'")</f>
        <v>'Energy'</v>
      </c>
      <c r="D41" t="str">
        <f>CONCATENATE("'",ranged_weapons!D42,"m'")</f>
        <v>'10m'</v>
      </c>
      <c r="E41" t="str">
        <f>CONCATENATE("'",ranged_weapons!E42,"m'")</f>
        <v>'80m'</v>
      </c>
      <c r="F41" t="str">
        <f>CONCATENATE("'",ranged_weapons!F42,"m'")</f>
        <v>'120m'</v>
      </c>
      <c r="G41">
        <f>ranged_weapons!G42</f>
        <v>4</v>
      </c>
      <c r="H41">
        <f>ranged_weapons!H42</f>
        <v>7</v>
      </c>
      <c r="I41">
        <f>ranged_weapons!I42</f>
        <v>11</v>
      </c>
      <c r="J41" t="str">
        <f>CONCATENATE("'",ranged_weapons!J42,"'")</f>
        <v>'8'</v>
      </c>
      <c r="K41" t="str">
        <f>CONCATENATE("'",ranged_weapons!K42,"'")</f>
        <v>'8'</v>
      </c>
      <c r="L41" t="str">
        <f>CONCATENATE("'",ranged_weapons!L42,"'")</f>
        <v>'8'</v>
      </c>
      <c r="M41" t="str">
        <f>CONCATENATE("'",ranged_weapons!M42,"'")</f>
        <v>'N/A'</v>
      </c>
      <c r="N41" t="str">
        <f>ranged_weapons!N42</f>
        <v>N/A</v>
      </c>
      <c r="O41" t="str">
        <f>CONCATENATE("'",ranged_weapons!O42,"'")</f>
        <v>'N/A'</v>
      </c>
      <c r="P41" t="str">
        <f>CONCATENATE("'",ranged_weapons!P42,"'")</f>
        <v>'N/A'</v>
      </c>
      <c r="Q41" t="str">
        <f>CONCATENATE("'",ranged_weapons!Q42,"'")</f>
        <v>'N/A'</v>
      </c>
      <c r="R41" t="str">
        <f>CONCATENATE("'",ranged_weapons!R42,"'")</f>
        <v>'N/A'</v>
      </c>
      <c r="S41" t="str">
        <f>CONCATENATE("'",PROPER(ranged_weapons!S42),"'")</f>
        <v>'True'</v>
      </c>
      <c r="T41" t="str">
        <f>CONCATENATE("'",PROPER(ranged_weapons!T42),"'")</f>
        <v>'False'</v>
      </c>
      <c r="U41" t="str">
        <f>IF(ranged_weapons!U42="","'N/A'",ranged_weapons!U42)</f>
        <v>'N/A'</v>
      </c>
      <c r="V41" t="str">
        <f>CONCATENATE("'",PROPER(ranged_weapons!V42),"'")</f>
        <v>'False'</v>
      </c>
      <c r="W41" t="str">
        <f>CONCATENATE("'",PROPER(ranged_weapons!W42),"'")</f>
        <v>'False'</v>
      </c>
      <c r="X41" t="str">
        <f>CONCATENATE("'",ranged_weapons!X42,"'")</f>
        <v>'Knocks over target on a natural 9 or 10 To Hit, target disarmed if knocked over.'</v>
      </c>
      <c r="Y41">
        <f>ranged_weapons!Y42</f>
        <v>196000</v>
      </c>
      <c r="Z41" t="str">
        <f>CONCATENATE("'",ranged_weapons!Z42,"'),\")</f>
        <v>'Rare'),\</v>
      </c>
    </row>
    <row r="42" spans="1:26" x14ac:dyDescent="0.25">
      <c r="A42" t="str">
        <f>CONCATENATE("'",LOWER(LEFT(ranged_weapons!A43,4)),"':('",ranged_weapons!A43,"'")</f>
        <v>'cs1 ':('CS1 Burst Pistol'</v>
      </c>
      <c r="B42" t="str">
        <f>CONCATENATE("'",ranged_weapons!B43,"'")</f>
        <v>'Laserpistols'</v>
      </c>
      <c r="C42" t="str">
        <f>CONCATENATE("'",ranged_weapons!C43,"'")</f>
        <v>'Energy'</v>
      </c>
      <c r="D42" t="str">
        <f>CONCATENATE("'",ranged_weapons!D43,"m'")</f>
        <v>'8m'</v>
      </c>
      <c r="E42" t="str">
        <f>CONCATENATE("'",ranged_weapons!E43,"m'")</f>
        <v>'60m'</v>
      </c>
      <c r="F42" t="str">
        <f>CONCATENATE("'",ranged_weapons!F43,"m'")</f>
        <v>'90m'</v>
      </c>
      <c r="G42">
        <f>ranged_weapons!G43</f>
        <v>4</v>
      </c>
      <c r="H42">
        <f>ranged_weapons!H43</f>
        <v>7</v>
      </c>
      <c r="I42">
        <f>ranged_weapons!I43</f>
        <v>11</v>
      </c>
      <c r="J42" t="str">
        <f>CONCATENATE("'",ranged_weapons!J43,"'")</f>
        <v>'5'</v>
      </c>
      <c r="K42" t="str">
        <f>CONCATENATE("'",ranged_weapons!K43,"'")</f>
        <v>'5'</v>
      </c>
      <c r="L42" t="str">
        <f>CONCATENATE("'",ranged_weapons!L43,"'")</f>
        <v>'5'</v>
      </c>
      <c r="M42" t="str">
        <f>CONCATENATE("'",ranged_weapons!M43,"'")</f>
        <v>'15'</v>
      </c>
      <c r="N42" t="str">
        <f>ranged_weapons!N43</f>
        <v>N/A</v>
      </c>
      <c r="O42" t="str">
        <f>CONCATENATE("'",ranged_weapons!O43,"'")</f>
        <v>'N/A'</v>
      </c>
      <c r="P42" t="str">
        <f>CONCATENATE("'",ranged_weapons!P43,"'")</f>
        <v>'N/A'</v>
      </c>
      <c r="Q42" t="str">
        <f>CONCATENATE("'",ranged_weapons!Q43,"'")</f>
        <v>'N/A'</v>
      </c>
      <c r="R42" t="str">
        <f>CONCATENATE("'",ranged_weapons!R43,"'")</f>
        <v>'N/A'</v>
      </c>
      <c r="S42" t="str">
        <f>CONCATENATE("'",PROPER(ranged_weapons!S43),"'")</f>
        <v>'True'</v>
      </c>
      <c r="T42" t="str">
        <f>CONCATENATE("'",PROPER(ranged_weapons!T43),"'")</f>
        <v>'False'</v>
      </c>
      <c r="U42" t="str">
        <f>IF(ranged_weapons!U43="","'N/A'",ranged_weapons!U43)</f>
        <v>'N/A'</v>
      </c>
      <c r="V42" t="str">
        <f>CONCATENATE("'",PROPER(ranged_weapons!V43),"'")</f>
        <v>'False'</v>
      </c>
      <c r="W42" t="str">
        <f>CONCATENATE("'",PROPER(ranged_weapons!W43),"'")</f>
        <v>'False'</v>
      </c>
      <c r="X42" t="str">
        <f>CONCATENATE("'",ranged_weapons!X43,"'")</f>
        <v>'N/A'</v>
      </c>
      <c r="Y42">
        <f>ranged_weapons!Y43</f>
        <v>244000</v>
      </c>
      <c r="Z42" t="str">
        <f>CONCATENATE("'",ranged_weapons!Z43,"'),\")</f>
        <v>'Rare'),\</v>
      </c>
    </row>
    <row r="43" spans="1:26" x14ac:dyDescent="0.25">
      <c r="A43" t="str">
        <f>CONCATENATE("'",LOWER(LEFT(ranged_weapons!A44,4)),"':('",ranged_weapons!A44,"'")</f>
        <v>'evex':('Evex Long-barrel Laser Pistol'</v>
      </c>
      <c r="B43" t="str">
        <f>CONCATENATE("'",ranged_weapons!B44,"'")</f>
        <v>'Laserpistols'</v>
      </c>
      <c r="C43" t="str">
        <f>CONCATENATE("'",ranged_weapons!C44,"'")</f>
        <v>'Energy'</v>
      </c>
      <c r="D43" t="str">
        <f>CONCATENATE("'",ranged_weapons!D44,"m'")</f>
        <v>'16m'</v>
      </c>
      <c r="E43" t="str">
        <f>CONCATENATE("'",ranged_weapons!E44,"m'")</f>
        <v>'100m'</v>
      </c>
      <c r="F43" t="str">
        <f>CONCATENATE("'",ranged_weapons!F44,"m'")</f>
        <v>'150m'</v>
      </c>
      <c r="G43">
        <f>ranged_weapons!G44</f>
        <v>4</v>
      </c>
      <c r="H43">
        <f>ranged_weapons!H44</f>
        <v>7</v>
      </c>
      <c r="I43">
        <f>ranged_weapons!I44</f>
        <v>11</v>
      </c>
      <c r="J43" t="str">
        <f>CONCATENATE("'",ranged_weapons!J44,"'")</f>
        <v>'8'</v>
      </c>
      <c r="K43" t="str">
        <f>CONCATENATE("'",ranged_weapons!K44,"'")</f>
        <v>'8'</v>
      </c>
      <c r="L43" t="str">
        <f>CONCATENATE("'",ranged_weapons!L44,"'")</f>
        <v>'8'</v>
      </c>
      <c r="M43" t="str">
        <f>CONCATENATE("'",ranged_weapons!M44,"'")</f>
        <v>'N/A'</v>
      </c>
      <c r="N43" t="str">
        <f>ranged_weapons!N44</f>
        <v>N/A</v>
      </c>
      <c r="O43" t="str">
        <f>CONCATENATE("'",ranged_weapons!O44,"'")</f>
        <v>'N/A'</v>
      </c>
      <c r="P43" t="str">
        <f>CONCATENATE("'",ranged_weapons!P44,"'")</f>
        <v>'N/A'</v>
      </c>
      <c r="Q43" t="str">
        <f>CONCATENATE("'",ranged_weapons!Q44,"'")</f>
        <v>'N/A'</v>
      </c>
      <c r="R43" t="str">
        <f>CONCATENATE("'",ranged_weapons!R44,"'")</f>
        <v>'N/A'</v>
      </c>
      <c r="S43" t="str">
        <f>CONCATENATE("'",PROPER(ranged_weapons!S44),"'")</f>
        <v>'True'</v>
      </c>
      <c r="T43" t="str">
        <f>CONCATENATE("'",PROPER(ranged_weapons!T44),"'")</f>
        <v>'False'</v>
      </c>
      <c r="U43" t="str">
        <f>IF(ranged_weapons!U44="","'N/A'",ranged_weapons!U44)</f>
        <v>'N/A'</v>
      </c>
      <c r="V43" t="str">
        <f>CONCATENATE("'",PROPER(ranged_weapons!V44),"'")</f>
        <v>'False'</v>
      </c>
      <c r="W43" t="str">
        <f>CONCATENATE("'",PROPER(ranged_weapons!W44),"'")</f>
        <v>'False'</v>
      </c>
      <c r="X43" t="str">
        <f>CONCATENATE("'",ranged_weapons!X44,"'")</f>
        <v>'N/A'</v>
      </c>
      <c r="Y43">
        <f>ranged_weapons!Y44</f>
        <v>98000</v>
      </c>
      <c r="Z43" t="str">
        <f>CONCATENATE("'",ranged_weapons!Z44,"'),\")</f>
        <v>'Rare'),\</v>
      </c>
    </row>
    <row r="44" spans="1:26" x14ac:dyDescent="0.25">
      <c r="A44" t="str">
        <f>CONCATENATE("'",LOWER(LEFT(ranged_weapons!A45,4)),"':('",ranged_weapons!A45,"'")</f>
        <v>'gl77':('GL779 Intellipistol'</v>
      </c>
      <c r="B44" t="str">
        <f>CONCATENATE("'",ranged_weapons!B45,"'")</f>
        <v>'Laserpistols'</v>
      </c>
      <c r="C44" t="str">
        <f>CONCATENATE("'",ranged_weapons!C45,"'")</f>
        <v>'Energy'</v>
      </c>
      <c r="D44" t="str">
        <f>CONCATENATE("'",ranged_weapons!D45,"m'")</f>
        <v>'12m'</v>
      </c>
      <c r="E44" t="str">
        <f>CONCATENATE("'",ranged_weapons!E45,"m'")</f>
        <v>'90m'</v>
      </c>
      <c r="F44" t="str">
        <f>CONCATENATE("'",ranged_weapons!F45,"m'")</f>
        <v>'130m'</v>
      </c>
      <c r="G44">
        <f>ranged_weapons!G45</f>
        <v>4</v>
      </c>
      <c r="H44">
        <f>ranged_weapons!H45</f>
        <v>7</v>
      </c>
      <c r="I44">
        <f>ranged_weapons!I45</f>
        <v>11</v>
      </c>
      <c r="J44" t="str">
        <f>CONCATENATE("'",ranged_weapons!J45,"'")</f>
        <v>'12'</v>
      </c>
      <c r="K44" t="str">
        <f>CONCATENATE("'",ranged_weapons!K45,"'")</f>
        <v>'12'</v>
      </c>
      <c r="L44" t="str">
        <f>CONCATENATE("'",ranged_weapons!L45,"'")</f>
        <v>'12'</v>
      </c>
      <c r="M44" t="str">
        <f>CONCATENATE("'",ranged_weapons!M45,"'")</f>
        <v>'N/A'</v>
      </c>
      <c r="N44" t="str">
        <f>ranged_weapons!N45</f>
        <v>N/A</v>
      </c>
      <c r="O44" t="str">
        <f>CONCATENATE("'",ranged_weapons!O45,"'")</f>
        <v>'N/A'</v>
      </c>
      <c r="P44" t="str">
        <f>CONCATENATE("'",ranged_weapons!P45,"'")</f>
        <v>'N/A'</v>
      </c>
      <c r="Q44" t="str">
        <f>CONCATENATE("'",ranged_weapons!Q45,"'")</f>
        <v>'N/A'</v>
      </c>
      <c r="R44" t="str">
        <f>CONCATENATE("'",ranged_weapons!R45,"'")</f>
        <v>'N/A'</v>
      </c>
      <c r="S44" t="str">
        <f>CONCATENATE("'",PROPER(ranged_weapons!S45),"'")</f>
        <v>'True'</v>
      </c>
      <c r="T44" t="str">
        <f>CONCATENATE("'",PROPER(ranged_weapons!T45),"'")</f>
        <v>'False'</v>
      </c>
      <c r="U44" t="str">
        <f>IF(ranged_weapons!U45="","'N/A'",ranged_weapons!U45)</f>
        <v>'N/A'</v>
      </c>
      <c r="V44" t="str">
        <f>CONCATENATE("'",PROPER(ranged_weapons!V45),"'")</f>
        <v>'False'</v>
      </c>
      <c r="W44" t="str">
        <f>CONCATENATE("'",PROPER(ranged_weapons!W45),"'")</f>
        <v>'False'</v>
      </c>
      <c r="X44" t="str">
        <f>CONCATENATE("'",ranged_weapons!X45,"'")</f>
        <v>'Fires with Energy Weapons Skill Bonus of 9, ignores firearms skill.'</v>
      </c>
      <c r="Y44">
        <f>ranged_weapons!Y45</f>
        <v>8200000</v>
      </c>
      <c r="Z44" t="str">
        <f>CONCATENATE("'",ranged_weapons!Z45,"'),\")</f>
        <v>'Rare'),\</v>
      </c>
    </row>
    <row r="45" spans="1:26" x14ac:dyDescent="0.25">
      <c r="A45" t="str">
        <f>CONCATENATE("'",LOWER(LEFT(ranged_weapons!A46,4)),"':('",ranged_weapons!A46,"'")</f>
        <v>'hype':('Hyperion Laser Pistol'</v>
      </c>
      <c r="B45" t="str">
        <f>CONCATENATE("'",ranged_weapons!B46,"'")</f>
        <v>'Laserpistols'</v>
      </c>
      <c r="C45" t="str">
        <f>CONCATENATE("'",ranged_weapons!C46,"'")</f>
        <v>'Energy'</v>
      </c>
      <c r="D45" t="str">
        <f>CONCATENATE("'",ranged_weapons!D46,"m'")</f>
        <v>'10m'</v>
      </c>
      <c r="E45" t="str">
        <f>CONCATENATE("'",ranged_weapons!E46,"m'")</f>
        <v>'80m'</v>
      </c>
      <c r="F45" t="str">
        <f>CONCATENATE("'",ranged_weapons!F46,"m'")</f>
        <v>'120m'</v>
      </c>
      <c r="G45">
        <f>ranged_weapons!G46</f>
        <v>4</v>
      </c>
      <c r="H45">
        <f>ranged_weapons!H46</f>
        <v>7</v>
      </c>
      <c r="I45">
        <f>ranged_weapons!I46</f>
        <v>11</v>
      </c>
      <c r="J45" t="str">
        <f>CONCATENATE("'",ranged_weapons!J46,"'")</f>
        <v>'8'</v>
      </c>
      <c r="K45" t="str">
        <f>CONCATENATE("'",ranged_weapons!K46,"'")</f>
        <v>'8'</v>
      </c>
      <c r="L45" t="str">
        <f>CONCATENATE("'",ranged_weapons!L46,"'")</f>
        <v>'8'</v>
      </c>
      <c r="M45" t="str">
        <f>CONCATENATE("'",ranged_weapons!M46,"'")</f>
        <v>'N/A'</v>
      </c>
      <c r="N45" t="str">
        <f>ranged_weapons!N46</f>
        <v>N/A</v>
      </c>
      <c r="O45" t="str">
        <f>CONCATENATE("'",ranged_weapons!O46,"'")</f>
        <v>'N/A'</v>
      </c>
      <c r="P45" t="str">
        <f>CONCATENATE("'",ranged_weapons!P46,"'")</f>
        <v>'N/A'</v>
      </c>
      <c r="Q45" t="str">
        <f>CONCATENATE("'",ranged_weapons!Q46,"'")</f>
        <v>'N/A'</v>
      </c>
      <c r="R45" t="str">
        <f>CONCATENATE("'",ranged_weapons!R46,"'")</f>
        <v>'N/A'</v>
      </c>
      <c r="S45" t="str">
        <f>CONCATENATE("'",PROPER(ranged_weapons!S46),"'")</f>
        <v>'True'</v>
      </c>
      <c r="T45" t="str">
        <f>CONCATENATE("'",PROPER(ranged_weapons!T46),"'")</f>
        <v>'False'</v>
      </c>
      <c r="U45" t="str">
        <f>IF(ranged_weapons!U46="","'N/A'",ranged_weapons!U46)</f>
        <v>Effect('eng_weap',5)</v>
      </c>
      <c r="V45" t="str">
        <f>CONCATENATE("'",PROPER(ranged_weapons!V46),"'")</f>
        <v>'False'</v>
      </c>
      <c r="W45" t="str">
        <f>CONCATENATE("'",PROPER(ranged_weapons!W46),"'")</f>
        <v>'False'</v>
      </c>
      <c r="X45" t="str">
        <f>CONCATENATE("'",ranged_weapons!X46,"'")</f>
        <v>'N/A'</v>
      </c>
      <c r="Y45">
        <f>ranged_weapons!Y46</f>
        <v>47000</v>
      </c>
      <c r="Z45" t="str">
        <f>CONCATENATE("'",ranged_weapons!Z46,"'),\")</f>
        <v>'Rare'),\</v>
      </c>
    </row>
    <row r="46" spans="1:26" x14ac:dyDescent="0.25">
      <c r="A46" t="str">
        <f>CONCATENATE("'",LOWER(LEFT(ranged_weapons!A47,4)),"':('",ranged_weapons!A47,"'")</f>
        <v>'lase':('Laser Pistol'</v>
      </c>
      <c r="B46" t="str">
        <f>CONCATENATE("'",ranged_weapons!B47,"'")</f>
        <v>'Laserpistols'</v>
      </c>
      <c r="C46" t="str">
        <f>CONCATENATE("'",ranged_weapons!C47,"'")</f>
        <v>'Energy'</v>
      </c>
      <c r="D46" t="str">
        <f>CONCATENATE("'",ranged_weapons!D47,"m'")</f>
        <v>'10m'</v>
      </c>
      <c r="E46" t="str">
        <f>CONCATENATE("'",ranged_weapons!E47,"m'")</f>
        <v>'80m'</v>
      </c>
      <c r="F46" t="str">
        <f>CONCATENATE("'",ranged_weapons!F47,"m'")</f>
        <v>'120m'</v>
      </c>
      <c r="G46">
        <f>ranged_weapons!G47</f>
        <v>4</v>
      </c>
      <c r="H46">
        <f>ranged_weapons!H47</f>
        <v>7</v>
      </c>
      <c r="I46">
        <f>ranged_weapons!I47</f>
        <v>11</v>
      </c>
      <c r="J46" t="str">
        <f>CONCATENATE("'",ranged_weapons!J47,"'")</f>
        <v>'8'</v>
      </c>
      <c r="K46" t="str">
        <f>CONCATENATE("'",ranged_weapons!K47,"'")</f>
        <v>'8'</v>
      </c>
      <c r="L46" t="str">
        <f>CONCATENATE("'",ranged_weapons!L47,"'")</f>
        <v>'8'</v>
      </c>
      <c r="M46" t="str">
        <f>CONCATENATE("'",ranged_weapons!M47,"'")</f>
        <v>'N/A'</v>
      </c>
      <c r="N46" t="str">
        <f>ranged_weapons!N47</f>
        <v>N/A</v>
      </c>
      <c r="O46" t="str">
        <f>CONCATENATE("'",ranged_weapons!O47,"'")</f>
        <v>'N/A'</v>
      </c>
      <c r="P46" t="str">
        <f>CONCATENATE("'",ranged_weapons!P47,"'")</f>
        <v>'N/A'</v>
      </c>
      <c r="Q46" t="str">
        <f>CONCATENATE("'",ranged_weapons!Q47,"'")</f>
        <v>'N/A'</v>
      </c>
      <c r="R46" t="str">
        <f>CONCATENATE("'",ranged_weapons!R47,"'")</f>
        <v>'N/A'</v>
      </c>
      <c r="S46" t="str">
        <f>CONCATENATE("'",PROPER(ranged_weapons!S47),"'")</f>
        <v>'True'</v>
      </c>
      <c r="T46" t="str">
        <f>CONCATENATE("'",PROPER(ranged_weapons!T47),"'")</f>
        <v>'False'</v>
      </c>
      <c r="U46" t="str">
        <f>IF(ranged_weapons!U47="","'N/A'",ranged_weapons!U47)</f>
        <v>'N/A'</v>
      </c>
      <c r="V46" t="str">
        <f>CONCATENATE("'",PROPER(ranged_weapons!V47),"'")</f>
        <v>'False'</v>
      </c>
      <c r="W46" t="str">
        <f>CONCATENATE("'",PROPER(ranged_weapons!W47),"'")</f>
        <v>'False'</v>
      </c>
      <c r="X46" t="str">
        <f>CONCATENATE("'",ranged_weapons!X47,"'")</f>
        <v>'N/A'</v>
      </c>
      <c r="Y46">
        <f>ranged_weapons!Y47</f>
        <v>3</v>
      </c>
      <c r="Z46" t="str">
        <f>CONCATENATE("'",ranged_weapons!Z47,"'),\")</f>
        <v>'Common'),\</v>
      </c>
    </row>
    <row r="47" spans="1:26" x14ac:dyDescent="0.25">
      <c r="A47" t="str">
        <f>CONCATENATE("'",LOWER(LEFT(ranged_weapons!A48,4)),"':('",ranged_weapons!A48,"'")</f>
        <v>'magn':('Magnetising Hotshot LaserPistol'</v>
      </c>
      <c r="B47" t="str">
        <f>CONCATENATE("'",ranged_weapons!B48,"'")</f>
        <v>'Laserpistols'</v>
      </c>
      <c r="C47" t="str">
        <f>CONCATENATE("'",ranged_weapons!C48,"'")</f>
        <v>'Energy'</v>
      </c>
      <c r="D47" t="str">
        <f>CONCATENATE("'",ranged_weapons!D48,"m'")</f>
        <v>'12m'</v>
      </c>
      <c r="E47" t="str">
        <f>CONCATENATE("'",ranged_weapons!E48,"m'")</f>
        <v>'90m'</v>
      </c>
      <c r="F47" t="str">
        <f>CONCATENATE("'",ranged_weapons!F48,"m'")</f>
        <v>'130m'</v>
      </c>
      <c r="G47">
        <f>ranged_weapons!G48</f>
        <v>4</v>
      </c>
      <c r="H47">
        <f>ranged_weapons!H48</f>
        <v>7</v>
      </c>
      <c r="I47">
        <f>ranged_weapons!I48</f>
        <v>11</v>
      </c>
      <c r="J47" t="str">
        <f>CONCATENATE("'",ranged_weapons!J48,"'")</f>
        <v>'12'</v>
      </c>
      <c r="K47" t="str">
        <f>CONCATENATE("'",ranged_weapons!K48,"'")</f>
        <v>'12'</v>
      </c>
      <c r="L47" t="str">
        <f>CONCATENATE("'",ranged_weapons!L48,"'")</f>
        <v>'12'</v>
      </c>
      <c r="M47" t="str">
        <f>CONCATENATE("'",ranged_weapons!M48,"'")</f>
        <v>'N/A'</v>
      </c>
      <c r="N47" t="str">
        <f>ranged_weapons!N48</f>
        <v>N/A</v>
      </c>
      <c r="O47" t="str">
        <f>CONCATENATE("'",ranged_weapons!O48,"'")</f>
        <v>'N/A'</v>
      </c>
      <c r="P47" t="str">
        <f>CONCATENATE("'",ranged_weapons!P48,"'")</f>
        <v>'N/A'</v>
      </c>
      <c r="Q47" t="str">
        <f>CONCATENATE("'",ranged_weapons!Q48,"'")</f>
        <v>'N/A'</v>
      </c>
      <c r="R47" t="str">
        <f>CONCATENATE("'",ranged_weapons!R48,"'")</f>
        <v>'N/A'</v>
      </c>
      <c r="S47" t="str">
        <f>CONCATENATE("'",PROPER(ranged_weapons!S48),"'")</f>
        <v>'True'</v>
      </c>
      <c r="T47" t="str">
        <f>CONCATENATE("'",PROPER(ranged_weapons!T48),"'")</f>
        <v>'False'</v>
      </c>
      <c r="U47" t="str">
        <f>IF(ranged_weapons!U48="","'N/A'",ranged_weapons!U48)</f>
        <v>Effect('eng_weap',10)</v>
      </c>
      <c r="V47" t="str">
        <f>CONCATENATE("'",PROPER(ranged_weapons!V48),"'")</f>
        <v>'False'</v>
      </c>
      <c r="W47" t="str">
        <f>CONCATENATE("'",PROPER(ranged_weapons!W48),"'")</f>
        <v>'False'</v>
      </c>
      <c r="X47" t="str">
        <f>CONCATENATE("'",ranged_weapons!X48,"'")</f>
        <v>' +1 bonus To Hit if you have previously hit the target with this weapon.'</v>
      </c>
      <c r="Y47">
        <f>ranged_weapons!Y48</f>
        <v>3550000</v>
      </c>
      <c r="Z47" t="str">
        <f>CONCATENATE("'",ranged_weapons!Z48,"'),\")</f>
        <v>'Rare'),\</v>
      </c>
    </row>
    <row r="48" spans="1:26" x14ac:dyDescent="0.25">
      <c r="A48" t="str">
        <f>CONCATENATE("'",LOWER(LEFT(ranged_weapons!A49,4)),"':('",ranged_weapons!A49,"'")</f>
        <v>'nadi':('Nadion Twin Barrel Laser Pistol'</v>
      </c>
      <c r="B48" t="str">
        <f>CONCATENATE("'",ranged_weapons!B49,"'")</f>
        <v>'Laserpistols'</v>
      </c>
      <c r="C48" t="str">
        <f>CONCATENATE("'",ranged_weapons!C49,"'")</f>
        <v>'Energy'</v>
      </c>
      <c r="D48" t="str">
        <f>CONCATENATE("'",ranged_weapons!D49,"m'")</f>
        <v>'10m'</v>
      </c>
      <c r="E48" t="str">
        <f>CONCATENATE("'",ranged_weapons!E49,"m'")</f>
        <v>'80m'</v>
      </c>
      <c r="F48" t="str">
        <f>CONCATENATE("'",ranged_weapons!F49,"m'")</f>
        <v>'120m'</v>
      </c>
      <c r="G48">
        <f>ranged_weapons!G49</f>
        <v>4</v>
      </c>
      <c r="H48">
        <f>ranged_weapons!H49</f>
        <v>7</v>
      </c>
      <c r="I48">
        <f>ranged_weapons!I49</f>
        <v>11</v>
      </c>
      <c r="J48" t="str">
        <f>CONCATENATE("'",ranged_weapons!J49,"'")</f>
        <v>'12'</v>
      </c>
      <c r="K48" t="str">
        <f>CONCATENATE("'",ranged_weapons!K49,"'")</f>
        <v>'12'</v>
      </c>
      <c r="L48" t="str">
        <f>CONCATENATE("'",ranged_weapons!L49,"'")</f>
        <v>'12'</v>
      </c>
      <c r="M48" t="str">
        <f>CONCATENATE("'",ranged_weapons!M49,"'")</f>
        <v>'N/A'</v>
      </c>
      <c r="N48" t="str">
        <f>ranged_weapons!N49</f>
        <v>N/A</v>
      </c>
      <c r="O48" t="str">
        <f>CONCATENATE("'",ranged_weapons!O49,"'")</f>
        <v>'N/A'</v>
      </c>
      <c r="P48" t="str">
        <f>CONCATENATE("'",ranged_weapons!P49,"'")</f>
        <v>'N/A'</v>
      </c>
      <c r="Q48" t="str">
        <f>CONCATENATE("'",ranged_weapons!Q49,"'")</f>
        <v>'N/A'</v>
      </c>
      <c r="R48" t="str">
        <f>CONCATENATE("'",ranged_weapons!R49,"'")</f>
        <v>'N/A'</v>
      </c>
      <c r="S48" t="str">
        <f>CONCATENATE("'",PROPER(ranged_weapons!S49),"'")</f>
        <v>'True'</v>
      </c>
      <c r="T48" t="str">
        <f>CONCATENATE("'",PROPER(ranged_weapons!T49),"'")</f>
        <v>'False'</v>
      </c>
      <c r="U48" t="str">
        <f>IF(ranged_weapons!U49="","'N/A'",ranged_weapons!U49)</f>
        <v>'N/A'</v>
      </c>
      <c r="V48" t="str">
        <f>CONCATENATE("'",PROPER(ranged_weapons!V49),"'")</f>
        <v>'False'</v>
      </c>
      <c r="W48" t="str">
        <f>CONCATENATE("'",PROPER(ranged_weapons!W49),"'")</f>
        <v>'False'</v>
      </c>
      <c r="X48" t="str">
        <f>CONCATENATE("'",ranged_weapons!X49,"'")</f>
        <v>'N/A'</v>
      </c>
      <c r="Y48">
        <f>ranged_weapons!Y49</f>
        <v>863000</v>
      </c>
      <c r="Z48" t="str">
        <f>CONCATENATE("'",ranged_weapons!Z49,"'),\")</f>
        <v>'Rare'),\</v>
      </c>
    </row>
    <row r="49" spans="1:26" x14ac:dyDescent="0.25">
      <c r="A49" t="str">
        <f>CONCATENATE("'",LOWER(LEFT(ranged_weapons!A50,4)),"':('",ranged_weapons!A50,"'")</f>
        <v>'pari':('Paris ElegantÃ© Laser Pistol'</v>
      </c>
      <c r="B49" t="str">
        <f>CONCATENATE("'",ranged_weapons!B50,"'")</f>
        <v>'Laserpistols'</v>
      </c>
      <c r="C49" t="str">
        <f>CONCATENATE("'",ranged_weapons!C50,"'")</f>
        <v>'Energy'</v>
      </c>
      <c r="D49" t="str">
        <f>CONCATENATE("'",ranged_weapons!D50,"m'")</f>
        <v>'10m'</v>
      </c>
      <c r="E49" t="str">
        <f>CONCATENATE("'",ranged_weapons!E50,"m'")</f>
        <v>'80m'</v>
      </c>
      <c r="F49" t="str">
        <f>CONCATENATE("'",ranged_weapons!F50,"m'")</f>
        <v>'120m'</v>
      </c>
      <c r="G49">
        <f>ranged_weapons!G50</f>
        <v>4</v>
      </c>
      <c r="H49">
        <f>ranged_weapons!H50</f>
        <v>7</v>
      </c>
      <c r="I49">
        <f>ranged_weapons!I50</f>
        <v>11</v>
      </c>
      <c r="J49" t="str">
        <f>CONCATENATE("'",ranged_weapons!J50,"'")</f>
        <v>'10'</v>
      </c>
      <c r="K49" t="str">
        <f>CONCATENATE("'",ranged_weapons!K50,"'")</f>
        <v>'10'</v>
      </c>
      <c r="L49" t="str">
        <f>CONCATENATE("'",ranged_weapons!L50,"'")</f>
        <v>'10'</v>
      </c>
      <c r="M49" t="str">
        <f>CONCATENATE("'",ranged_weapons!M50,"'")</f>
        <v>'N/A'</v>
      </c>
      <c r="N49" t="str">
        <f>ranged_weapons!N50</f>
        <v>N/A</v>
      </c>
      <c r="O49" t="str">
        <f>CONCATENATE("'",ranged_weapons!O50,"'")</f>
        <v>'N/A'</v>
      </c>
      <c r="P49" t="str">
        <f>CONCATENATE("'",ranged_weapons!P50,"'")</f>
        <v>'N/A'</v>
      </c>
      <c r="Q49" t="str">
        <f>CONCATENATE("'",ranged_weapons!Q50,"'")</f>
        <v>'N/A'</v>
      </c>
      <c r="R49" t="str">
        <f>CONCATENATE("'",ranged_weapons!R50,"'")</f>
        <v>'N/A'</v>
      </c>
      <c r="S49" t="str">
        <f>CONCATENATE("'",PROPER(ranged_weapons!S50),"'")</f>
        <v>'True'</v>
      </c>
      <c r="T49" t="str">
        <f>CONCATENATE("'",PROPER(ranged_weapons!T50),"'")</f>
        <v>'False'</v>
      </c>
      <c r="U49" t="str">
        <f>IF(ranged_weapons!U50="","'N/A'",ranged_weapons!U50)</f>
        <v>Effect('eng_weap',15)</v>
      </c>
      <c r="V49" t="str">
        <f>CONCATENATE("'",PROPER(ranged_weapons!V50),"'")</f>
        <v>'False'</v>
      </c>
      <c r="W49" t="str">
        <f>CONCATENATE("'",PROPER(ranged_weapons!W50),"'")</f>
        <v>'False'</v>
      </c>
      <c r="X49" t="str">
        <f>CONCATENATE("'",ranged_weapons!X50,"'")</f>
        <v>'N/A'</v>
      </c>
      <c r="Y49">
        <f>ranged_weapons!Y50</f>
        <v>1809000</v>
      </c>
      <c r="Z49" t="str">
        <f>CONCATENATE("'",ranged_weapons!Z50,"'),\")</f>
        <v>'Rare'),\</v>
      </c>
    </row>
    <row r="50" spans="1:26" x14ac:dyDescent="0.25">
      <c r="A50" t="str">
        <f>CONCATENATE("'",LOWER(LEFT(ranged_weapons!A51,4)),"':('",ranged_weapons!A51,"'")</f>
        <v>'acan':('Acane Model 5 Bazooka'</v>
      </c>
      <c r="B50" t="str">
        <f>CONCATENATE("'",ranged_weapons!B51,"'")</f>
        <v>'Missile Launcher'</v>
      </c>
      <c r="C50" t="str">
        <f>CONCATENATE("'",ranged_weapons!C51,"'")</f>
        <v>'Heavy, Explosive'</v>
      </c>
      <c r="D50" t="str">
        <f>CONCATENATE("'",ranged_weapons!D51,"m'")</f>
        <v>'N/Am'</v>
      </c>
      <c r="E50" t="str">
        <f>CONCATENATE("'",ranged_weapons!E51,"m'")</f>
        <v>'200m'</v>
      </c>
      <c r="F50" t="str">
        <f>CONCATENATE("'",ranged_weapons!F51,"m'")</f>
        <v>'2000m'</v>
      </c>
      <c r="G50" t="str">
        <f>ranged_weapons!G51</f>
        <v>N/A</v>
      </c>
      <c r="H50">
        <f>ranged_weapons!H51</f>
        <v>9</v>
      </c>
      <c r="I50">
        <f>ranged_weapons!I51</f>
        <v>12</v>
      </c>
      <c r="J50" t="str">
        <f>CONCATENATE("'",ranged_weapons!J51,"'")</f>
        <v>'N/A'</v>
      </c>
      <c r="K50" t="str">
        <f>CONCATENATE("'",ranged_weapons!K51,"'")</f>
        <v>'N/A'</v>
      </c>
      <c r="L50" t="str">
        <f>CONCATENATE("'",ranged_weapons!L51,"'")</f>
        <v>'N/A'</v>
      </c>
      <c r="M50" t="str">
        <f>CONCATENATE("'",ranged_weapons!M51,"'")</f>
        <v>'N/A'</v>
      </c>
      <c r="N50">
        <f>ranged_weapons!N51</f>
        <v>1</v>
      </c>
      <c r="O50" t="str">
        <f>CONCATENATE("'",ranged_weapons!O51,"'")</f>
        <v>'10'</v>
      </c>
      <c r="P50" t="str">
        <f>CONCATENATE("'",ranged_weapons!P51,"'")</f>
        <v>'60'</v>
      </c>
      <c r="Q50" t="str">
        <f>CONCATENATE("'",ranged_weapons!Q51,"'")</f>
        <v>'24'</v>
      </c>
      <c r="R50" t="str">
        <f>CONCATENATE("'",ranged_weapons!R51,"'")</f>
        <v>'20'</v>
      </c>
      <c r="S50" t="str">
        <f>CONCATENATE("'",PROPER(ranged_weapons!S51),"'")</f>
        <v>'False'</v>
      </c>
      <c r="T50" t="str">
        <f>CONCATENATE("'",PROPER(ranged_weapons!T51),"'")</f>
        <v>'False'</v>
      </c>
      <c r="U50" t="str">
        <f>IF(ranged_weapons!U51="","'N/A'",ranged_weapons!U51)</f>
        <v>Effect('hvy_weap',5)</v>
      </c>
      <c r="V50" t="str">
        <f>CONCATENATE("'",PROPER(ranged_weapons!V51),"'")</f>
        <v>'False'</v>
      </c>
      <c r="W50" t="str">
        <f>CONCATENATE("'",PROPER(ranged_weapons!W51),"'")</f>
        <v>'False'</v>
      </c>
      <c r="X50" t="str">
        <f>CONCATENATE("'",ranged_weapons!X51,"'")</f>
        <v>'Half damage vs shields.'</v>
      </c>
      <c r="Y50">
        <f>ranged_weapons!Y51</f>
        <v>97000</v>
      </c>
      <c r="Z50" t="str">
        <f>CONCATENATE("'",ranged_weapons!Z51,"'),\")</f>
        <v>'Rare'),\</v>
      </c>
    </row>
    <row r="51" spans="1:26" x14ac:dyDescent="0.25">
      <c r="A51" t="str">
        <f>CONCATENATE("'",LOWER(LEFT(ranged_weapons!A52,4)),"':('",ranged_weapons!A52,"'")</f>
        <v>'miss':('Missile Launcher (Anti-Aircraft)'</v>
      </c>
      <c r="B51" t="str">
        <f>CONCATENATE("'",ranged_weapons!B52,"'")</f>
        <v>'Missile Launcher'</v>
      </c>
      <c r="C51" t="str">
        <f>CONCATENATE("'",ranged_weapons!C52,"'")</f>
        <v>'Heavy, Explosive'</v>
      </c>
      <c r="D51" t="str">
        <f>CONCATENATE("'",ranged_weapons!D52,"m'")</f>
        <v>'N/Am'</v>
      </c>
      <c r="E51" t="str">
        <f>CONCATENATE("'",ranged_weapons!E52,"m'")</f>
        <v>'2000m'</v>
      </c>
      <c r="F51" t="str">
        <f>CONCATENATE("'",ranged_weapons!F52,"m'")</f>
        <v>'6000m'</v>
      </c>
      <c r="G51" t="str">
        <f>ranged_weapons!G52</f>
        <v>N/A</v>
      </c>
      <c r="H51">
        <f>ranged_weapons!H52</f>
        <v>10</v>
      </c>
      <c r="I51">
        <f>ranged_weapons!I52</f>
        <v>13</v>
      </c>
      <c r="J51" t="str">
        <f>CONCATENATE("'",ranged_weapons!J52,"'")</f>
        <v>'N/A'</v>
      </c>
      <c r="K51" t="str">
        <f>CONCATENATE("'",ranged_weapons!K52,"'")</f>
        <v>'N/A'</v>
      </c>
      <c r="L51" t="str">
        <f>CONCATENATE("'",ranged_weapons!L52,"'")</f>
        <v>'N/A'</v>
      </c>
      <c r="M51" t="str">
        <f>CONCATENATE("'",ranged_weapons!M52,"'")</f>
        <v>'N/A'</v>
      </c>
      <c r="N51">
        <f>ranged_weapons!N52</f>
        <v>1</v>
      </c>
      <c r="O51" t="str">
        <f>CONCATENATE("'",ranged_weapons!O52,"'")</f>
        <v>'2'</v>
      </c>
      <c r="P51" t="str">
        <f>CONCATENATE("'",ranged_weapons!P52,"'")</f>
        <v>'120'</v>
      </c>
      <c r="Q51" t="str">
        <f>CONCATENATE("'",ranged_weapons!Q52,"'")</f>
        <v>'40'</v>
      </c>
      <c r="R51" t="str">
        <f>CONCATENATE("'",ranged_weapons!R52,"'")</f>
        <v>'20'</v>
      </c>
      <c r="S51" t="str">
        <f>CONCATENATE("'",PROPER(ranged_weapons!S52),"'")</f>
        <v>'False'</v>
      </c>
      <c r="T51" t="str">
        <f>CONCATENATE("'",PROPER(ranged_weapons!T52),"'")</f>
        <v>'False'</v>
      </c>
      <c r="U51" t="str">
        <f>IF(ranged_weapons!U52="","'N/A'",ranged_weapons!U52)</f>
        <v>'N/A'</v>
      </c>
      <c r="V51" t="str">
        <f>CONCATENATE("'",PROPER(ranged_weapons!V52),"'")</f>
        <v>'False'</v>
      </c>
      <c r="W51" t="str">
        <f>CONCATENATE("'",PROPER(ranged_weapons!W52),"'")</f>
        <v>'False'</v>
      </c>
      <c r="X51" t="str">
        <f>CONCATENATE("'",ranged_weapons!X52,"'")</f>
        <v>'Ignore Range hit number when attacking spacecraft.'</v>
      </c>
      <c r="Y51">
        <f>ranged_weapons!Y52</f>
        <v>2000</v>
      </c>
      <c r="Z51" t="str">
        <f>CONCATENATE("'",ranged_weapons!Z52,"'),\")</f>
        <v>'Common'),\</v>
      </c>
    </row>
    <row r="52" spans="1:26" x14ac:dyDescent="0.25">
      <c r="A52" t="str">
        <f>CONCATENATE("'",LOWER(LEFT(ranged_weapons!A53,4)),"':('",ranged_weapons!A53,"'")</f>
        <v>'miss':('Missile Launcher (Anti-Personnel)'</v>
      </c>
      <c r="B52" t="str">
        <f>CONCATENATE("'",ranged_weapons!B53,"'")</f>
        <v>'Missile Launcher'</v>
      </c>
      <c r="C52" t="str">
        <f>CONCATENATE("'",ranged_weapons!C53,"'")</f>
        <v>'Heavy, Explosive'</v>
      </c>
      <c r="D52" t="str">
        <f>CONCATENATE("'",ranged_weapons!D53,"m'")</f>
        <v>'N/Am'</v>
      </c>
      <c r="E52" t="str">
        <f>CONCATENATE("'",ranged_weapons!E53,"m'")</f>
        <v>'200m'</v>
      </c>
      <c r="F52" t="str">
        <f>CONCATENATE("'",ranged_weapons!F53,"m'")</f>
        <v>'2000m'</v>
      </c>
      <c r="G52" t="str">
        <f>ranged_weapons!G53</f>
        <v>N/A</v>
      </c>
      <c r="H52">
        <f>ranged_weapons!H53</f>
        <v>9</v>
      </c>
      <c r="I52">
        <f>ranged_weapons!I53</f>
        <v>12</v>
      </c>
      <c r="J52" t="str">
        <f>CONCATENATE("'",ranged_weapons!J53,"'")</f>
        <v>'N/A'</v>
      </c>
      <c r="K52" t="str">
        <f>CONCATENATE("'",ranged_weapons!K53,"'")</f>
        <v>'N/A'</v>
      </c>
      <c r="L52" t="str">
        <f>CONCATENATE("'",ranged_weapons!L53,"'")</f>
        <v>'N/A'</v>
      </c>
      <c r="M52" t="str">
        <f>CONCATENATE("'",ranged_weapons!M53,"'")</f>
        <v>'N/A'</v>
      </c>
      <c r="N52">
        <f>ranged_weapons!N53</f>
        <v>1</v>
      </c>
      <c r="O52" t="str">
        <f>CONCATENATE("'",ranged_weapons!O53,"'")</f>
        <v>'10'</v>
      </c>
      <c r="P52" t="str">
        <f>CONCATENATE("'",ranged_weapons!P53,"'")</f>
        <v>'50'</v>
      </c>
      <c r="Q52" t="str">
        <f>CONCATENATE("'",ranged_weapons!Q53,"'")</f>
        <v>'24'</v>
      </c>
      <c r="R52" t="str">
        <f>CONCATENATE("'",ranged_weapons!R53,"'")</f>
        <v>'20'</v>
      </c>
      <c r="S52" t="str">
        <f>CONCATENATE("'",PROPER(ranged_weapons!S53),"'")</f>
        <v>'False'</v>
      </c>
      <c r="T52" t="str">
        <f>CONCATENATE("'",PROPER(ranged_weapons!T53),"'")</f>
        <v>'False'</v>
      </c>
      <c r="U52" t="str">
        <f>IF(ranged_weapons!U53="","'N/A'",ranged_weapons!U53)</f>
        <v>'N/A'</v>
      </c>
      <c r="V52" t="str">
        <f>CONCATENATE("'",PROPER(ranged_weapons!V53),"'")</f>
        <v>'False'</v>
      </c>
      <c r="W52" t="str">
        <f>CONCATENATE("'",PROPER(ranged_weapons!W53),"'")</f>
        <v>'False'</v>
      </c>
      <c r="X52" t="str">
        <f>CONCATENATE("'",ranged_weapons!X53,"'")</f>
        <v>'Half damage vs shields.'</v>
      </c>
      <c r="Y52">
        <f>ranged_weapons!Y53</f>
        <v>200</v>
      </c>
      <c r="Z52" t="str">
        <f>CONCATENATE("'",ranged_weapons!Z53,"'),\")</f>
        <v>'Common'),\</v>
      </c>
    </row>
    <row r="53" spans="1:26" x14ac:dyDescent="0.25">
      <c r="A53" t="str">
        <f>CONCATENATE("'",LOWER(LEFT(ranged_weapons!A54,4)),"':('",ranged_weapons!A54,"'")</f>
        <v>'miss':('Missile Launcher (Anti-Tank)'</v>
      </c>
      <c r="B53" t="str">
        <f>CONCATENATE("'",ranged_weapons!B54,"'")</f>
        <v>'Missile Launcher'</v>
      </c>
      <c r="C53" t="str">
        <f>CONCATENATE("'",ranged_weapons!C54,"'")</f>
        <v>'Heavy, Explosive'</v>
      </c>
      <c r="D53" t="str">
        <f>CONCATENATE("'",ranged_weapons!D54,"m'")</f>
        <v>'N/Am'</v>
      </c>
      <c r="E53" t="str">
        <f>CONCATENATE("'",ranged_weapons!E54,"m'")</f>
        <v>'200m'</v>
      </c>
      <c r="F53" t="str">
        <f>CONCATENATE("'",ranged_weapons!F54,"m'")</f>
        <v>'2000m'</v>
      </c>
      <c r="G53" t="str">
        <f>ranged_weapons!G54</f>
        <v>N/A</v>
      </c>
      <c r="H53">
        <f>ranged_weapons!H54</f>
        <v>9</v>
      </c>
      <c r="I53">
        <f>ranged_weapons!I54</f>
        <v>12</v>
      </c>
      <c r="J53" t="str">
        <f>CONCATENATE("'",ranged_weapons!J54,"'")</f>
        <v>'N/A'</v>
      </c>
      <c r="K53" t="str">
        <f>CONCATENATE("'",ranged_weapons!K54,"'")</f>
        <v>'N/A'</v>
      </c>
      <c r="L53" t="str">
        <f>CONCATENATE("'",ranged_weapons!L54,"'")</f>
        <v>'N/A'</v>
      </c>
      <c r="M53" t="str">
        <f>CONCATENATE("'",ranged_weapons!M54,"'")</f>
        <v>'N/A'</v>
      </c>
      <c r="N53">
        <f>ranged_weapons!N54</f>
        <v>1</v>
      </c>
      <c r="O53" t="str">
        <f>CONCATENATE("'",ranged_weapons!O54,"'")</f>
        <v>'2'</v>
      </c>
      <c r="P53" t="str">
        <f>CONCATENATE("'",ranged_weapons!P54,"'")</f>
        <v>'100'</v>
      </c>
      <c r="Q53" t="str">
        <f>CONCATENATE("'",ranged_weapons!Q54,"'")</f>
        <v>'20'</v>
      </c>
      <c r="R53" t="str">
        <f>CONCATENATE("'",ranged_weapons!R54,"'")</f>
        <v>'20'</v>
      </c>
      <c r="S53" t="str">
        <f>CONCATENATE("'",PROPER(ranged_weapons!S54),"'")</f>
        <v>'False'</v>
      </c>
      <c r="T53" t="str">
        <f>CONCATENATE("'",PROPER(ranged_weapons!T54),"'")</f>
        <v>'False'</v>
      </c>
      <c r="U53" t="str">
        <f>IF(ranged_weapons!U54="","'N/A'",ranged_weapons!U54)</f>
        <v>'N/A'</v>
      </c>
      <c r="V53" t="str">
        <f>CONCATENATE("'",PROPER(ranged_weapons!V54),"'")</f>
        <v>'False'</v>
      </c>
      <c r="W53" t="str">
        <f>CONCATENATE("'",PROPER(ranged_weapons!W54),"'")</f>
        <v>'False'</v>
      </c>
      <c r="X53" t="str">
        <f>CONCATENATE("'",ranged_weapons!X54,"'")</f>
        <v>'Half damage vs shields.'</v>
      </c>
      <c r="Y53">
        <f>ranged_weapons!Y54</f>
        <v>700</v>
      </c>
      <c r="Z53" t="str">
        <f>CONCATENATE("'",ranged_weapons!Z54,"'),\")</f>
        <v>'Common'),\</v>
      </c>
    </row>
    <row r="54" spans="1:26" x14ac:dyDescent="0.25">
      <c r="A54" t="str">
        <f>CONCATENATE("'",LOWER(LEFT(ranged_weapons!A55,4)),"':('",ranged_weapons!A55,"'")</f>
        <v>'odo ':('ODO 15 Light Anti-Tank Weapon'</v>
      </c>
      <c r="B54" t="str">
        <f>CONCATENATE("'",ranged_weapons!B55,"'")</f>
        <v>'Missile Launcher'</v>
      </c>
      <c r="C54" t="str">
        <f>CONCATENATE("'",ranged_weapons!C55,"'")</f>
        <v>'Heavy, Explosive'</v>
      </c>
      <c r="D54" t="str">
        <f>CONCATENATE("'",ranged_weapons!D55,"m'")</f>
        <v>'N/Am'</v>
      </c>
      <c r="E54" t="str">
        <f>CONCATENATE("'",ranged_weapons!E55,"m'")</f>
        <v>'200m'</v>
      </c>
      <c r="F54" t="str">
        <f>CONCATENATE("'",ranged_weapons!F55,"m'")</f>
        <v>'2000m'</v>
      </c>
      <c r="G54" t="str">
        <f>ranged_weapons!G55</f>
        <v>N/A</v>
      </c>
      <c r="H54">
        <f>ranged_weapons!H55</f>
        <v>9</v>
      </c>
      <c r="I54">
        <f>ranged_weapons!I55</f>
        <v>12</v>
      </c>
      <c r="J54" t="str">
        <f>CONCATENATE("'",ranged_weapons!J55,"'")</f>
        <v>'N/A'</v>
      </c>
      <c r="K54" t="str">
        <f>CONCATENATE("'",ranged_weapons!K55,"'")</f>
        <v>'N/A'</v>
      </c>
      <c r="L54" t="str">
        <f>CONCATENATE("'",ranged_weapons!L55,"'")</f>
        <v>'N/A'</v>
      </c>
      <c r="M54" t="str">
        <f>CONCATENATE("'",ranged_weapons!M55,"'")</f>
        <v>'N/A'</v>
      </c>
      <c r="N54">
        <f>ranged_weapons!N55</f>
        <v>1</v>
      </c>
      <c r="O54" t="str">
        <f>CONCATENATE("'",ranged_weapons!O55,"'")</f>
        <v>'2'</v>
      </c>
      <c r="P54" t="str">
        <f>CONCATENATE("'",ranged_weapons!P55,"'")</f>
        <v>'130'</v>
      </c>
      <c r="Q54" t="str">
        <f>CONCATENATE("'",ranged_weapons!Q55,"'")</f>
        <v>'20'</v>
      </c>
      <c r="R54" t="str">
        <f>CONCATENATE("'",ranged_weapons!R55,"'")</f>
        <v>'30'</v>
      </c>
      <c r="S54" t="str">
        <f>CONCATENATE("'",PROPER(ranged_weapons!S55),"'")</f>
        <v>'False'</v>
      </c>
      <c r="T54" t="str">
        <f>CONCATENATE("'",PROPER(ranged_weapons!T55),"'")</f>
        <v>'False'</v>
      </c>
      <c r="U54" t="str">
        <f>IF(ranged_weapons!U55="","'N/A'",ranged_weapons!U55)</f>
        <v>'N/A'</v>
      </c>
      <c r="V54" t="str">
        <f>CONCATENATE("'",PROPER(ranged_weapons!V55),"'")</f>
        <v>'False'</v>
      </c>
      <c r="W54" t="str">
        <f>CONCATENATE("'",PROPER(ranged_weapons!W55),"'")</f>
        <v>'False'</v>
      </c>
      <c r="X54" t="str">
        <f>CONCATENATE("'",ranged_weapons!X55,"'")</f>
        <v>'Half damage vs shields.'</v>
      </c>
      <c r="Y54">
        <f>ranged_weapons!Y55</f>
        <v>816000</v>
      </c>
      <c r="Z54" t="str">
        <f>CONCATENATE("'",ranged_weapons!Z55,"'),\")</f>
        <v>'Rare'),\</v>
      </c>
    </row>
    <row r="55" spans="1:26" x14ac:dyDescent="0.25">
      <c r="A55" t="str">
        <f>CONCATENATE("'",LOWER(LEFT(ranged_weapons!A56,4)),"':('",ranged_weapons!A56,"'")</f>
        <v>'xls ':('XLS Omega Recoilless Rifle'</v>
      </c>
      <c r="B55" t="str">
        <f>CONCATENATE("'",ranged_weapons!B56,"'")</f>
        <v>'Missile Launcher'</v>
      </c>
      <c r="C55" t="str">
        <f>CONCATENATE("'",ranged_weapons!C56,"'")</f>
        <v>'Heavy, Explosive'</v>
      </c>
      <c r="D55" t="str">
        <f>CONCATENATE("'",ranged_weapons!D56,"m'")</f>
        <v>'N/Am'</v>
      </c>
      <c r="E55" t="str">
        <f>CONCATENATE("'",ranged_weapons!E56,"m'")</f>
        <v>'200m'</v>
      </c>
      <c r="F55" t="str">
        <f>CONCATENATE("'",ranged_weapons!F56,"m'")</f>
        <v>'2000m'</v>
      </c>
      <c r="G55" t="str">
        <f>ranged_weapons!G56</f>
        <v>N/A</v>
      </c>
      <c r="H55">
        <f>ranged_weapons!H56</f>
        <v>9</v>
      </c>
      <c r="I55">
        <f>ranged_weapons!I56</f>
        <v>12</v>
      </c>
      <c r="J55" t="str">
        <f>CONCATENATE("'",ranged_weapons!J56,"'")</f>
        <v>'N/A'</v>
      </c>
      <c r="K55" t="str">
        <f>CONCATENATE("'",ranged_weapons!K56,"'")</f>
        <v>'N/A'</v>
      </c>
      <c r="L55" t="str">
        <f>CONCATENATE("'",ranged_weapons!L56,"'")</f>
        <v>'N/A'</v>
      </c>
      <c r="M55" t="str">
        <f>CONCATENATE("'",ranged_weapons!M56,"'")</f>
        <v>'N/A'</v>
      </c>
      <c r="N55">
        <f>ranged_weapons!N56</f>
        <v>4</v>
      </c>
      <c r="O55" t="str">
        <f>CONCATENATE("'",ranged_weapons!O56,"'")</f>
        <v>'10'</v>
      </c>
      <c r="P55" t="str">
        <f>CONCATENATE("'",ranged_weapons!P56,"'")</f>
        <v>'60'</v>
      </c>
      <c r="Q55" t="str">
        <f>CONCATENATE("'",ranged_weapons!Q56,"'")</f>
        <v>'24'</v>
      </c>
      <c r="R55" t="str">
        <f>CONCATENATE("'",ranged_weapons!R56,"'")</f>
        <v>'30'</v>
      </c>
      <c r="S55" t="str">
        <f>CONCATENATE("'",PROPER(ranged_weapons!S56),"'")</f>
        <v>'False'</v>
      </c>
      <c r="T55" t="str">
        <f>CONCATENATE("'",PROPER(ranged_weapons!T56),"'")</f>
        <v>'False'</v>
      </c>
      <c r="U55" t="str">
        <f>IF(ranged_weapons!U56="","'N/A'",ranged_weapons!U56)</f>
        <v>Effect('hvy_weap',15)</v>
      </c>
      <c r="V55" t="str">
        <f>CONCATENATE("'",PROPER(ranged_weapons!V56),"'")</f>
        <v>'False'</v>
      </c>
      <c r="W55" t="str">
        <f>CONCATENATE("'",PROPER(ranged_weapons!W56),"'")</f>
        <v>'False'</v>
      </c>
      <c r="X55" t="str">
        <f>CONCATENATE("'",ranged_weapons!X56,"'")</f>
        <v>'Half damage vs shields. '</v>
      </c>
      <c r="Y55">
        <f>ranged_weapons!Y56</f>
        <v>23300000</v>
      </c>
      <c r="Z55" t="str">
        <f>CONCATENATE("'",ranged_weapons!Z56,"'),\")</f>
        <v>'Rare'),\</v>
      </c>
    </row>
    <row r="56" spans="1:26" x14ac:dyDescent="0.25">
      <c r="A56" t="str">
        <f>CONCATENATE("'",LOWER(LEFT(ranged_weapons!A57,4)),"':('",ranged_weapons!A57,"'")</f>
        <v>'alta':('Altair JP60 Accelerator'</v>
      </c>
      <c r="B56" t="str">
        <f>CONCATENATE("'",ranged_weapons!B57,"'")</f>
        <v>'Plasma Cannon'</v>
      </c>
      <c r="C56" t="str">
        <f>CONCATENATE("'",ranged_weapons!C57,"'")</f>
        <v>'Heavy, Energy'</v>
      </c>
      <c r="D56" t="str">
        <f>CONCATENATE("'",ranged_weapons!D57,"m'")</f>
        <v>'N/Am'</v>
      </c>
      <c r="E56" t="str">
        <f>CONCATENATE("'",ranged_weapons!E57,"m'")</f>
        <v>'500m'</v>
      </c>
      <c r="F56" t="str">
        <f>CONCATENATE("'",ranged_weapons!F57,"m'")</f>
        <v>'3000m'</v>
      </c>
      <c r="G56" t="str">
        <f>ranged_weapons!G57</f>
        <v>N/A</v>
      </c>
      <c r="H56">
        <f>ranged_weapons!H57</f>
        <v>9</v>
      </c>
      <c r="I56">
        <f>ranged_weapons!I57</f>
        <v>12</v>
      </c>
      <c r="J56" t="str">
        <f>CONCATENATE("'",ranged_weapons!J57,"'")</f>
        <v>'N/A'</v>
      </c>
      <c r="K56" t="str">
        <f>CONCATENATE("'",ranged_weapons!K57,"'")</f>
        <v>'N/A'</v>
      </c>
      <c r="L56" t="str">
        <f>CONCATENATE("'",ranged_weapons!L57,"'")</f>
        <v>'N/A'</v>
      </c>
      <c r="M56" t="str">
        <f>CONCATENATE("'",ranged_weapons!M57,"'")</f>
        <v>'N/A'</v>
      </c>
      <c r="N56">
        <f>ranged_weapons!N57</f>
        <v>2</v>
      </c>
      <c r="O56" t="str">
        <f>CONCATENATE("'",ranged_weapons!O57,"'")</f>
        <v>'12'</v>
      </c>
      <c r="P56" t="str">
        <f>CONCATENATE("'",ranged_weapons!P57,"'")</f>
        <v>'140'</v>
      </c>
      <c r="Q56" t="str">
        <f>CONCATENATE("'",ranged_weapons!Q57,"'")</f>
        <v>'34'</v>
      </c>
      <c r="R56" t="str">
        <f>CONCATENATE("'",ranged_weapons!R57,"'")</f>
        <v>'50'</v>
      </c>
      <c r="S56" t="str">
        <f>CONCATENATE("'",PROPER(ranged_weapons!S57),"'")</f>
        <v>'False'</v>
      </c>
      <c r="T56" t="str">
        <f>CONCATENATE("'",PROPER(ranged_weapons!T57),"'")</f>
        <v>'False'</v>
      </c>
      <c r="U56" t="str">
        <f>IF(ranged_weapons!U57="","'N/A'",ranged_weapons!U57)</f>
        <v>'N/A'</v>
      </c>
      <c r="V56" t="str">
        <f>CONCATENATE("'",PROPER(ranged_weapons!V57),"'")</f>
        <v>'False'</v>
      </c>
      <c r="W56" t="str">
        <f>CONCATENATE("'",PROPER(ranged_weapons!W57),"'")</f>
        <v>'False'</v>
      </c>
      <c r="X56" t="str">
        <f>CONCATENATE("'",ranged_weapons!X57,"'")</f>
        <v>'Firer knocked over unless weapon is tripod mounted.'</v>
      </c>
      <c r="Y56">
        <f>ranged_weapons!Y57</f>
        <v>13500000</v>
      </c>
      <c r="Z56" t="str">
        <f>CONCATENATE("'",ranged_weapons!Z57,"'),\")</f>
        <v>'Rare'),\</v>
      </c>
    </row>
    <row r="57" spans="1:26" x14ac:dyDescent="0.25">
      <c r="A57" t="str">
        <f>CONCATENATE("'",LOWER(LEFT(ranged_weapons!A58,4)),"':('",ranged_weapons!A58,"'")</f>
        <v>'plas':('Plasma Cannon'</v>
      </c>
      <c r="B57" t="str">
        <f>CONCATENATE("'",ranged_weapons!B58,"'")</f>
        <v>'Plasma Cannon'</v>
      </c>
      <c r="C57" t="str">
        <f>CONCATENATE("'",ranged_weapons!C58,"'")</f>
        <v>'Heavy, Energy'</v>
      </c>
      <c r="D57" t="str">
        <f>CONCATENATE("'",ranged_weapons!D58,"m'")</f>
        <v>'N/Am'</v>
      </c>
      <c r="E57" t="str">
        <f>CONCATENATE("'",ranged_weapons!E58,"m'")</f>
        <v>'500m'</v>
      </c>
      <c r="F57" t="str">
        <f>CONCATENATE("'",ranged_weapons!F58,"m'")</f>
        <v>'3000m'</v>
      </c>
      <c r="G57" t="str">
        <f>ranged_weapons!G58</f>
        <v>N/A</v>
      </c>
      <c r="H57">
        <f>ranged_weapons!H58</f>
        <v>9</v>
      </c>
      <c r="I57">
        <f>ranged_weapons!I58</f>
        <v>12</v>
      </c>
      <c r="J57" t="str">
        <f>CONCATENATE("'",ranged_weapons!J58,"'")</f>
        <v>'N/A'</v>
      </c>
      <c r="K57" t="str">
        <f>CONCATENATE("'",ranged_weapons!K58,"'")</f>
        <v>'N/A'</v>
      </c>
      <c r="L57" t="str">
        <f>CONCATENATE("'",ranged_weapons!L58,"'")</f>
        <v>'N/A'</v>
      </c>
      <c r="M57" t="str">
        <f>CONCATENATE("'",ranged_weapons!M58,"'")</f>
        <v>'N/A'</v>
      </c>
      <c r="N57">
        <f>ranged_weapons!N58</f>
        <v>4</v>
      </c>
      <c r="O57" t="str">
        <f>CONCATENATE("'",ranged_weapons!O58,"'")</f>
        <v>'12'</v>
      </c>
      <c r="P57" t="str">
        <f>CONCATENATE("'",ranged_weapons!P58,"'")</f>
        <v>'100'</v>
      </c>
      <c r="Q57" t="str">
        <f>CONCATENATE("'",ranged_weapons!Q58,"'")</f>
        <v>'34'</v>
      </c>
      <c r="R57" t="str">
        <f>CONCATENATE("'",ranged_weapons!R58,"'")</f>
        <v>'40'</v>
      </c>
      <c r="S57" t="str">
        <f>CONCATENATE("'",PROPER(ranged_weapons!S58),"'")</f>
        <v>'False'</v>
      </c>
      <c r="T57" t="str">
        <f>CONCATENATE("'",PROPER(ranged_weapons!T58),"'")</f>
        <v>'False'</v>
      </c>
      <c r="U57" t="str">
        <f>IF(ranged_weapons!U58="","'N/A'",ranged_weapons!U58)</f>
        <v>'N/A'</v>
      </c>
      <c r="V57" t="str">
        <f>CONCATENATE("'",PROPER(ranged_weapons!V58),"'")</f>
        <v>'False'</v>
      </c>
      <c r="W57" t="str">
        <f>CONCATENATE("'",PROPER(ranged_weapons!W58),"'")</f>
        <v>'False'</v>
      </c>
      <c r="X57" t="str">
        <f>CONCATENATE("'",ranged_weapons!X58,"'")</f>
        <v>'Firer knocked over unless weapon is tripod mounted.'</v>
      </c>
      <c r="Y57">
        <f>ranged_weapons!Y58</f>
        <v>4000</v>
      </c>
      <c r="Z57" t="str">
        <f>CONCATENATE("'",ranged_weapons!Z58,"'),\")</f>
        <v>'Common'),\</v>
      </c>
    </row>
    <row r="58" spans="1:26" x14ac:dyDescent="0.25">
      <c r="A58" t="str">
        <f>CONCATENATE("'",LOWER(LEFT(ranged_weapons!A59,4)),"':('",ranged_weapons!A59,"'")</f>
        <v>'cent':('Centauri Quickfire Rail Rifle'</v>
      </c>
      <c r="B58" t="str">
        <f>CONCATENATE("'",ranged_weapons!B59,"'")</f>
        <v>'Rail Rifle'</v>
      </c>
      <c r="C58" t="str">
        <f>CONCATENATE("'",ranged_weapons!C59,"'")</f>
        <v>'Kinetic'</v>
      </c>
      <c r="D58" t="str">
        <f>CONCATENATE("'",ranged_weapons!D59,"m'")</f>
        <v>'20m'</v>
      </c>
      <c r="E58" t="str">
        <f>CONCATENATE("'",ranged_weapons!E59,"m'")</f>
        <v>'140m'</v>
      </c>
      <c r="F58" t="str">
        <f>CONCATENATE("'",ranged_weapons!F59,"m'")</f>
        <v>'1000m'</v>
      </c>
      <c r="G58">
        <f>ranged_weapons!G59</f>
        <v>5</v>
      </c>
      <c r="H58">
        <f>ranged_weapons!H59</f>
        <v>8</v>
      </c>
      <c r="I58">
        <f>ranged_weapons!I59</f>
        <v>9</v>
      </c>
      <c r="J58" t="str">
        <f>CONCATENATE("'",ranged_weapons!J59,"'")</f>
        <v>'3D10'</v>
      </c>
      <c r="K58" t="str">
        <f>CONCATENATE("'",ranged_weapons!K59,"'")</f>
        <v>'3D10'</v>
      </c>
      <c r="L58" t="str">
        <f>CONCATENATE("'",ranged_weapons!L59,"'")</f>
        <v>'3D10'</v>
      </c>
      <c r="M58" t="str">
        <f>CONCATENATE("'",ranged_weapons!M59,"'")</f>
        <v>'N/A'</v>
      </c>
      <c r="N58">
        <f>ranged_weapons!N59</f>
        <v>6</v>
      </c>
      <c r="O58" t="str">
        <f>CONCATENATE("'",ranged_weapons!O59,"'")</f>
        <v>'N/A'</v>
      </c>
      <c r="P58" t="str">
        <f>CONCATENATE("'",ranged_weapons!P59,"'")</f>
        <v>'N/A'</v>
      </c>
      <c r="Q58" t="str">
        <f>CONCATENATE("'",ranged_weapons!Q59,"'")</f>
        <v>'N/A'</v>
      </c>
      <c r="R58" t="str">
        <f>CONCATENATE("'",ranged_weapons!R59,"'")</f>
        <v>'N/A'</v>
      </c>
      <c r="S58" t="str">
        <f>CONCATENATE("'",PROPER(ranged_weapons!S59),"'")</f>
        <v>'False'</v>
      </c>
      <c r="T58" t="str">
        <f>CONCATENATE("'",PROPER(ranged_weapons!T59),"'")</f>
        <v>'False'</v>
      </c>
      <c r="U58" t="str">
        <f>IF(ranged_weapons!U59="","'N/A'",ranged_weapons!U59)</f>
        <v>'N/A'</v>
      </c>
      <c r="V58" t="str">
        <f>CONCATENATE("'",PROPER(ranged_weapons!V59),"'")</f>
        <v>'False'</v>
      </c>
      <c r="W58" t="str">
        <f>CONCATENATE("'",PROPER(ranged_weapons!W59),"'")</f>
        <v>'False'</v>
      </c>
      <c r="X58" t="str">
        <f>CONCATENATE("'",ranged_weapons!X59,"'")</f>
        <v>'Molten munitions'</v>
      </c>
      <c r="Y58">
        <f>ranged_weapons!Y59</f>
        <v>225000</v>
      </c>
      <c r="Z58" t="str">
        <f>CONCATENATE("'",ranged_weapons!Z59,"'),\")</f>
        <v>'Rare'),\</v>
      </c>
    </row>
    <row r="59" spans="1:26" x14ac:dyDescent="0.25">
      <c r="A59" t="str">
        <f>CONCATENATE("'",LOWER(LEFT(ranged_weapons!A60,4)),"':('",ranged_weapons!A60,"'")</f>
        <v>'rail':('Rail Rifle'</v>
      </c>
      <c r="B59" t="str">
        <f>CONCATENATE("'",ranged_weapons!B60,"'")</f>
        <v>'Rail Rifle'</v>
      </c>
      <c r="C59" t="str">
        <f>CONCATENATE("'",ranged_weapons!C60,"'")</f>
        <v>'Kinetic'</v>
      </c>
      <c r="D59" t="str">
        <f>CONCATENATE("'",ranged_weapons!D60,"m'")</f>
        <v>'20m'</v>
      </c>
      <c r="E59" t="str">
        <f>CONCATENATE("'",ranged_weapons!E60,"m'")</f>
        <v>'140m'</v>
      </c>
      <c r="F59" t="str">
        <f>CONCATENATE("'",ranged_weapons!F60,"m'")</f>
        <v>'1000m'</v>
      </c>
      <c r="G59">
        <f>ranged_weapons!G60</f>
        <v>7</v>
      </c>
      <c r="H59">
        <f>ranged_weapons!H60</f>
        <v>8</v>
      </c>
      <c r="I59">
        <f>ranged_weapons!I60</f>
        <v>9</v>
      </c>
      <c r="J59" t="str">
        <f>CONCATENATE("'",ranged_weapons!J60,"'")</f>
        <v>'3D10'</v>
      </c>
      <c r="K59" t="str">
        <f>CONCATENATE("'",ranged_weapons!K60,"'")</f>
        <v>'3D10'</v>
      </c>
      <c r="L59" t="str">
        <f>CONCATENATE("'",ranged_weapons!L60,"'")</f>
        <v>'3D10'</v>
      </c>
      <c r="M59" t="str">
        <f>CONCATENATE("'",ranged_weapons!M60,"'")</f>
        <v>'N/A'</v>
      </c>
      <c r="N59">
        <f>ranged_weapons!N60</f>
        <v>6</v>
      </c>
      <c r="O59" t="str">
        <f>CONCATENATE("'",ranged_weapons!O60,"'")</f>
        <v>'N/A'</v>
      </c>
      <c r="P59" t="str">
        <f>CONCATENATE("'",ranged_weapons!P60,"'")</f>
        <v>'N/A'</v>
      </c>
      <c r="Q59" t="str">
        <f>CONCATENATE("'",ranged_weapons!Q60,"'")</f>
        <v>'N/A'</v>
      </c>
      <c r="R59" t="str">
        <f>CONCATENATE("'",ranged_weapons!R60,"'")</f>
        <v>'N/A'</v>
      </c>
      <c r="S59" t="str">
        <f>CONCATENATE("'",PROPER(ranged_weapons!S60),"'")</f>
        <v>'False'</v>
      </c>
      <c r="T59" t="str">
        <f>CONCATENATE("'",PROPER(ranged_weapons!T60),"'")</f>
        <v>'False'</v>
      </c>
      <c r="U59" t="str">
        <f>IF(ranged_weapons!U60="","'N/A'",ranged_weapons!U60)</f>
        <v>'N/A'</v>
      </c>
      <c r="V59" t="str">
        <f>CONCATENATE("'",PROPER(ranged_weapons!V60),"'")</f>
        <v>'False'</v>
      </c>
      <c r="W59" t="str">
        <f>CONCATENATE("'",PROPER(ranged_weapons!W60),"'")</f>
        <v>'False'</v>
      </c>
      <c r="X59" t="str">
        <f>CONCATENATE("'",ranged_weapons!X60,"'")</f>
        <v>'Molten munitions'</v>
      </c>
      <c r="Y59">
        <f>ranged_weapons!Y60</f>
        <v>500</v>
      </c>
      <c r="Z59" t="str">
        <f>CONCATENATE("'",ranged_weapons!Z60,"'),\")</f>
        <v>'Common'),\</v>
      </c>
    </row>
    <row r="60" spans="1:26" x14ac:dyDescent="0.25">
      <c r="A60" t="str">
        <f>CONCATENATE("'",LOWER(LEFT(ranged_weapons!A61,4)),"':('",ranged_weapons!A61,"'")</f>
        <v>'sorb':('Sorbago Molybdenum Rifle'</v>
      </c>
      <c r="B60" t="str">
        <f>CONCATENATE("'",ranged_weapons!B61,"'")</f>
        <v>'Rail Rifle'</v>
      </c>
      <c r="C60" t="str">
        <f>CONCATENATE("'",ranged_weapons!C61,"'")</f>
        <v>'Kinetic'</v>
      </c>
      <c r="D60" t="str">
        <f>CONCATENATE("'",ranged_weapons!D61,"m'")</f>
        <v>'20m'</v>
      </c>
      <c r="E60" t="str">
        <f>CONCATENATE("'",ranged_weapons!E61,"m'")</f>
        <v>'140m'</v>
      </c>
      <c r="F60" t="str">
        <f>CONCATENATE("'",ranged_weapons!F61,"m'")</f>
        <v>'1000m'</v>
      </c>
      <c r="G60">
        <f>ranged_weapons!G61</f>
        <v>7</v>
      </c>
      <c r="H60">
        <f>ranged_weapons!H61</f>
        <v>8</v>
      </c>
      <c r="I60">
        <f>ranged_weapons!I61</f>
        <v>9</v>
      </c>
      <c r="J60" t="str">
        <f>CONCATENATE("'",ranged_weapons!J61,"'")</f>
        <v>'4D10'</v>
      </c>
      <c r="K60" t="str">
        <f>CONCATENATE("'",ranged_weapons!K61,"'")</f>
        <v>'4D10'</v>
      </c>
      <c r="L60" t="str">
        <f>CONCATENATE("'",ranged_weapons!L61,"'")</f>
        <v>'4D10'</v>
      </c>
      <c r="M60" t="str">
        <f>CONCATENATE("'",ranged_weapons!M61,"'")</f>
        <v>'N/A'</v>
      </c>
      <c r="N60">
        <f>ranged_weapons!N61</f>
        <v>6</v>
      </c>
      <c r="O60" t="str">
        <f>CONCATENATE("'",ranged_weapons!O61,"'")</f>
        <v>'N/A'</v>
      </c>
      <c r="P60" t="str">
        <f>CONCATENATE("'",ranged_weapons!P61,"'")</f>
        <v>'N/A'</v>
      </c>
      <c r="Q60" t="str">
        <f>CONCATENATE("'",ranged_weapons!Q61,"'")</f>
        <v>'N/A'</v>
      </c>
      <c r="R60" t="str">
        <f>CONCATENATE("'",ranged_weapons!R61,"'")</f>
        <v>'N/A'</v>
      </c>
      <c r="S60" t="str">
        <f>CONCATENATE("'",PROPER(ranged_weapons!S61),"'")</f>
        <v>'False'</v>
      </c>
      <c r="T60" t="str">
        <f>CONCATENATE("'",PROPER(ranged_weapons!T61),"'")</f>
        <v>'False'</v>
      </c>
      <c r="U60" t="str">
        <f>IF(ranged_weapons!U61="","'N/A'",ranged_weapons!U61)</f>
        <v>Effect('kin_weap',10)</v>
      </c>
      <c r="V60" t="str">
        <f>CONCATENATE("'",PROPER(ranged_weapons!V61),"'")</f>
        <v>'False'</v>
      </c>
      <c r="W60" t="str">
        <f>CONCATENATE("'",PROPER(ranged_weapons!W61),"'")</f>
        <v>'False'</v>
      </c>
      <c r="X60" t="str">
        <f>CONCATENATE("'",ranged_weapons!X61,"'")</f>
        <v>'N/A'</v>
      </c>
      <c r="Y60">
        <f>ranged_weapons!Y61</f>
        <v>705000</v>
      </c>
      <c r="Z60" t="str">
        <f>CONCATENATE("'",ranged_weapons!Z61,"'),\")</f>
        <v>'Rare'),\</v>
      </c>
    </row>
    <row r="61" spans="1:26" x14ac:dyDescent="0.25">
      <c r="A61" t="str">
        <f>CONCATENATE("'",LOWER(LEFT(ranged_weapons!A62,4)),"':('",ranged_weapons!A62,"'")</f>
        <v>'tx9 ':('TX9 SmartScope Rail Rifle '</v>
      </c>
      <c r="B61" t="str">
        <f>CONCATENATE("'",ranged_weapons!B62,"'")</f>
        <v>'Rail Rifle'</v>
      </c>
      <c r="C61" t="str">
        <f>CONCATENATE("'",ranged_weapons!C62,"'")</f>
        <v>'Kinetic'</v>
      </c>
      <c r="D61" t="str">
        <f>CONCATENATE("'",ranged_weapons!D62,"m'")</f>
        <v>'20m'</v>
      </c>
      <c r="E61" t="str">
        <f>CONCATENATE("'",ranged_weapons!E62,"m'")</f>
        <v>'140m'</v>
      </c>
      <c r="F61" t="str">
        <f>CONCATENATE("'",ranged_weapons!F62,"m'")</f>
        <v>'1000m'</v>
      </c>
      <c r="G61">
        <f>ranged_weapons!G62</f>
        <v>7</v>
      </c>
      <c r="H61">
        <f>ranged_weapons!H62</f>
        <v>8</v>
      </c>
      <c r="I61">
        <f>ranged_weapons!I62</f>
        <v>9</v>
      </c>
      <c r="J61" t="str">
        <f>CONCATENATE("'",ranged_weapons!J62,"'")</f>
        <v>'3D10'</v>
      </c>
      <c r="K61" t="str">
        <f>CONCATENATE("'",ranged_weapons!K62,"'")</f>
        <v>'3D10'</v>
      </c>
      <c r="L61" t="str">
        <f>CONCATENATE("'",ranged_weapons!L62,"'")</f>
        <v>'3D10'</v>
      </c>
      <c r="M61" t="str">
        <f>CONCATENATE("'",ranged_weapons!M62,"'")</f>
        <v>'N/A'</v>
      </c>
      <c r="N61">
        <f>ranged_weapons!N62</f>
        <v>6</v>
      </c>
      <c r="O61" t="str">
        <f>CONCATENATE("'",ranged_weapons!O62,"'")</f>
        <v>'N/A'</v>
      </c>
      <c r="P61" t="str">
        <f>CONCATENATE("'",ranged_weapons!P62,"'")</f>
        <v>'N/A'</v>
      </c>
      <c r="Q61" t="str">
        <f>CONCATENATE("'",ranged_weapons!Q62,"'")</f>
        <v>'N/A'</v>
      </c>
      <c r="R61" t="str">
        <f>CONCATENATE("'",ranged_weapons!R62,"'")</f>
        <v>'N/A'</v>
      </c>
      <c r="S61" t="str">
        <f>CONCATENATE("'",PROPER(ranged_weapons!S62),"'")</f>
        <v>'False'</v>
      </c>
      <c r="T61" t="str">
        <f>CONCATENATE("'",PROPER(ranged_weapons!T62),"'")</f>
        <v>'False'</v>
      </c>
      <c r="U61" t="str">
        <f>IF(ranged_weapons!U62="","'N/A'",ranged_weapons!U62)</f>
        <v>Effect('kin_weap',15)</v>
      </c>
      <c r="V61" t="str">
        <f>CONCATENATE("'",PROPER(ranged_weapons!V62),"'")</f>
        <v>'False'</v>
      </c>
      <c r="W61" t="str">
        <f>CONCATENATE("'",PROPER(ranged_weapons!W62),"'")</f>
        <v>'False'</v>
      </c>
      <c r="X61" t="str">
        <f>CONCATENATE("'",ranged_weapons!X62,"'")</f>
        <v>'Molten munitions'</v>
      </c>
      <c r="Y61">
        <f>ranged_weapons!Y62</f>
        <v>352000</v>
      </c>
      <c r="Z61" t="str">
        <f>CONCATENATE("'",ranged_weapons!Z62,"'),\")</f>
        <v>'Rare'),\</v>
      </c>
    </row>
    <row r="62" spans="1:26" x14ac:dyDescent="0.25">
      <c r="A62" t="str">
        <f>CONCATENATE("'",LOWER(LEFT(ranged_weapons!A63,4)),"':('",ranged_weapons!A63,"'")</f>
        <v>'arka':('Arkana â€˜Nighthawkâ€™'</v>
      </c>
      <c r="B62" t="str">
        <f>CONCATENATE("'",ranged_weapons!B63,"'")</f>
        <v>'Rifle'</v>
      </c>
      <c r="C62" t="str">
        <f>CONCATENATE("'",ranged_weapons!C63,"'")</f>
        <v>'Kinetic'</v>
      </c>
      <c r="D62" t="str">
        <f>CONCATENATE("'",ranged_weapons!D63,"m'")</f>
        <v>'16m'</v>
      </c>
      <c r="E62" t="str">
        <f>CONCATENATE("'",ranged_weapons!E63,"m'")</f>
        <v>'100m'</v>
      </c>
      <c r="F62" t="str">
        <f>CONCATENATE("'",ranged_weapons!F63,"m'")</f>
        <v>'400m'</v>
      </c>
      <c r="G62">
        <f>ranged_weapons!G63</f>
        <v>6</v>
      </c>
      <c r="H62">
        <f>ranged_weapons!H63</f>
        <v>7</v>
      </c>
      <c r="I62">
        <f>ranged_weapons!I63</f>
        <v>10</v>
      </c>
      <c r="J62" t="str">
        <f>CONCATENATE("'",ranged_weapons!J63,"'")</f>
        <v>'2D10'</v>
      </c>
      <c r="K62" t="str">
        <f>CONCATENATE("'",ranged_weapons!K63,"'")</f>
        <v>'2D11'</v>
      </c>
      <c r="L62" t="str">
        <f>CONCATENATE("'",ranged_weapons!L63,"'")</f>
        <v>'2D12'</v>
      </c>
      <c r="M62" t="str">
        <f>CONCATENATE("'",ranged_weapons!M63,"'")</f>
        <v>'3D10'</v>
      </c>
      <c r="N62">
        <f>ranged_weapons!N63</f>
        <v>6</v>
      </c>
      <c r="O62" t="str">
        <f>CONCATENATE("'",ranged_weapons!O63,"'")</f>
        <v>'N/A'</v>
      </c>
      <c r="P62" t="str">
        <f>CONCATENATE("'",ranged_weapons!P63,"'")</f>
        <v>'N/A'</v>
      </c>
      <c r="Q62" t="str">
        <f>CONCATENATE("'",ranged_weapons!Q63,"'")</f>
        <v>'N/A'</v>
      </c>
      <c r="R62" t="str">
        <f>CONCATENATE("'",ranged_weapons!R63,"'")</f>
        <v>'N/A'</v>
      </c>
      <c r="S62" t="str">
        <f>CONCATENATE("'",PROPER(ranged_weapons!S63),"'")</f>
        <v>'False'</v>
      </c>
      <c r="T62" t="str">
        <f>CONCATENATE("'",PROPER(ranged_weapons!T63),"'")</f>
        <v>'False'</v>
      </c>
      <c r="U62" t="str">
        <f>IF(ranged_weapons!U63="","'N/A'",ranged_weapons!U63)</f>
        <v>'N/A'</v>
      </c>
      <c r="V62" t="str">
        <f>CONCATENATE("'",PROPER(ranged_weapons!V63),"'")</f>
        <v>'False'</v>
      </c>
      <c r="W62" t="str">
        <f>CONCATENATE("'",PROPER(ranged_weapons!W63),"'")</f>
        <v>'False'</v>
      </c>
      <c r="X62" t="str">
        <f>CONCATENATE("'",ranged_weapons!X63,"'")</f>
        <v>'Includes underslung grenade launcher.'</v>
      </c>
      <c r="Y62">
        <f>ranged_weapons!Y63</f>
        <v>495000</v>
      </c>
      <c r="Z62" t="str">
        <f>CONCATENATE("'",ranged_weapons!Z63,"'),\")</f>
        <v>'Rare'),\</v>
      </c>
    </row>
    <row r="63" spans="1:26" x14ac:dyDescent="0.25">
      <c r="A63" t="str">
        <f>CONCATENATE("'",LOWER(LEFT(ranged_weapons!A64,4)),"':('",ranged_weapons!A64,"'")</f>
        <v>'assa':('Assault Rifle'</v>
      </c>
      <c r="B63" t="str">
        <f>CONCATENATE("'",ranged_weapons!B64,"'")</f>
        <v>'Rifle'</v>
      </c>
      <c r="C63" t="str">
        <f>CONCATENATE("'",ranged_weapons!C64,"'")</f>
        <v>'Kinetic'</v>
      </c>
      <c r="D63" t="str">
        <f>CONCATENATE("'",ranged_weapons!D64,"m'")</f>
        <v>'16m'</v>
      </c>
      <c r="E63" t="str">
        <f>CONCATENATE("'",ranged_weapons!E64,"m'")</f>
        <v>'100m'</v>
      </c>
      <c r="F63" t="str">
        <f>CONCATENATE("'",ranged_weapons!F64,"m'")</f>
        <v>'400m'</v>
      </c>
      <c r="G63">
        <f>ranged_weapons!G64</f>
        <v>6</v>
      </c>
      <c r="H63">
        <f>ranged_weapons!H64</f>
        <v>7</v>
      </c>
      <c r="I63">
        <f>ranged_weapons!I64</f>
        <v>10</v>
      </c>
      <c r="J63" t="str">
        <f>CONCATENATE("'",ranged_weapons!J64,"'")</f>
        <v>'1D10 '</v>
      </c>
      <c r="K63" t="str">
        <f>CONCATENATE("'",ranged_weapons!K64,"'")</f>
        <v>'1D11'</v>
      </c>
      <c r="L63" t="str">
        <f>CONCATENATE("'",ranged_weapons!L64,"'")</f>
        <v>'1D12'</v>
      </c>
      <c r="M63" t="str">
        <f>CONCATENATE("'",ranged_weapons!M64,"'")</f>
        <v>'3D10'</v>
      </c>
      <c r="N63">
        <f>ranged_weapons!N64</f>
        <v>4</v>
      </c>
      <c r="O63" t="str">
        <f>CONCATENATE("'",ranged_weapons!O64,"'")</f>
        <v>'N/A'</v>
      </c>
      <c r="P63" t="str">
        <f>CONCATENATE("'",ranged_weapons!P64,"'")</f>
        <v>'N/A'</v>
      </c>
      <c r="Q63" t="str">
        <f>CONCATENATE("'",ranged_weapons!Q64,"'")</f>
        <v>'N/A'</v>
      </c>
      <c r="R63" t="str">
        <f>CONCATENATE("'",ranged_weapons!R64,"'")</f>
        <v>'N/A'</v>
      </c>
      <c r="S63" t="str">
        <f>CONCATENATE("'",PROPER(ranged_weapons!S64),"'")</f>
        <v>'False'</v>
      </c>
      <c r="T63" t="str">
        <f>CONCATENATE("'",PROPER(ranged_weapons!T64),"'")</f>
        <v>'False'</v>
      </c>
      <c r="U63" t="str">
        <f>IF(ranged_weapons!U64="","'N/A'",ranged_weapons!U64)</f>
        <v>'N/A'</v>
      </c>
      <c r="V63" t="str">
        <f>CONCATENATE("'",PROPER(ranged_weapons!V64),"'")</f>
        <v>'False'</v>
      </c>
      <c r="W63" t="str">
        <f>CONCATENATE("'",PROPER(ranged_weapons!W64),"'")</f>
        <v>'False'</v>
      </c>
      <c r="X63" t="str">
        <f>CONCATENATE("'",ranged_weapons!X64,"'")</f>
        <v>'N/A'</v>
      </c>
      <c r="Y63">
        <f>ranged_weapons!Y64</f>
        <v>15</v>
      </c>
      <c r="Z63" t="str">
        <f>CONCATENATE("'",ranged_weapons!Z64,"'),\")</f>
        <v>'Common'),\</v>
      </c>
    </row>
    <row r="64" spans="1:26" x14ac:dyDescent="0.25">
      <c r="A64" t="str">
        <f>CONCATENATE("'",LOWER(LEFT(ranged_weapons!A65,4)),"':('",ranged_weapons!A65,"'")</f>
        <v>'bn79':('BN799 Carbine'</v>
      </c>
      <c r="B64" t="str">
        <f>CONCATENATE("'",ranged_weapons!B65,"'")</f>
        <v>'Rifle'</v>
      </c>
      <c r="C64" t="str">
        <f>CONCATENATE("'",ranged_weapons!C65,"'")</f>
        <v>'Kinetic'</v>
      </c>
      <c r="D64" t="str">
        <f>CONCATENATE("'",ranged_weapons!D65,"m'")</f>
        <v>'20m'</v>
      </c>
      <c r="E64" t="str">
        <f>CONCATENATE("'",ranged_weapons!E65,"m'")</f>
        <v>'160m'</v>
      </c>
      <c r="F64" t="str">
        <f>CONCATENATE("'",ranged_weapons!F65,"m'")</f>
        <v>'650m'</v>
      </c>
      <c r="G64">
        <f>ranged_weapons!G65</f>
        <v>6</v>
      </c>
      <c r="H64">
        <f>ranged_weapons!H65</f>
        <v>7</v>
      </c>
      <c r="I64">
        <f>ranged_weapons!I65</f>
        <v>10</v>
      </c>
      <c r="J64" t="str">
        <f>CONCATENATE("'",ranged_weapons!J65,"'")</f>
        <v>'3D10 '</v>
      </c>
      <c r="K64" t="str">
        <f>CONCATENATE("'",ranged_weapons!K65,"'")</f>
        <v>'3D10 '</v>
      </c>
      <c r="L64" t="str">
        <f>CONCATENATE("'",ranged_weapons!L65,"'")</f>
        <v>'3D10 '</v>
      </c>
      <c r="M64" t="str">
        <f>CONCATENATE("'",ranged_weapons!M65,"'")</f>
        <v>'3D10'</v>
      </c>
      <c r="N64">
        <f>ranged_weapons!N65</f>
        <v>4</v>
      </c>
      <c r="O64" t="str">
        <f>CONCATENATE("'",ranged_weapons!O65,"'")</f>
        <v>'N/A'</v>
      </c>
      <c r="P64" t="str">
        <f>CONCATENATE("'",ranged_weapons!P65,"'")</f>
        <v>'N/A'</v>
      </c>
      <c r="Q64" t="str">
        <f>CONCATENATE("'",ranged_weapons!Q65,"'")</f>
        <v>'N/A'</v>
      </c>
      <c r="R64" t="str">
        <f>CONCATENATE("'",ranged_weapons!R65,"'")</f>
        <v>'N/A'</v>
      </c>
      <c r="S64" t="str">
        <f>CONCATENATE("'",PROPER(ranged_weapons!S65),"'")</f>
        <v>'False'</v>
      </c>
      <c r="T64" t="str">
        <f>CONCATENATE("'",PROPER(ranged_weapons!T65),"'")</f>
        <v>'False'</v>
      </c>
      <c r="U64" t="str">
        <f>IF(ranged_weapons!U65="","'N/A'",ranged_weapons!U65)</f>
        <v>Effect('kin_weap',10)</v>
      </c>
      <c r="V64" t="str">
        <f>CONCATENATE("'",PROPER(ranged_weapons!V65),"'")</f>
        <v>'False'</v>
      </c>
      <c r="W64" t="str">
        <f>CONCATENATE("'",PROPER(ranged_weapons!W65),"'")</f>
        <v>'False'</v>
      </c>
      <c r="X64" t="str">
        <f>CONCATENATE("'",ranged_weapons!X65,"'")</f>
        <v>'Includes underslung grenade launcher.'</v>
      </c>
      <c r="Y64">
        <f>ranged_weapons!Y65</f>
        <v>3600000</v>
      </c>
      <c r="Z64" t="str">
        <f>CONCATENATE("'",ranged_weapons!Z65,"'),\")</f>
        <v>'Rare'),\</v>
      </c>
    </row>
    <row r="65" spans="1:26" x14ac:dyDescent="0.25">
      <c r="A65" t="str">
        <f>CONCATENATE("'",LOWER(LEFT(ranged_weapons!A66,4)),"':('",ranged_weapons!A66,"'")</f>
        <v>'c&amp;g ':('C&amp;G 45 AutoRifle'</v>
      </c>
      <c r="B65" t="str">
        <f>CONCATENATE("'",ranged_weapons!B66,"'")</f>
        <v>'Rifle'</v>
      </c>
      <c r="C65" t="str">
        <f>CONCATENATE("'",ranged_weapons!C66,"'")</f>
        <v>'Kinetic'</v>
      </c>
      <c r="D65" t="str">
        <f>CONCATENATE("'",ranged_weapons!D66,"m'")</f>
        <v>'16m'</v>
      </c>
      <c r="E65" t="str">
        <f>CONCATENATE("'",ranged_weapons!E66,"m'")</f>
        <v>'100m'</v>
      </c>
      <c r="F65" t="str">
        <f>CONCATENATE("'",ranged_weapons!F66,"m'")</f>
        <v>'400m'</v>
      </c>
      <c r="G65">
        <f>ranged_weapons!G66</f>
        <v>6</v>
      </c>
      <c r="H65">
        <f>ranged_weapons!H66</f>
        <v>7</v>
      </c>
      <c r="I65">
        <f>ranged_weapons!I66</f>
        <v>10</v>
      </c>
      <c r="J65" t="str">
        <f>CONCATENATE("'",ranged_weapons!J66,"'")</f>
        <v>'1D10 '</v>
      </c>
      <c r="K65" t="str">
        <f>CONCATENATE("'",ranged_weapons!K66,"'")</f>
        <v>'1D11'</v>
      </c>
      <c r="L65" t="str">
        <f>CONCATENATE("'",ranged_weapons!L66,"'")</f>
        <v>'1D12'</v>
      </c>
      <c r="M65" t="str">
        <f>CONCATENATE("'",ranged_weapons!M66,"'")</f>
        <v>'3D10'</v>
      </c>
      <c r="N65">
        <f>ranged_weapons!N66</f>
        <v>4</v>
      </c>
      <c r="O65" t="str">
        <f>CONCATENATE("'",ranged_weapons!O66,"'")</f>
        <v>'N/A'</v>
      </c>
      <c r="P65" t="str">
        <f>CONCATENATE("'",ranged_weapons!P66,"'")</f>
        <v>'N/A'</v>
      </c>
      <c r="Q65" t="str">
        <f>CONCATENATE("'",ranged_weapons!Q66,"'")</f>
        <v>'N/A'</v>
      </c>
      <c r="R65" t="str">
        <f>CONCATENATE("'",ranged_weapons!R66,"'")</f>
        <v>'N/A'</v>
      </c>
      <c r="S65" t="str">
        <f>CONCATENATE("'",PROPER(ranged_weapons!S66),"'")</f>
        <v>'False'</v>
      </c>
      <c r="T65" t="str">
        <f>CONCATENATE("'",PROPER(ranged_weapons!T66),"'")</f>
        <v>'False'</v>
      </c>
      <c r="U65" t="str">
        <f>IF(ranged_weapons!U66="","'N/A'",ranged_weapons!U66)</f>
        <v>Effect('kin_weap',5)</v>
      </c>
      <c r="V65" t="str">
        <f>CONCATENATE("'",PROPER(ranged_weapons!V66),"'")</f>
        <v>'False'</v>
      </c>
      <c r="W65" t="str">
        <f>CONCATENATE("'",PROPER(ranged_weapons!W66),"'")</f>
        <v>'False'</v>
      </c>
      <c r="X65" t="str">
        <f>CONCATENATE("'",ranged_weapons!X66,"'")</f>
        <v>'N/A'</v>
      </c>
      <c r="Y65">
        <f>ranged_weapons!Y66</f>
        <v>30000</v>
      </c>
      <c r="Z65" t="str">
        <f>CONCATENATE("'",ranged_weapons!Z66,"'),\")</f>
        <v>'Rare'),\</v>
      </c>
    </row>
    <row r="66" spans="1:26" x14ac:dyDescent="0.25">
      <c r="A66" t="str">
        <f>CONCATENATE("'",LOWER(LEFT(ranged_weapons!A67,4)),"':('",ranged_weapons!A67,"'")</f>
        <v>'ergo':('Ergon Burst Rifle'</v>
      </c>
      <c r="B66" t="str">
        <f>CONCATENATE("'",ranged_weapons!B67,"'")</f>
        <v>'Rifle'</v>
      </c>
      <c r="C66" t="str">
        <f>CONCATENATE("'",ranged_weapons!C67,"'")</f>
        <v>'Energy'</v>
      </c>
      <c r="D66" t="str">
        <f>CONCATENATE("'",ranged_weapons!D67,"m'")</f>
        <v>'20m'</v>
      </c>
      <c r="E66" t="str">
        <f>CONCATENATE("'",ranged_weapons!E67,"m'")</f>
        <v>'150m'</v>
      </c>
      <c r="F66" t="str">
        <f>CONCATENATE("'",ranged_weapons!F67,"m'")</f>
        <v>'500m'</v>
      </c>
      <c r="G66">
        <f>ranged_weapons!G67</f>
        <v>5</v>
      </c>
      <c r="H66">
        <f>ranged_weapons!H67</f>
        <v>6</v>
      </c>
      <c r="I66">
        <f>ranged_weapons!I67</f>
        <v>9</v>
      </c>
      <c r="J66" t="str">
        <f>CONCATENATE("'",ranged_weapons!J67,"'")</f>
        <v>'10'</v>
      </c>
      <c r="K66" t="str">
        <f>CONCATENATE("'",ranged_weapons!K67,"'")</f>
        <v>'10'</v>
      </c>
      <c r="L66" t="str">
        <f>CONCATENATE("'",ranged_weapons!L67,"'")</f>
        <v>'10'</v>
      </c>
      <c r="M66" t="str">
        <f>CONCATENATE("'",ranged_weapons!M67,"'")</f>
        <v>'20'</v>
      </c>
      <c r="N66" t="str">
        <f>ranged_weapons!N67</f>
        <v>N/A</v>
      </c>
      <c r="O66" t="str">
        <f>CONCATENATE("'",ranged_weapons!O67,"'")</f>
        <v>'N/A'</v>
      </c>
      <c r="P66" t="str">
        <f>CONCATENATE("'",ranged_weapons!P67,"'")</f>
        <v>'N/A'</v>
      </c>
      <c r="Q66" t="str">
        <f>CONCATENATE("'",ranged_weapons!Q67,"'")</f>
        <v>'N/A'</v>
      </c>
      <c r="R66" t="str">
        <f>CONCATENATE("'",ranged_weapons!R67,"'")</f>
        <v>'N/A'</v>
      </c>
      <c r="S66" t="str">
        <f>CONCATENATE("'",PROPER(ranged_weapons!S67),"'")</f>
        <v>'False'</v>
      </c>
      <c r="T66" t="str">
        <f>CONCATENATE("'",PROPER(ranged_weapons!T67),"'")</f>
        <v>'False'</v>
      </c>
      <c r="U66" t="str">
        <f>IF(ranged_weapons!U67="","'N/A'",ranged_weapons!U67)</f>
        <v>'N/A'</v>
      </c>
      <c r="V66" t="str">
        <f>CONCATENATE("'",PROPER(ranged_weapons!V67),"'")</f>
        <v>'False'</v>
      </c>
      <c r="W66" t="str">
        <f>CONCATENATE("'",PROPER(ranged_weapons!W67),"'")</f>
        <v>'False'</v>
      </c>
      <c r="X66" t="str">
        <f>CONCATENATE("'",ranged_weapons!X67,"'")</f>
        <v>'N/A'</v>
      </c>
      <c r="Y66">
        <f>ranged_weapons!Y67</f>
        <v>2100000</v>
      </c>
      <c r="Z66" t="str">
        <f>CONCATENATE("'",ranged_weapons!Z67,"'),\")</f>
        <v>'Rare'),\</v>
      </c>
    </row>
    <row r="67" spans="1:26" x14ac:dyDescent="0.25">
      <c r="A67" t="str">
        <f>CONCATENATE("'",LOWER(LEFT(ranged_weapons!A68,4)),"':('",ranged_weapons!A68,"'")</f>
        <v>'fair':('Fairlight Excelsior'</v>
      </c>
      <c r="B67" t="str">
        <f>CONCATENATE("'",ranged_weapons!B68,"'")</f>
        <v>'Rifle'</v>
      </c>
      <c r="C67" t="str">
        <f>CONCATENATE("'",ranged_weapons!C68,"'")</f>
        <v>'Energy'</v>
      </c>
      <c r="D67" t="str">
        <f>CONCATENATE("'",ranged_weapons!D68,"m'")</f>
        <v>'20m'</v>
      </c>
      <c r="E67" t="str">
        <f>CONCATENATE("'",ranged_weapons!E68,"m'")</f>
        <v>'150m'</v>
      </c>
      <c r="F67" t="str">
        <f>CONCATENATE("'",ranged_weapons!F68,"m'")</f>
        <v>'500m'</v>
      </c>
      <c r="G67">
        <f>ranged_weapons!G68</f>
        <v>5</v>
      </c>
      <c r="H67">
        <f>ranged_weapons!H68</f>
        <v>6</v>
      </c>
      <c r="I67">
        <f>ranged_weapons!I68</f>
        <v>9</v>
      </c>
      <c r="J67" t="str">
        <f>CONCATENATE("'",ranged_weapons!J68,"'")</f>
        <v>'30'</v>
      </c>
      <c r="K67" t="str">
        <f>CONCATENATE("'",ranged_weapons!K68,"'")</f>
        <v>'30'</v>
      </c>
      <c r="L67" t="str">
        <f>CONCATENATE("'",ranged_weapons!L68,"'")</f>
        <v>'30'</v>
      </c>
      <c r="M67" t="str">
        <f>CONCATENATE("'",ranged_weapons!M68,"'")</f>
        <v>'N/A'</v>
      </c>
      <c r="N67" t="str">
        <f>ranged_weapons!N68</f>
        <v>N/A</v>
      </c>
      <c r="O67" t="str">
        <f>CONCATENATE("'",ranged_weapons!O68,"'")</f>
        <v>'N/A'</v>
      </c>
      <c r="P67" t="str">
        <f>CONCATENATE("'",ranged_weapons!P68,"'")</f>
        <v>'N/A'</v>
      </c>
      <c r="Q67" t="str">
        <f>CONCATENATE("'",ranged_weapons!Q68,"'")</f>
        <v>'N/A'</v>
      </c>
      <c r="R67" t="str">
        <f>CONCATENATE("'",ranged_weapons!R68,"'")</f>
        <v>'N/A'</v>
      </c>
      <c r="S67" t="str">
        <f>CONCATENATE("'",PROPER(ranged_weapons!S68),"'")</f>
        <v>'False'</v>
      </c>
      <c r="T67" t="str">
        <f>CONCATENATE("'",PROPER(ranged_weapons!T68),"'")</f>
        <v>'False'</v>
      </c>
      <c r="U67" t="str">
        <f>IF(ranged_weapons!U68="","'N/A'",ranged_weapons!U68)</f>
        <v>Effect('eng_weap',15)</v>
      </c>
      <c r="V67" t="str">
        <f>CONCATENATE("'",PROPER(ranged_weapons!V68),"'")</f>
        <v>'False'</v>
      </c>
      <c r="W67" t="str">
        <f>CONCATENATE("'",PROPER(ranged_weapons!W68),"'")</f>
        <v>'False'</v>
      </c>
      <c r="X67" t="str">
        <f>CONCATENATE("'",ranged_weapons!X68,"'")</f>
        <v>'N/A'</v>
      </c>
      <c r="Y67">
        <f>ranged_weapons!Y68</f>
        <v>28799000</v>
      </c>
      <c r="Z67" t="str">
        <f>CONCATENATE("'",ranged_weapons!Z68,"'),\")</f>
        <v>'Rare'),\</v>
      </c>
    </row>
    <row r="68" spans="1:26" x14ac:dyDescent="0.25">
      <c r="A68" t="str">
        <f>CONCATENATE("'",LOWER(LEFT(ranged_weapons!A69,4)),"':('",ranged_weapons!A69,"'")</f>
        <v>'gals':('GalSpec 109 Sniper Rifle'</v>
      </c>
      <c r="B68" t="str">
        <f>CONCATENATE("'",ranged_weapons!B69,"'")</f>
        <v>'Rifle'</v>
      </c>
      <c r="C68" t="str">
        <f>CONCATENATE("'",ranged_weapons!C69,"'")</f>
        <v>'Kinetic'</v>
      </c>
      <c r="D68" t="str">
        <f>CONCATENATE("'",ranged_weapons!D69,"m'")</f>
        <v>'16m'</v>
      </c>
      <c r="E68" t="str">
        <f>CONCATENATE("'",ranged_weapons!E69,"m'")</f>
        <v>'100m'</v>
      </c>
      <c r="F68" t="str">
        <f>CONCATENATE("'",ranged_weapons!F69,"m'")</f>
        <v>'800m'</v>
      </c>
      <c r="G68">
        <f>ranged_weapons!G69</f>
        <v>6</v>
      </c>
      <c r="H68">
        <f>ranged_weapons!H69</f>
        <v>7</v>
      </c>
      <c r="I68">
        <f>ranged_weapons!I69</f>
        <v>8</v>
      </c>
      <c r="J68" t="str">
        <f>CONCATENATE("'",ranged_weapons!J69,"'")</f>
        <v>'15 or 1D10 '</v>
      </c>
      <c r="K68" t="str">
        <f>CONCATENATE("'",ranged_weapons!K69,"'")</f>
        <v>'15 or 1D10 '</v>
      </c>
      <c r="L68" t="str">
        <f>CONCATENATE("'",ranged_weapons!L69,"'")</f>
        <v>'15 or 1D10 '</v>
      </c>
      <c r="M68" t="str">
        <f>CONCATENATE("'",ranged_weapons!M69,"'")</f>
        <v>'3D10'</v>
      </c>
      <c r="N68" t="str">
        <f>ranged_weapons!N69</f>
        <v>5*</v>
      </c>
      <c r="O68" t="str">
        <f>CONCATENATE("'",ranged_weapons!O69,"'")</f>
        <v>'N/A'</v>
      </c>
      <c r="P68" t="str">
        <f>CONCATENATE("'",ranged_weapons!P69,"'")</f>
        <v>'N/A'</v>
      </c>
      <c r="Q68" t="str">
        <f>CONCATENATE("'",ranged_weapons!Q69,"'")</f>
        <v>'N/A'</v>
      </c>
      <c r="R68" t="str">
        <f>CONCATENATE("'",ranged_weapons!R69,"'")</f>
        <v>'N/A'</v>
      </c>
      <c r="S68" t="str">
        <f>CONCATENATE("'",PROPER(ranged_weapons!S69),"'")</f>
        <v>'False'</v>
      </c>
      <c r="T68" t="str">
        <f>CONCATENATE("'",PROPER(ranged_weapons!T69),"'")</f>
        <v>'False'</v>
      </c>
      <c r="U68" t="str">
        <f>IF(ranged_weapons!U69="","'N/A'",ranged_weapons!U69)</f>
        <v>'N/A'</v>
      </c>
      <c r="V68" t="str">
        <f>CONCATENATE("'",PROPER(ranged_weapons!V69),"'")</f>
        <v>'False'</v>
      </c>
      <c r="W68" t="str">
        <f>CONCATENATE("'",PROPER(ranged_weapons!W69),"'")</f>
        <v>'False'</v>
      </c>
      <c r="X68" t="str">
        <f>CONCATENATE("'",ranged_weapons!X69,"'")</f>
        <v>'In Sniper Mode +15 to Kinetic Weapons score'</v>
      </c>
      <c r="Y68">
        <f>ranged_weapons!Y69</f>
        <v>101000</v>
      </c>
      <c r="Z68" t="str">
        <f>CONCATENATE("'",ranged_weapons!Z69,"'),\")</f>
        <v>'Rare'),\</v>
      </c>
    </row>
    <row r="69" spans="1:26" x14ac:dyDescent="0.25">
      <c r="A69" t="str">
        <f>CONCATENATE("'",LOWER(LEFT(ranged_weapons!A70,4)),"':('",ranged_weapons!A70,"'")</f>
        <v>'kope':('Kopernicus Incinerator'</v>
      </c>
      <c r="B69" t="str">
        <f>CONCATENATE("'",ranged_weapons!B70,"'")</f>
        <v>'Rifle'</v>
      </c>
      <c r="C69" t="str">
        <f>CONCATENATE("'",ranged_weapons!C70,"'")</f>
        <v>'Energy'</v>
      </c>
      <c r="D69" t="str">
        <f>CONCATENATE("'",ranged_weapons!D70,"m'")</f>
        <v>'20m'</v>
      </c>
      <c r="E69" t="str">
        <f>CONCATENATE("'",ranged_weapons!E70,"m'")</f>
        <v>'150m'</v>
      </c>
      <c r="F69" t="str">
        <f>CONCATENATE("'",ranged_weapons!F70,"m'")</f>
        <v>'500m'</v>
      </c>
      <c r="G69">
        <f>ranged_weapons!G70</f>
        <v>5</v>
      </c>
      <c r="H69">
        <f>ranged_weapons!H70</f>
        <v>6</v>
      </c>
      <c r="I69">
        <f>ranged_weapons!I70</f>
        <v>9</v>
      </c>
      <c r="J69" t="str">
        <f>CONCATENATE("'",ranged_weapons!J70,"'")</f>
        <v>'20'</v>
      </c>
      <c r="K69" t="str">
        <f>CONCATENATE("'",ranged_weapons!K70,"'")</f>
        <v>'20'</v>
      </c>
      <c r="L69" t="str">
        <f>CONCATENATE("'",ranged_weapons!L70,"'")</f>
        <v>'20'</v>
      </c>
      <c r="M69" t="str">
        <f>CONCATENATE("'",ranged_weapons!M70,"'")</f>
        <v>'N/A'</v>
      </c>
      <c r="N69" t="str">
        <f>ranged_weapons!N70</f>
        <v>N/A</v>
      </c>
      <c r="O69" t="str">
        <f>CONCATENATE("'",ranged_weapons!O70,"'")</f>
        <v>'N/A'</v>
      </c>
      <c r="P69" t="str">
        <f>CONCATENATE("'",ranged_weapons!P70,"'")</f>
        <v>'N/A'</v>
      </c>
      <c r="Q69" t="str">
        <f>CONCATENATE("'",ranged_weapons!Q70,"'")</f>
        <v>'N/A'</v>
      </c>
      <c r="R69" t="str">
        <f>CONCATENATE("'",ranged_weapons!R70,"'")</f>
        <v>'N/A'</v>
      </c>
      <c r="S69" t="str">
        <f>CONCATENATE("'",PROPER(ranged_weapons!S70),"'")</f>
        <v>'False'</v>
      </c>
      <c r="T69" t="str">
        <f>CONCATENATE("'",PROPER(ranged_weapons!T70),"'")</f>
        <v>'False'</v>
      </c>
      <c r="U69" t="str">
        <f>IF(ranged_weapons!U70="","'N/A'",ranged_weapons!U70)</f>
        <v>'N/A'</v>
      </c>
      <c r="V69" t="str">
        <f>CONCATENATE("'",PROPER(ranged_weapons!V70),"'")</f>
        <v>'False'</v>
      </c>
      <c r="W69" t="str">
        <f>CONCATENATE("'",PROPER(ranged_weapons!W70),"'")</f>
        <v>'False'</v>
      </c>
      <c r="X69" t="str">
        <f>CONCATENATE("'",ranged_weapons!X70,"'")</f>
        <v>'N/A'</v>
      </c>
      <c r="Y69">
        <f>ranged_weapons!Y70</f>
        <v>264000</v>
      </c>
      <c r="Z69" t="str">
        <f>CONCATENATE("'",ranged_weapons!Z70,"'),\")</f>
        <v>'Rare'),\</v>
      </c>
    </row>
    <row r="70" spans="1:26" x14ac:dyDescent="0.25">
      <c r="A70" t="str">
        <f>CONCATENATE("'",LOWER(LEFT(ranged_weapons!A71,4)),"':('",ranged_weapons!A71,"'")</f>
        <v>'kosh':('Kosha Inc LasRifle'</v>
      </c>
      <c r="B70" t="str">
        <f>CONCATENATE("'",ranged_weapons!B71,"'")</f>
        <v>'Rifle'</v>
      </c>
      <c r="C70" t="str">
        <f>CONCATENATE("'",ranged_weapons!C71,"'")</f>
        <v>'Energy'</v>
      </c>
      <c r="D70" t="str">
        <f>CONCATENATE("'",ranged_weapons!D71,"m'")</f>
        <v>'22m'</v>
      </c>
      <c r="E70" t="str">
        <f>CONCATENATE("'",ranged_weapons!E71,"m'")</f>
        <v>'170m'</v>
      </c>
      <c r="F70" t="str">
        <f>CONCATENATE("'",ranged_weapons!F71,"m'")</f>
        <v>'600m'</v>
      </c>
      <c r="G70">
        <f>ranged_weapons!G71</f>
        <v>5</v>
      </c>
      <c r="H70">
        <f>ranged_weapons!H71</f>
        <v>6</v>
      </c>
      <c r="I70">
        <f>ranged_weapons!I71</f>
        <v>9</v>
      </c>
      <c r="J70" t="str">
        <f>CONCATENATE("'",ranged_weapons!J71,"'")</f>
        <v>'24'</v>
      </c>
      <c r="K70" t="str">
        <f>CONCATENATE("'",ranged_weapons!K71,"'")</f>
        <v>'24'</v>
      </c>
      <c r="L70" t="str">
        <f>CONCATENATE("'",ranged_weapons!L71,"'")</f>
        <v>'24'</v>
      </c>
      <c r="M70" t="str">
        <f>CONCATENATE("'",ranged_weapons!M71,"'")</f>
        <v>'N/A'</v>
      </c>
      <c r="N70" t="str">
        <f>ranged_weapons!N71</f>
        <v>N/A</v>
      </c>
      <c r="O70" t="str">
        <f>CONCATENATE("'",ranged_weapons!O71,"'")</f>
        <v>'N/A'</v>
      </c>
      <c r="P70" t="str">
        <f>CONCATENATE("'",ranged_weapons!P71,"'")</f>
        <v>'N/A'</v>
      </c>
      <c r="Q70" t="str">
        <f>CONCATENATE("'",ranged_weapons!Q71,"'")</f>
        <v>'N/A'</v>
      </c>
      <c r="R70" t="str">
        <f>CONCATENATE("'",ranged_weapons!R71,"'")</f>
        <v>'N/A'</v>
      </c>
      <c r="S70" t="str">
        <f>CONCATENATE("'",PROPER(ranged_weapons!S71),"'")</f>
        <v>'False'</v>
      </c>
      <c r="T70" t="str">
        <f>CONCATENATE("'",PROPER(ranged_weapons!T71),"'")</f>
        <v>'False'</v>
      </c>
      <c r="U70" t="str">
        <f>IF(ranged_weapons!U71="","'N/A'",ranged_weapons!U71)</f>
        <v>'N/A'</v>
      </c>
      <c r="V70" t="str">
        <f>CONCATENATE("'",PROPER(ranged_weapons!V71),"'")</f>
        <v>'False'</v>
      </c>
      <c r="W70" t="str">
        <f>CONCATENATE("'",PROPER(ranged_weapons!W71),"'")</f>
        <v>'False'</v>
      </c>
      <c r="X70" t="str">
        <f>CONCATENATE("'",ranged_weapons!X71,"'")</f>
        <v>'N/A'</v>
      </c>
      <c r="Y70">
        <f>ranged_weapons!Y71</f>
        <v>4225000</v>
      </c>
      <c r="Z70" t="str">
        <f>CONCATENATE("'",ranged_weapons!Z71,"'),\")</f>
        <v>'Rare'),\</v>
      </c>
    </row>
    <row r="71" spans="1:26" x14ac:dyDescent="0.25">
      <c r="A71" t="str">
        <f>CONCATENATE("'",LOWER(LEFT(ranged_weapons!A72,4)),"':('",ranged_weapons!A72,"'")</f>
        <v>'lanc':('lance &amp; Ferman 'Deadeye' Rifle'</v>
      </c>
      <c r="B71" t="str">
        <f>CONCATENATE("'",ranged_weapons!B72,"'")</f>
        <v>'Rifle'</v>
      </c>
      <c r="C71" t="str">
        <f>CONCATENATE("'",ranged_weapons!C72,"'")</f>
        <v>'Energy'</v>
      </c>
      <c r="D71" t="str">
        <f>CONCATENATE("'",ranged_weapons!D72,"m'")</f>
        <v>'24m'</v>
      </c>
      <c r="E71" t="str">
        <f>CONCATENATE("'",ranged_weapons!E72,"m'")</f>
        <v>'200m'</v>
      </c>
      <c r="F71" t="str">
        <f>CONCATENATE("'",ranged_weapons!F72,"m'")</f>
        <v>'700m'</v>
      </c>
      <c r="G71">
        <f>ranged_weapons!G72</f>
        <v>5</v>
      </c>
      <c r="H71">
        <f>ranged_weapons!H72</f>
        <v>6</v>
      </c>
      <c r="I71">
        <f>ranged_weapons!I72</f>
        <v>9</v>
      </c>
      <c r="J71" t="str">
        <f>CONCATENATE("'",ranged_weapons!J72,"'")</f>
        <v>'15'</v>
      </c>
      <c r="K71" t="str">
        <f>CONCATENATE("'",ranged_weapons!K72,"'")</f>
        <v>'15'</v>
      </c>
      <c r="L71" t="str">
        <f>CONCATENATE("'",ranged_weapons!L72,"'")</f>
        <v>'15'</v>
      </c>
      <c r="M71" t="str">
        <f>CONCATENATE("'",ranged_weapons!M72,"'")</f>
        <v>'N/A'</v>
      </c>
      <c r="N71" t="str">
        <f>ranged_weapons!N72</f>
        <v>N/A</v>
      </c>
      <c r="O71" t="str">
        <f>CONCATENATE("'",ranged_weapons!O72,"'")</f>
        <v>'N/A'</v>
      </c>
      <c r="P71" t="str">
        <f>CONCATENATE("'",ranged_weapons!P72,"'")</f>
        <v>'N/A'</v>
      </c>
      <c r="Q71" t="str">
        <f>CONCATENATE("'",ranged_weapons!Q72,"'")</f>
        <v>'N/A'</v>
      </c>
      <c r="R71" t="str">
        <f>CONCATENATE("'",ranged_weapons!R72,"'")</f>
        <v>'N/A'</v>
      </c>
      <c r="S71" t="str">
        <f>CONCATENATE("'",PROPER(ranged_weapons!S72),"'")</f>
        <v>'False'</v>
      </c>
      <c r="T71" t="str">
        <f>CONCATENATE("'",PROPER(ranged_weapons!T72),"'")</f>
        <v>'False'</v>
      </c>
      <c r="U71" t="str">
        <f>IF(ranged_weapons!U72="","'N/A'",ranged_weapons!U72)</f>
        <v>Effect('eng_weap',20)</v>
      </c>
      <c r="V71" t="str">
        <f>CONCATENATE("'",PROPER(ranged_weapons!V72),"'")</f>
        <v>'False'</v>
      </c>
      <c r="W71" t="str">
        <f>CONCATENATE("'",PROPER(ranged_weapons!W72),"'")</f>
        <v>'False'</v>
      </c>
      <c r="X71" t="str">
        <f>CONCATENATE("'",ranged_weapons!X72,"'")</f>
        <v>'N/A'</v>
      </c>
      <c r="Y71">
        <f>ranged_weapons!Y72</f>
        <v>5000000</v>
      </c>
      <c r="Z71" t="str">
        <f>CONCATENATE("'",ranged_weapons!Z72,"'),\")</f>
        <v>'Rare'),\</v>
      </c>
    </row>
    <row r="72" spans="1:26" x14ac:dyDescent="0.25">
      <c r="A72" t="str">
        <f>CONCATENATE("'",LOWER(LEFT(ranged_weapons!A73,4)),"':('",ranged_weapons!A73,"'")</f>
        <v>'lase':('Laser Rifle'</v>
      </c>
      <c r="B72" t="str">
        <f>CONCATENATE("'",ranged_weapons!B73,"'")</f>
        <v>'Rifle'</v>
      </c>
      <c r="C72" t="str">
        <f>CONCATENATE("'",ranged_weapons!C73,"'")</f>
        <v>'Energy'</v>
      </c>
      <c r="D72" t="str">
        <f>CONCATENATE("'",ranged_weapons!D73,"m'")</f>
        <v>'20m'</v>
      </c>
      <c r="E72" t="str">
        <f>CONCATENATE("'",ranged_weapons!E73,"m'")</f>
        <v>'150m'</v>
      </c>
      <c r="F72" t="str">
        <f>CONCATENATE("'",ranged_weapons!F73,"m'")</f>
        <v>'500m'</v>
      </c>
      <c r="G72">
        <f>ranged_weapons!G73</f>
        <v>5</v>
      </c>
      <c r="H72">
        <f>ranged_weapons!H73</f>
        <v>6</v>
      </c>
      <c r="I72">
        <f>ranged_weapons!I73</f>
        <v>9</v>
      </c>
      <c r="J72" t="str">
        <f>CONCATENATE("'",ranged_weapons!J73,"'")</f>
        <v>'15'</v>
      </c>
      <c r="K72" t="str">
        <f>CONCATENATE("'",ranged_weapons!K73,"'")</f>
        <v>'15'</v>
      </c>
      <c r="L72" t="str">
        <f>CONCATENATE("'",ranged_weapons!L73,"'")</f>
        <v>'15'</v>
      </c>
      <c r="M72" t="str">
        <f>CONCATENATE("'",ranged_weapons!M73,"'")</f>
        <v>'N/A'</v>
      </c>
      <c r="N72" t="str">
        <f>ranged_weapons!N73</f>
        <v>N/A</v>
      </c>
      <c r="O72" t="str">
        <f>CONCATENATE("'",ranged_weapons!O73,"'")</f>
        <v>'N/A'</v>
      </c>
      <c r="P72" t="str">
        <f>CONCATENATE("'",ranged_weapons!P73,"'")</f>
        <v>'N/A'</v>
      </c>
      <c r="Q72" t="str">
        <f>CONCATENATE("'",ranged_weapons!Q73,"'")</f>
        <v>'N/A'</v>
      </c>
      <c r="R72" t="str">
        <f>CONCATENATE("'",ranged_weapons!R73,"'")</f>
        <v>'N/A'</v>
      </c>
      <c r="S72" t="str">
        <f>CONCATENATE("'",PROPER(ranged_weapons!S73),"'")</f>
        <v>'False'</v>
      </c>
      <c r="T72" t="str">
        <f>CONCATENATE("'",PROPER(ranged_weapons!T73),"'")</f>
        <v>'False'</v>
      </c>
      <c r="U72" t="str">
        <f>IF(ranged_weapons!U73="","'N/A'",ranged_weapons!U73)</f>
        <v>Effect('eng_weap',5)</v>
      </c>
      <c r="V72" t="str">
        <f>CONCATENATE("'",PROPER(ranged_weapons!V73),"'")</f>
        <v>'False'</v>
      </c>
      <c r="W72" t="str">
        <f>CONCATENATE("'",PROPER(ranged_weapons!W73),"'")</f>
        <v>'False'</v>
      </c>
      <c r="X72" t="str">
        <f>CONCATENATE("'",ranged_weapons!X73,"'")</f>
        <v>'N/A'</v>
      </c>
      <c r="Y72">
        <f>ranged_weapons!Y73</f>
        <v>40</v>
      </c>
      <c r="Z72" t="str">
        <f>CONCATENATE("'",ranged_weapons!Z73,"'),\")</f>
        <v>'Common'),\</v>
      </c>
    </row>
    <row r="73" spans="1:26" x14ac:dyDescent="0.25">
      <c r="A73" t="str">
        <f>CONCATENATE("'",LOWER(LEFT(ranged_weapons!A74,4)),"':('",ranged_weapons!A74,"'")</f>
        <v>'lr17':('LR17 Long Barrel'</v>
      </c>
      <c r="B73" t="str">
        <f>CONCATENATE("'",ranged_weapons!B74,"'")</f>
        <v>'Rifle'</v>
      </c>
      <c r="C73" t="str">
        <f>CONCATENATE("'",ranged_weapons!C74,"'")</f>
        <v>'Energy'</v>
      </c>
      <c r="D73" t="str">
        <f>CONCATENATE("'",ranged_weapons!D74,"m'")</f>
        <v>'24m'</v>
      </c>
      <c r="E73" t="str">
        <f>CONCATENATE("'",ranged_weapons!E74,"m'")</f>
        <v>'200m'</v>
      </c>
      <c r="F73" t="str">
        <f>CONCATENATE("'",ranged_weapons!F74,"m'")</f>
        <v>'700m'</v>
      </c>
      <c r="G73">
        <f>ranged_weapons!G74</f>
        <v>5</v>
      </c>
      <c r="H73">
        <f>ranged_weapons!H74</f>
        <v>6</v>
      </c>
      <c r="I73">
        <f>ranged_weapons!I74</f>
        <v>9</v>
      </c>
      <c r="J73" t="str">
        <f>CONCATENATE("'",ranged_weapons!J74,"'")</f>
        <v>'15'</v>
      </c>
      <c r="K73" t="str">
        <f>CONCATENATE("'",ranged_weapons!K74,"'")</f>
        <v>'15'</v>
      </c>
      <c r="L73" t="str">
        <f>CONCATENATE("'",ranged_weapons!L74,"'")</f>
        <v>'15'</v>
      </c>
      <c r="M73" t="str">
        <f>CONCATENATE("'",ranged_weapons!M74,"'")</f>
        <v>'N/A'</v>
      </c>
      <c r="N73" t="str">
        <f>ranged_weapons!N74</f>
        <v>N/A</v>
      </c>
      <c r="O73" t="str">
        <f>CONCATENATE("'",ranged_weapons!O74,"'")</f>
        <v>'N/A'</v>
      </c>
      <c r="P73" t="str">
        <f>CONCATENATE("'",ranged_weapons!P74,"'")</f>
        <v>'N/A'</v>
      </c>
      <c r="Q73" t="str">
        <f>CONCATENATE("'",ranged_weapons!Q74,"'")</f>
        <v>'N/A'</v>
      </c>
      <c r="R73" t="str">
        <f>CONCATENATE("'",ranged_weapons!R74,"'")</f>
        <v>'N/A'</v>
      </c>
      <c r="S73" t="str">
        <f>CONCATENATE("'",PROPER(ranged_weapons!S74),"'")</f>
        <v>'False'</v>
      </c>
      <c r="T73" t="str">
        <f>CONCATENATE("'",PROPER(ranged_weapons!T74),"'")</f>
        <v>'False'</v>
      </c>
      <c r="U73" t="str">
        <f>IF(ranged_weapons!U74="","'N/A'",ranged_weapons!U74)</f>
        <v>'N/A'</v>
      </c>
      <c r="V73" t="str">
        <f>CONCATENATE("'",PROPER(ranged_weapons!V74),"'")</f>
        <v>'False'</v>
      </c>
      <c r="W73" t="str">
        <f>CONCATENATE("'",PROPER(ranged_weapons!W74),"'")</f>
        <v>'False'</v>
      </c>
      <c r="X73" t="str">
        <f>CONCATENATE("'",ranged_weapons!X74,"'")</f>
        <v>'N/A'</v>
      </c>
      <c r="Y73">
        <f>ranged_weapons!Y74</f>
        <v>327500</v>
      </c>
      <c r="Z73" t="str">
        <f>CONCATENATE("'",ranged_weapons!Z74,"'),\")</f>
        <v>'Rare'),\</v>
      </c>
    </row>
    <row r="74" spans="1:26" x14ac:dyDescent="0.25">
      <c r="A74" t="str">
        <f>CONCATENATE("'",LOWER(LEFT(ranged_weapons!A75,4)),"':('",ranged_weapons!A75,"'")</f>
        <v>'mlr4':('MLR40 Infantry Rifle'</v>
      </c>
      <c r="B74" t="str">
        <f>CONCATENATE("'",ranged_weapons!B75,"'")</f>
        <v>'Rifle'</v>
      </c>
      <c r="C74" t="str">
        <f>CONCATENATE("'",ranged_weapons!C75,"'")</f>
        <v>'Energy'</v>
      </c>
      <c r="D74" t="str">
        <f>CONCATENATE("'",ranged_weapons!D75,"m'")</f>
        <v>'20m'</v>
      </c>
      <c r="E74" t="str">
        <f>CONCATENATE("'",ranged_weapons!E75,"m'")</f>
        <v>'150m'</v>
      </c>
      <c r="F74" t="str">
        <f>CONCATENATE("'",ranged_weapons!F75,"m'")</f>
        <v>'500m'</v>
      </c>
      <c r="G74">
        <f>ranged_weapons!G75</f>
        <v>5</v>
      </c>
      <c r="H74">
        <f>ranged_weapons!H75</f>
        <v>6</v>
      </c>
      <c r="I74">
        <f>ranged_weapons!I75</f>
        <v>9</v>
      </c>
      <c r="J74" t="str">
        <f>CONCATENATE("'",ranged_weapons!J75,"'")</f>
        <v>'15'</v>
      </c>
      <c r="K74" t="str">
        <f>CONCATENATE("'",ranged_weapons!K75,"'")</f>
        <v>'15'</v>
      </c>
      <c r="L74" t="str">
        <f>CONCATENATE("'",ranged_weapons!L75,"'")</f>
        <v>'15'</v>
      </c>
      <c r="M74" t="str">
        <f>CONCATENATE("'",ranged_weapons!M75,"'")</f>
        <v>'N/A'</v>
      </c>
      <c r="N74" t="str">
        <f>ranged_weapons!N75</f>
        <v>N/A</v>
      </c>
      <c r="O74" t="str">
        <f>CONCATENATE("'",ranged_weapons!O75,"'")</f>
        <v>'N/A'</v>
      </c>
      <c r="P74" t="str">
        <f>CONCATENATE("'",ranged_weapons!P75,"'")</f>
        <v>'N/A'</v>
      </c>
      <c r="Q74" t="str">
        <f>CONCATENATE("'",ranged_weapons!Q75,"'")</f>
        <v>'N/A'</v>
      </c>
      <c r="R74" t="str">
        <f>CONCATENATE("'",ranged_weapons!R75,"'")</f>
        <v>'N/A'</v>
      </c>
      <c r="S74" t="str">
        <f>CONCATENATE("'",PROPER(ranged_weapons!S75),"'")</f>
        <v>'False'</v>
      </c>
      <c r="T74" t="str">
        <f>CONCATENATE("'",PROPER(ranged_weapons!T75),"'")</f>
        <v>'False'</v>
      </c>
      <c r="U74" t="str">
        <f>IF(ranged_weapons!U75="","'N/A'",ranged_weapons!U75)</f>
        <v>'N/A'</v>
      </c>
      <c r="V74" t="str">
        <f>CONCATENATE("'",PROPER(ranged_weapons!V75),"'")</f>
        <v>'False'</v>
      </c>
      <c r="W74" t="str">
        <f>CONCATENATE("'",PROPER(ranged_weapons!W75),"'")</f>
        <v>'False'</v>
      </c>
      <c r="X74" t="str">
        <f>CONCATENATE("'",ranged_weapons!X75,"'")</f>
        <v>'N/A'</v>
      </c>
      <c r="Y74">
        <f>ranged_weapons!Y75</f>
        <v>49000</v>
      </c>
      <c r="Z74" t="str">
        <f>CONCATENATE("'",ranged_weapons!Z75,"'),\")</f>
        <v>'Rare'),\</v>
      </c>
    </row>
    <row r="75" spans="1:26" x14ac:dyDescent="0.25">
      <c r="A75" t="str">
        <f>CONCATENATE("'",LOWER(LEFT(ranged_weapons!A76,4)),"':('",ranged_weapons!A76,"'")</f>
        <v>'peru':('Perun Light Machinegun'</v>
      </c>
      <c r="B75" t="str">
        <f>CONCATENATE("'",ranged_weapons!B76,"'")</f>
        <v>'Rifle'</v>
      </c>
      <c r="C75" t="str">
        <f>CONCATENATE("'",ranged_weapons!C76,"'")</f>
        <v>'Kinetic'</v>
      </c>
      <c r="D75" t="str">
        <f>CONCATENATE("'",ranged_weapons!D76,"m'")</f>
        <v>'18m'</v>
      </c>
      <c r="E75" t="str">
        <f>CONCATENATE("'",ranged_weapons!E76,"m'")</f>
        <v>'140m'</v>
      </c>
      <c r="F75" t="str">
        <f>CONCATENATE("'",ranged_weapons!F76,"m'")</f>
        <v>'600m'</v>
      </c>
      <c r="G75">
        <f>ranged_weapons!G76</f>
        <v>6</v>
      </c>
      <c r="H75">
        <f>ranged_weapons!H76</f>
        <v>7</v>
      </c>
      <c r="I75">
        <f>ranged_weapons!I76</f>
        <v>10</v>
      </c>
      <c r="J75" t="str">
        <f>CONCATENATE("'",ranged_weapons!J76,"'")</f>
        <v>'1D10 '</v>
      </c>
      <c r="K75" t="str">
        <f>CONCATENATE("'",ranged_weapons!K76,"'")</f>
        <v>'1D11'</v>
      </c>
      <c r="L75" t="str">
        <f>CONCATENATE("'",ranged_weapons!L76,"'")</f>
        <v>'1D12'</v>
      </c>
      <c r="M75" t="str">
        <f>CONCATENATE("'",ranged_weapons!M76,"'")</f>
        <v>'5D10'</v>
      </c>
      <c r="N75">
        <f>ranged_weapons!N76</f>
        <v>4</v>
      </c>
      <c r="O75" t="str">
        <f>CONCATENATE("'",ranged_weapons!O76,"'")</f>
        <v>'N/A'</v>
      </c>
      <c r="P75" t="str">
        <f>CONCATENATE("'",ranged_weapons!P76,"'")</f>
        <v>'N/A'</v>
      </c>
      <c r="Q75" t="str">
        <f>CONCATENATE("'",ranged_weapons!Q76,"'")</f>
        <v>'N/A'</v>
      </c>
      <c r="R75" t="str">
        <f>CONCATENATE("'",ranged_weapons!R76,"'")</f>
        <v>'N/A'</v>
      </c>
      <c r="S75" t="str">
        <f>CONCATENATE("'",PROPER(ranged_weapons!S76),"'")</f>
        <v>'False'</v>
      </c>
      <c r="T75" t="str">
        <f>CONCATENATE("'",PROPER(ranged_weapons!T76),"'")</f>
        <v>'False'</v>
      </c>
      <c r="U75" t="str">
        <f>IF(ranged_weapons!U76="","'N/A'",ranged_weapons!U76)</f>
        <v>'N/A'</v>
      </c>
      <c r="V75" t="str">
        <f>CONCATENATE("'",PROPER(ranged_weapons!V76),"'")</f>
        <v>'False'</v>
      </c>
      <c r="W75" t="str">
        <f>CONCATENATE("'",PROPER(ranged_weapons!W76),"'")</f>
        <v>'False'</v>
      </c>
      <c r="X75" t="str">
        <f>CONCATENATE("'",ranged_weapons!X76,"'")</f>
        <v>'N/A'</v>
      </c>
      <c r="Y75">
        <f>ranged_weapons!Y76</f>
        <v>178000</v>
      </c>
      <c r="Z75" t="str">
        <f>CONCATENATE("'",ranged_weapons!Z76,"'),\")</f>
        <v>'Rare'),\</v>
      </c>
    </row>
    <row r="76" spans="1:26" x14ac:dyDescent="0.25">
      <c r="A76" t="str">
        <f>CONCATENATE("'",LOWER(LEFT(ranged_weapons!A77,4)),"':('",ranged_weapons!A77,"'")</f>
        <v>'unde':('Underslung Grenade Launcher'</v>
      </c>
      <c r="B76" t="str">
        <f>CONCATENATE("'",ranged_weapons!B77,"'")</f>
        <v>'Rifle'</v>
      </c>
      <c r="C76" t="str">
        <f>CONCATENATE("'",ranged_weapons!C77,"'")</f>
        <v>'Explosive'</v>
      </c>
      <c r="D76" t="str">
        <f>CONCATENATE("'",ranged_weapons!D77,"m'")</f>
        <v>'N/Am'</v>
      </c>
      <c r="E76" t="str">
        <f>CONCATENATE("'",ranged_weapons!E77,"m'")</f>
        <v>'60m'</v>
      </c>
      <c r="F76" t="str">
        <f>CONCATENATE("'",ranged_weapons!F77,"m'")</f>
        <v>'150m'</v>
      </c>
      <c r="G76" t="str">
        <f>ranged_weapons!G77</f>
        <v>N/A</v>
      </c>
      <c r="H76">
        <f>ranged_weapons!H77</f>
        <v>9</v>
      </c>
      <c r="I76">
        <f>ranged_weapons!I77</f>
        <v>14</v>
      </c>
      <c r="J76" t="str">
        <f>CONCATENATE("'",ranged_weapons!J77,"'")</f>
        <v>'N/A'</v>
      </c>
      <c r="K76" t="str">
        <f>CONCATENATE("'",ranged_weapons!K77,"'")</f>
        <v>'N/A'</v>
      </c>
      <c r="L76" t="str">
        <f>CONCATENATE("'",ranged_weapons!L77,"'")</f>
        <v>'N/A'</v>
      </c>
      <c r="M76" t="str">
        <f>CONCATENATE("'",ranged_weapons!M77,"'")</f>
        <v>'N/A'</v>
      </c>
      <c r="N76">
        <f>ranged_weapons!N77</f>
        <v>2</v>
      </c>
      <c r="O76" t="str">
        <f>CONCATENATE("'",ranged_weapons!O77,"'")</f>
        <v>'6'</v>
      </c>
      <c r="P76" t="str">
        <f>CONCATENATE("'",ranged_weapons!P77,"'")</f>
        <v>'25'</v>
      </c>
      <c r="Q76" t="str">
        <f>CONCATENATE("'",ranged_weapons!Q77,"'")</f>
        <v>'16'</v>
      </c>
      <c r="R76" t="str">
        <f>CONCATENATE("'",ranged_weapons!R77,"'")</f>
        <v>'10'</v>
      </c>
      <c r="S76" t="str">
        <f>CONCATENATE("'",PROPER(ranged_weapons!S77),"'")</f>
        <v>'False'</v>
      </c>
      <c r="T76" t="str">
        <f>CONCATENATE("'",PROPER(ranged_weapons!T77),"'")</f>
        <v>'True'</v>
      </c>
      <c r="U76" t="str">
        <f>IF(ranged_weapons!U77="","'N/A'",ranged_weapons!U77)</f>
        <v>'N/A'</v>
      </c>
      <c r="V76" t="str">
        <f>CONCATENATE("'",PROPER(ranged_weapons!V77),"'")</f>
        <v>'False'</v>
      </c>
      <c r="W76" t="str">
        <f>CONCATENATE("'",PROPER(ranged_weapons!W77),"'")</f>
        <v>'False'</v>
      </c>
      <c r="X76" t="str">
        <f>CONCATENATE("'",ranged_weapons!X77,"'")</f>
        <v>'N/A'</v>
      </c>
      <c r="Y76">
        <f>ranged_weapons!Y77</f>
        <v>90</v>
      </c>
      <c r="Z76" t="str">
        <f>CONCATENATE("'",ranged_weapons!Z77,"'),\")</f>
        <v>'Common'),\</v>
      </c>
    </row>
    <row r="77" spans="1:26" x14ac:dyDescent="0.25">
      <c r="A77" t="str">
        <f>CONCATENATE("'",LOWER(LEFT(ranged_weapons!A78,4)),"':('",ranged_weapons!A78,"'")</f>
        <v>'vort':('Vortigen Multi-Scope Energy Rifle'</v>
      </c>
      <c r="B77" t="str">
        <f>CONCATENATE("'",ranged_weapons!B78,"'")</f>
        <v>'Rifle'</v>
      </c>
      <c r="C77" t="str">
        <f>CONCATENATE("'",ranged_weapons!C78,"'")</f>
        <v>'Energy'</v>
      </c>
      <c r="D77" t="str">
        <f>CONCATENATE("'",ranged_weapons!D78,"m'")</f>
        <v>'20m'</v>
      </c>
      <c r="E77" t="str">
        <f>CONCATENATE("'",ranged_weapons!E78,"m'")</f>
        <v>'150m'</v>
      </c>
      <c r="F77" t="str">
        <f>CONCATENATE("'",ranged_weapons!F78,"m'")</f>
        <v>'500m'</v>
      </c>
      <c r="G77">
        <f>ranged_weapons!G78</f>
        <v>5</v>
      </c>
      <c r="H77">
        <f>ranged_weapons!H78</f>
        <v>6</v>
      </c>
      <c r="I77">
        <f>ranged_weapons!I78</f>
        <v>9</v>
      </c>
      <c r="J77" t="str">
        <f>CONCATENATE("'",ranged_weapons!J78,"'")</f>
        <v>'20'</v>
      </c>
      <c r="K77" t="str">
        <f>CONCATENATE("'",ranged_weapons!K78,"'")</f>
        <v>'20'</v>
      </c>
      <c r="L77" t="str">
        <f>CONCATENATE("'",ranged_weapons!L78,"'")</f>
        <v>'20'</v>
      </c>
      <c r="M77" t="str">
        <f>CONCATENATE("'",ranged_weapons!M78,"'")</f>
        <v>'N/A'</v>
      </c>
      <c r="N77" t="str">
        <f>ranged_weapons!N78</f>
        <v>N/A</v>
      </c>
      <c r="O77" t="str">
        <f>CONCATENATE("'",ranged_weapons!O78,"'")</f>
        <v>'N/A'</v>
      </c>
      <c r="P77" t="str">
        <f>CONCATENATE("'",ranged_weapons!P78,"'")</f>
        <v>'N/A'</v>
      </c>
      <c r="Q77" t="str">
        <f>CONCATENATE("'",ranged_weapons!Q78,"'")</f>
        <v>'N/A'</v>
      </c>
      <c r="R77" t="str">
        <f>CONCATENATE("'",ranged_weapons!R78,"'")</f>
        <v>'N/A'</v>
      </c>
      <c r="S77" t="str">
        <f>CONCATENATE("'",PROPER(ranged_weapons!S78),"'")</f>
        <v>'False'</v>
      </c>
      <c r="T77" t="str">
        <f>CONCATENATE("'",PROPER(ranged_weapons!T78),"'")</f>
        <v>'False'</v>
      </c>
      <c r="U77" t="str">
        <f>IF(ranged_weapons!U78="","'N/A'",ranged_weapons!U78)</f>
        <v>Effect('eng_weap',10)</v>
      </c>
      <c r="V77" t="str">
        <f>CONCATENATE("'",PROPER(ranged_weapons!V78),"'")</f>
        <v>'False'</v>
      </c>
      <c r="W77" t="str">
        <f>CONCATENATE("'",PROPER(ranged_weapons!W78),"'")</f>
        <v>'False'</v>
      </c>
      <c r="X77" t="str">
        <f>CONCATENATE("'",ranged_weapons!X78,"'")</f>
        <v>'N/A'</v>
      </c>
      <c r="Y77">
        <f>ranged_weapons!Y78</f>
        <v>1450000</v>
      </c>
      <c r="Z77" t="str">
        <f>CONCATENATE("'",ranged_weapons!Z78,"'),\")</f>
        <v>'Rare'),\</v>
      </c>
    </row>
    <row r="78" spans="1:26" x14ac:dyDescent="0.25">
      <c r="A78" t="str">
        <f>CONCATENATE("'",LOWER(LEFT(ranged_weapons!A79,4)),"':('",ranged_weapons!A79,"'")</f>
        <v>'bd90':('BD90 Warhammer'</v>
      </c>
      <c r="B78" t="str">
        <f>CONCATENATE("'",ranged_weapons!B79,"'")</f>
        <v>'Shotgun'</v>
      </c>
      <c r="C78" t="str">
        <f>CONCATENATE("'",ranged_weapons!C79,"'")</f>
        <v>'Kinetic'</v>
      </c>
      <c r="D78" t="str">
        <f>CONCATENATE("'",ranged_weapons!D79,"m'")</f>
        <v>'6m'</v>
      </c>
      <c r="E78" t="str">
        <f>CONCATENATE("'",ranged_weapons!E79,"m'")</f>
        <v>'12m'</v>
      </c>
      <c r="F78" t="str">
        <f>CONCATENATE("'",ranged_weapons!F79,"m'")</f>
        <v>'50m'</v>
      </c>
      <c r="G78">
        <f>ranged_weapons!G79</f>
        <v>3</v>
      </c>
      <c r="H78">
        <f>ranged_weapons!H79</f>
        <v>7</v>
      </c>
      <c r="I78">
        <f>ranged_weapons!I79</f>
        <v>12</v>
      </c>
      <c r="J78" t="str">
        <f>CONCATENATE("'",ranged_weapons!J79,"'")</f>
        <v>'5D10'</v>
      </c>
      <c r="K78" t="str">
        <f>CONCATENATE("'",ranged_weapons!K79,"'")</f>
        <v>'3D10'</v>
      </c>
      <c r="L78" t="str">
        <f>CONCATENATE("'",ranged_weapons!L79,"'")</f>
        <v>'1D10 '</v>
      </c>
      <c r="M78" t="str">
        <f>CONCATENATE("'",ranged_weapons!M79,"'")</f>
        <v>'N/A'</v>
      </c>
      <c r="N78">
        <f>ranged_weapons!N79</f>
        <v>6</v>
      </c>
      <c r="O78" t="str">
        <f>CONCATENATE("'",ranged_weapons!O79,"'")</f>
        <v>'N/A'</v>
      </c>
      <c r="P78" t="str">
        <f>CONCATENATE("'",ranged_weapons!P79,"'")</f>
        <v>'N/A'</v>
      </c>
      <c r="Q78" t="str">
        <f>CONCATENATE("'",ranged_weapons!Q79,"'")</f>
        <v>'N/A'</v>
      </c>
      <c r="R78" t="str">
        <f>CONCATENATE("'",ranged_weapons!R79,"'")</f>
        <v>'N/A'</v>
      </c>
      <c r="S78" t="str">
        <f>CONCATENATE("'",PROPER(ranged_weapons!S79),"'")</f>
        <v>'False'</v>
      </c>
      <c r="T78" t="str">
        <f>CONCATENATE("'",PROPER(ranged_weapons!T79),"'")</f>
        <v>'False'</v>
      </c>
      <c r="U78" t="str">
        <f>IF(ranged_weapons!U79="","'N/A'",ranged_weapons!U79)</f>
        <v>'N/A'</v>
      </c>
      <c r="V78" t="str">
        <f>CONCATENATE("'",PROPER(ranged_weapons!V79),"'")</f>
        <v>'False'</v>
      </c>
      <c r="W78" t="str">
        <f>CONCATENATE("'",PROPER(ranged_weapons!W79),"'")</f>
        <v>'False'</v>
      </c>
      <c r="X78" t="str">
        <f>CONCATENATE("'",ranged_weapons!X79,"'")</f>
        <v>'At short range knock over a target on a natural 8, 9 or 10 To Hit. Malfunctions on a natural 1.'</v>
      </c>
      <c r="Y78">
        <f>ranged_weapons!Y79</f>
        <v>209000</v>
      </c>
      <c r="Z78" t="str">
        <f>CONCATENATE("'",ranged_weapons!Z79,"'),\")</f>
        <v>'Rare'),\</v>
      </c>
    </row>
    <row r="79" spans="1:26" x14ac:dyDescent="0.25">
      <c r="A79" t="str">
        <f>CONCATENATE("'",LOWER(LEFT(ranged_weapons!A80,4)),"':('",ranged_weapons!A80,"'")</f>
        <v>'exal':('Exalt WideScatter Shotgun'</v>
      </c>
      <c r="B79" t="str">
        <f>CONCATENATE("'",ranged_weapons!B80,"'")</f>
        <v>'Shotgun'</v>
      </c>
      <c r="C79" t="str">
        <f>CONCATENATE("'",ranged_weapons!C80,"'")</f>
        <v>'Kinetic'</v>
      </c>
      <c r="D79" t="str">
        <f>CONCATENATE("'",ranged_weapons!D80,"m'")</f>
        <v>'8m'</v>
      </c>
      <c r="E79" t="str">
        <f>CONCATENATE("'",ranged_weapons!E80,"m'")</f>
        <v>'12m'</v>
      </c>
      <c r="F79" t="str">
        <f>CONCATENATE("'",ranged_weapons!F80,"m'")</f>
        <v>'30m'</v>
      </c>
      <c r="G79">
        <f>ranged_weapons!G80</f>
        <v>3</v>
      </c>
      <c r="H79">
        <f>ranged_weapons!H80</f>
        <v>7</v>
      </c>
      <c r="I79">
        <f>ranged_weapons!I80</f>
        <v>12</v>
      </c>
      <c r="J79" t="str">
        <f>CONCATENATE("'",ranged_weapons!J80,"'")</f>
        <v>'3D10'</v>
      </c>
      <c r="K79" t="str">
        <f>CONCATENATE("'",ranged_weapons!K80,"'")</f>
        <v>'2D10 '</v>
      </c>
      <c r="L79" t="str">
        <f>CONCATENATE("'",ranged_weapons!L80,"'")</f>
        <v>'1D10 '</v>
      </c>
      <c r="M79" t="str">
        <f>CONCATENATE("'",ranged_weapons!M80,"'")</f>
        <v>'N/A'</v>
      </c>
      <c r="N79">
        <f>ranged_weapons!N80</f>
        <v>6</v>
      </c>
      <c r="O79" t="str">
        <f>CONCATENATE("'",ranged_weapons!O80,"'")</f>
        <v>'N/A'</v>
      </c>
      <c r="P79" t="str">
        <f>CONCATENATE("'",ranged_weapons!P80,"'")</f>
        <v>'N/A'</v>
      </c>
      <c r="Q79" t="str">
        <f>CONCATENATE("'",ranged_weapons!Q80,"'")</f>
        <v>'N/A'</v>
      </c>
      <c r="R79" t="str">
        <f>CONCATENATE("'",ranged_weapons!R80,"'")</f>
        <v>'N/A'</v>
      </c>
      <c r="S79" t="str">
        <f>CONCATENATE("'",PROPER(ranged_weapons!S80),"'")</f>
        <v>'False'</v>
      </c>
      <c r="T79" t="str">
        <f>CONCATENATE("'",PROPER(ranged_weapons!T80),"'")</f>
        <v>'False'</v>
      </c>
      <c r="U79" t="str">
        <f>IF(ranged_weapons!U80="","'N/A'",ranged_weapons!U80)</f>
        <v>'N/A'</v>
      </c>
      <c r="V79" t="str">
        <f>CONCATENATE("'",PROPER(ranged_weapons!V80),"'")</f>
        <v>'False'</v>
      </c>
      <c r="W79" t="str">
        <f>CONCATENATE("'",PROPER(ranged_weapons!W80),"'")</f>
        <v>'True'</v>
      </c>
      <c r="X79" t="str">
        <f>CONCATENATE("'",ranged_weapons!X80,"'")</f>
        <v>'Full damage with divide fire'</v>
      </c>
      <c r="Y79">
        <f>ranged_weapons!Y80</f>
        <v>78000</v>
      </c>
      <c r="Z79" t="str">
        <f>CONCATENATE("'",ranged_weapons!Z80,"'),\")</f>
        <v>'Rare'),\</v>
      </c>
    </row>
    <row r="80" spans="1:26" x14ac:dyDescent="0.25">
      <c r="A80" t="str">
        <f>CONCATENATE("'",LOWER(LEFT(ranged_weapons!A81,4)),"':('",ranged_weapons!A81,"'")</f>
        <v>'jupi':('Jupiter 'Lockon' Short Barrelled Rifle'</v>
      </c>
      <c r="B80" t="str">
        <f>CONCATENATE("'",ranged_weapons!B81,"'")</f>
        <v>'Shotgun'</v>
      </c>
      <c r="C80" t="str">
        <f>CONCATENATE("'",ranged_weapons!C81,"'")</f>
        <v>'Kinetic'</v>
      </c>
      <c r="D80" t="str">
        <f>CONCATENATE("'",ranged_weapons!D81,"m'")</f>
        <v>'8m'</v>
      </c>
      <c r="E80" t="str">
        <f>CONCATENATE("'",ranged_weapons!E81,"m'")</f>
        <v>'16m'</v>
      </c>
      <c r="F80" t="str">
        <f>CONCATENATE("'",ranged_weapons!F81,"m'")</f>
        <v>'70m'</v>
      </c>
      <c r="G80">
        <f>ranged_weapons!G81</f>
        <v>3</v>
      </c>
      <c r="H80">
        <f>ranged_weapons!H81</f>
        <v>7</v>
      </c>
      <c r="I80">
        <f>ranged_weapons!I81</f>
        <v>12</v>
      </c>
      <c r="J80" t="str">
        <f>CONCATENATE("'",ranged_weapons!J81,"'")</f>
        <v>'4D10'</v>
      </c>
      <c r="K80" t="str">
        <f>CONCATENATE("'",ranged_weapons!K81,"'")</f>
        <v>'2D10 '</v>
      </c>
      <c r="L80" t="str">
        <f>CONCATENATE("'",ranged_weapons!L81,"'")</f>
        <v>'1D10 '</v>
      </c>
      <c r="M80" t="str">
        <f>CONCATENATE("'",ranged_weapons!M81,"'")</f>
        <v>'N/A'</v>
      </c>
      <c r="N80">
        <f>ranged_weapons!N81</f>
        <v>6</v>
      </c>
      <c r="O80" t="str">
        <f>CONCATENATE("'",ranged_weapons!O81,"'")</f>
        <v>'N/A'</v>
      </c>
      <c r="P80" t="str">
        <f>CONCATENATE("'",ranged_weapons!P81,"'")</f>
        <v>'N/A'</v>
      </c>
      <c r="Q80" t="str">
        <f>CONCATENATE("'",ranged_weapons!Q81,"'")</f>
        <v>'N/A'</v>
      </c>
      <c r="R80" t="str">
        <f>CONCATENATE("'",ranged_weapons!R81,"'")</f>
        <v>'N/A'</v>
      </c>
      <c r="S80" t="str">
        <f>CONCATENATE("'",PROPER(ranged_weapons!S81),"'")</f>
        <v>'False'</v>
      </c>
      <c r="T80" t="str">
        <f>CONCATENATE("'",PROPER(ranged_weapons!T81),"'")</f>
        <v>'False'</v>
      </c>
      <c r="U80" t="str">
        <f>IF(ranged_weapons!U81="","'N/A'",ranged_weapons!U81)</f>
        <v>Effect('kin_weap',10)</v>
      </c>
      <c r="V80" t="str">
        <f>CONCATENATE("'",PROPER(ranged_weapons!V81),"'")</f>
        <v>'False'</v>
      </c>
      <c r="W80" t="str">
        <f>CONCATENATE("'",PROPER(ranged_weapons!W81),"'")</f>
        <v>'False'</v>
      </c>
      <c r="X80" t="str">
        <f>CONCATENATE("'",ranged_weapons!X81,"'")</f>
        <v>'N/A'</v>
      </c>
      <c r="Y80">
        <f>ranged_weapons!Y81</f>
        <v>867000</v>
      </c>
      <c r="Z80" t="str">
        <f>CONCATENATE("'",ranged_weapons!Z81,"'),\")</f>
        <v>'Rare'),\</v>
      </c>
    </row>
    <row r="81" spans="1:26" x14ac:dyDescent="0.25">
      <c r="A81" t="str">
        <f>CONCATENATE("'",LOWER(LEFT(ranged_weapons!A82,4)),"':('",ranged_weapons!A82,"'")</f>
        <v>'micr':('Micro-Shotgun'</v>
      </c>
      <c r="B81" t="str">
        <f>CONCATENATE("'",ranged_weapons!B82,"'")</f>
        <v>'Shotgun'</v>
      </c>
      <c r="C81" t="str">
        <f>CONCATENATE("'",ranged_weapons!C82,"'")</f>
        <v>'Kinetic'</v>
      </c>
      <c r="D81" t="str">
        <f>CONCATENATE("'",ranged_weapons!D82,"m'")</f>
        <v>'6m'</v>
      </c>
      <c r="E81" t="str">
        <f>CONCATENATE("'",ranged_weapons!E82,"m'")</f>
        <v>'10m'</v>
      </c>
      <c r="F81" t="str">
        <f>CONCATENATE("'",ranged_weapons!F82,"m'")</f>
        <v>'30m'</v>
      </c>
      <c r="G81">
        <f>ranged_weapons!G82</f>
        <v>3</v>
      </c>
      <c r="H81">
        <f>ranged_weapons!H82</f>
        <v>7</v>
      </c>
      <c r="I81">
        <f>ranged_weapons!I82</f>
        <v>12</v>
      </c>
      <c r="J81" t="str">
        <f>CONCATENATE("'",ranged_weapons!J82,"'")</f>
        <v>'3D10'</v>
      </c>
      <c r="K81" t="str">
        <f>CONCATENATE("'",ranged_weapons!K82,"'")</f>
        <v>'2D10 '</v>
      </c>
      <c r="L81" t="str">
        <f>CONCATENATE("'",ranged_weapons!L82,"'")</f>
        <v>'1D10 '</v>
      </c>
      <c r="M81" t="str">
        <f>CONCATENATE("'",ranged_weapons!M82,"'")</f>
        <v>'N/A'</v>
      </c>
      <c r="N81">
        <f>ranged_weapons!N82</f>
        <v>3</v>
      </c>
      <c r="O81" t="str">
        <f>CONCATENATE("'",ranged_weapons!O82,"'")</f>
        <v>'N/A'</v>
      </c>
      <c r="P81" t="str">
        <f>CONCATENATE("'",ranged_weapons!P82,"'")</f>
        <v>'N/A'</v>
      </c>
      <c r="Q81" t="str">
        <f>CONCATENATE("'",ranged_weapons!Q82,"'")</f>
        <v>'N/A'</v>
      </c>
      <c r="R81" t="str">
        <f>CONCATENATE("'",ranged_weapons!R82,"'")</f>
        <v>'N/A'</v>
      </c>
      <c r="S81" t="str">
        <f>CONCATENATE("'",PROPER(ranged_weapons!S82),"'")</f>
        <v>'True'</v>
      </c>
      <c r="T81" t="str">
        <f>CONCATENATE("'",PROPER(ranged_weapons!T82),"'")</f>
        <v>'False'</v>
      </c>
      <c r="U81" t="str">
        <f>IF(ranged_weapons!U82="","'N/A'",ranged_weapons!U82)</f>
        <v>'N/A'</v>
      </c>
      <c r="V81" t="str">
        <f>CONCATENATE("'",PROPER(ranged_weapons!V82),"'")</f>
        <v>'False'</v>
      </c>
      <c r="W81" t="str">
        <f>CONCATENATE("'",PROPER(ranged_weapons!W82),"'")</f>
        <v>'False'</v>
      </c>
      <c r="X81" t="str">
        <f>CONCATENATE("'",ranged_weapons!X82,"'")</f>
        <v>'N/A'</v>
      </c>
      <c r="Y81">
        <f>ranged_weapons!Y82</f>
        <v>190000</v>
      </c>
      <c r="Z81" t="str">
        <f>CONCATENATE("'",ranged_weapons!Z82,"'),\")</f>
        <v>'Rare'),\</v>
      </c>
    </row>
    <row r="82" spans="1:26" x14ac:dyDescent="0.25">
      <c r="A82" t="str">
        <f>CONCATENATE("'",LOWER(LEFT(ranged_weapons!A83,4)),"':('",ranged_weapons!A83,"'")</f>
        <v>'shot':('Shotgun'</v>
      </c>
      <c r="B82" t="str">
        <f>CONCATENATE("'",ranged_weapons!B83,"'")</f>
        <v>'Shotgun'</v>
      </c>
      <c r="C82" t="str">
        <f>CONCATENATE("'",ranged_weapons!C83,"'")</f>
        <v>'Kinetic'</v>
      </c>
      <c r="D82" t="str">
        <f>CONCATENATE("'",ranged_weapons!D83,"m'")</f>
        <v>'6m'</v>
      </c>
      <c r="E82" t="str">
        <f>CONCATENATE("'",ranged_weapons!E83,"m'")</f>
        <v>'12m'</v>
      </c>
      <c r="F82" t="str">
        <f>CONCATENATE("'",ranged_weapons!F83,"m'")</f>
        <v>'50m'</v>
      </c>
      <c r="G82">
        <f>ranged_weapons!G83</f>
        <v>3</v>
      </c>
      <c r="H82">
        <f>ranged_weapons!H83</f>
        <v>7</v>
      </c>
      <c r="I82">
        <f>ranged_weapons!I83</f>
        <v>12</v>
      </c>
      <c r="J82" t="str">
        <f>CONCATENATE("'",ranged_weapons!J83,"'")</f>
        <v>'3D10'</v>
      </c>
      <c r="K82" t="str">
        <f>CONCATENATE("'",ranged_weapons!K83,"'")</f>
        <v>'2D10 '</v>
      </c>
      <c r="L82" t="str">
        <f>CONCATENATE("'",ranged_weapons!L83,"'")</f>
        <v>'1D10 '</v>
      </c>
      <c r="M82" t="str">
        <f>CONCATENATE("'",ranged_weapons!M83,"'")</f>
        <v>'N/A'</v>
      </c>
      <c r="N82">
        <f>ranged_weapons!N83</f>
        <v>6</v>
      </c>
      <c r="O82" t="str">
        <f>CONCATENATE("'",ranged_weapons!O83,"'")</f>
        <v>'N/A'</v>
      </c>
      <c r="P82" t="str">
        <f>CONCATENATE("'",ranged_weapons!P83,"'")</f>
        <v>'N/A'</v>
      </c>
      <c r="Q82" t="str">
        <f>CONCATENATE("'",ranged_weapons!Q83,"'")</f>
        <v>'N/A'</v>
      </c>
      <c r="R82" t="str">
        <f>CONCATENATE("'",ranged_weapons!R83,"'")</f>
        <v>'N/A'</v>
      </c>
      <c r="S82" t="str">
        <f>CONCATENATE("'",PROPER(ranged_weapons!S83),"'")</f>
        <v>'False'</v>
      </c>
      <c r="T82" t="str">
        <f>CONCATENATE("'",PROPER(ranged_weapons!T83),"'")</f>
        <v>'False'</v>
      </c>
      <c r="U82" t="str">
        <f>IF(ranged_weapons!U83="","'N/A'",ranged_weapons!U83)</f>
        <v>'N/A'</v>
      </c>
      <c r="V82" t="str">
        <f>CONCATENATE("'",PROPER(ranged_weapons!V83),"'")</f>
        <v>'False'</v>
      </c>
      <c r="W82" t="str">
        <f>CONCATENATE("'",PROPER(ranged_weapons!W83),"'")</f>
        <v>'False'</v>
      </c>
      <c r="X82" t="str">
        <f>CONCATENATE("'",ranged_weapons!X83,"'")</f>
        <v>'N/A'</v>
      </c>
      <c r="Y82">
        <f>ranged_weapons!Y83</f>
        <v>5</v>
      </c>
      <c r="Z82" t="str">
        <f>CONCATENATE("'",ranged_weapons!Z83,"'),\")</f>
        <v>'Common'),\</v>
      </c>
    </row>
    <row r="83" spans="1:26" x14ac:dyDescent="0.25">
      <c r="A83" t="str">
        <f>CONCATENATE("'",LOWER(LEFT(ranged_weapons!A84,4)),"':('",ranged_weapons!A84,"'")</f>
        <v>'zx90':('ZX9000 Auto-Shotgun'</v>
      </c>
      <c r="B83" t="str">
        <f>CONCATENATE("'",ranged_weapons!B84,"'")</f>
        <v>'Shotgun'</v>
      </c>
      <c r="C83" t="str">
        <f>CONCATENATE("'",ranged_weapons!C84,"'")</f>
        <v>'Kinetic'</v>
      </c>
      <c r="D83" t="str">
        <f>CONCATENATE("'",ranged_weapons!D84,"m'")</f>
        <v>'16m'</v>
      </c>
      <c r="E83" t="str">
        <f>CONCATENATE("'",ranged_weapons!E84,"m'")</f>
        <v>'12m'</v>
      </c>
      <c r="F83" t="str">
        <f>CONCATENATE("'",ranged_weapons!F84,"m'")</f>
        <v>'50m'</v>
      </c>
      <c r="G83">
        <f>ranged_weapons!G84</f>
        <v>3</v>
      </c>
      <c r="H83">
        <f>ranged_weapons!H84</f>
        <v>7</v>
      </c>
      <c r="I83">
        <f>ranged_weapons!I84</f>
        <v>12</v>
      </c>
      <c r="J83" t="str">
        <f>CONCATENATE("'",ranged_weapons!J84,"'")</f>
        <v>'3D10'</v>
      </c>
      <c r="K83" t="str">
        <f>CONCATENATE("'",ranged_weapons!K84,"'")</f>
        <v>'2D10 '</v>
      </c>
      <c r="L83" t="str">
        <f>CONCATENATE("'",ranged_weapons!L84,"'")</f>
        <v>'1D10 '</v>
      </c>
      <c r="M83" t="str">
        <f>CONCATENATE("'",ranged_weapons!M84,"'")</f>
        <v>'4D10'</v>
      </c>
      <c r="N83">
        <f>ranged_weapons!N84</f>
        <v>3</v>
      </c>
      <c r="O83" t="str">
        <f>CONCATENATE("'",ranged_weapons!O84,"'")</f>
        <v>'N/A'</v>
      </c>
      <c r="P83" t="str">
        <f>CONCATENATE("'",ranged_weapons!P84,"'")</f>
        <v>'N/A'</v>
      </c>
      <c r="Q83" t="str">
        <f>CONCATENATE("'",ranged_weapons!Q84,"'")</f>
        <v>'N/A'</v>
      </c>
      <c r="R83" t="str">
        <f>CONCATENATE("'",ranged_weapons!R84,"'")</f>
        <v>'N/A'</v>
      </c>
      <c r="S83" t="str">
        <f>CONCATENATE("'",PROPER(ranged_weapons!S84),"'")</f>
        <v>'False'</v>
      </c>
      <c r="T83" t="str">
        <f>CONCATENATE("'",PROPER(ranged_weapons!T84),"'")</f>
        <v>'False'</v>
      </c>
      <c r="U83" t="str">
        <f>IF(ranged_weapons!U84="","'N/A'",ranged_weapons!U84)</f>
        <v>'N/A'</v>
      </c>
      <c r="V83" t="str">
        <f>CONCATENATE("'",PROPER(ranged_weapons!V84),"'")</f>
        <v>'False'</v>
      </c>
      <c r="W83" t="str">
        <f>CONCATENATE("'",PROPER(ranged_weapons!W84),"'")</f>
        <v>'False'</v>
      </c>
      <c r="X83" t="str">
        <f>CONCATENATE("'",ranged_weapons!X84,"'")</f>
        <v>'N/A'</v>
      </c>
      <c r="Y83">
        <f>ranged_weapons!Y84</f>
        <v>19400000</v>
      </c>
      <c r="Z83" t="str">
        <f>CONCATENATE("'",ranged_weapons!Z84,"'),\")</f>
        <v>'Rare'),\</v>
      </c>
    </row>
    <row r="84" spans="1:26" x14ac:dyDescent="0.25">
      <c r="A84" t="str">
        <f>CONCATENATE("'",LOWER(LEFT(ranged_weapons!A85,4)),"':('",ranged_weapons!A85,"'")</f>
        <v>'ergo':('Ergon Tommygun'</v>
      </c>
      <c r="B84" t="str">
        <f>CONCATENATE("'",ranged_weapons!B85,"'")</f>
        <v>'Submachine Gun'</v>
      </c>
      <c r="C84" t="str">
        <f>CONCATENATE("'",ranged_weapons!C85,"'")</f>
        <v>'Kinetic'</v>
      </c>
      <c r="D84" t="str">
        <f>CONCATENATE("'",ranged_weapons!D85,"m'")</f>
        <v>'12m'</v>
      </c>
      <c r="E84" t="str">
        <f>CONCATENATE("'",ranged_weapons!E85,"m'")</f>
        <v>'64m'</v>
      </c>
      <c r="F84" t="str">
        <f>CONCATENATE("'",ranged_weapons!F85,"m'")</f>
        <v>'128m'</v>
      </c>
      <c r="G84">
        <f>ranged_weapons!G85</f>
        <v>5</v>
      </c>
      <c r="H84">
        <f>ranged_weapons!H85</f>
        <v>8</v>
      </c>
      <c r="I84">
        <f>ranged_weapons!I85</f>
        <v>14</v>
      </c>
      <c r="J84" t="str">
        <f>CONCATENATE("'",ranged_weapons!J85,"'")</f>
        <v>'1D10 '</v>
      </c>
      <c r="K84" t="str">
        <f>CONCATENATE("'",ranged_weapons!K85,"'")</f>
        <v>'1D10 '</v>
      </c>
      <c r="L84" t="str">
        <f>CONCATENATE("'",ranged_weapons!L85,"'")</f>
        <v>'1D10 '</v>
      </c>
      <c r="M84" t="str">
        <f>CONCATENATE("'",ranged_weapons!M85,"'")</f>
        <v>'3D10'</v>
      </c>
      <c r="N84">
        <f>ranged_weapons!N85</f>
        <v>8</v>
      </c>
      <c r="O84" t="str">
        <f>CONCATENATE("'",ranged_weapons!O85,"'")</f>
        <v>'N/A'</v>
      </c>
      <c r="P84" t="str">
        <f>CONCATENATE("'",ranged_weapons!P85,"'")</f>
        <v>'N/A'</v>
      </c>
      <c r="Q84" t="str">
        <f>CONCATENATE("'",ranged_weapons!Q85,"'")</f>
        <v>'N/A'</v>
      </c>
      <c r="R84" t="str">
        <f>CONCATENATE("'",ranged_weapons!R85,"'")</f>
        <v>'N/A'</v>
      </c>
      <c r="S84" t="str">
        <f>CONCATENATE("'",PROPER(ranged_weapons!S85),"'")</f>
        <v>'False'</v>
      </c>
      <c r="T84" t="str">
        <f>CONCATENATE("'",PROPER(ranged_weapons!T85),"'")</f>
        <v>'False'</v>
      </c>
      <c r="U84" t="str">
        <f>IF(ranged_weapons!U85="","'N/A'",ranged_weapons!U85)</f>
        <v>'N/A'</v>
      </c>
      <c r="V84" t="str">
        <f>CONCATENATE("'",PROPER(ranged_weapons!V85),"'")</f>
        <v>'False'</v>
      </c>
      <c r="W84" t="str">
        <f>CONCATENATE("'",PROPER(ranged_weapons!W85),"'")</f>
        <v>'False'</v>
      </c>
      <c r="X84" t="str">
        <f>CONCATENATE("'",ranged_weapons!X85,"'")</f>
        <v>'N/A'</v>
      </c>
      <c r="Y84">
        <f>ranged_weapons!Y85</f>
        <v>74000</v>
      </c>
      <c r="Z84" t="str">
        <f>CONCATENATE("'",ranged_weapons!Z85,"'),\")</f>
        <v>'Rare'),\</v>
      </c>
    </row>
    <row r="85" spans="1:26" x14ac:dyDescent="0.25">
      <c r="A85" t="str">
        <f>CONCATENATE("'",LOWER(LEFT(ranged_weapons!A86,4)),"':('",ranged_weapons!A86,"'")</f>
        <v>'ints':('Intsys JR4 SMG'</v>
      </c>
      <c r="B85" t="str">
        <f>CONCATENATE("'",ranged_weapons!B86,"'")</f>
        <v>'Submachine Gun'</v>
      </c>
      <c r="C85" t="str">
        <f>CONCATENATE("'",ranged_weapons!C86,"'")</f>
        <v>'Kinetic'</v>
      </c>
      <c r="D85" t="str">
        <f>CONCATENATE("'",ranged_weapons!D86,"m'")</f>
        <v>'10m'</v>
      </c>
      <c r="E85" t="str">
        <f>CONCATENATE("'",ranged_weapons!E86,"m'")</f>
        <v>'60m'</v>
      </c>
      <c r="F85" t="str">
        <f>CONCATENATE("'",ranged_weapons!F86,"m'")</f>
        <v>'120m'</v>
      </c>
      <c r="G85">
        <f>ranged_weapons!G86</f>
        <v>5</v>
      </c>
      <c r="H85">
        <f>ranged_weapons!H86</f>
        <v>8</v>
      </c>
      <c r="I85">
        <f>ranged_weapons!I86</f>
        <v>14</v>
      </c>
      <c r="J85" t="str">
        <f>CONCATENATE("'",ranged_weapons!J86,"'")</f>
        <v>'2D10 '</v>
      </c>
      <c r="K85" t="str">
        <f>CONCATENATE("'",ranged_weapons!K86,"'")</f>
        <v>'2D10 '</v>
      </c>
      <c r="L85" t="str">
        <f>CONCATENATE("'",ranged_weapons!L86,"'")</f>
        <v>'2D10 '</v>
      </c>
      <c r="M85" t="str">
        <f>CONCATENATE("'",ranged_weapons!M86,"'")</f>
        <v>'4D10'</v>
      </c>
      <c r="N85">
        <f>ranged_weapons!N86</f>
        <v>4</v>
      </c>
      <c r="O85" t="str">
        <f>CONCATENATE("'",ranged_weapons!O86,"'")</f>
        <v>'N/A'</v>
      </c>
      <c r="P85" t="str">
        <f>CONCATENATE("'",ranged_weapons!P86,"'")</f>
        <v>'N/A'</v>
      </c>
      <c r="Q85" t="str">
        <f>CONCATENATE("'",ranged_weapons!Q86,"'")</f>
        <v>'N/A'</v>
      </c>
      <c r="R85" t="str">
        <f>CONCATENATE("'",ranged_weapons!R86,"'")</f>
        <v>'N/A'</v>
      </c>
      <c r="S85" t="str">
        <f>CONCATENATE("'",PROPER(ranged_weapons!S86),"'")</f>
        <v>'False'</v>
      </c>
      <c r="T85" t="str">
        <f>CONCATENATE("'",PROPER(ranged_weapons!T86),"'")</f>
        <v>'False'</v>
      </c>
      <c r="U85" t="str">
        <f>IF(ranged_weapons!U86="","'N/A'",ranged_weapons!U86)</f>
        <v>Effect('kin_weap',10)</v>
      </c>
      <c r="V85" t="str">
        <f>CONCATENATE("'",PROPER(ranged_weapons!V86),"'")</f>
        <v>'False'</v>
      </c>
      <c r="W85" t="str">
        <f>CONCATENATE("'",PROPER(ranged_weapons!W86),"'")</f>
        <v>'False'</v>
      </c>
      <c r="X85" t="str">
        <f>CONCATENATE("'",ranged_weapons!X86,"'")</f>
        <v>'N/A'</v>
      </c>
      <c r="Y85">
        <f>ranged_weapons!Y86</f>
        <v>1345000</v>
      </c>
      <c r="Z85" t="str">
        <f>CONCATENATE("'",ranged_weapons!Z86,"'),\")</f>
        <v>'Rare'),\</v>
      </c>
    </row>
    <row r="86" spans="1:26" x14ac:dyDescent="0.25">
      <c r="A86" t="str">
        <f>CONCATENATE("'",LOWER(LEFT(ranged_weapons!A87,4)),"':('",ranged_weapons!A87,"'")</f>
        <v>'k33 ':('K33 Multifire SMG'</v>
      </c>
      <c r="B86" t="str">
        <f>CONCATENATE("'",ranged_weapons!B87,"'")</f>
        <v>'Submachine Gun'</v>
      </c>
      <c r="C86" t="str">
        <f>CONCATENATE("'",ranged_weapons!C87,"'")</f>
        <v>'Kinetic'</v>
      </c>
      <c r="D86" t="str">
        <f>CONCATENATE("'",ranged_weapons!D87,"m'")</f>
        <v>'10m'</v>
      </c>
      <c r="E86" t="str">
        <f>CONCATENATE("'",ranged_weapons!E87,"m'")</f>
        <v>'60m'</v>
      </c>
      <c r="F86" t="str">
        <f>CONCATENATE("'",ranged_weapons!F87,"m'")</f>
        <v>'120m'</v>
      </c>
      <c r="G86">
        <f>ranged_weapons!G87</f>
        <v>5</v>
      </c>
      <c r="H86">
        <f>ranged_weapons!H87</f>
        <v>8</v>
      </c>
      <c r="I86">
        <f>ranged_weapons!I87</f>
        <v>14</v>
      </c>
      <c r="J86" t="str">
        <f>CONCATENATE("'",ranged_weapons!J87,"'")</f>
        <v>'1D10 '</v>
      </c>
      <c r="K86" t="str">
        <f>CONCATENATE("'",ranged_weapons!K87,"'")</f>
        <v>'1D10 '</v>
      </c>
      <c r="L86" t="str">
        <f>CONCATENATE("'",ranged_weapons!L87,"'")</f>
        <v>'1D10 '</v>
      </c>
      <c r="M86" t="str">
        <f>CONCATENATE("'",ranged_weapons!M87,"'")</f>
        <v>'4D10'</v>
      </c>
      <c r="N86">
        <f>ranged_weapons!N87</f>
        <v>3</v>
      </c>
      <c r="O86" t="str">
        <f>CONCATENATE("'",ranged_weapons!O87,"'")</f>
        <v>'N/A'</v>
      </c>
      <c r="P86" t="str">
        <f>CONCATENATE("'",ranged_weapons!P87,"'")</f>
        <v>'N/A'</v>
      </c>
      <c r="Q86" t="str">
        <f>CONCATENATE("'",ranged_weapons!Q87,"'")</f>
        <v>'N/A'</v>
      </c>
      <c r="R86" t="str">
        <f>CONCATENATE("'",ranged_weapons!R87,"'")</f>
        <v>'N/A'</v>
      </c>
      <c r="S86" t="str">
        <f>CONCATENATE("'",PROPER(ranged_weapons!S87),"'")</f>
        <v>'False'</v>
      </c>
      <c r="T86" t="str">
        <f>CONCATENATE("'",PROPER(ranged_weapons!T87),"'")</f>
        <v>'False'</v>
      </c>
      <c r="U86" t="str">
        <f>IF(ranged_weapons!U87="","'N/A'",ranged_weapons!U87)</f>
        <v>'N/A'</v>
      </c>
      <c r="V86" t="str">
        <f>CONCATENATE("'",PROPER(ranged_weapons!V87),"'")</f>
        <v>'False'</v>
      </c>
      <c r="W86" t="str">
        <f>CONCATENATE("'",PROPER(ranged_weapons!W87),"'")</f>
        <v>'False'</v>
      </c>
      <c r="X86" t="str">
        <f>CONCATENATE("'",ranged_weapons!X87,"'")</f>
        <v>'N/A'</v>
      </c>
      <c r="Y86">
        <f>ranged_weapons!Y87</f>
        <v>175500</v>
      </c>
      <c r="Z86" t="str">
        <f>CONCATENATE("'",ranged_weapons!Z87,"'),\")</f>
        <v>'Rare'),\</v>
      </c>
    </row>
    <row r="87" spans="1:26" x14ac:dyDescent="0.25">
      <c r="A87" t="str">
        <f>CONCATENATE("'",LOWER(LEFT(ranged_weapons!A88,4)),"':('",ranged_weapons!A88,"'")</f>
        <v>'krak':('Krakoff Demolisher Rifle'</v>
      </c>
      <c r="B87" t="str">
        <f>CONCATENATE("'",ranged_weapons!B88,"'")</f>
        <v>'Submachine Gun'</v>
      </c>
      <c r="C87" t="str">
        <f>CONCATENATE("'",ranged_weapons!C88,"'")</f>
        <v>'Kinetic'</v>
      </c>
      <c r="D87" t="str">
        <f>CONCATENATE("'",ranged_weapons!D88,"m'")</f>
        <v>'10m'</v>
      </c>
      <c r="E87" t="str">
        <f>CONCATENATE("'",ranged_weapons!E88,"m'")</f>
        <v>'60m'</v>
      </c>
      <c r="F87" t="str">
        <f>CONCATENATE("'",ranged_weapons!F88,"m'")</f>
        <v>'120m'</v>
      </c>
      <c r="G87">
        <f>ranged_weapons!G88</f>
        <v>5</v>
      </c>
      <c r="H87">
        <f>ranged_weapons!H88</f>
        <v>8</v>
      </c>
      <c r="I87">
        <f>ranged_weapons!I88</f>
        <v>14</v>
      </c>
      <c r="J87" t="str">
        <f>CONCATENATE("'",ranged_weapons!J88,"'")</f>
        <v>'2D10 '</v>
      </c>
      <c r="K87" t="str">
        <f>CONCATENATE("'",ranged_weapons!K88,"'")</f>
        <v>'2D10 '</v>
      </c>
      <c r="L87" t="str">
        <f>CONCATENATE("'",ranged_weapons!L88,"'")</f>
        <v>'2D10 '</v>
      </c>
      <c r="M87" t="str">
        <f>CONCATENATE("'",ranged_weapons!M88,"'")</f>
        <v>'4D10'</v>
      </c>
      <c r="N87">
        <f>ranged_weapons!N88</f>
        <v>6</v>
      </c>
      <c r="O87" t="str">
        <f>CONCATENATE("'",ranged_weapons!O88,"'")</f>
        <v>'N/A'</v>
      </c>
      <c r="P87" t="str">
        <f>CONCATENATE("'",ranged_weapons!P88,"'")</f>
        <v>'N/A'</v>
      </c>
      <c r="Q87" t="str">
        <f>CONCATENATE("'",ranged_weapons!Q88,"'")</f>
        <v>'N/A'</v>
      </c>
      <c r="R87" t="str">
        <f>CONCATENATE("'",ranged_weapons!R88,"'")</f>
        <v>'N/A'</v>
      </c>
      <c r="S87" t="str">
        <f>CONCATENATE("'",PROPER(ranged_weapons!S88),"'")</f>
        <v>'False'</v>
      </c>
      <c r="T87" t="str">
        <f>CONCATENATE("'",PROPER(ranged_weapons!T88),"'")</f>
        <v>'False'</v>
      </c>
      <c r="U87" t="str">
        <f>IF(ranged_weapons!U88="","'N/A'",ranged_weapons!U88)</f>
        <v>'N/A'</v>
      </c>
      <c r="V87" t="str">
        <f>CONCATENATE("'",PROPER(ranged_weapons!V88),"'")</f>
        <v>'False'</v>
      </c>
      <c r="W87" t="str">
        <f>CONCATENATE("'",PROPER(ranged_weapons!W88),"'")</f>
        <v>'False'</v>
      </c>
      <c r="X87" t="str">
        <f>CONCATENATE("'",ranged_weapons!X88,"'")</f>
        <v>'Includes underslung grenade launcher.'</v>
      </c>
      <c r="Y87">
        <f>ranged_weapons!Y88</f>
        <v>3050000</v>
      </c>
      <c r="Z87" t="str">
        <f>CONCATENATE("'",ranged_weapons!Z88,"'),\")</f>
        <v>'Rare'),\</v>
      </c>
    </row>
    <row r="88" spans="1:26" x14ac:dyDescent="0.25">
      <c r="A88" t="str">
        <f>CONCATENATE("'",LOWER(LEFT(ranged_weapons!A89,4)),"':('",ranged_weapons!A89,"'")</f>
        <v>'long':('Longarm Deadfire SMG'</v>
      </c>
      <c r="B88" t="str">
        <f>CONCATENATE("'",ranged_weapons!B89,"'")</f>
        <v>'Submachine Gun'</v>
      </c>
      <c r="C88" t="str">
        <f>CONCATENATE("'",ranged_weapons!C89,"'")</f>
        <v>'Kinetic'</v>
      </c>
      <c r="D88" t="str">
        <f>CONCATENATE("'",ranged_weapons!D89,"m'")</f>
        <v>'12m'</v>
      </c>
      <c r="E88" t="str">
        <f>CONCATENATE("'",ranged_weapons!E89,"m'")</f>
        <v>'64m'</v>
      </c>
      <c r="F88" t="str">
        <f>CONCATENATE("'",ranged_weapons!F89,"m'")</f>
        <v>'128m'</v>
      </c>
      <c r="G88">
        <f>ranged_weapons!G89</f>
        <v>5</v>
      </c>
      <c r="H88">
        <f>ranged_weapons!H89</f>
        <v>8</v>
      </c>
      <c r="I88">
        <f>ranged_weapons!I89</f>
        <v>14</v>
      </c>
      <c r="J88" t="str">
        <f>CONCATENATE("'",ranged_weapons!J89,"'")</f>
        <v>'1D10 '</v>
      </c>
      <c r="K88" t="str">
        <f>CONCATENATE("'",ranged_weapons!K89,"'")</f>
        <v>'1D10 '</v>
      </c>
      <c r="L88" t="str">
        <f>CONCATENATE("'",ranged_weapons!L89,"'")</f>
        <v>'1D10 '</v>
      </c>
      <c r="M88" t="str">
        <f>CONCATENATE("'",ranged_weapons!M89,"'")</f>
        <v>'3D10'</v>
      </c>
      <c r="N88">
        <f>ranged_weapons!N89</f>
        <v>4</v>
      </c>
      <c r="O88" t="str">
        <f>CONCATENATE("'",ranged_weapons!O89,"'")</f>
        <v>'N/A'</v>
      </c>
      <c r="P88" t="str">
        <f>CONCATENATE("'",ranged_weapons!P89,"'")</f>
        <v>'N/A'</v>
      </c>
      <c r="Q88" t="str">
        <f>CONCATENATE("'",ranged_weapons!Q89,"'")</f>
        <v>'N/A'</v>
      </c>
      <c r="R88" t="str">
        <f>CONCATENATE("'",ranged_weapons!R89,"'")</f>
        <v>'N/A'</v>
      </c>
      <c r="S88" t="str">
        <f>CONCATENATE("'",PROPER(ranged_weapons!S89),"'")</f>
        <v>'False'</v>
      </c>
      <c r="T88" t="str">
        <f>CONCATENATE("'",PROPER(ranged_weapons!T89),"'")</f>
        <v>'False'</v>
      </c>
      <c r="U88" t="str">
        <f>IF(ranged_weapons!U89="","'N/A'",ranged_weapons!U89)</f>
        <v>Effect('kin_weap',5)</v>
      </c>
      <c r="V88" t="str">
        <f>CONCATENATE("'",PROPER(ranged_weapons!V89),"'")</f>
        <v>'False'</v>
      </c>
      <c r="W88" t="str">
        <f>CONCATENATE("'",PROPER(ranged_weapons!W89),"'")</f>
        <v>'False'</v>
      </c>
      <c r="X88" t="str">
        <f>CONCATENATE("'",ranged_weapons!X89,"'")</f>
        <v>'Includes underslung grenade launcher.'</v>
      </c>
      <c r="Y88">
        <f>ranged_weapons!Y89</f>
        <v>310000</v>
      </c>
      <c r="Z88" t="str">
        <f>CONCATENATE("'",ranged_weapons!Z89,"'),\")</f>
        <v>'Rare'),\</v>
      </c>
    </row>
    <row r="89" spans="1:26" x14ac:dyDescent="0.25">
      <c r="A89" t="str">
        <f>CONCATENATE("'",LOWER(LEFT(ranged_weapons!A90,4)),"':('",ranged_weapons!A90,"'")</f>
        <v>'skol':('Skollanga 'Slammer' SMG'</v>
      </c>
      <c r="B89" t="str">
        <f>CONCATENATE("'",ranged_weapons!B90,"'")</f>
        <v>'Submachine Gun'</v>
      </c>
      <c r="C89" t="str">
        <f>CONCATENATE("'",ranged_weapons!C90,"'")</f>
        <v>'Kinetic'</v>
      </c>
      <c r="D89" t="str">
        <f>CONCATENATE("'",ranged_weapons!D90,"m'")</f>
        <v>'10m'</v>
      </c>
      <c r="E89" t="str">
        <f>CONCATENATE("'",ranged_weapons!E90,"m'")</f>
        <v>'60m'</v>
      </c>
      <c r="F89" t="str">
        <f>CONCATENATE("'",ranged_weapons!F90,"m'")</f>
        <v>'120m'</v>
      </c>
      <c r="G89">
        <f>ranged_weapons!G90</f>
        <v>5</v>
      </c>
      <c r="H89">
        <f>ranged_weapons!H90</f>
        <v>8</v>
      </c>
      <c r="I89">
        <f>ranged_weapons!I90</f>
        <v>14</v>
      </c>
      <c r="J89" t="str">
        <f>CONCATENATE("'",ranged_weapons!J90,"'")</f>
        <v>'2D10 '</v>
      </c>
      <c r="K89" t="str">
        <f>CONCATENATE("'",ranged_weapons!K90,"'")</f>
        <v>'2D10 '</v>
      </c>
      <c r="L89" t="str">
        <f>CONCATENATE("'",ranged_weapons!L90,"'")</f>
        <v>'2D10 '</v>
      </c>
      <c r="M89" t="str">
        <f>CONCATENATE("'",ranged_weapons!M90,"'")</f>
        <v>'3D10'</v>
      </c>
      <c r="N89">
        <f>ranged_weapons!N90</f>
        <v>4</v>
      </c>
      <c r="O89" t="str">
        <f>CONCATENATE("'",ranged_weapons!O90,"'")</f>
        <v>'N/A'</v>
      </c>
      <c r="P89" t="str">
        <f>CONCATENATE("'",ranged_weapons!P90,"'")</f>
        <v>'N/A'</v>
      </c>
      <c r="Q89" t="str">
        <f>CONCATENATE("'",ranged_weapons!Q90,"'")</f>
        <v>'N/A'</v>
      </c>
      <c r="R89" t="str">
        <f>CONCATENATE("'",ranged_weapons!R90,"'")</f>
        <v>'N/A'</v>
      </c>
      <c r="S89" t="str">
        <f>CONCATENATE("'",PROPER(ranged_weapons!S90),"'")</f>
        <v>'False'</v>
      </c>
      <c r="T89" t="str">
        <f>CONCATENATE("'",PROPER(ranged_weapons!T90),"'")</f>
        <v>'False'</v>
      </c>
      <c r="U89" t="str">
        <f>IF(ranged_weapons!U90="","'N/A'",ranged_weapons!U90)</f>
        <v>'N/A'</v>
      </c>
      <c r="V89" t="str">
        <f>CONCATENATE("'",PROPER(ranged_weapons!V90),"'")</f>
        <v>'False'</v>
      </c>
      <c r="W89" t="str">
        <f>CONCATENATE("'",PROPER(ranged_weapons!W90),"'")</f>
        <v>'False'</v>
      </c>
      <c r="X89" t="str">
        <f>CONCATENATE("'",ranged_weapons!X90,"'")</f>
        <v>'Target knocked over on a natural 9 or 10 To Hit.'</v>
      </c>
      <c r="Y89">
        <f>ranged_weapons!Y90</f>
        <v>985000</v>
      </c>
      <c r="Z89" t="str">
        <f>CONCATENATE("'",ranged_weapons!Z90,"'),\")</f>
        <v>'Rare'),\</v>
      </c>
    </row>
    <row r="90" spans="1:26" x14ac:dyDescent="0.25">
      <c r="A90" t="str">
        <f>CONCATENATE("'",LOWER(LEFT(ranged_weapons!A91,4)),"':('",ranged_weapons!A91,"'")</f>
        <v>'sub ':('Sub Machinegun'</v>
      </c>
      <c r="B90" t="str">
        <f>CONCATENATE("'",ranged_weapons!B91,"'")</f>
        <v>'Submachine Gun'</v>
      </c>
      <c r="C90" t="str">
        <f>CONCATENATE("'",ranged_weapons!C91,"'")</f>
        <v>'Kinetic'</v>
      </c>
      <c r="D90" t="str">
        <f>CONCATENATE("'",ranged_weapons!D91,"m'")</f>
        <v>'10m'</v>
      </c>
      <c r="E90" t="str">
        <f>CONCATENATE("'",ranged_weapons!E91,"m'")</f>
        <v>'60m'</v>
      </c>
      <c r="F90" t="str">
        <f>CONCATENATE("'",ranged_weapons!F91,"m'")</f>
        <v>'120m'</v>
      </c>
      <c r="G90">
        <f>ranged_weapons!G91</f>
        <v>5</v>
      </c>
      <c r="H90">
        <f>ranged_weapons!H91</f>
        <v>8</v>
      </c>
      <c r="I90">
        <f>ranged_weapons!I91</f>
        <v>14</v>
      </c>
      <c r="J90" t="str">
        <f>CONCATENATE("'",ranged_weapons!J91,"'")</f>
        <v>'1D10 '</v>
      </c>
      <c r="K90" t="str">
        <f>CONCATENATE("'",ranged_weapons!K91,"'")</f>
        <v>'1D10 '</v>
      </c>
      <c r="L90" t="str">
        <f>CONCATENATE("'",ranged_weapons!L91,"'")</f>
        <v>'1D10 '</v>
      </c>
      <c r="M90" t="str">
        <f>CONCATENATE("'",ranged_weapons!M91,"'")</f>
        <v>'3D10'</v>
      </c>
      <c r="N90">
        <f>ranged_weapons!N91</f>
        <v>4</v>
      </c>
      <c r="O90" t="str">
        <f>CONCATENATE("'",ranged_weapons!O91,"'")</f>
        <v>'N/A'</v>
      </c>
      <c r="P90" t="str">
        <f>CONCATENATE("'",ranged_weapons!P91,"'")</f>
        <v>'N/A'</v>
      </c>
      <c r="Q90" t="str">
        <f>CONCATENATE("'",ranged_weapons!Q91,"'")</f>
        <v>'N/A'</v>
      </c>
      <c r="R90" t="str">
        <f>CONCATENATE("'",ranged_weapons!R91,"'")</f>
        <v>'N/A'</v>
      </c>
      <c r="S90" t="str">
        <f>CONCATENATE("'",PROPER(ranged_weapons!S91),"'")</f>
        <v>'False'</v>
      </c>
      <c r="T90" t="str">
        <f>CONCATENATE("'",PROPER(ranged_weapons!T91),"'")</f>
        <v>'False'</v>
      </c>
      <c r="U90" t="str">
        <f>IF(ranged_weapons!U91="","'N/A'",ranged_weapons!U91)</f>
        <v>'N/A'</v>
      </c>
      <c r="V90" t="str">
        <f>CONCATENATE("'",PROPER(ranged_weapons!V91),"'")</f>
        <v>'False'</v>
      </c>
      <c r="W90" t="str">
        <f>CONCATENATE("'",PROPER(ranged_weapons!W91),"'")</f>
        <v>'False'</v>
      </c>
      <c r="X90" t="str">
        <f>CONCATENATE("'",ranged_weapons!X91,"'")</f>
        <v>'N/A'</v>
      </c>
      <c r="Y90">
        <f>ranged_weapons!Y91</f>
        <v>9</v>
      </c>
      <c r="Z90" t="str">
        <f>CONCATENATE("'",ranged_weapons!Z91,"'),\")</f>
        <v>'Common'),\</v>
      </c>
    </row>
    <row r="91" spans="1:26" x14ac:dyDescent="0.25">
      <c r="A91" t="str">
        <f>CONCATENATE("'",LOWER(LEFT(ranged_weapons!A92,4)),"':('",ranged_weapons!A92,"'")</f>
        <v>'unde':('Underslung Grenade Launcher'</v>
      </c>
      <c r="B91" t="str">
        <f>CONCATENATE("'",ranged_weapons!B92,"'")</f>
        <v>'Submachine Gun'</v>
      </c>
      <c r="C91" t="str">
        <f>CONCATENATE("'",ranged_weapons!C92,"'")</f>
        <v>'Explosive'</v>
      </c>
      <c r="D91" t="str">
        <f>CONCATENATE("'",ranged_weapons!D92,"m'")</f>
        <v>'N/Am'</v>
      </c>
      <c r="E91" t="str">
        <f>CONCATENATE("'",ranged_weapons!E92,"m'")</f>
        <v>'60m'</v>
      </c>
      <c r="F91" t="str">
        <f>CONCATENATE("'",ranged_weapons!F92,"m'")</f>
        <v>'150m'</v>
      </c>
      <c r="G91" t="str">
        <f>ranged_weapons!G92</f>
        <v>N/A</v>
      </c>
      <c r="H91">
        <f>ranged_weapons!H92</f>
        <v>9</v>
      </c>
      <c r="I91">
        <f>ranged_weapons!I92</f>
        <v>14</v>
      </c>
      <c r="J91" t="str">
        <f>CONCATENATE("'",ranged_weapons!J92,"'")</f>
        <v>'N/A'</v>
      </c>
      <c r="K91" t="str">
        <f>CONCATENATE("'",ranged_weapons!K92,"'")</f>
        <v>'N/A'</v>
      </c>
      <c r="L91" t="str">
        <f>CONCATENATE("'",ranged_weapons!L92,"'")</f>
        <v>'N/A'</v>
      </c>
      <c r="M91" t="str">
        <f>CONCATENATE("'",ranged_weapons!M92,"'")</f>
        <v>'N/A'</v>
      </c>
      <c r="N91">
        <f>ranged_weapons!N92</f>
        <v>2</v>
      </c>
      <c r="O91" t="str">
        <f>CONCATENATE("'",ranged_weapons!O92,"'")</f>
        <v>'6'</v>
      </c>
      <c r="P91" t="str">
        <f>CONCATENATE("'",ranged_weapons!P92,"'")</f>
        <v>'25'</v>
      </c>
      <c r="Q91" t="str">
        <f>CONCATENATE("'",ranged_weapons!Q92,"'")</f>
        <v>'16'</v>
      </c>
      <c r="R91" t="str">
        <f>CONCATENATE("'",ranged_weapons!R92,"'")</f>
        <v>'10'</v>
      </c>
      <c r="S91" t="str">
        <f>CONCATENATE("'",PROPER(ranged_weapons!S92),"'")</f>
        <v>'False'</v>
      </c>
      <c r="T91" t="str">
        <f>CONCATENATE("'",PROPER(ranged_weapons!T92),"'")</f>
        <v>'True'</v>
      </c>
      <c r="U91" t="str">
        <f>IF(ranged_weapons!U92="","'N/A'",ranged_weapons!U92)</f>
        <v>'N/A'</v>
      </c>
      <c r="V91" t="str">
        <f>CONCATENATE("'",PROPER(ranged_weapons!V92),"'")</f>
        <v>'False'</v>
      </c>
      <c r="W91" t="str">
        <f>CONCATENATE("'",PROPER(ranged_weapons!W92),"'")</f>
        <v>'False'</v>
      </c>
      <c r="X91" t="str">
        <f>CONCATENATE("'",ranged_weapons!X92,"'")</f>
        <v>'N/A'</v>
      </c>
      <c r="Y91">
        <f>ranged_weapons!Y92</f>
        <v>40</v>
      </c>
      <c r="Z91" t="str">
        <f>CONCATENATE("'",ranged_weapons!Z92,"'),\")</f>
        <v>'Common'),\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ranged_weapons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Damien Murtagh</cp:lastModifiedBy>
  <dcterms:created xsi:type="dcterms:W3CDTF">2019-08-19T04:08:53Z</dcterms:created>
  <dcterms:modified xsi:type="dcterms:W3CDTF">2019-08-19T04:09:09Z</dcterms:modified>
</cp:coreProperties>
</file>