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- Main" sheetId="1" r:id="rId3"/>
  </sheets>
  <definedNames/>
  <calcPr/>
</workbook>
</file>

<file path=xl/sharedStrings.xml><?xml version="1.0" encoding="utf-8"?>
<sst xmlns="http://schemas.openxmlformats.org/spreadsheetml/2006/main" count="151" uniqueCount="124">
  <si>
    <t># of boards ttl</t>
  </si>
  <si>
    <t>Black MEANS OK</t>
  </si>
  <si>
    <t>RED MEANS OUT OF STOCK</t>
  </si>
  <si>
    <t>Comments</t>
  </si>
  <si>
    <t>Awaiting review</t>
  </si>
  <si>
    <t>ONLY 5 IN STOCK</t>
  </si>
  <si>
    <t>Quantity per board</t>
  </si>
  <si>
    <t>Need to order</t>
  </si>
  <si>
    <t>Min order</t>
  </si>
  <si>
    <t>Unit price</t>
  </si>
  <si>
    <t>Line Total</t>
  </si>
  <si>
    <t>Seller Stock No</t>
  </si>
  <si>
    <t>Manufacturer</t>
  </si>
  <si>
    <t>Manufacturer Part. No.</t>
  </si>
  <si>
    <t>Description</t>
  </si>
  <si>
    <t>Legend</t>
  </si>
  <si>
    <t>Supplier</t>
  </si>
  <si>
    <t>Direct Link</t>
  </si>
  <si>
    <t>213-2367</t>
  </si>
  <si>
    <t>TE Connectivity</t>
  </si>
  <si>
    <t>CRG0603F4K7</t>
  </si>
  <si>
    <t>4.7Kohm</t>
  </si>
  <si>
    <t>R4, R5, R2, R9, R12, R6, R8</t>
  </si>
  <si>
    <t>RS Components</t>
  </si>
  <si>
    <t>http://uk.rs-online.com/web/p/surface-mount-fixed-resistors/2132367</t>
  </si>
  <si>
    <t>213-2531</t>
  </si>
  <si>
    <t>CRG0603F100K</t>
  </si>
  <si>
    <t>100Kohm</t>
  </si>
  <si>
    <t>R1</t>
  </si>
  <si>
    <t>http://uk.rs-online.com/web/p/surface-mount-fixed-resistors/2132531</t>
  </si>
  <si>
    <t>213-2222</t>
  </si>
  <si>
    <t>CRG0603F470R</t>
  </si>
  <si>
    <t>470ohm</t>
  </si>
  <si>
    <t>R7</t>
  </si>
  <si>
    <t>http://uk.rs-online.com/web/p/surface-mount-fixed-resistors/2132222</t>
  </si>
  <si>
    <t>213-2266</t>
  </si>
  <si>
    <t>CRG0603F1K0</t>
  </si>
  <si>
    <t>1Kohm</t>
  </si>
  <si>
    <t>R10</t>
  </si>
  <si>
    <t>http://uk.rs-online.com/web/p/surface-mount-fixed-resistors/2132266</t>
  </si>
  <si>
    <t>264-4630</t>
  </si>
  <si>
    <t>Kemet</t>
  </si>
  <si>
    <t>C0603C104K4RAC</t>
  </si>
  <si>
    <t>100nF</t>
  </si>
  <si>
    <t>C11, C7, C9, C10, C12</t>
  </si>
  <si>
    <t>http://uk.rs-online.com/web/p/ceramic-multilayer-capacitors/2644630</t>
  </si>
  <si>
    <t>464-6391</t>
  </si>
  <si>
    <t>AVX</t>
  </si>
  <si>
    <t>06035A101JAT2A</t>
  </si>
  <si>
    <t>100pF</t>
  </si>
  <si>
    <t>C4</t>
  </si>
  <si>
    <t>http://uk.rs-online.com/web/p/ceramic-multilayer-capacitors/4646391</t>
  </si>
  <si>
    <t>885-1897</t>
  </si>
  <si>
    <t>Murata</t>
  </si>
  <si>
    <t>GRM31CD80J107ME39L</t>
  </si>
  <si>
    <t>100uF</t>
  </si>
  <si>
    <t>C8</t>
  </si>
  <si>
    <t>http://uk.rs-online.com/web/p/ceramic-multilayer-capacitors/8851897/</t>
  </si>
  <si>
    <t>667-6120</t>
  </si>
  <si>
    <t>EPSON TOYOCOM</t>
  </si>
  <si>
    <t>MC-306, 32.768kHz, 20ppm, 6pF</t>
  </si>
  <si>
    <t>Crystal</t>
  </si>
  <si>
    <t>Q1</t>
  </si>
  <si>
    <t>http://uk.rs-online.com/web/p/crystal-units/6676120</t>
  </si>
  <si>
    <t>Vishay</t>
  </si>
  <si>
    <t>TLMS1000-GS08</t>
  </si>
  <si>
    <t>LED RED</t>
  </si>
  <si>
    <t>LED</t>
  </si>
  <si>
    <t>Farnell</t>
  </si>
  <si>
    <t>http://uk.farnell.com/vishay/tlms1000-gs08/led-0603-red-4mcd-628nm/dp/1328308</t>
  </si>
  <si>
    <t>700-0776</t>
  </si>
  <si>
    <t>TEPT4400</t>
  </si>
  <si>
    <t>60° Visible Light Phototransistor</t>
  </si>
  <si>
    <t>PHT</t>
  </si>
  <si>
    <t>http://uk.rs-online.com/web/p/phototransistors/7000776/</t>
  </si>
  <si>
    <t>696-3092</t>
  </si>
  <si>
    <t>Atmel</t>
  </si>
  <si>
    <t>ATMEGA328P-AU</t>
  </si>
  <si>
    <t>ATmega328P-AU</t>
  </si>
  <si>
    <t>IC1</t>
  </si>
  <si>
    <t>http://uk.rs-online.com/web/p/microcontrollers/6963092/</t>
  </si>
  <si>
    <t>RFM23-868-S1</t>
  </si>
  <si>
    <t>HopeRF</t>
  </si>
  <si>
    <t>RFM23B</t>
  </si>
  <si>
    <t>RFM23</t>
  </si>
  <si>
    <t>Ideetron</t>
  </si>
  <si>
    <t>http://www.hoperf.nl/RFM23B</t>
  </si>
  <si>
    <t>Wurth Elektronik</t>
  </si>
  <si>
    <t>Right Angle 14 Pin connector</t>
  </si>
  <si>
    <t>IC2_EXT</t>
  </si>
  <si>
    <r>
      <t>Farnel</t>
    </r>
    <r>
      <rPr/>
      <t>l</t>
    </r>
  </si>
  <si>
    <t>http://uk.farnell.com/wurth-elektronik/61301421021/header-2-54mm-pin-tht-r-a-14way/dp/2356198</t>
  </si>
  <si>
    <t>251-8351</t>
  </si>
  <si>
    <t>RS</t>
  </si>
  <si>
    <t>W81136T3816RC</t>
  </si>
  <si>
    <t>12 Pin Header</t>
  </si>
  <si>
    <t>JP1</t>
  </si>
  <si>
    <t>Cut 36 in bits of 12</t>
  </si>
  <si>
    <t>http://uk.rs-online.com/web/p/pcb-headers/2518351/</t>
  </si>
  <si>
    <t>Sensiron</t>
  </si>
  <si>
    <t>SHT21</t>
  </si>
  <si>
    <t>U1</t>
  </si>
  <si>
    <t>http://uk.farnell.com/sensirion/sht21/sensor-humidity-temp-3x3mm-2/dp/1855468</t>
  </si>
  <si>
    <t>18-2925</t>
  </si>
  <si>
    <t>Trupower</t>
  </si>
  <si>
    <t>BH-421-3P</t>
  </si>
  <si>
    <t>Battery Holder</t>
  </si>
  <si>
    <t>Rapid Online</t>
  </si>
  <si>
    <t>http://www.rapidonline.com/Electrical-Power/TruPower-BH-421-3P-2-X-AAA-PCB-Battery-Holder-18-2925</t>
  </si>
  <si>
    <t>PCBs</t>
  </si>
  <si>
    <t>?</t>
  </si>
  <si>
    <t>Total:</t>
  </si>
  <si>
    <t>Each board:</t>
  </si>
  <si>
    <t>Out of stock
</t>
  </si>
  <si>
    <t>749-2059</t>
  </si>
  <si>
    <t>GRM31CR60G107ME39L</t>
  </si>
  <si>
    <t>http://uk.rs-online.com/web/p/ceramic-multilayer-capacitors/7492059</t>
  </si>
  <si>
    <t>888-6029</t>
  </si>
  <si>
    <t>Lumex</t>
  </si>
  <si>
    <t>SML-LX0603SIW-TR</t>
  </si>
  <si>
    <t>http://uk.rs-online.com/web/p/visible-leds/8886029/</t>
  </si>
  <si>
    <t>Molex</t>
  </si>
  <si>
    <t>90122-0767</t>
  </si>
  <si>
    <t>http://uk.rs-online.com/web/p/pcb-headers/4681350/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</si>
</sst>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</font>
    <font>
      <sz val="10.0"/>
      <name val="Arial"/>
    </font>
    <font>
      <sz val="10.0"/>
      <color rgb="FFFF0000"/>
      <name val="Arial"/>
    </font>
    <font>
      <sz val="10.0"/>
      <color rgb="FF0000FF"/>
      <name val="Arial"/>
    </font>
    <font>
      <i/>
      <sz val="10.0"/>
      <name val="Arial"/>
    </font>
    <font>
      <u/>
      <sz val="10.0"/>
      <color rgb="FF0000FF"/>
      <name val="Arial"/>
    </font>
    <font>
      <name val="Arial"/>
    </font>
    <font>
      <u/>
      <name val="Arial"/>
    </font>
    <font/>
    <font>
      <u/>
      <sz val="10.0"/>
      <color rgb="FF0000FF"/>
      <name val="Arial"/>
    </font>
    <font>
      <color rgb="FF000000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</font>
    <font>
      <u/>
      <sz val="10.0"/>
      <color rgb="FF000000"/>
      <name val="Arial"/>
    </font>
    <font>
      <sz val="11.0"/>
      <color rgb="FF4F4F4F"/>
      <name val="Arial"/>
    </font>
    <font>
      <b/>
      <sz val="10.0"/>
      <color rgb="FFFF0000"/>
      <name val="Arial"/>
    </font>
    <font>
      <u/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2" fontId="0" numFmtId="0" xfId="0" applyAlignment="1" applyFill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164" xfId="0" applyAlignment="1" applyFont="1" applyNumberFormat="1">
      <alignment wrapText="1"/>
    </xf>
    <xf borderId="0" fillId="0" fontId="4" numFmtId="0" xfId="0" applyAlignment="1" applyFon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0" fontId="1" numFmtId="164" xfId="0" applyAlignment="1" applyFont="1" applyNumberFormat="1">
      <alignment horizontal="right" wrapText="1"/>
    </xf>
    <xf borderId="0" fillId="0" fontId="1" numFmtId="0" xfId="0" applyAlignment="1" applyFont="1">
      <alignment horizontal="left" wrapText="1"/>
    </xf>
    <xf borderId="0" fillId="0" fontId="5" numFmtId="0" xfId="0" applyAlignment="1" applyFont="1">
      <alignment horizontal="center" wrapText="1"/>
    </xf>
    <xf borderId="0" fillId="0" fontId="6" numFmtId="0" xfId="0" applyAlignment="1" applyFont="1">
      <alignment horizontal="right" wrapText="1"/>
    </xf>
    <xf borderId="0" fillId="0" fontId="6" numFmtId="164" xfId="0" applyAlignment="1" applyFont="1" applyNumberFormat="1">
      <alignment horizontal="righ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0" numFmtId="0" xfId="0" applyAlignment="1" applyFont="1">
      <alignment horizontal="right" wrapText="1"/>
    </xf>
    <xf borderId="0" fillId="0" fontId="1" numFmtId="0" xfId="0" applyAlignment="1" applyFont="1">
      <alignment horizontal="left" wrapText="1"/>
    </xf>
    <xf borderId="0" fillId="0" fontId="8" numFmtId="0" xfId="0" applyAlignment="1" applyFont="1">
      <alignment horizontal="left" wrapText="1"/>
    </xf>
    <xf borderId="0" fillId="0" fontId="9" numFmtId="0" xfId="0" applyAlignment="1" applyFont="1">
      <alignment horizontal="center" wrapText="1"/>
    </xf>
    <xf borderId="0" fillId="0" fontId="0" numFmtId="0" xfId="0" applyAlignment="1" applyFont="1">
      <alignment horizontal="right" wrapText="1"/>
    </xf>
    <xf borderId="0" fillId="0" fontId="0" numFmtId="164" xfId="0" applyAlignment="1" applyFont="1" applyNumberFormat="1">
      <alignment horizontal="right" wrapText="1"/>
    </xf>
    <xf borderId="0" fillId="0" fontId="0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10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3" fontId="0" numFmtId="0" xfId="0" applyAlignment="1" applyFont="1">
      <alignment wrapText="1"/>
    </xf>
    <xf borderId="0" fillId="3" fontId="0" numFmtId="0" xfId="0" applyAlignment="1" applyFont="1">
      <alignment horizontal="right" wrapText="1"/>
    </xf>
    <xf borderId="0" fillId="3" fontId="0" numFmtId="164" xfId="0" applyAlignment="1" applyFont="1" applyNumberFormat="1">
      <alignment horizontal="right" wrapText="1"/>
    </xf>
    <xf borderId="0" fillId="3" fontId="0" numFmtId="0" xfId="0" applyAlignment="1" applyFont="1">
      <alignment horizontal="right" wrapText="1"/>
    </xf>
    <xf borderId="0" fillId="3" fontId="10" numFmtId="0" xfId="0" applyAlignment="1" applyFont="1">
      <alignment horizontal="left" wrapText="1"/>
    </xf>
    <xf borderId="0" fillId="3" fontId="13" numFmtId="0" xfId="0" applyAlignment="1" applyFont="1">
      <alignment horizontal="left" wrapText="1"/>
    </xf>
    <xf borderId="0" fillId="3" fontId="0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0" fontId="0" numFmtId="0" xfId="0" applyAlignment="1" applyFont="1">
      <alignment horizontal="left" wrapText="1"/>
    </xf>
    <xf borderId="0" fillId="3" fontId="15" numFmtId="0" xfId="0" applyAlignment="1" applyFont="1">
      <alignment wrapText="1"/>
    </xf>
    <xf borderId="0" fillId="3" fontId="1" numFmtId="0" xfId="0" applyAlignment="1" applyFont="1">
      <alignment horizontal="left" wrapText="1"/>
    </xf>
    <xf borderId="0" fillId="0" fontId="1" numFmtId="164" xfId="0" applyAlignment="1" applyFont="1" applyNumberForma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2" xfId="0" applyAlignment="1" applyFont="1" applyNumberFormat="1">
      <alignment horizontal="right" wrapText="1"/>
    </xf>
    <xf borderId="0" fillId="0" fontId="16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164" xfId="0" applyAlignment="1" applyFont="1" applyNumberForma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3" fontId="2" numFmtId="0" xfId="0" applyAlignment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17" numFmtId="0" xfId="0" applyAlignment="1" applyFont="1">
      <alignment horizontal="center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164" xfId="0" applyAlignment="1" applyFont="1" applyNumberFormat="1">
      <alignment horizontal="right" wrapText="1"/>
    </xf>
    <xf borderId="0" fillId="0" fontId="3" numFmtId="0" xfId="0" applyAlignment="1" applyFont="1">
      <alignment horizontal="left" wrapText="1"/>
    </xf>
    <xf borderId="0" fillId="3" fontId="3" numFmtId="0" xfId="0" applyAlignment="1" applyFont="1">
      <alignment horizontal="left"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operf.nl/RFM23B" TargetMode="External"/><Relationship Id="rId10" Type="http://schemas.openxmlformats.org/officeDocument/2006/relationships/hyperlink" Target="http://uk.rs-online.com/web/p/microcontrollers/6963092/" TargetMode="External"/><Relationship Id="rId13" Type="http://schemas.openxmlformats.org/officeDocument/2006/relationships/hyperlink" Target="http://uk.rs-online.com/web/p/pcb-headers/2518351/" TargetMode="External"/><Relationship Id="rId12" Type="http://schemas.openxmlformats.org/officeDocument/2006/relationships/hyperlink" Target="http://uk.farnell.com/wurth-elektronik/61301421021/header-2-54mm-pin-tht-r-a-14way/dp/2356198" TargetMode="External"/><Relationship Id="rId1" Type="http://schemas.openxmlformats.org/officeDocument/2006/relationships/hyperlink" Target="http://uk.rs-online.com/web/p/surface-mount-fixed-resistors/2132367" TargetMode="External"/><Relationship Id="rId2" Type="http://schemas.openxmlformats.org/officeDocument/2006/relationships/hyperlink" Target="http://uk.rs-online.com/web/p/surface-mount-fixed-resistors/2132222" TargetMode="External"/><Relationship Id="rId3" Type="http://schemas.openxmlformats.org/officeDocument/2006/relationships/hyperlink" Target="http://uk.rs-online.com/web/p/surface-mount-fixed-resistors/2132266" TargetMode="External"/><Relationship Id="rId4" Type="http://schemas.openxmlformats.org/officeDocument/2006/relationships/hyperlink" Target="http://uk.rs-online.com/web/p/ceramic-multilayer-capacitors/2644630" TargetMode="External"/><Relationship Id="rId9" Type="http://schemas.openxmlformats.org/officeDocument/2006/relationships/hyperlink" Target="http://uk.rs-online.com/web/p/phototransistors/7000776/" TargetMode="External"/><Relationship Id="rId15" Type="http://schemas.openxmlformats.org/officeDocument/2006/relationships/hyperlink" Target="http://www.rapidonline.com/Electrical-Power/TruPower-BH-421-3P-2-X-AAA-PCB-Battery-Holder-18-2925" TargetMode="External"/><Relationship Id="rId14" Type="http://schemas.openxmlformats.org/officeDocument/2006/relationships/hyperlink" Target="http://uk.farnell.com/sensirion/sht21/sensor-humidity-temp-3x3mm-2/dp/1855468" TargetMode="External"/><Relationship Id="rId17" Type="http://schemas.openxmlformats.org/officeDocument/2006/relationships/hyperlink" Target="http://uk.rs-online.com/web/p/visible-leds/8886029/" TargetMode="External"/><Relationship Id="rId16" Type="http://schemas.openxmlformats.org/officeDocument/2006/relationships/hyperlink" Target="http://uk.rs-online.com/web/p/ceramic-multilayer-capacitors/7492059" TargetMode="External"/><Relationship Id="rId5" Type="http://schemas.openxmlformats.org/officeDocument/2006/relationships/hyperlink" Target="http://uk.rs-online.com/web/p/ceramic-multilayer-capacitors/4646391" TargetMode="External"/><Relationship Id="rId19" Type="http://schemas.openxmlformats.org/officeDocument/2006/relationships/drawing" Target="../drawings/worksheetdrawing1.xml"/><Relationship Id="rId6" Type="http://schemas.openxmlformats.org/officeDocument/2006/relationships/hyperlink" Target="http://uk.rs-online.com/web/p/ceramic-multilayer-capacitors/8851897/" TargetMode="External"/><Relationship Id="rId18" Type="http://schemas.openxmlformats.org/officeDocument/2006/relationships/hyperlink" Target="http://uk.rs-online.com/web/p/pcb-headers/4681350/" TargetMode="External"/><Relationship Id="rId7" Type="http://schemas.openxmlformats.org/officeDocument/2006/relationships/hyperlink" Target="http://uk.rs-online.com/web/p/crystal-units/6676120" TargetMode="External"/><Relationship Id="rId8" Type="http://schemas.openxmlformats.org/officeDocument/2006/relationships/hyperlink" Target="http://uk.farnell.com/vishay/tlms1000-gs08/led-0603-red-4mcd-628nm/dp/1328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0"/>
    <col customWidth="1" min="2" max="5" width="13.43"/>
    <col customWidth="1" min="6" max="6" width="14.57"/>
    <col customWidth="1" min="7" max="7" width="18.43"/>
    <col customWidth="1" min="8" max="8" width="30.57"/>
    <col customWidth="1" min="9" max="9" width="29.57"/>
    <col customWidth="1" min="10" max="10" width="31.86"/>
    <col customWidth="1" min="11" max="11" width="15.71"/>
    <col customWidth="1" min="12" max="12" width="16.71"/>
    <col customWidth="1" min="13" max="13" width="106.14"/>
  </cols>
  <sheetData>
    <row r="1">
      <c r="A1" s="1" t="s">
        <v>0</v>
      </c>
      <c r="B1" s="2"/>
      <c r="C1" s="2"/>
      <c r="D1" s="3"/>
      <c r="E1" s="2"/>
      <c r="F1" s="4"/>
      <c r="G1" s="2"/>
      <c r="H1" s="1">
        <v>30.0</v>
      </c>
      <c r="I1" s="5" t="s">
        <v>1</v>
      </c>
      <c r="J1" s="6" t="s">
        <v>2</v>
      </c>
      <c r="K1" s="2"/>
      <c r="L1" s="7" t="s">
        <v>3</v>
      </c>
      <c r="M1" s="8"/>
    </row>
    <row r="2" ht="12.0" customHeight="1">
      <c r="A2" s="2"/>
      <c r="B2" s="2"/>
      <c r="C2" s="2"/>
      <c r="D2" s="3"/>
      <c r="E2" s="2"/>
      <c r="F2" s="4"/>
      <c r="G2" s="2"/>
      <c r="H2" s="2"/>
      <c r="I2" s="9" t="s">
        <v>4</v>
      </c>
      <c r="J2" s="10" t="s">
        <v>5</v>
      </c>
      <c r="K2" s="2"/>
      <c r="L2" s="8"/>
      <c r="M2" s="8"/>
    </row>
    <row r="3" ht="12.0" customHeight="1">
      <c r="A3" s="2"/>
      <c r="B3" s="11"/>
      <c r="C3" s="11"/>
      <c r="D3" s="12"/>
      <c r="E3" s="11"/>
      <c r="F3" s="13"/>
      <c r="G3" s="11"/>
      <c r="H3" s="11"/>
      <c r="I3" s="2"/>
      <c r="J3" s="2"/>
      <c r="K3" s="2"/>
      <c r="L3" s="8"/>
      <c r="M3" s="8"/>
    </row>
    <row r="4" ht="12.0" customHeight="1">
      <c r="A4" s="14" t="s">
        <v>6</v>
      </c>
      <c r="B4" s="14" t="s">
        <v>7</v>
      </c>
      <c r="C4" s="14" t="s">
        <v>8</v>
      </c>
      <c r="D4" s="15" t="s">
        <v>9</v>
      </c>
      <c r="E4" s="8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/>
      <c r="M4" s="14" t="s">
        <v>17</v>
      </c>
    </row>
    <row r="5" ht="12.0" customHeight="1">
      <c r="A5" s="5">
        <v>10.0</v>
      </c>
      <c r="B5" s="16" t="str">
        <f t="shared" ref="B5:B7" si="1">H$1*A5</f>
        <v>300</v>
      </c>
      <c r="C5" s="17">
        <v>50.0</v>
      </c>
      <c r="D5" s="18">
        <v>0.028</v>
      </c>
      <c r="E5" s="16" t="str">
        <f t="shared" ref="E5:E20" si="2">D5*B5</f>
        <v>8.4</v>
      </c>
      <c r="F5" s="19" t="s">
        <v>18</v>
      </c>
      <c r="G5" s="1" t="s">
        <v>19</v>
      </c>
      <c r="H5" s="19" t="s">
        <v>20</v>
      </c>
      <c r="I5" s="1" t="s">
        <v>21</v>
      </c>
      <c r="J5" s="5" t="s">
        <v>22</v>
      </c>
      <c r="K5" s="1" t="s">
        <v>23</v>
      </c>
      <c r="L5" s="14"/>
      <c r="M5" s="20" t="s">
        <v>24</v>
      </c>
    </row>
    <row r="6" ht="12.0" customHeight="1">
      <c r="A6" s="21">
        <v>1.0</v>
      </c>
      <c r="B6" s="21" t="str">
        <f t="shared" si="1"/>
        <v>30</v>
      </c>
      <c r="C6" s="21">
        <v>50.0</v>
      </c>
      <c r="D6" s="22">
        <v>0.027</v>
      </c>
      <c r="E6" s="21" t="str">
        <f t="shared" si="2"/>
        <v>0.81</v>
      </c>
      <c r="F6" s="23" t="s">
        <v>25</v>
      </c>
      <c r="G6" s="24" t="s">
        <v>19</v>
      </c>
      <c r="H6" s="23" t="s">
        <v>26</v>
      </c>
      <c r="I6" s="24" t="s">
        <v>27</v>
      </c>
      <c r="J6" s="25" t="s">
        <v>28</v>
      </c>
      <c r="K6" s="24" t="s">
        <v>23</v>
      </c>
      <c r="L6" s="26"/>
      <c r="M6" s="26" t="s">
        <v>29</v>
      </c>
    </row>
    <row r="7" ht="12.0" customHeight="1">
      <c r="A7" s="5">
        <v>2.0</v>
      </c>
      <c r="B7" s="16" t="str">
        <f t="shared" si="1"/>
        <v>60</v>
      </c>
      <c r="C7" s="17">
        <v>50.0</v>
      </c>
      <c r="D7" s="18">
        <v>0.028</v>
      </c>
      <c r="E7" s="16" t="str">
        <f t="shared" si="2"/>
        <v>1.68</v>
      </c>
      <c r="F7" s="19" t="s">
        <v>30</v>
      </c>
      <c r="G7" s="1" t="s">
        <v>19</v>
      </c>
      <c r="H7" s="19" t="s">
        <v>31</v>
      </c>
      <c r="I7" s="1" t="s">
        <v>32</v>
      </c>
      <c r="J7" s="5" t="s">
        <v>33</v>
      </c>
      <c r="K7" s="1" t="s">
        <v>23</v>
      </c>
      <c r="L7" s="14"/>
      <c r="M7" s="20" t="s">
        <v>34</v>
      </c>
    </row>
    <row r="8" ht="12.0" customHeight="1">
      <c r="A8" s="5">
        <v>2.0</v>
      </c>
      <c r="B8" s="16" t="str">
        <f>'BOM - Main'!H$1*A8</f>
        <v>60</v>
      </c>
      <c r="C8" s="17">
        <v>50.0</v>
      </c>
      <c r="D8" s="18">
        <v>0.006</v>
      </c>
      <c r="E8" s="16" t="str">
        <f t="shared" si="2"/>
        <v>0.36</v>
      </c>
      <c r="F8" s="19" t="s">
        <v>35</v>
      </c>
      <c r="G8" s="1" t="s">
        <v>19</v>
      </c>
      <c r="H8" s="19" t="s">
        <v>36</v>
      </c>
      <c r="I8" s="1" t="s">
        <v>37</v>
      </c>
      <c r="J8" s="5" t="s">
        <v>38</v>
      </c>
      <c r="K8" s="1" t="s">
        <v>23</v>
      </c>
      <c r="L8" s="14"/>
      <c r="M8" s="20" t="s">
        <v>39</v>
      </c>
    </row>
    <row r="9" ht="12.0" customHeight="1">
      <c r="A9" s="5">
        <v>5.0</v>
      </c>
      <c r="B9" s="16" t="str">
        <f t="shared" ref="B9:B10" si="3">H$1*A9</f>
        <v>150</v>
      </c>
      <c r="C9" s="17">
        <v>25.0</v>
      </c>
      <c r="D9" s="18">
        <v>0.022</v>
      </c>
      <c r="E9" s="16" t="str">
        <f t="shared" si="2"/>
        <v>3.3</v>
      </c>
      <c r="F9" s="19" t="s">
        <v>40</v>
      </c>
      <c r="G9" s="1" t="s">
        <v>41</v>
      </c>
      <c r="H9" s="19" t="s">
        <v>42</v>
      </c>
      <c r="I9" s="1" t="s">
        <v>43</v>
      </c>
      <c r="J9" s="5" t="s">
        <v>44</v>
      </c>
      <c r="K9" s="1" t="s">
        <v>23</v>
      </c>
      <c r="L9" s="14"/>
      <c r="M9" s="20" t="s">
        <v>45</v>
      </c>
    </row>
    <row r="10" ht="12.0" customHeight="1">
      <c r="A10" s="1">
        <v>1.0</v>
      </c>
      <c r="B10" s="16" t="str">
        <f t="shared" si="3"/>
        <v>30</v>
      </c>
      <c r="C10" s="17">
        <v>50.0</v>
      </c>
      <c r="D10" s="18">
        <v>0.026</v>
      </c>
      <c r="E10" s="16" t="str">
        <f t="shared" si="2"/>
        <v>0.78</v>
      </c>
      <c r="F10" s="19" t="s">
        <v>46</v>
      </c>
      <c r="G10" s="1" t="s">
        <v>47</v>
      </c>
      <c r="H10" s="19" t="s">
        <v>48</v>
      </c>
      <c r="I10" s="1" t="s">
        <v>49</v>
      </c>
      <c r="J10" s="1" t="s">
        <v>50</v>
      </c>
      <c r="K10" s="1" t="s">
        <v>23</v>
      </c>
      <c r="L10" s="14"/>
      <c r="M10" s="20" t="s">
        <v>51</v>
      </c>
    </row>
    <row r="11" ht="12.0" customHeight="1">
      <c r="A11" s="5">
        <v>1.0</v>
      </c>
      <c r="B11" s="17">
        <v>30.0</v>
      </c>
      <c r="C11" s="17">
        <v>10.0</v>
      </c>
      <c r="D11" s="18">
        <v>0.215</v>
      </c>
      <c r="E11" s="27" t="str">
        <f t="shared" si="2"/>
        <v>6.45</v>
      </c>
      <c r="F11" s="28" t="s">
        <v>52</v>
      </c>
      <c r="G11" s="5" t="s">
        <v>53</v>
      </c>
      <c r="H11" s="29" t="s">
        <v>54</v>
      </c>
      <c r="I11" s="5" t="s">
        <v>55</v>
      </c>
      <c r="J11" s="5" t="s">
        <v>56</v>
      </c>
      <c r="K11" s="1" t="s">
        <v>23</v>
      </c>
      <c r="L11" s="7"/>
      <c r="M11" s="30" t="s">
        <v>57</v>
      </c>
    </row>
    <row r="12" ht="12.0" customHeight="1">
      <c r="A12" s="1">
        <v>1.0</v>
      </c>
      <c r="B12" s="16" t="str">
        <f>H$1*A12</f>
        <v>30</v>
      </c>
      <c r="C12" s="17">
        <v>5.0</v>
      </c>
      <c r="D12" s="18">
        <v>0.824</v>
      </c>
      <c r="E12" s="16" t="str">
        <f t="shared" si="2"/>
        <v>24.72</v>
      </c>
      <c r="F12" s="19" t="s">
        <v>58</v>
      </c>
      <c r="G12" s="1" t="s">
        <v>59</v>
      </c>
      <c r="H12" s="19" t="s">
        <v>60</v>
      </c>
      <c r="I12" s="1" t="s">
        <v>61</v>
      </c>
      <c r="J12" s="1" t="s">
        <v>62</v>
      </c>
      <c r="K12" s="1" t="s">
        <v>23</v>
      </c>
      <c r="L12" s="14"/>
      <c r="M12" s="20" t="s">
        <v>63</v>
      </c>
    </row>
    <row r="13" ht="12.0" customHeight="1">
      <c r="A13" s="31">
        <v>2.0</v>
      </c>
      <c r="B13" s="27" t="str">
        <f>'BOM - Main'!H$1*A13</f>
        <v>60</v>
      </c>
      <c r="C13" s="31">
        <v>5.0</v>
      </c>
      <c r="D13" s="32">
        <v>0.191</v>
      </c>
      <c r="E13" s="27" t="str">
        <f t="shared" si="2"/>
        <v>11.46</v>
      </c>
      <c r="F13" s="33">
        <v>1328308.0</v>
      </c>
      <c r="G13" s="34" t="s">
        <v>64</v>
      </c>
      <c r="H13" s="35" t="s">
        <v>65</v>
      </c>
      <c r="I13" s="36" t="s">
        <v>66</v>
      </c>
      <c r="J13" s="34" t="s">
        <v>67</v>
      </c>
      <c r="K13" s="36" t="s">
        <v>68</v>
      </c>
      <c r="L13" s="37"/>
      <c r="M13" s="38" t="s">
        <v>69</v>
      </c>
    </row>
    <row r="14" ht="12.0" customHeight="1">
      <c r="A14" s="4">
        <v>1.0</v>
      </c>
      <c r="B14" s="16" t="str">
        <f>'BOM - Main'!H$1*A14</f>
        <v>30</v>
      </c>
      <c r="C14" s="17">
        <v>10.0</v>
      </c>
      <c r="D14" s="18">
        <v>0.293</v>
      </c>
      <c r="E14" s="16" t="str">
        <f t="shared" si="2"/>
        <v>8.79</v>
      </c>
      <c r="F14" s="39" t="s">
        <v>70</v>
      </c>
      <c r="G14" s="40" t="s">
        <v>64</v>
      </c>
      <c r="H14" s="39" t="s">
        <v>71</v>
      </c>
      <c r="I14" s="41" t="s">
        <v>72</v>
      </c>
      <c r="J14" s="40" t="s">
        <v>73</v>
      </c>
      <c r="K14" s="40" t="s">
        <v>23</v>
      </c>
      <c r="L14" s="42"/>
      <c r="M14" s="43" t="s">
        <v>74</v>
      </c>
    </row>
    <row r="15" ht="12.0" customHeight="1">
      <c r="A15" s="1">
        <v>1.0</v>
      </c>
      <c r="B15" s="16" t="str">
        <f>'BOM - Main'!H$1*A15</f>
        <v>30</v>
      </c>
      <c r="C15" s="17">
        <v>1.0</v>
      </c>
      <c r="D15" s="18">
        <v>2.53</v>
      </c>
      <c r="E15" s="16" t="str">
        <f t="shared" si="2"/>
        <v>75.9</v>
      </c>
      <c r="F15" s="28" t="s">
        <v>75</v>
      </c>
      <c r="G15" s="1" t="s">
        <v>76</v>
      </c>
      <c r="H15" s="28" t="s">
        <v>77</v>
      </c>
      <c r="I15" s="5" t="s">
        <v>78</v>
      </c>
      <c r="J15" s="1" t="s">
        <v>79</v>
      </c>
      <c r="K15" s="1" t="s">
        <v>23</v>
      </c>
      <c r="L15" s="7"/>
      <c r="M15" s="30" t="s">
        <v>80</v>
      </c>
    </row>
    <row r="16" ht="12.0" customHeight="1">
      <c r="A16" s="1">
        <v>1.0</v>
      </c>
      <c r="B16" s="16" t="str">
        <f>'BOM - Main'!H$1*A16</f>
        <v>30</v>
      </c>
      <c r="C16" s="17">
        <v>1.0</v>
      </c>
      <c r="D16" s="18">
        <v>3.6</v>
      </c>
      <c r="E16" s="16" t="str">
        <f t="shared" si="2"/>
        <v>108</v>
      </c>
      <c r="F16" s="19" t="s">
        <v>81</v>
      </c>
      <c r="G16" s="1" t="s">
        <v>82</v>
      </c>
      <c r="H16" s="19" t="s">
        <v>81</v>
      </c>
      <c r="I16" s="1" t="s">
        <v>83</v>
      </c>
      <c r="J16" s="1" t="s">
        <v>84</v>
      </c>
      <c r="K16" s="5" t="s">
        <v>85</v>
      </c>
      <c r="L16" s="7"/>
      <c r="M16" s="30" t="s">
        <v>86</v>
      </c>
    </row>
    <row r="17" ht="12.0" customHeight="1">
      <c r="A17" s="44">
        <v>1.0</v>
      </c>
      <c r="B17" s="45">
        <v>30.0</v>
      </c>
      <c r="C17" s="45">
        <v>1.0</v>
      </c>
      <c r="D17" s="46">
        <v>0.6</v>
      </c>
      <c r="E17" s="47" t="str">
        <f t="shared" si="2"/>
        <v>18</v>
      </c>
      <c r="F17" s="48">
        <v>2356198.0</v>
      </c>
      <c r="G17" s="44" t="s">
        <v>87</v>
      </c>
      <c r="H17" s="49">
        <v>6.1301421021E10</v>
      </c>
      <c r="I17" s="44" t="s">
        <v>88</v>
      </c>
      <c r="J17" s="44" t="s">
        <v>89</v>
      </c>
      <c r="K17" s="44" t="s">
        <v>90</v>
      </c>
      <c r="L17" s="50"/>
      <c r="M17" s="51" t="s">
        <v>91</v>
      </c>
    </row>
    <row r="18" ht="12.0" customHeight="1">
      <c r="A18" s="36">
        <v>0.34</v>
      </c>
      <c r="B18" s="27" t="str">
        <f>'BOM - Main'!H$1*A18</f>
        <v>10.2</v>
      </c>
      <c r="C18" s="31">
        <v>10.0</v>
      </c>
      <c r="D18" s="32">
        <v>0.683</v>
      </c>
      <c r="E18" s="27" t="str">
        <f t="shared" si="2"/>
        <v>6.9666</v>
      </c>
      <c r="F18" s="35" t="s">
        <v>92</v>
      </c>
      <c r="G18" s="36" t="s">
        <v>93</v>
      </c>
      <c r="H18" s="35" t="s">
        <v>94</v>
      </c>
      <c r="I18" s="36" t="s">
        <v>95</v>
      </c>
      <c r="J18" s="36" t="s">
        <v>96</v>
      </c>
      <c r="K18" s="36" t="s">
        <v>23</v>
      </c>
      <c r="L18" s="37" t="s">
        <v>97</v>
      </c>
      <c r="M18" s="38" t="s">
        <v>98</v>
      </c>
    </row>
    <row r="19" ht="12.0" customHeight="1">
      <c r="A19" s="36">
        <v>1.0</v>
      </c>
      <c r="B19" s="31">
        <v>30.0</v>
      </c>
      <c r="C19" s="31">
        <v>1.0</v>
      </c>
      <c r="D19" s="32">
        <v>2.82</v>
      </c>
      <c r="E19" s="27" t="str">
        <f t="shared" si="2"/>
        <v>84.6</v>
      </c>
      <c r="F19" s="35">
        <v>1855468.0</v>
      </c>
      <c r="G19" s="36" t="s">
        <v>99</v>
      </c>
      <c r="H19" s="52" t="s">
        <v>100</v>
      </c>
      <c r="I19" s="36" t="s">
        <v>100</v>
      </c>
      <c r="J19" s="36" t="s">
        <v>101</v>
      </c>
      <c r="K19" s="36" t="s">
        <v>68</v>
      </c>
      <c r="L19" s="37"/>
      <c r="M19" s="38" t="s">
        <v>102</v>
      </c>
    </row>
    <row r="20" ht="12.0" customHeight="1">
      <c r="A20" s="5">
        <v>1.0</v>
      </c>
      <c r="B20" s="17">
        <v>30.0</v>
      </c>
      <c r="C20" s="17">
        <v>1.0</v>
      </c>
      <c r="D20" s="18">
        <v>0.187</v>
      </c>
      <c r="E20" s="47" t="str">
        <f t="shared" si="2"/>
        <v>5.61</v>
      </c>
      <c r="F20" s="53" t="s">
        <v>103</v>
      </c>
      <c r="G20" s="5" t="s">
        <v>104</v>
      </c>
      <c r="H20" s="54" t="s">
        <v>105</v>
      </c>
      <c r="I20" s="5" t="s">
        <v>106</v>
      </c>
      <c r="J20" s="1"/>
      <c r="K20" s="5" t="s">
        <v>107</v>
      </c>
      <c r="L20" s="42"/>
      <c r="M20" s="43" t="s">
        <v>108</v>
      </c>
    </row>
    <row r="21" ht="12.0" customHeight="1">
      <c r="A21" s="1">
        <v>1.0</v>
      </c>
      <c r="B21" s="16" t="str">
        <f>'BOM - Main'!H$1*A21</f>
        <v>30</v>
      </c>
      <c r="C21" s="4"/>
      <c r="D21" s="55"/>
      <c r="E21" s="4"/>
      <c r="F21" s="2"/>
      <c r="G21" s="2"/>
      <c r="H21" s="2"/>
      <c r="I21" s="5" t="s">
        <v>109</v>
      </c>
      <c r="J21" s="1"/>
      <c r="K21" s="5" t="s">
        <v>110</v>
      </c>
      <c r="L21" s="56"/>
      <c r="M21" s="56"/>
    </row>
    <row r="22" ht="12.0" customHeight="1">
      <c r="A22" s="1"/>
      <c r="B22" s="4"/>
      <c r="C22" s="4"/>
      <c r="D22" s="55"/>
      <c r="E22" s="4"/>
      <c r="F22" s="2"/>
      <c r="G22" s="2"/>
      <c r="H22" s="2"/>
      <c r="I22" s="1"/>
      <c r="J22" s="1"/>
      <c r="K22" s="1"/>
      <c r="L22" s="56"/>
      <c r="M22" s="56"/>
    </row>
    <row r="23" ht="12.0" customHeight="1">
      <c r="A23" s="1"/>
      <c r="B23" s="17" t="s">
        <v>111</v>
      </c>
      <c r="C23" s="4"/>
      <c r="D23" s="55"/>
      <c r="E23" s="57" t="str">
        <f>sum(E5:E20)</f>
        <v>365.83</v>
      </c>
      <c r="F23" s="2"/>
      <c r="G23" s="2"/>
      <c r="H23" s="2"/>
      <c r="I23" s="1"/>
      <c r="J23" s="1"/>
      <c r="K23" s="1"/>
      <c r="L23" s="56"/>
      <c r="M23" s="56"/>
    </row>
    <row r="24" ht="12.0" customHeight="1">
      <c r="A24" s="1"/>
      <c r="B24" s="17" t="s">
        <v>112</v>
      </c>
      <c r="C24" s="4"/>
      <c r="D24" s="55"/>
      <c r="E24" s="57" t="str">
        <f>E23/H1</f>
        <v>12.19</v>
      </c>
      <c r="F24" s="2"/>
      <c r="G24" s="2"/>
      <c r="H24" s="2"/>
      <c r="I24" s="1"/>
      <c r="J24" s="1"/>
      <c r="K24" s="1"/>
      <c r="L24" s="56"/>
      <c r="M24" s="56"/>
    </row>
    <row r="25" ht="12.0" customHeight="1">
      <c r="A25" s="58" t="s">
        <v>113</v>
      </c>
      <c r="B25" s="59"/>
      <c r="C25" s="60"/>
      <c r="D25" s="61"/>
      <c r="E25" s="62"/>
      <c r="F25" s="63"/>
      <c r="G25" s="64"/>
      <c r="H25" s="63"/>
      <c r="I25" s="64"/>
      <c r="J25" s="64"/>
      <c r="K25" s="64"/>
      <c r="L25" s="14"/>
      <c r="M25" s="14"/>
    </row>
    <row r="26" ht="12.0" customHeight="1">
      <c r="A26" s="64">
        <v>1.0</v>
      </c>
      <c r="B26" s="62" t="str">
        <f>H$1*A26</f>
        <v>30</v>
      </c>
      <c r="C26" s="60">
        <v>5.0</v>
      </c>
      <c r="D26" s="61">
        <v>0.71</v>
      </c>
      <c r="E26" s="62" t="str">
        <f t="shared" ref="E26:E28" si="4">D26*B26</f>
        <v>21.3</v>
      </c>
      <c r="F26" s="63" t="s">
        <v>114</v>
      </c>
      <c r="G26" s="64" t="s">
        <v>53</v>
      </c>
      <c r="H26" s="63" t="s">
        <v>115</v>
      </c>
      <c r="I26" s="64" t="s">
        <v>55</v>
      </c>
      <c r="J26" s="64" t="s">
        <v>56</v>
      </c>
      <c r="K26" s="64" t="s">
        <v>23</v>
      </c>
      <c r="L26" s="14"/>
      <c r="M26" s="20" t="s">
        <v>116</v>
      </c>
    </row>
    <row r="27" ht="12.0" customHeight="1">
      <c r="A27" s="6">
        <v>2.0</v>
      </c>
      <c r="B27" s="62" t="str">
        <f>'BOM - Main'!H$1*A27</f>
        <v>60</v>
      </c>
      <c r="C27" s="60">
        <v>100.0</v>
      </c>
      <c r="D27" s="61">
        <v>0.127</v>
      </c>
      <c r="E27" s="62" t="str">
        <f t="shared" si="4"/>
        <v>7.62</v>
      </c>
      <c r="F27" s="65" t="s">
        <v>117</v>
      </c>
      <c r="G27" s="6" t="s">
        <v>118</v>
      </c>
      <c r="H27" s="65" t="s">
        <v>119</v>
      </c>
      <c r="I27" s="64" t="s">
        <v>66</v>
      </c>
      <c r="J27" s="6" t="s">
        <v>67</v>
      </c>
      <c r="K27" s="64" t="s">
        <v>23</v>
      </c>
      <c r="L27" s="66"/>
      <c r="M27" s="67" t="s">
        <v>120</v>
      </c>
    </row>
    <row r="28" ht="12.0" customHeight="1">
      <c r="A28" s="10">
        <v>1.0</v>
      </c>
      <c r="B28" s="68" t="str">
        <f>'BOM - Main'!H$1*A28</f>
        <v>30</v>
      </c>
      <c r="C28" s="69">
        <v>5.0</v>
      </c>
      <c r="D28" s="70">
        <v>1.008</v>
      </c>
      <c r="E28" s="68" t="str">
        <f t="shared" si="4"/>
        <v>30.24</v>
      </c>
      <c r="F28" s="71">
        <v>4681350.0</v>
      </c>
      <c r="G28" s="10" t="s">
        <v>121</v>
      </c>
      <c r="H28" s="72" t="s">
        <v>122</v>
      </c>
      <c r="I28" s="10" t="s">
        <v>88</v>
      </c>
      <c r="J28" s="10" t="s">
        <v>89</v>
      </c>
      <c r="K28" s="73" t="s">
        <v>23</v>
      </c>
      <c r="L28" s="42"/>
      <c r="M28" s="43" t="s">
        <v>123</v>
      </c>
    </row>
  </sheetData>
  <hyperlinks>
    <hyperlink r:id="rId1" ref="M5"/>
    <hyperlink r:id="rId2" ref="M7"/>
    <hyperlink r:id="rId3" ref="M8"/>
    <hyperlink r:id="rId4" ref="M9"/>
    <hyperlink r:id="rId5" ref="M10"/>
    <hyperlink r:id="rId6" ref="M11"/>
    <hyperlink r:id="rId7" ref="M12"/>
    <hyperlink r:id="rId8" ref="M13"/>
    <hyperlink r:id="rId9" ref="M14"/>
    <hyperlink r:id="rId10" ref="M15"/>
    <hyperlink r:id="rId11" ref="M16"/>
    <hyperlink r:id="rId12" ref="M17"/>
    <hyperlink r:id="rId13" ref="M18"/>
    <hyperlink r:id="rId14" ref="M19"/>
    <hyperlink r:id="rId15" ref="M20"/>
    <hyperlink r:id="rId16" ref="M26"/>
    <hyperlink r:id="rId17" ref="M27"/>
    <hyperlink r:id="rId18" ref="M28"/>
  </hyperlinks>
  <drawing r:id="rId19"/>
</worksheet>
</file>