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gomit\Desktop\"/>
    </mc:Choice>
  </mc:AlternateContent>
  <xr:revisionPtr revIDLastSave="0" documentId="8_{38B1D520-702B-45B4-BA86-1226058DA7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scarV" sheetId="1" r:id="rId1"/>
    <sheet name="BuscarX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/Wi5w6cq6Boj5tTvNxC6JhuaJig=="/>
    </ext>
  </extLst>
</workbook>
</file>

<file path=xl/calcChain.xml><?xml version="1.0" encoding="utf-8"?>
<calcChain xmlns="http://schemas.openxmlformats.org/spreadsheetml/2006/main">
  <c r="N19" i="2" l="1"/>
  <c r="N18" i="2"/>
  <c r="N17" i="2"/>
  <c r="N16" i="2"/>
  <c r="N15" i="2"/>
  <c r="N14" i="2"/>
  <c r="N13" i="2"/>
  <c r="N12" i="2"/>
  <c r="N11" i="2"/>
  <c r="N10" i="2"/>
  <c r="N9" i="2"/>
  <c r="N8" i="2"/>
  <c r="N7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H10" i="2"/>
  <c r="H9" i="2"/>
  <c r="H8" i="2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M37" i="1"/>
  <c r="M36" i="1"/>
  <c r="M35" i="1"/>
  <c r="M34" i="1"/>
  <c r="M33" i="1"/>
  <c r="M32" i="1"/>
  <c r="M31" i="1"/>
  <c r="M30" i="1"/>
  <c r="M29" i="1"/>
  <c r="M28" i="1"/>
  <c r="M27" i="1"/>
  <c r="M26" i="1"/>
  <c r="N14" i="1"/>
  <c r="M25" i="1"/>
  <c r="H28" i="1"/>
  <c r="H27" i="1"/>
  <c r="H26" i="1"/>
  <c r="H10" i="1"/>
  <c r="H9" i="1"/>
  <c r="H8" i="1"/>
  <c r="N19" i="1"/>
  <c r="N18" i="1"/>
  <c r="N17" i="1"/>
  <c r="N16" i="1"/>
  <c r="N15" i="1"/>
  <c r="N13" i="1"/>
  <c r="N12" i="1"/>
  <c r="N11" i="1"/>
  <c r="N10" i="1"/>
  <c r="N9" i="1"/>
  <c r="N8" i="1"/>
  <c r="N7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4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ID#AAAAlTQItjs
Jose Mauricio Gadban Sandoval    (2022-12-13 15:34:10)
codigo_buscado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83yVj0/QUzvJoBftpI7k+KhvkXw=="/>
    </ext>
  </extLst>
</comments>
</file>

<file path=xl/sharedStrings.xml><?xml version="1.0" encoding="utf-8"?>
<sst xmlns="http://schemas.openxmlformats.org/spreadsheetml/2006/main" count="204" uniqueCount="47">
  <si>
    <t>Chepe Ganga</t>
  </si>
  <si>
    <t>Código</t>
  </si>
  <si>
    <t>Descripción</t>
  </si>
  <si>
    <t>Cantidad</t>
  </si>
  <si>
    <t>Origen</t>
  </si>
  <si>
    <t>Código a buscar:</t>
  </si>
  <si>
    <t>COL1</t>
  </si>
  <si>
    <t>Pedido</t>
  </si>
  <si>
    <t>Fecha</t>
  </si>
  <si>
    <t>CHI1</t>
  </si>
  <si>
    <t>Termómetros digital</t>
  </si>
  <si>
    <t>China</t>
  </si>
  <si>
    <t>PED001</t>
  </si>
  <si>
    <t>TAI1</t>
  </si>
  <si>
    <t>Pañales</t>
  </si>
  <si>
    <t>Colombia</t>
  </si>
  <si>
    <t>Descripción del producto:</t>
  </si>
  <si>
    <t>PED002</t>
  </si>
  <si>
    <t>CHI2</t>
  </si>
  <si>
    <t>Chupetes</t>
  </si>
  <si>
    <t>Cantidad en almacén:</t>
  </si>
  <si>
    <t>PED003</t>
  </si>
  <si>
    <t>CHI3</t>
  </si>
  <si>
    <t>Biberones</t>
  </si>
  <si>
    <t>Origen:</t>
  </si>
  <si>
    <t>PED004</t>
  </si>
  <si>
    <t>CHI6</t>
  </si>
  <si>
    <t>CHI4</t>
  </si>
  <si>
    <t>Braguitas</t>
  </si>
  <si>
    <t>PED005</t>
  </si>
  <si>
    <t>CHI5</t>
  </si>
  <si>
    <t>Camisetas</t>
  </si>
  <si>
    <t>PED006</t>
  </si>
  <si>
    <t>COL2</t>
  </si>
  <si>
    <t>Sonajeros</t>
  </si>
  <si>
    <t>PED007</t>
  </si>
  <si>
    <t>Andadores</t>
  </si>
  <si>
    <t>Taiwan</t>
  </si>
  <si>
    <t>PED008</t>
  </si>
  <si>
    <t>Toallitas húmedas</t>
  </si>
  <si>
    <t>PED009</t>
  </si>
  <si>
    <t>PED010</t>
  </si>
  <si>
    <t>PED011</t>
  </si>
  <si>
    <t>PED012</t>
  </si>
  <si>
    <t>PED013</t>
  </si>
  <si>
    <t>tabla_productos</t>
  </si>
  <si>
    <t>Descripcion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</si>
</sst>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/yyyy"/>
  </numFmts>
  <fonts count="9" x14ac:knownFonts="1">
    <font>
      <sz val="10"/>
      <color rgb="FF000000"/>
      <name val="Arial"/>
      <scheme val="minor"/>
    </font>
    <font>
      <sz val="10"/>
      <color theme="1"/>
      <name val="Calibri"/>
    </font>
    <font>
      <b/>
      <sz val="18"/>
      <color rgb="FF1F497D"/>
      <name val="Calibri"/>
    </font>
    <font>
      <i/>
      <sz val="10"/>
      <color theme="1"/>
      <name val="Arial"/>
    </font>
    <font>
      <b/>
      <sz val="11"/>
      <color rgb="FF9C6500"/>
      <name val="Calibri"/>
    </font>
    <font>
      <sz val="11"/>
      <color rgb="FF006100"/>
      <name val="Calibri"/>
    </font>
    <font>
      <b/>
      <sz val="10"/>
      <color theme="1"/>
      <name val="Calibri"/>
    </font>
    <font>
      <sz val="11"/>
      <color rgb="FF9C6500"/>
      <name val="Calibri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wrapText="1"/>
    </xf>
    <xf numFmtId="0" fontId="4" fillId="2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0" borderId="1" xfId="0" applyFont="1" applyBorder="1"/>
    <xf numFmtId="0" fontId="7" fillId="2" borderId="1" xfId="0" applyFont="1" applyFill="1" applyBorder="1"/>
    <xf numFmtId="0" fontId="1" fillId="0" borderId="1" xfId="0" applyFont="1" applyBorder="1"/>
    <xf numFmtId="164" fontId="1" fillId="0" borderId="1" xfId="0" applyNumberFormat="1" applyFont="1" applyBorder="1"/>
    <xf numFmtId="0" fontId="6" fillId="0" borderId="3" xfId="0" applyFont="1" applyBorder="1"/>
    <xf numFmtId="0" fontId="6" fillId="0" borderId="4" xfId="0" applyFont="1" applyBorder="1"/>
    <xf numFmtId="0" fontId="1" fillId="0" borderId="5" xfId="0" applyFont="1" applyBorder="1"/>
    <xf numFmtId="0" fontId="8" fillId="0" borderId="2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60" workbookViewId="0">
      <selection activeCell="O37" sqref="O37"/>
    </sheetView>
  </sheetViews>
  <sheetFormatPr baseColWidth="10" defaultColWidth="12.6640625" defaultRowHeight="15" customHeight="1" x14ac:dyDescent="0.25"/>
  <cols>
    <col min="1" max="1" width="1" customWidth="1"/>
    <col min="2" max="2" width="7" customWidth="1"/>
    <col min="3" max="3" width="17" customWidth="1"/>
    <col min="4" max="4" width="8.88671875" customWidth="1"/>
    <col min="5" max="5" width="9.33203125" customWidth="1"/>
    <col min="6" max="6" width="2" customWidth="1"/>
    <col min="7" max="7" width="21.21875" customWidth="1"/>
    <col min="8" max="8" width="17.21875" customWidth="1"/>
    <col min="9" max="9" width="2.77734375" customWidth="1"/>
    <col min="10" max="10" width="11.109375" customWidth="1"/>
    <col min="11" max="11" width="12.44140625" customWidth="1"/>
    <col min="12" max="12" width="6.21875" customWidth="1"/>
    <col min="13" max="13" width="17.5546875" customWidth="1"/>
    <col min="14" max="14" width="11.33203125" customWidth="1"/>
    <col min="15" max="26" width="10.66406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5">
      <c r="A2" s="1"/>
      <c r="B2" s="2" t="s">
        <v>0</v>
      </c>
      <c r="C2" s="2"/>
      <c r="D2" s="2"/>
      <c r="E2" s="2"/>
      <c r="F2" s="2"/>
      <c r="G2" s="1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5">
      <c r="A3" s="1"/>
      <c r="B3" s="3"/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5" t="s">
        <v>1</v>
      </c>
      <c r="C6" s="6" t="s">
        <v>2</v>
      </c>
      <c r="D6" s="6" t="s">
        <v>3</v>
      </c>
      <c r="E6" s="6" t="s">
        <v>4</v>
      </c>
      <c r="F6" s="1"/>
      <c r="G6" s="1" t="s">
        <v>5</v>
      </c>
      <c r="H6" s="7" t="s">
        <v>6</v>
      </c>
      <c r="I6" s="1"/>
      <c r="J6" s="8" t="s">
        <v>7</v>
      </c>
      <c r="K6" s="8" t="s">
        <v>8</v>
      </c>
      <c r="L6" s="8" t="s">
        <v>1</v>
      </c>
      <c r="M6" s="16" t="s">
        <v>2</v>
      </c>
      <c r="N6" s="8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9" t="s">
        <v>9</v>
      </c>
      <c r="C7" s="9" t="s">
        <v>10</v>
      </c>
      <c r="D7" s="9">
        <v>150</v>
      </c>
      <c r="E7" s="9" t="s">
        <v>11</v>
      </c>
      <c r="F7" s="1"/>
      <c r="G7" s="1"/>
      <c r="H7" s="1"/>
      <c r="I7" s="1"/>
      <c r="J7" s="10" t="s">
        <v>12</v>
      </c>
      <c r="K7" s="11">
        <v>43838</v>
      </c>
      <c r="L7" s="10" t="s">
        <v>13</v>
      </c>
      <c r="M7" s="10" t="str">
        <f>C14</f>
        <v>Andadores</v>
      </c>
      <c r="N7" s="10" t="str">
        <f>+VLOOKUP(L7,$B$6:$E$15,4,FALSE)</f>
        <v>Taiwan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9" t="s">
        <v>6</v>
      </c>
      <c r="C8" s="9" t="s">
        <v>14</v>
      </c>
      <c r="D8" s="9">
        <v>200</v>
      </c>
      <c r="E8" s="9" t="s">
        <v>15</v>
      </c>
      <c r="F8" s="1"/>
      <c r="G8" s="1" t="s">
        <v>16</v>
      </c>
      <c r="H8" s="9" t="str">
        <f>C8</f>
        <v>Pañales</v>
      </c>
      <c r="I8" s="1"/>
      <c r="J8" s="10" t="s">
        <v>17</v>
      </c>
      <c r="K8" s="11">
        <v>43832</v>
      </c>
      <c r="L8" s="10" t="s">
        <v>9</v>
      </c>
      <c r="M8" s="10" t="str">
        <f>C7</f>
        <v>Termómetros digital</v>
      </c>
      <c r="N8" s="10" t="str">
        <f>+VLOOKUP(L8,$B$6:$E$15,4,FALSE)</f>
        <v>China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9" t="s">
        <v>18</v>
      </c>
      <c r="C9" s="9" t="s">
        <v>19</v>
      </c>
      <c r="D9" s="9">
        <v>250</v>
      </c>
      <c r="E9" s="9" t="s">
        <v>11</v>
      </c>
      <c r="F9" s="1"/>
      <c r="G9" s="1" t="s">
        <v>20</v>
      </c>
      <c r="H9" s="9">
        <f>D8</f>
        <v>200</v>
      </c>
      <c r="I9" s="1"/>
      <c r="J9" s="10" t="s">
        <v>21</v>
      </c>
      <c r="K9" s="11">
        <v>43848</v>
      </c>
      <c r="L9" s="10" t="s">
        <v>6</v>
      </c>
      <c r="M9" s="10" t="str">
        <f>C8</f>
        <v>Pañales</v>
      </c>
      <c r="N9" s="10" t="str">
        <f>+VLOOKUP(L9,$B$6:$E$15,4,FALSE)</f>
        <v>Colombia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9" t="s">
        <v>22</v>
      </c>
      <c r="C10" s="9" t="s">
        <v>23</v>
      </c>
      <c r="D10" s="9">
        <v>160</v>
      </c>
      <c r="E10" s="9" t="s">
        <v>11</v>
      </c>
      <c r="F10" s="1"/>
      <c r="G10" s="1" t="s">
        <v>24</v>
      </c>
      <c r="H10" s="9" t="str">
        <f>E8</f>
        <v>Colombia</v>
      </c>
      <c r="I10" s="1"/>
      <c r="J10" s="10" t="s">
        <v>25</v>
      </c>
      <c r="K10" s="11">
        <v>43876</v>
      </c>
      <c r="L10" s="10" t="s">
        <v>26</v>
      </c>
      <c r="M10" s="10" t="str">
        <f>C13</f>
        <v>Sonajeros</v>
      </c>
      <c r="N10" s="10" t="str">
        <f>+VLOOKUP(L10,$B$6:$E$15,4,FALSE)</f>
        <v>China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9" t="s">
        <v>27</v>
      </c>
      <c r="C11" s="9" t="s">
        <v>28</v>
      </c>
      <c r="D11" s="9">
        <v>230</v>
      </c>
      <c r="E11" s="9" t="s">
        <v>11</v>
      </c>
      <c r="F11" s="1"/>
      <c r="G11" s="1"/>
      <c r="H11" s="1"/>
      <c r="I11" s="1"/>
      <c r="J11" s="10" t="s">
        <v>29</v>
      </c>
      <c r="K11" s="11">
        <v>43862</v>
      </c>
      <c r="L11" s="10" t="s">
        <v>13</v>
      </c>
      <c r="M11" s="10" t="str">
        <f>C14</f>
        <v>Andadores</v>
      </c>
      <c r="N11" s="10" t="str">
        <f>+VLOOKUP(L11,$B$6:$E$15,4,FALSE)</f>
        <v>Taiwan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9" t="s">
        <v>30</v>
      </c>
      <c r="C12" s="9" t="s">
        <v>31</v>
      </c>
      <c r="D12" s="9">
        <v>300</v>
      </c>
      <c r="E12" s="9" t="s">
        <v>11</v>
      </c>
      <c r="F12" s="1"/>
      <c r="G12" s="1"/>
      <c r="H12" s="1"/>
      <c r="I12" s="1"/>
      <c r="J12" s="10" t="s">
        <v>32</v>
      </c>
      <c r="K12" s="11">
        <v>43869</v>
      </c>
      <c r="L12" s="10" t="s">
        <v>33</v>
      </c>
      <c r="M12" s="10" t="str">
        <f>C15</f>
        <v>Toallitas húmedas</v>
      </c>
      <c r="N12" s="10" t="str">
        <f>+VLOOKUP(L12,$B$6:$E$15,4,FALSE)</f>
        <v>Colombia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9" t="s">
        <v>26</v>
      </c>
      <c r="C13" s="9" t="s">
        <v>34</v>
      </c>
      <c r="D13" s="9">
        <v>45</v>
      </c>
      <c r="E13" s="9" t="s">
        <v>11</v>
      </c>
      <c r="F13" s="1"/>
      <c r="G13" s="1"/>
      <c r="H13" s="1"/>
      <c r="I13" s="1"/>
      <c r="J13" s="10" t="s">
        <v>35</v>
      </c>
      <c r="K13" s="11">
        <v>43868</v>
      </c>
      <c r="L13" s="10" t="s">
        <v>18</v>
      </c>
      <c r="M13" s="10" t="str">
        <f>C9</f>
        <v>Chupetes</v>
      </c>
      <c r="N13" s="10" t="str">
        <f>+VLOOKUP(L13,$B$6:$E$15,4,FALSE)</f>
        <v>China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9" t="s">
        <v>13</v>
      </c>
      <c r="C14" s="9" t="s">
        <v>36</v>
      </c>
      <c r="D14" s="9">
        <v>100</v>
      </c>
      <c r="E14" s="9" t="s">
        <v>37</v>
      </c>
      <c r="F14" s="1"/>
      <c r="G14" s="1"/>
      <c r="H14" s="1"/>
      <c r="I14" s="1"/>
      <c r="J14" s="10" t="s">
        <v>38</v>
      </c>
      <c r="K14" s="11">
        <v>43949</v>
      </c>
      <c r="L14" s="10" t="s">
        <v>22</v>
      </c>
      <c r="M14" s="10" t="str">
        <f>C10</f>
        <v>Biberones</v>
      </c>
      <c r="N14" s="10" t="str">
        <f>+VLOOKUP(L14,$B$6:$E$15,4,FALSE)</f>
        <v>China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9" t="s">
        <v>33</v>
      </c>
      <c r="C15" s="9" t="s">
        <v>39</v>
      </c>
      <c r="D15" s="9">
        <v>25</v>
      </c>
      <c r="E15" s="9" t="s">
        <v>15</v>
      </c>
      <c r="F15" s="1"/>
      <c r="G15" s="1"/>
      <c r="H15" s="1"/>
      <c r="I15" s="1"/>
      <c r="J15" s="10" t="s">
        <v>40</v>
      </c>
      <c r="K15" s="11">
        <v>43936</v>
      </c>
      <c r="L15" s="10" t="s">
        <v>27</v>
      </c>
      <c r="M15" s="10" t="str">
        <f>C11</f>
        <v>Braguitas</v>
      </c>
      <c r="N15" s="10" t="str">
        <f>+VLOOKUP(L15,$B$6:$E$15,4,FALSE)</f>
        <v>China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0" t="s">
        <v>41</v>
      </c>
      <c r="K16" s="11">
        <v>43929</v>
      </c>
      <c r="L16" s="10" t="s">
        <v>30</v>
      </c>
      <c r="M16" s="10" t="str">
        <f>C12</f>
        <v>Camisetas</v>
      </c>
      <c r="N16" s="10" t="str">
        <f>+VLOOKUP(L16,$B$6:$E$15,4,FALSE)</f>
        <v>China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0" t="s">
        <v>42</v>
      </c>
      <c r="K17" s="11">
        <v>43985</v>
      </c>
      <c r="L17" s="10" t="s">
        <v>26</v>
      </c>
      <c r="M17" s="10" t="str">
        <f>C13</f>
        <v>Sonajeros</v>
      </c>
      <c r="N17" s="10" t="str">
        <f>+VLOOKUP(L17,$B$6:$E$15,4,FALSE)</f>
        <v>China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0" t="s">
        <v>43</v>
      </c>
      <c r="K18" s="11">
        <v>43987</v>
      </c>
      <c r="L18" s="10" t="s">
        <v>13</v>
      </c>
      <c r="M18" s="10" t="str">
        <f>C14</f>
        <v>Andadores</v>
      </c>
      <c r="N18" s="10" t="str">
        <f>+VLOOKUP(L18,$B$6:$E$15,4,FALSE)</f>
        <v>Taiwan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0" t="s">
        <v>44</v>
      </c>
      <c r="K19" s="11">
        <v>43990</v>
      </c>
      <c r="L19" s="10" t="s">
        <v>33</v>
      </c>
      <c r="M19" s="10" t="str">
        <f>C15</f>
        <v>Toallitas húmedas</v>
      </c>
      <c r="N19" s="10" t="str">
        <f>+VLOOKUP(L19,$B$6:$E$15,4,FALSE)</f>
        <v>Colombia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4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5" t="s">
        <v>1</v>
      </c>
      <c r="C24" s="6" t="s">
        <v>2</v>
      </c>
      <c r="D24" s="6" t="s">
        <v>3</v>
      </c>
      <c r="E24" s="6" t="s">
        <v>4</v>
      </c>
      <c r="F24" s="1"/>
      <c r="G24" s="1" t="s">
        <v>5</v>
      </c>
      <c r="H24" s="7" t="s">
        <v>6</v>
      </c>
      <c r="I24" s="1"/>
      <c r="J24" s="8" t="s">
        <v>7</v>
      </c>
      <c r="K24" s="8" t="s">
        <v>8</v>
      </c>
      <c r="L24" s="12" t="s">
        <v>1</v>
      </c>
      <c r="M24" s="15" t="s">
        <v>46</v>
      </c>
      <c r="N24" s="13" t="s">
        <v>4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9" t="s">
        <v>9</v>
      </c>
      <c r="C25" s="9" t="s">
        <v>10</v>
      </c>
      <c r="D25" s="9">
        <v>150</v>
      </c>
      <c r="E25" s="9" t="s">
        <v>11</v>
      </c>
      <c r="F25" s="1"/>
      <c r="G25" s="1"/>
      <c r="H25" s="1"/>
      <c r="I25" s="1"/>
      <c r="J25" s="10" t="s">
        <v>12</v>
      </c>
      <c r="K25" s="11">
        <v>43838</v>
      </c>
      <c r="L25" s="10" t="s">
        <v>13</v>
      </c>
      <c r="M25" s="14" t="str">
        <f>C32</f>
        <v>Andadores</v>
      </c>
      <c r="N25" s="10" t="str">
        <f>+VLOOKUP(L25,$B$6:$E$15,4,FALSE)</f>
        <v>Taiwan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9" t="s">
        <v>6</v>
      </c>
      <c r="C26" s="9" t="s">
        <v>14</v>
      </c>
      <c r="D26" s="9">
        <v>200</v>
      </c>
      <c r="E26" s="9" t="s">
        <v>15</v>
      </c>
      <c r="F26" s="1"/>
      <c r="G26" s="1" t="s">
        <v>16</v>
      </c>
      <c r="H26" s="9" t="str">
        <f>C26</f>
        <v>Pañales</v>
      </c>
      <c r="I26" s="1"/>
      <c r="J26" s="10" t="s">
        <v>17</v>
      </c>
      <c r="K26" s="11">
        <v>43832</v>
      </c>
      <c r="L26" s="10" t="s">
        <v>9</v>
      </c>
      <c r="M26" s="10" t="str">
        <f>C25</f>
        <v>Termómetros digital</v>
      </c>
      <c r="N26" s="10" t="str">
        <f>+VLOOKUP(L26,$B$6:$E$15,4,FALSE)</f>
        <v>China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9" t="s">
        <v>18</v>
      </c>
      <c r="C27" s="9" t="s">
        <v>19</v>
      </c>
      <c r="D27" s="9">
        <v>250</v>
      </c>
      <c r="E27" s="9" t="s">
        <v>11</v>
      </c>
      <c r="F27" s="1"/>
      <c r="G27" s="1" t="s">
        <v>20</v>
      </c>
      <c r="H27" s="9">
        <f>D26</f>
        <v>200</v>
      </c>
      <c r="I27" s="1"/>
      <c r="J27" s="10" t="s">
        <v>21</v>
      </c>
      <c r="K27" s="11">
        <v>43848</v>
      </c>
      <c r="L27" s="10" t="s">
        <v>6</v>
      </c>
      <c r="M27" s="10" t="str">
        <f>C26</f>
        <v>Pañales</v>
      </c>
      <c r="N27" s="10" t="str">
        <f>+VLOOKUP(L27,$B$6:$E$15,4,FALSE)</f>
        <v>Colombia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9" t="s">
        <v>22</v>
      </c>
      <c r="C28" s="9" t="s">
        <v>23</v>
      </c>
      <c r="D28" s="9">
        <v>160</v>
      </c>
      <c r="E28" s="9" t="s">
        <v>11</v>
      </c>
      <c r="F28" s="1"/>
      <c r="G28" s="1" t="s">
        <v>24</v>
      </c>
      <c r="H28" s="9" t="str">
        <f>E26</f>
        <v>Colombia</v>
      </c>
      <c r="I28" s="1"/>
      <c r="J28" s="10" t="s">
        <v>25</v>
      </c>
      <c r="K28" s="11">
        <v>43876</v>
      </c>
      <c r="L28" s="10" t="s">
        <v>26</v>
      </c>
      <c r="M28" s="10" t="str">
        <f>C31</f>
        <v>Sonajeros</v>
      </c>
      <c r="N28" s="10" t="str">
        <f>+VLOOKUP(L28,$B$6:$E$15,4,FALSE)</f>
        <v>China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9" t="s">
        <v>27</v>
      </c>
      <c r="C29" s="9" t="s">
        <v>28</v>
      </c>
      <c r="D29" s="9">
        <v>230</v>
      </c>
      <c r="E29" s="9" t="s">
        <v>11</v>
      </c>
      <c r="F29" s="1"/>
      <c r="G29" s="1"/>
      <c r="H29" s="1"/>
      <c r="I29" s="1"/>
      <c r="J29" s="10" t="s">
        <v>29</v>
      </c>
      <c r="K29" s="11">
        <v>43862</v>
      </c>
      <c r="L29" s="10" t="s">
        <v>13</v>
      </c>
      <c r="M29" s="10" t="str">
        <f>C32</f>
        <v>Andadores</v>
      </c>
      <c r="N29" s="10" t="str">
        <f>+VLOOKUP(L29,$B$6:$E$15,4,FALSE)</f>
        <v>Taiwan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9" t="s">
        <v>30</v>
      </c>
      <c r="C30" s="9" t="s">
        <v>31</v>
      </c>
      <c r="D30" s="9">
        <v>300</v>
      </c>
      <c r="E30" s="9" t="s">
        <v>11</v>
      </c>
      <c r="F30" s="1"/>
      <c r="G30" s="1"/>
      <c r="H30" s="1"/>
      <c r="I30" s="1"/>
      <c r="J30" s="10" t="s">
        <v>32</v>
      </c>
      <c r="K30" s="11">
        <v>43869</v>
      </c>
      <c r="L30" s="10" t="s">
        <v>33</v>
      </c>
      <c r="M30" s="10" t="str">
        <f>C33</f>
        <v>Toallitas húmedas</v>
      </c>
      <c r="N30" s="10" t="str">
        <f>+VLOOKUP(L30,$B$6:$E$15,4,FALSE)</f>
        <v>Colombia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9" t="s">
        <v>26</v>
      </c>
      <c r="C31" s="9" t="s">
        <v>34</v>
      </c>
      <c r="D31" s="9">
        <v>45</v>
      </c>
      <c r="E31" s="9" t="s">
        <v>11</v>
      </c>
      <c r="F31" s="1"/>
      <c r="G31" s="1"/>
      <c r="H31" s="1"/>
      <c r="I31" s="1"/>
      <c r="J31" s="10" t="s">
        <v>35</v>
      </c>
      <c r="K31" s="11">
        <v>43868</v>
      </c>
      <c r="L31" s="10" t="s">
        <v>18</v>
      </c>
      <c r="M31" s="10" t="str">
        <f>C27</f>
        <v>Chupetes</v>
      </c>
      <c r="N31" s="10" t="str">
        <f>+VLOOKUP(L31,$B$6:$E$15,4,FALSE)</f>
        <v>China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9" t="s">
        <v>13</v>
      </c>
      <c r="C32" s="9" t="s">
        <v>36</v>
      </c>
      <c r="D32" s="9">
        <v>100</v>
      </c>
      <c r="E32" s="9" t="s">
        <v>37</v>
      </c>
      <c r="F32" s="1"/>
      <c r="G32" s="1"/>
      <c r="H32" s="1"/>
      <c r="I32" s="1"/>
      <c r="J32" s="10" t="s">
        <v>38</v>
      </c>
      <c r="K32" s="11">
        <v>43949</v>
      </c>
      <c r="L32" s="10" t="s">
        <v>22</v>
      </c>
      <c r="M32" s="10" t="str">
        <f>C28</f>
        <v>Biberones</v>
      </c>
      <c r="N32" s="10" t="str">
        <f>+VLOOKUP(L32,$B$6:$E$15,4,FALSE)</f>
        <v>China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9" t="s">
        <v>33</v>
      </c>
      <c r="C33" s="9" t="s">
        <v>39</v>
      </c>
      <c r="D33" s="9">
        <v>25</v>
      </c>
      <c r="E33" s="9" t="s">
        <v>15</v>
      </c>
      <c r="F33" s="1"/>
      <c r="G33" s="1"/>
      <c r="H33" s="1"/>
      <c r="I33" s="1"/>
      <c r="J33" s="10" t="s">
        <v>40</v>
      </c>
      <c r="K33" s="11">
        <v>43936</v>
      </c>
      <c r="L33" s="10" t="s">
        <v>27</v>
      </c>
      <c r="M33" s="10" t="str">
        <f>C29</f>
        <v>Braguitas</v>
      </c>
      <c r="N33" s="10" t="str">
        <f>+VLOOKUP(L33,$B$6:$E$15,4,FALSE)</f>
        <v>China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0" t="s">
        <v>41</v>
      </c>
      <c r="K34" s="11">
        <v>43929</v>
      </c>
      <c r="L34" s="10" t="s">
        <v>30</v>
      </c>
      <c r="M34" s="10" t="str">
        <f>C30</f>
        <v>Camisetas</v>
      </c>
      <c r="N34" s="10" t="str">
        <f>+VLOOKUP(L34,$B$6:$E$15,4,FALSE)</f>
        <v>China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0" t="s">
        <v>42</v>
      </c>
      <c r="K35" s="11">
        <v>43985</v>
      </c>
      <c r="L35" s="10" t="s">
        <v>26</v>
      </c>
      <c r="M35" s="10" t="str">
        <f>C31</f>
        <v>Sonajeros</v>
      </c>
      <c r="N35" s="10" t="str">
        <f>+VLOOKUP(L35,$B$6:$E$15,4,FALSE)</f>
        <v>China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0" t="s">
        <v>43</v>
      </c>
      <c r="K36" s="11">
        <v>43987</v>
      </c>
      <c r="L36" s="10" t="s">
        <v>13</v>
      </c>
      <c r="M36" s="10" t="str">
        <f>C32</f>
        <v>Andadores</v>
      </c>
      <c r="N36" s="10" t="str">
        <f>+VLOOKUP(L36,$B$6:$E$15,4,FALSE)</f>
        <v>Taiwan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0" t="s">
        <v>44</v>
      </c>
      <c r="K37" s="11">
        <v>43990</v>
      </c>
      <c r="L37" s="10" t="s">
        <v>33</v>
      </c>
      <c r="M37" s="10" t="str">
        <f>C33</f>
        <v>Toallitas húmedas</v>
      </c>
      <c r="N37" s="10" t="str">
        <f>+VLOOKUP(L37,$B$6:$E$15,4,FALSE)</f>
        <v>Colombia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1">
    <dataValidation type="list" allowBlank="1" showErrorMessage="1" sqref="H6:H7 H24:H25" xr:uid="{00000000-0002-0000-0000-000000000000}">
      <formula1>$B$7:$B$15</formula1>
    </dataValidation>
  </dataValidations>
  <pageMargins left="0.75" right="0.75" top="1" bottom="1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01" workbookViewId="0">
      <selection activeCell="Q12" sqref="Q12"/>
    </sheetView>
  </sheetViews>
  <sheetFormatPr baseColWidth="10" defaultColWidth="12.6640625" defaultRowHeight="15" customHeight="1" x14ac:dyDescent="0.25"/>
  <cols>
    <col min="1" max="1" width="1" customWidth="1"/>
    <col min="2" max="2" width="17.33203125" customWidth="1"/>
    <col min="3" max="3" width="17" customWidth="1"/>
    <col min="4" max="4" width="8.88671875" customWidth="1"/>
    <col min="5" max="5" width="9.33203125" customWidth="1"/>
    <col min="6" max="6" width="2" customWidth="1"/>
    <col min="7" max="7" width="21.21875" customWidth="1"/>
    <col min="8" max="8" width="17.21875" customWidth="1"/>
    <col min="9" max="9" width="2.77734375" customWidth="1"/>
    <col min="10" max="10" width="11.109375" customWidth="1"/>
    <col min="11" max="11" width="11.33203125" customWidth="1"/>
    <col min="12" max="12" width="6.21875" customWidth="1"/>
    <col min="13" max="13" width="16.5546875" customWidth="1"/>
    <col min="14" max="14" width="11.33203125" customWidth="1"/>
    <col min="15" max="26" width="10.66406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45">
      <c r="A2" s="1"/>
      <c r="B2" s="2" t="s">
        <v>0</v>
      </c>
      <c r="C2" s="2"/>
      <c r="D2" s="2"/>
      <c r="E2" s="2"/>
      <c r="F2" s="2"/>
      <c r="G2" s="1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45">
      <c r="A3" s="1"/>
      <c r="B3" s="3"/>
      <c r="C3" s="3"/>
      <c r="D3" s="3"/>
      <c r="E3" s="3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6" t="s">
        <v>2</v>
      </c>
      <c r="C6" s="5" t="s">
        <v>1</v>
      </c>
      <c r="D6" s="6" t="s">
        <v>3</v>
      </c>
      <c r="E6" s="6" t="s">
        <v>4</v>
      </c>
      <c r="F6" s="1"/>
      <c r="G6" s="1" t="s">
        <v>5</v>
      </c>
      <c r="H6" s="7" t="s">
        <v>6</v>
      </c>
      <c r="I6" s="1"/>
      <c r="J6" s="8" t="s">
        <v>7</v>
      </c>
      <c r="K6" s="8" t="s">
        <v>8</v>
      </c>
      <c r="L6" s="8" t="s">
        <v>1</v>
      </c>
      <c r="M6" s="8" t="s">
        <v>2</v>
      </c>
      <c r="N6" s="8" t="s">
        <v>4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9" t="s">
        <v>10</v>
      </c>
      <c r="C7" s="9" t="s">
        <v>9</v>
      </c>
      <c r="D7" s="9">
        <v>150</v>
      </c>
      <c r="E7" s="9" t="s">
        <v>11</v>
      </c>
      <c r="F7" s="1"/>
      <c r="G7" s="1"/>
      <c r="H7" s="1"/>
      <c r="I7" s="1"/>
      <c r="J7" s="10" t="s">
        <v>12</v>
      </c>
      <c r="K7" s="11">
        <v>43838</v>
      </c>
      <c r="L7" s="10" t="s">
        <v>13</v>
      </c>
      <c r="M7" s="10" t="str">
        <f>B14</f>
        <v>Andadores</v>
      </c>
      <c r="N7" s="10" t="str">
        <f>+VLOOKUP(L7,$B$6:$E$15,4)</f>
        <v>Taiwan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9" t="s">
        <v>14</v>
      </c>
      <c r="C8" s="9" t="s">
        <v>6</v>
      </c>
      <c r="D8" s="9">
        <v>200</v>
      </c>
      <c r="E8" s="9" t="s">
        <v>15</v>
      </c>
      <c r="F8" s="1"/>
      <c r="G8" s="1" t="s">
        <v>16</v>
      </c>
      <c r="H8" s="9" t="str">
        <f>B8</f>
        <v>Pañales</v>
      </c>
      <c r="I8" s="1"/>
      <c r="J8" s="10" t="s">
        <v>17</v>
      </c>
      <c r="K8" s="11">
        <v>43832</v>
      </c>
      <c r="L8" s="10" t="s">
        <v>9</v>
      </c>
      <c r="M8" s="10" t="str">
        <f>B7</f>
        <v>Termómetros digital</v>
      </c>
      <c r="N8" s="10" t="str">
        <f>+VLOOKUP(L8,$B$6:$E$15,4)</f>
        <v>China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9" t="s">
        <v>19</v>
      </c>
      <c r="C9" s="9" t="s">
        <v>18</v>
      </c>
      <c r="D9" s="9">
        <v>250</v>
      </c>
      <c r="E9" s="9" t="s">
        <v>11</v>
      </c>
      <c r="F9" s="1"/>
      <c r="G9" s="1" t="s">
        <v>20</v>
      </c>
      <c r="H9" s="9">
        <f>D8</f>
        <v>200</v>
      </c>
      <c r="I9" s="1"/>
      <c r="J9" s="10" t="s">
        <v>21</v>
      </c>
      <c r="K9" s="11">
        <v>43848</v>
      </c>
      <c r="L9" s="10" t="s">
        <v>6</v>
      </c>
      <c r="M9" s="10" t="str">
        <f>B8</f>
        <v>Pañales</v>
      </c>
      <c r="N9" s="10" t="str">
        <f>+VLOOKUP(L9,$B$6:$E$15,4)</f>
        <v>China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9" t="s">
        <v>23</v>
      </c>
      <c r="C10" s="9" t="s">
        <v>22</v>
      </c>
      <c r="D10" s="9">
        <v>160</v>
      </c>
      <c r="E10" s="9" t="s">
        <v>11</v>
      </c>
      <c r="F10" s="1"/>
      <c r="G10" s="1" t="s">
        <v>24</v>
      </c>
      <c r="H10" s="9" t="str">
        <f>E8</f>
        <v>Colombia</v>
      </c>
      <c r="I10" s="1"/>
      <c r="J10" s="10" t="s">
        <v>25</v>
      </c>
      <c r="K10" s="11">
        <v>43876</v>
      </c>
      <c r="L10" s="10" t="s">
        <v>26</v>
      </c>
      <c r="M10" s="10" t="str">
        <f>B13</f>
        <v>Sonajeros</v>
      </c>
      <c r="N10" s="10" t="str">
        <f>+VLOOKUP(L10,$B$6:$E$15,4)</f>
        <v>China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9" t="s">
        <v>28</v>
      </c>
      <c r="C11" s="9" t="s">
        <v>27</v>
      </c>
      <c r="D11" s="9">
        <v>230</v>
      </c>
      <c r="E11" s="9" t="s">
        <v>11</v>
      </c>
      <c r="F11" s="1"/>
      <c r="G11" s="1"/>
      <c r="H11" s="1"/>
      <c r="I11" s="1"/>
      <c r="J11" s="10" t="s">
        <v>29</v>
      </c>
      <c r="K11" s="11">
        <v>43862</v>
      </c>
      <c r="L11" s="10" t="s">
        <v>13</v>
      </c>
      <c r="M11" s="10" t="str">
        <f>B14</f>
        <v>Andadores</v>
      </c>
      <c r="N11" s="10" t="str">
        <f>+VLOOKUP(L11,$B$6:$E$15,4)</f>
        <v>Taiwan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9" t="s">
        <v>31</v>
      </c>
      <c r="C12" s="9" t="s">
        <v>30</v>
      </c>
      <c r="D12" s="9">
        <v>300</v>
      </c>
      <c r="E12" s="9" t="s">
        <v>11</v>
      </c>
      <c r="F12" s="1"/>
      <c r="G12" s="1"/>
      <c r="H12" s="1"/>
      <c r="I12" s="1"/>
      <c r="J12" s="10" t="s">
        <v>32</v>
      </c>
      <c r="K12" s="11">
        <v>43869</v>
      </c>
      <c r="L12" s="10" t="s">
        <v>33</v>
      </c>
      <c r="M12" s="10" t="str">
        <f>B15</f>
        <v>Toallitas húmedas</v>
      </c>
      <c r="N12" s="10" t="str">
        <f>+VLOOKUP(L12,$B$6:$E$15,4)</f>
        <v>China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9" t="s">
        <v>34</v>
      </c>
      <c r="C13" s="9" t="s">
        <v>26</v>
      </c>
      <c r="D13" s="9">
        <v>45</v>
      </c>
      <c r="E13" s="9" t="s">
        <v>11</v>
      </c>
      <c r="F13" s="1"/>
      <c r="G13" s="1"/>
      <c r="H13" s="1"/>
      <c r="I13" s="1"/>
      <c r="J13" s="10" t="s">
        <v>35</v>
      </c>
      <c r="K13" s="11">
        <v>43868</v>
      </c>
      <c r="L13" s="10" t="s">
        <v>18</v>
      </c>
      <c r="M13" s="10" t="str">
        <f>B9</f>
        <v>Chupetes</v>
      </c>
      <c r="N13" s="10" t="str">
        <f>+VLOOKUP(L13,$B$6:$E$15,4)</f>
        <v>China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9" t="s">
        <v>36</v>
      </c>
      <c r="C14" s="9" t="s">
        <v>13</v>
      </c>
      <c r="D14" s="9">
        <v>100</v>
      </c>
      <c r="E14" s="9" t="s">
        <v>37</v>
      </c>
      <c r="F14" s="1"/>
      <c r="G14" s="1"/>
      <c r="H14" s="1"/>
      <c r="I14" s="1"/>
      <c r="J14" s="10" t="s">
        <v>38</v>
      </c>
      <c r="K14" s="11">
        <v>43949</v>
      </c>
      <c r="L14" s="10" t="s">
        <v>22</v>
      </c>
      <c r="M14" s="10" t="str">
        <f>B10</f>
        <v>Biberones</v>
      </c>
      <c r="N14" s="10" t="str">
        <f>+VLOOKUP(L14,$B$6:$E$15,4)</f>
        <v>China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9" t="s">
        <v>39</v>
      </c>
      <c r="C15" s="9" t="s">
        <v>33</v>
      </c>
      <c r="D15" s="9">
        <v>25</v>
      </c>
      <c r="E15" s="9" t="s">
        <v>15</v>
      </c>
      <c r="F15" s="1"/>
      <c r="G15" s="1"/>
      <c r="H15" s="1"/>
      <c r="I15" s="1"/>
      <c r="J15" s="10" t="s">
        <v>40</v>
      </c>
      <c r="K15" s="11">
        <v>43936</v>
      </c>
      <c r="L15" s="10" t="s">
        <v>27</v>
      </c>
      <c r="M15" s="10" t="str">
        <f>B11</f>
        <v>Braguitas</v>
      </c>
      <c r="N15" s="10" t="str">
        <f>+VLOOKUP(L15,$B$6:$E$15,4)</f>
        <v>China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0" t="s">
        <v>41</v>
      </c>
      <c r="K16" s="11">
        <v>43929</v>
      </c>
      <c r="L16" s="10" t="s">
        <v>30</v>
      </c>
      <c r="M16" s="10" t="str">
        <f>B12</f>
        <v>Camisetas</v>
      </c>
      <c r="N16" s="10" t="str">
        <f>+VLOOKUP(L16,$B$6:$E$15,4)</f>
        <v>China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0" t="s">
        <v>42</v>
      </c>
      <c r="K17" s="11">
        <v>43985</v>
      </c>
      <c r="L17" s="10" t="s">
        <v>26</v>
      </c>
      <c r="M17" s="10" t="str">
        <f>B13</f>
        <v>Sonajeros</v>
      </c>
      <c r="N17" s="10" t="str">
        <f>+VLOOKUP(L17,$B$6:$E$15,4)</f>
        <v>China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0" t="s">
        <v>43</v>
      </c>
      <c r="K18" s="11">
        <v>43987</v>
      </c>
      <c r="L18" s="10" t="s">
        <v>13</v>
      </c>
      <c r="M18" s="10" t="str">
        <f>B14</f>
        <v>Andadores</v>
      </c>
      <c r="N18" s="10" t="str">
        <f>+VLOOKUP(L18,$B$6:$E$15,4)</f>
        <v>Taiwan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0" t="s">
        <v>44</v>
      </c>
      <c r="K19" s="11">
        <v>43990</v>
      </c>
      <c r="L19" s="10" t="s">
        <v>33</v>
      </c>
      <c r="M19" s="10" t="str">
        <f>B15</f>
        <v>Toallitas húmedas</v>
      </c>
      <c r="N19" s="10" t="str">
        <f>+VLOOKUP(L19,$B$6:$E$15,4)</f>
        <v>China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1">
    <dataValidation type="list" allowBlank="1" showErrorMessage="1" sqref="H6:H7" xr:uid="{00000000-0002-0000-0100-000000000000}">
      <formula1>$C$7:$C$15</formula1>
    </dataValidation>
  </dataValidations>
  <pageMargins left="0.75" right="0.75" top="1" bottom="1" header="0" footer="0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9845EE8CB01F14C882F64BA0D39CA20" ma:contentTypeVersion="9" ma:contentTypeDescription="Crear nuevo documento." ma:contentTypeScope="" ma:versionID="61dfd2501599afa28b4cf92059b74597">
  <xsd:schema xmlns:xsd="http://www.w3.org/2001/XMLSchema" xmlns:xs="http://www.w3.org/2001/XMLSchema" xmlns:p="http://schemas.microsoft.com/office/2006/metadata/properties" xmlns:ns2="9475eeed-8b83-465b-a04b-b8ff073bbab3" xmlns:ns3="301b2828-a803-4682-b137-b041b8257691" targetNamespace="http://schemas.microsoft.com/office/2006/metadata/properties" ma:root="true" ma:fieldsID="75c1fff20384ea381c25c7a144d3b061" ns2:_="" ns3:_="">
    <xsd:import namespace="9475eeed-8b83-465b-a04b-b8ff073bbab3"/>
    <xsd:import namespace="301b2828-a803-4682-b137-b041b8257691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5eeed-8b83-465b-a04b-b8ff073bbab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Etiquetas de imagen" ma:readOnly="false" ma:fieldId="{5cf76f15-5ced-4ddc-b409-7134ff3c332f}" ma:taxonomyMulti="true" ma:sspId="8a37e28e-12b5-4fa1-a817-aeba67de8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1b2828-a803-4682-b137-b041b8257691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ee336d6-eac9-4769-9c3e-fa92b9755de9}" ma:internalName="TaxCatchAll" ma:showField="CatchAllData" ma:web="301b2828-a803-4682-b137-b041b82576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9EF2A9-5374-4048-A6C2-B0216A01B2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75eeed-8b83-465b-a04b-b8ff073bbab3"/>
    <ds:schemaRef ds:uri="301b2828-a803-4682-b137-b041b82576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D63C57-7C33-4B9E-87B2-751FCDFC7F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BuscarV</vt:lpstr>
      <vt:lpstr>BuscarX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gomit</cp:lastModifiedBy>
  <dcterms:created xsi:type="dcterms:W3CDTF">1996-11-27T10:00:04Z</dcterms:created>
  <dcterms:modified xsi:type="dcterms:W3CDTF">2023-03-19T16:10:01Z</dcterms:modified>
</cp:coreProperties>
</file>