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mit\Desktop\"/>
    </mc:Choice>
  </mc:AlternateContent>
  <xr:revisionPtr revIDLastSave="0" documentId="13_ncr:1_{AB840BC7-635A-486C-8459-2DCDFFA45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carV" sheetId="5" r:id="rId1"/>
    <sheet name="BuscarX" sheetId="6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6" l="1"/>
  <c r="L7" i="5"/>
  <c r="I12" i="5"/>
  <c r="I14" i="5"/>
  <c r="L12" i="5"/>
  <c r="L11" i="5"/>
  <c r="I8" i="5"/>
  <c r="I11" i="5"/>
  <c r="I10" i="5"/>
  <c r="I9" i="5"/>
  <c r="L13" i="5"/>
  <c r="L10" i="5"/>
  <c r="L9" i="5"/>
  <c r="L8" i="5"/>
  <c r="I1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Mauricio Gadban Sandoval</author>
  </authors>
  <commentList>
    <comment ref="I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valor_buscado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Mauricio Gadban Sandoval</author>
  </authors>
  <commentList>
    <comment ref="I6" authorId="0" shapeId="0" xr:uid="{C341431B-BC6E-451A-BB05-F8A80F07AC7A}">
      <text>
        <r>
          <rPr>
            <b/>
            <sz val="9"/>
            <color indexed="81"/>
            <rFont val="Tahoma"/>
            <family val="2"/>
          </rPr>
          <t xml:space="preserve">valor_buscado
</t>
        </r>
      </text>
    </comment>
  </commentList>
</comments>
</file>

<file path=xl/sharedStrings.xml><?xml version="1.0" encoding="utf-8"?>
<sst xmlns="http://schemas.openxmlformats.org/spreadsheetml/2006/main" count="148" uniqueCount="62">
  <si>
    <t>Código</t>
  </si>
  <si>
    <t>Spin-off Great Service</t>
  </si>
  <si>
    <t>Fecha de vinculación</t>
  </si>
  <si>
    <t>Fecha de nacimiento</t>
  </si>
  <si>
    <t>Código del 
empleado a buscar:</t>
  </si>
  <si>
    <t>Ricardo</t>
  </si>
  <si>
    <t>Gomez</t>
  </si>
  <si>
    <t>Manuel</t>
  </si>
  <si>
    <t>Ibáñez</t>
  </si>
  <si>
    <t>Jorge</t>
  </si>
  <si>
    <t>Domínguez</t>
  </si>
  <si>
    <t>David</t>
  </si>
  <si>
    <t>Gissell</t>
  </si>
  <si>
    <t>Díaz</t>
  </si>
  <si>
    <t>Juan</t>
  </si>
  <si>
    <t>Pineda</t>
  </si>
  <si>
    <t>Lady</t>
  </si>
  <si>
    <t>Sanabria</t>
  </si>
  <si>
    <t>Melo</t>
  </si>
  <si>
    <t>Lopez</t>
  </si>
  <si>
    <t>Leidy</t>
  </si>
  <si>
    <t>Trochez</t>
  </si>
  <si>
    <t>Julian</t>
  </si>
  <si>
    <t>Idrobo</t>
  </si>
  <si>
    <t>Paola</t>
  </si>
  <si>
    <t>Castillo</t>
  </si>
  <si>
    <t>Steven</t>
  </si>
  <si>
    <t>Cobaleda</t>
  </si>
  <si>
    <t>Tatiana</t>
  </si>
  <si>
    <t>Andrade</t>
  </si>
  <si>
    <t>Verónica</t>
  </si>
  <si>
    <t>Andrea</t>
  </si>
  <si>
    <t>Castaño</t>
  </si>
  <si>
    <t>Nombres</t>
  </si>
  <si>
    <t>Apellidos</t>
  </si>
  <si>
    <t>Nombres :</t>
  </si>
  <si>
    <t>Apellidos :</t>
  </si>
  <si>
    <t>Fecha de vinculación :</t>
  </si>
  <si>
    <t>Fecha de nacimiento :</t>
  </si>
  <si>
    <t>Antigüedad :</t>
  </si>
  <si>
    <t>Edad :</t>
  </si>
  <si>
    <t>A000222</t>
  </si>
  <si>
    <t>A000333</t>
  </si>
  <si>
    <t>A000555</t>
  </si>
  <si>
    <t>A000777</t>
  </si>
  <si>
    <t>A000999</t>
  </si>
  <si>
    <t>A0001332</t>
  </si>
  <si>
    <t>A0001443</t>
  </si>
  <si>
    <t>A0001665</t>
  </si>
  <si>
    <t>A0001776</t>
  </si>
  <si>
    <t>A0001887</t>
  </si>
  <si>
    <t>A0002442</t>
  </si>
  <si>
    <t>A0002664</t>
  </si>
  <si>
    <t>A0002775</t>
  </si>
  <si>
    <t>A0002886</t>
  </si>
  <si>
    <t>A0003108</t>
  </si>
  <si>
    <t>A0003219</t>
  </si>
  <si>
    <t>Reporte de empleados a bonificar</t>
  </si>
  <si>
    <t>Códigos</t>
  </si>
  <si>
    <t>Nombres y apellidos</t>
  </si>
  <si>
    <t>tabla_empleados</t>
  </si>
  <si>
    <t>Mes de cumpleaños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</si>
</sst>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"/>
    <numFmt numFmtId="165" formatCode="mmm"/>
  </numFmts>
  <fonts count="12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9" fillId="0" borderId="2" applyNumberFormat="0" applyFill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/>
    <xf numFmtId="0" fontId="7" fillId="4" borderId="1" xfId="4" applyNumberFormat="1" applyBorder="1"/>
    <xf numFmtId="0" fontId="2" fillId="3" borderId="1" xfId="2" applyNumberFormat="1" applyBorder="1"/>
    <xf numFmtId="4" fontId="2" fillId="3" borderId="1" xfId="2" applyNumberFormat="1" applyBorder="1"/>
    <xf numFmtId="4" fontId="5" fillId="0" borderId="0" xfId="0" applyNumberFormat="1" applyFont="1"/>
    <xf numFmtId="0" fontId="4" fillId="0" borderId="0" xfId="3" applyFont="1" applyAlignment="1">
      <alignment horizontal="center"/>
    </xf>
    <xf numFmtId="0" fontId="5" fillId="0" borderId="1" xfId="0" applyFont="1" applyBorder="1" applyAlignment="1">
      <alignment wrapText="1"/>
    </xf>
    <xf numFmtId="15" fontId="1" fillId="2" borderId="1" xfId="1" applyNumberFormat="1" applyBorder="1" applyAlignment="1">
      <alignment horizontal="center"/>
    </xf>
    <xf numFmtId="0" fontId="4" fillId="0" borderId="0" xfId="3" applyFont="1" applyAlignment="1"/>
    <xf numFmtId="0" fontId="10" fillId="0" borderId="1" xfId="0" applyFont="1" applyBorder="1"/>
    <xf numFmtId="0" fontId="9" fillId="0" borderId="2" xfId="5"/>
    <xf numFmtId="164" fontId="2" fillId="3" borderId="1" xfId="2" applyNumberFormat="1" applyBorder="1"/>
    <xf numFmtId="0" fontId="11" fillId="0" borderId="0" xfId="0" applyFont="1"/>
    <xf numFmtId="165" fontId="2" fillId="3" borderId="1" xfId="2" applyNumberFormat="1" applyBorder="1"/>
  </cellXfs>
  <cellStyles count="6">
    <cellStyle name="Bueno" xfId="1" builtinId="26"/>
    <cellStyle name="Incorrecto" xfId="4" builtinId="27"/>
    <cellStyle name="Neutral" xfId="2" builtinId="28"/>
    <cellStyle name="Normal" xfId="0" builtinId="0"/>
    <cellStyle name="Título" xfId="3" builtinId="15"/>
    <cellStyle name="Título 2" xfId="5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zoomScaleNormal="100" workbookViewId="0">
      <selection activeCell="L7" sqref="L7"/>
    </sheetView>
  </sheetViews>
  <sheetFormatPr baseColWidth="10" defaultColWidth="11.88671875" defaultRowHeight="15" customHeight="1" x14ac:dyDescent="0.45"/>
  <cols>
    <col min="1" max="1" width="1.44140625" style="1" customWidth="1"/>
    <col min="2" max="2" width="13.33203125" style="1" customWidth="1"/>
    <col min="3" max="3" width="9.109375" style="1" bestFit="1" customWidth="1"/>
    <col min="4" max="4" width="10.88671875" style="1" bestFit="1" customWidth="1"/>
    <col min="5" max="6" width="11.88671875" style="1" bestFit="1" customWidth="1"/>
    <col min="7" max="7" width="2.44140625" style="14" customWidth="1"/>
    <col min="8" max="8" width="19" style="1" customWidth="1"/>
    <col min="9" max="9" width="27.6640625" style="1" customWidth="1"/>
    <col min="10" max="10" width="1.88671875" style="1" customWidth="1"/>
    <col min="11" max="11" width="10.109375" style="1" customWidth="1"/>
    <col min="12" max="12" width="30.33203125" style="1" customWidth="1"/>
    <col min="13" max="16384" width="11.88671875" style="1"/>
  </cols>
  <sheetData>
    <row r="2" spans="2:12" ht="21" customHeight="1" x14ac:dyDescent="0.45">
      <c r="B2" s="14" t="s">
        <v>1</v>
      </c>
      <c r="C2" s="14"/>
      <c r="D2" s="14"/>
      <c r="E2" s="14"/>
      <c r="F2" s="14"/>
      <c r="I2" s="14"/>
    </row>
    <row r="3" spans="2:12" ht="15" customHeight="1" x14ac:dyDescent="0.45">
      <c r="H3" s="11"/>
      <c r="I3" s="11"/>
    </row>
    <row r="4" spans="2:12" ht="15" customHeight="1" thickBot="1" x14ac:dyDescent="0.5">
      <c r="B4" s="18" t="s">
        <v>60</v>
      </c>
      <c r="H4" s="11"/>
      <c r="I4" s="11"/>
      <c r="K4" s="16" t="s">
        <v>57</v>
      </c>
    </row>
    <row r="5" spans="2:12" ht="16.5" customHeight="1" thickTop="1" x14ac:dyDescent="0.45"/>
    <row r="6" spans="2:12" ht="29.4" x14ac:dyDescent="0.45">
      <c r="B6" s="3" t="s">
        <v>0</v>
      </c>
      <c r="C6" s="4" t="s">
        <v>33</v>
      </c>
      <c r="D6" s="4" t="s">
        <v>34</v>
      </c>
      <c r="E6" s="4" t="s">
        <v>2</v>
      </c>
      <c r="F6" s="4" t="s">
        <v>3</v>
      </c>
      <c r="H6" s="12" t="s">
        <v>4</v>
      </c>
      <c r="I6" s="7" t="s">
        <v>56</v>
      </c>
      <c r="K6" s="15" t="s">
        <v>58</v>
      </c>
      <c r="L6" s="15" t="s">
        <v>59</v>
      </c>
    </row>
    <row r="7" spans="2:12" ht="15" customHeight="1" x14ac:dyDescent="0.45">
      <c r="B7" s="5" t="s">
        <v>41</v>
      </c>
      <c r="C7" s="6" t="s">
        <v>5</v>
      </c>
      <c r="D7" s="6" t="s">
        <v>6</v>
      </c>
      <c r="E7" s="13">
        <v>41740</v>
      </c>
      <c r="F7" s="13">
        <v>29295</v>
      </c>
      <c r="I7" s="10"/>
      <c r="K7" s="2" t="s">
        <v>52</v>
      </c>
      <c r="L7" s="2" t="str">
        <f>+VLOOKUP(K7,$B$6:F$22,2,FALSE)</f>
        <v>Paola</v>
      </c>
    </row>
    <row r="8" spans="2:12" ht="15" customHeight="1" x14ac:dyDescent="0.45">
      <c r="B8" s="5" t="s">
        <v>42</v>
      </c>
      <c r="C8" s="6" t="s">
        <v>7</v>
      </c>
      <c r="D8" s="6" t="s">
        <v>8</v>
      </c>
      <c r="E8" s="13">
        <v>41440</v>
      </c>
      <c r="F8" s="13">
        <v>36205</v>
      </c>
      <c r="H8" s="2" t="s">
        <v>35</v>
      </c>
      <c r="I8" s="8" t="str">
        <f>+VLOOKUP(I6,$B$6:$F$22,2,FALSE)</f>
        <v>Andrea</v>
      </c>
      <c r="K8" s="2" t="s">
        <v>54</v>
      </c>
      <c r="L8" s="2" t="str">
        <f>+VLOOKUP(K8,$B$6:F$22,2,FALSE)</f>
        <v>Tatiana</v>
      </c>
    </row>
    <row r="9" spans="2:12" ht="15" customHeight="1" x14ac:dyDescent="0.45">
      <c r="B9" s="5" t="s">
        <v>43</v>
      </c>
      <c r="C9" s="6" t="s">
        <v>9</v>
      </c>
      <c r="D9" s="6" t="s">
        <v>10</v>
      </c>
      <c r="E9" s="13">
        <v>41519</v>
      </c>
      <c r="F9" s="13">
        <v>31106</v>
      </c>
      <c r="H9" s="2" t="s">
        <v>36</v>
      </c>
      <c r="I9" s="8" t="str">
        <f>+VLOOKUP(I6,$B$6:$F$22,3,FALSE)</f>
        <v>Castaño</v>
      </c>
      <c r="K9" s="2" t="s">
        <v>56</v>
      </c>
      <c r="L9" s="2" t="str">
        <f>+VLOOKUP(K9,$B$6:F$22,2,FALSE)</f>
        <v>Andrea</v>
      </c>
    </row>
    <row r="10" spans="2:12" ht="15" customHeight="1" x14ac:dyDescent="0.45">
      <c r="B10" s="5" t="s">
        <v>44</v>
      </c>
      <c r="C10" s="6" t="s">
        <v>11</v>
      </c>
      <c r="D10" s="6" t="s">
        <v>6</v>
      </c>
      <c r="E10" s="13">
        <v>40344</v>
      </c>
      <c r="F10" s="13">
        <v>29441</v>
      </c>
      <c r="H10" s="2" t="s">
        <v>37</v>
      </c>
      <c r="I10" s="17">
        <f>+VLOOKUP(I6,$B$6:$F$22,4,FALSE)</f>
        <v>36501</v>
      </c>
      <c r="K10" s="2" t="s">
        <v>51</v>
      </c>
      <c r="L10" s="2" t="str">
        <f>+VLOOKUP(K10,$B$6:F$22,2,FALSE)</f>
        <v>Julian</v>
      </c>
    </row>
    <row r="11" spans="2:12" ht="15" customHeight="1" x14ac:dyDescent="0.45">
      <c r="B11" s="5" t="s">
        <v>45</v>
      </c>
      <c r="C11" s="6" t="s">
        <v>12</v>
      </c>
      <c r="D11" s="6" t="s">
        <v>13</v>
      </c>
      <c r="E11" s="13">
        <v>38518</v>
      </c>
      <c r="F11" s="13">
        <v>29090</v>
      </c>
      <c r="H11" s="2" t="s">
        <v>38</v>
      </c>
      <c r="I11" s="17">
        <f>+VLOOKUP(I6,$B$6:$F$22,5,FALSE)</f>
        <v>32056</v>
      </c>
      <c r="K11" s="2" t="s">
        <v>50</v>
      </c>
      <c r="L11" s="2" t="str">
        <f>+VLOOKUP(K11,$B$6:F$22,2,FALSE)</f>
        <v>Leidy</v>
      </c>
    </row>
    <row r="12" spans="2:12" ht="15" customHeight="1" x14ac:dyDescent="0.45">
      <c r="B12" s="5" t="s">
        <v>46</v>
      </c>
      <c r="C12" s="6" t="s">
        <v>14</v>
      </c>
      <c r="D12" s="6" t="s">
        <v>15</v>
      </c>
      <c r="E12" s="13">
        <v>40644</v>
      </c>
      <c r="F12" s="13">
        <v>25233</v>
      </c>
      <c r="H12" s="2" t="s">
        <v>39</v>
      </c>
      <c r="I12" s="9">
        <f>("19/03/2023"-I10)</f>
        <v>8503</v>
      </c>
      <c r="K12" s="2" t="s">
        <v>45</v>
      </c>
      <c r="L12" s="2" t="str">
        <f>+VLOOKUP(K12,$B$6:F$22,2,FALSE)</f>
        <v>Gissell</v>
      </c>
    </row>
    <row r="13" spans="2:12" ht="15" customHeight="1" x14ac:dyDescent="0.45">
      <c r="B13" s="5" t="s">
        <v>47</v>
      </c>
      <c r="C13" s="6" t="s">
        <v>16</v>
      </c>
      <c r="D13" s="6" t="s">
        <v>17</v>
      </c>
      <c r="E13" s="13">
        <v>41154</v>
      </c>
      <c r="F13" s="13">
        <v>27236</v>
      </c>
      <c r="H13" s="2" t="s">
        <v>40</v>
      </c>
      <c r="I13" s="9">
        <f ca="1">(TODAY()-I11)/365</f>
        <v>35.473972602739728</v>
      </c>
      <c r="K13" s="2" t="s">
        <v>53</v>
      </c>
      <c r="L13" s="2" t="str">
        <f>+VLOOKUP(K13,$B$6:F$22,2,FALSE)</f>
        <v>Steven</v>
      </c>
    </row>
    <row r="14" spans="2:12" ht="15" customHeight="1" x14ac:dyDescent="0.45">
      <c r="B14" s="5" t="s">
        <v>48</v>
      </c>
      <c r="C14" s="6" t="s">
        <v>14</v>
      </c>
      <c r="D14" s="6" t="s">
        <v>18</v>
      </c>
      <c r="E14" s="13">
        <v>41440</v>
      </c>
      <c r="F14" s="13">
        <v>33794</v>
      </c>
      <c r="H14" s="2" t="s">
        <v>61</v>
      </c>
      <c r="I14" s="19">
        <f>MONTH(I11)</f>
        <v>10</v>
      </c>
    </row>
    <row r="15" spans="2:12" ht="15" customHeight="1" x14ac:dyDescent="0.45">
      <c r="B15" s="5" t="s">
        <v>49</v>
      </c>
      <c r="C15" s="6" t="s">
        <v>14</v>
      </c>
      <c r="D15" s="6" t="s">
        <v>19</v>
      </c>
      <c r="E15" s="13">
        <v>41615</v>
      </c>
      <c r="F15" s="13">
        <v>24006</v>
      </c>
    </row>
    <row r="16" spans="2:12" ht="15" customHeight="1" x14ac:dyDescent="0.45">
      <c r="B16" s="5" t="s">
        <v>50</v>
      </c>
      <c r="C16" s="6" t="s">
        <v>20</v>
      </c>
      <c r="D16" s="6" t="s">
        <v>21</v>
      </c>
      <c r="E16" s="13">
        <v>38328</v>
      </c>
      <c r="F16" s="13">
        <v>35154</v>
      </c>
    </row>
    <row r="17" spans="2:6" ht="15" customHeight="1" x14ac:dyDescent="0.45">
      <c r="B17" s="5" t="s">
        <v>51</v>
      </c>
      <c r="C17" s="6" t="s">
        <v>22</v>
      </c>
      <c r="D17" s="6" t="s">
        <v>23</v>
      </c>
      <c r="E17" s="13">
        <v>36692</v>
      </c>
      <c r="F17" s="13">
        <v>29237</v>
      </c>
    </row>
    <row r="18" spans="2:6" ht="15" customHeight="1" x14ac:dyDescent="0.45">
      <c r="B18" s="5" t="s">
        <v>52</v>
      </c>
      <c r="C18" s="6" t="s">
        <v>24</v>
      </c>
      <c r="D18" s="6" t="s">
        <v>25</v>
      </c>
      <c r="E18" s="13">
        <v>36501</v>
      </c>
      <c r="F18" s="13">
        <v>30931</v>
      </c>
    </row>
    <row r="19" spans="2:6" ht="15" customHeight="1" x14ac:dyDescent="0.45">
      <c r="B19" s="5" t="s">
        <v>53</v>
      </c>
      <c r="C19" s="6" t="s">
        <v>26</v>
      </c>
      <c r="D19" s="6" t="s">
        <v>27</v>
      </c>
      <c r="E19" s="13">
        <v>38597</v>
      </c>
      <c r="F19" s="13">
        <v>31062</v>
      </c>
    </row>
    <row r="20" spans="2:6" ht="15" customHeight="1" x14ac:dyDescent="0.45">
      <c r="B20" s="5" t="s">
        <v>54</v>
      </c>
      <c r="C20" s="6" t="s">
        <v>28</v>
      </c>
      <c r="D20" s="6" t="s">
        <v>29</v>
      </c>
      <c r="E20" s="13">
        <v>36501</v>
      </c>
      <c r="F20" s="13">
        <v>31617</v>
      </c>
    </row>
    <row r="21" spans="2:6" ht="15" customHeight="1" x14ac:dyDescent="0.45">
      <c r="B21" s="5" t="s">
        <v>55</v>
      </c>
      <c r="C21" s="6" t="s">
        <v>30</v>
      </c>
      <c r="D21" s="6" t="s">
        <v>18</v>
      </c>
      <c r="E21" s="13">
        <v>40279</v>
      </c>
      <c r="F21" s="13">
        <v>32143</v>
      </c>
    </row>
    <row r="22" spans="2:6" ht="15" customHeight="1" x14ac:dyDescent="0.45">
      <c r="B22" s="5" t="s">
        <v>56</v>
      </c>
      <c r="C22" s="6" t="s">
        <v>31</v>
      </c>
      <c r="D22" s="6" t="s">
        <v>32</v>
      </c>
      <c r="E22" s="13">
        <v>36501</v>
      </c>
      <c r="F22" s="13">
        <v>32056</v>
      </c>
    </row>
  </sheetData>
  <dataValidations count="1">
    <dataValidation type="list" allowBlank="1" showInputMessage="1" showErrorMessage="1" errorTitle="Código inválido" error="Solo puede consultar empleados activos" promptTitle="Escoja un valor" prompt="Selecione un código de la lista" sqref="I6" xr:uid="{90D48AA9-1B96-4433-B52B-D25592226438}">
      <formula1>$B$7:$B$22</formula1>
    </dataValidation>
  </dataValidations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6644-2314-413B-8785-40EA109485DE}">
  <dimension ref="B2:L22"/>
  <sheetViews>
    <sheetView zoomScaleNormal="100" workbookViewId="0">
      <selection activeCell="G22" sqref="G22"/>
    </sheetView>
  </sheetViews>
  <sheetFormatPr baseColWidth="10" defaultColWidth="11.88671875" defaultRowHeight="15" customHeight="1" x14ac:dyDescent="0.45"/>
  <cols>
    <col min="1" max="1" width="1.44140625" style="1" customWidth="1"/>
    <col min="2" max="2" width="13.33203125" style="1" customWidth="1"/>
    <col min="3" max="3" width="9.109375" style="1" bestFit="1" customWidth="1"/>
    <col min="4" max="4" width="10.88671875" style="1" bestFit="1" customWidth="1"/>
    <col min="5" max="6" width="11.88671875" style="1" bestFit="1" customWidth="1"/>
    <col min="7" max="7" width="2.44140625" style="14" customWidth="1"/>
    <col min="8" max="8" width="19" style="1" customWidth="1"/>
    <col min="9" max="9" width="27.6640625" style="1" customWidth="1"/>
    <col min="10" max="10" width="1.88671875" style="1" customWidth="1"/>
    <col min="11" max="11" width="10.109375" style="1" customWidth="1"/>
    <col min="12" max="12" width="30.33203125" style="1" customWidth="1"/>
    <col min="13" max="16384" width="11.88671875" style="1"/>
  </cols>
  <sheetData>
    <row r="2" spans="2:12" ht="21" customHeight="1" x14ac:dyDescent="0.45">
      <c r="B2" s="14" t="s">
        <v>1</v>
      </c>
      <c r="C2" s="14"/>
      <c r="D2" s="14"/>
      <c r="E2" s="14"/>
      <c r="F2" s="14"/>
      <c r="I2" s="14"/>
    </row>
    <row r="3" spans="2:12" ht="15" customHeight="1" x14ac:dyDescent="0.45">
      <c r="H3" s="11"/>
      <c r="I3" s="11"/>
    </row>
    <row r="4" spans="2:12" ht="15" customHeight="1" thickBot="1" x14ac:dyDescent="0.5">
      <c r="B4" s="18" t="s">
        <v>60</v>
      </c>
      <c r="H4" s="11"/>
      <c r="I4" s="11"/>
      <c r="K4" s="16" t="s">
        <v>57</v>
      </c>
    </row>
    <row r="5" spans="2:12" ht="16.5" customHeight="1" thickTop="1" x14ac:dyDescent="0.45"/>
    <row r="6" spans="2:12" ht="29.4" x14ac:dyDescent="0.45">
      <c r="B6" s="4" t="s">
        <v>33</v>
      </c>
      <c r="C6" s="4" t="s">
        <v>34</v>
      </c>
      <c r="D6" s="3" t="s">
        <v>0</v>
      </c>
      <c r="E6" s="4" t="s">
        <v>2</v>
      </c>
      <c r="F6" s="4" t="s">
        <v>3</v>
      </c>
      <c r="H6" s="12" t="s">
        <v>4</v>
      </c>
      <c r="I6" s="7" t="s">
        <v>54</v>
      </c>
      <c r="K6" s="15" t="s">
        <v>58</v>
      </c>
      <c r="L6" s="15" t="s">
        <v>59</v>
      </c>
    </row>
    <row r="7" spans="2:12" ht="15" customHeight="1" x14ac:dyDescent="0.45">
      <c r="B7" s="6" t="s">
        <v>5</v>
      </c>
      <c r="C7" s="6" t="s">
        <v>6</v>
      </c>
      <c r="D7" s="5" t="s">
        <v>41</v>
      </c>
      <c r="E7" s="13">
        <v>41740</v>
      </c>
      <c r="F7" s="13">
        <v>29295</v>
      </c>
      <c r="I7" s="10"/>
      <c r="K7" s="2" t="s">
        <v>52</v>
      </c>
      <c r="L7" s="2" t="e">
        <f>+VLOOKUP(K7,$B$6:$F$22,2,TRUE)</f>
        <v>#N/A</v>
      </c>
    </row>
    <row r="8" spans="2:12" ht="15" customHeight="1" x14ac:dyDescent="0.45">
      <c r="B8" s="6" t="s">
        <v>7</v>
      </c>
      <c r="C8" s="6" t="s">
        <v>8</v>
      </c>
      <c r="D8" s="5" t="s">
        <v>42</v>
      </c>
      <c r="E8" s="13">
        <v>41440</v>
      </c>
      <c r="F8" s="13">
        <v>36205</v>
      </c>
      <c r="H8" s="2" t="s">
        <v>35</v>
      </c>
      <c r="I8" s="8"/>
      <c r="K8" s="2" t="s">
        <v>54</v>
      </c>
      <c r="L8" s="2"/>
    </row>
    <row r="9" spans="2:12" ht="15" customHeight="1" x14ac:dyDescent="0.45">
      <c r="B9" s="6" t="s">
        <v>9</v>
      </c>
      <c r="C9" s="6" t="s">
        <v>10</v>
      </c>
      <c r="D9" s="5" t="s">
        <v>43</v>
      </c>
      <c r="E9" s="13">
        <v>41519</v>
      </c>
      <c r="F9" s="13">
        <v>31106</v>
      </c>
      <c r="H9" s="2" t="s">
        <v>36</v>
      </c>
      <c r="I9" s="8"/>
      <c r="K9" s="2" t="s">
        <v>56</v>
      </c>
      <c r="L9" s="2"/>
    </row>
    <row r="10" spans="2:12" ht="15" customHeight="1" x14ac:dyDescent="0.45">
      <c r="B10" s="6" t="s">
        <v>11</v>
      </c>
      <c r="C10" s="6" t="s">
        <v>6</v>
      </c>
      <c r="D10" s="5" t="s">
        <v>44</v>
      </c>
      <c r="E10" s="13">
        <v>40344</v>
      </c>
      <c r="F10" s="13">
        <v>29441</v>
      </c>
      <c r="H10" s="2" t="s">
        <v>37</v>
      </c>
      <c r="I10" s="17"/>
      <c r="K10" s="2" t="s">
        <v>51</v>
      </c>
      <c r="L10" s="2"/>
    </row>
    <row r="11" spans="2:12" ht="15" customHeight="1" x14ac:dyDescent="0.45">
      <c r="B11" s="6" t="s">
        <v>12</v>
      </c>
      <c r="C11" s="6" t="s">
        <v>13</v>
      </c>
      <c r="D11" s="5" t="s">
        <v>45</v>
      </c>
      <c r="E11" s="13">
        <v>38518</v>
      </c>
      <c r="F11" s="13">
        <v>29090</v>
      </c>
      <c r="H11" s="2" t="s">
        <v>38</v>
      </c>
      <c r="I11" s="17"/>
      <c r="K11" s="2" t="s">
        <v>50</v>
      </c>
      <c r="L11" s="2"/>
    </row>
    <row r="12" spans="2:12" ht="15" customHeight="1" x14ac:dyDescent="0.45">
      <c r="B12" s="6" t="s">
        <v>14</v>
      </c>
      <c r="C12" s="6" t="s">
        <v>15</v>
      </c>
      <c r="D12" s="5" t="s">
        <v>46</v>
      </c>
      <c r="E12" s="13">
        <v>40644</v>
      </c>
      <c r="F12" s="13">
        <v>25233</v>
      </c>
      <c r="H12" s="2" t="s">
        <v>39</v>
      </c>
      <c r="I12" s="9"/>
      <c r="K12" s="2" t="s">
        <v>45</v>
      </c>
      <c r="L12" s="2"/>
    </row>
    <row r="13" spans="2:12" ht="15" customHeight="1" x14ac:dyDescent="0.45">
      <c r="B13" s="6" t="s">
        <v>16</v>
      </c>
      <c r="C13" s="6" t="s">
        <v>17</v>
      </c>
      <c r="D13" s="5" t="s">
        <v>47</v>
      </c>
      <c r="E13" s="13">
        <v>41154</v>
      </c>
      <c r="F13" s="13">
        <v>27236</v>
      </c>
      <c r="H13" s="2" t="s">
        <v>40</v>
      </c>
      <c r="I13" s="9"/>
      <c r="K13" s="2" t="s">
        <v>53</v>
      </c>
      <c r="L13" s="2"/>
    </row>
    <row r="14" spans="2:12" ht="15" customHeight="1" x14ac:dyDescent="0.45">
      <c r="B14" s="6" t="s">
        <v>14</v>
      </c>
      <c r="C14" s="6" t="s">
        <v>18</v>
      </c>
      <c r="D14" s="5" t="s">
        <v>48</v>
      </c>
      <c r="E14" s="13">
        <v>41440</v>
      </c>
      <c r="F14" s="13">
        <v>33794</v>
      </c>
      <c r="H14" s="2" t="s">
        <v>61</v>
      </c>
      <c r="I14" s="19"/>
    </row>
    <row r="15" spans="2:12" ht="15" customHeight="1" x14ac:dyDescent="0.45">
      <c r="B15" s="6" t="s">
        <v>14</v>
      </c>
      <c r="C15" s="6" t="s">
        <v>19</v>
      </c>
      <c r="D15" s="5" t="s">
        <v>49</v>
      </c>
      <c r="E15" s="13">
        <v>41615</v>
      </c>
      <c r="F15" s="13">
        <v>24006</v>
      </c>
    </row>
    <row r="16" spans="2:12" ht="15" customHeight="1" x14ac:dyDescent="0.45">
      <c r="B16" s="6" t="s">
        <v>20</v>
      </c>
      <c r="C16" s="6" t="s">
        <v>21</v>
      </c>
      <c r="D16" s="5" t="s">
        <v>50</v>
      </c>
      <c r="E16" s="13">
        <v>38328</v>
      </c>
      <c r="F16" s="13">
        <v>35154</v>
      </c>
    </row>
    <row r="17" spans="2:6" ht="15" customHeight="1" x14ac:dyDescent="0.45">
      <c r="B17" s="6" t="s">
        <v>22</v>
      </c>
      <c r="C17" s="6" t="s">
        <v>23</v>
      </c>
      <c r="D17" s="5" t="s">
        <v>51</v>
      </c>
      <c r="E17" s="13">
        <v>36692</v>
      </c>
      <c r="F17" s="13">
        <v>29237</v>
      </c>
    </row>
    <row r="18" spans="2:6" ht="15" customHeight="1" x14ac:dyDescent="0.45">
      <c r="B18" s="6" t="s">
        <v>24</v>
      </c>
      <c r="C18" s="6" t="s">
        <v>25</v>
      </c>
      <c r="D18" s="5" t="s">
        <v>52</v>
      </c>
      <c r="E18" s="13">
        <v>36501</v>
      </c>
      <c r="F18" s="13">
        <v>30931</v>
      </c>
    </row>
    <row r="19" spans="2:6" ht="15" customHeight="1" x14ac:dyDescent="0.45">
      <c r="B19" s="6" t="s">
        <v>26</v>
      </c>
      <c r="C19" s="6" t="s">
        <v>27</v>
      </c>
      <c r="D19" s="5" t="s">
        <v>53</v>
      </c>
      <c r="E19" s="13">
        <v>38597</v>
      </c>
      <c r="F19" s="13">
        <v>31062</v>
      </c>
    </row>
    <row r="20" spans="2:6" ht="15" customHeight="1" x14ac:dyDescent="0.45">
      <c r="B20" s="6" t="s">
        <v>28</v>
      </c>
      <c r="C20" s="6" t="s">
        <v>29</v>
      </c>
      <c r="D20" s="5" t="s">
        <v>54</v>
      </c>
      <c r="E20" s="13">
        <v>36501</v>
      </c>
      <c r="F20" s="13">
        <v>31617</v>
      </c>
    </row>
    <row r="21" spans="2:6" ht="15" customHeight="1" x14ac:dyDescent="0.45">
      <c r="B21" s="6" t="s">
        <v>30</v>
      </c>
      <c r="C21" s="6" t="s">
        <v>18</v>
      </c>
      <c r="D21" s="5" t="s">
        <v>55</v>
      </c>
      <c r="E21" s="13">
        <v>40279</v>
      </c>
      <c r="F21" s="13">
        <v>32143</v>
      </c>
    </row>
    <row r="22" spans="2:6" ht="15" customHeight="1" x14ac:dyDescent="0.45">
      <c r="B22" s="6" t="s">
        <v>31</v>
      </c>
      <c r="C22" s="6" t="s">
        <v>32</v>
      </c>
      <c r="D22" s="5" t="s">
        <v>56</v>
      </c>
      <c r="E22" s="13">
        <v>36501</v>
      </c>
      <c r="F22" s="13">
        <v>32056</v>
      </c>
    </row>
  </sheetData>
  <dataValidations count="1">
    <dataValidation type="list" allowBlank="1" showInputMessage="1" showErrorMessage="1" errorTitle="Código inválido" error="Solo puede consultar empleados activos" promptTitle="Escoja un valor" prompt="Selecione un código de la lista" sqref="I6" xr:uid="{8658B248-2527-41CB-9950-B8A4C33C61DF}">
      <formula1>$D$7:$D$22</formula1>
    </dataValidation>
  </dataValidations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45EE8CB01F14C882F64BA0D39CA20" ma:contentTypeVersion="9" ma:contentTypeDescription="Crear nuevo documento." ma:contentTypeScope="" ma:versionID="61dfd2501599afa28b4cf92059b74597">
  <xsd:schema xmlns:xsd="http://www.w3.org/2001/XMLSchema" xmlns:xs="http://www.w3.org/2001/XMLSchema" xmlns:p="http://schemas.microsoft.com/office/2006/metadata/properties" xmlns:ns2="9475eeed-8b83-465b-a04b-b8ff073bbab3" xmlns:ns3="301b2828-a803-4682-b137-b041b8257691" targetNamespace="http://schemas.microsoft.com/office/2006/metadata/properties" ma:root="true" ma:fieldsID="75c1fff20384ea381c25c7a144d3b061" ns2:_="" ns3:_="">
    <xsd:import namespace="9475eeed-8b83-465b-a04b-b8ff073bbab3"/>
    <xsd:import namespace="301b2828-a803-4682-b137-b041b82576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5eeed-8b83-465b-a04b-b8ff073bba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8a37e28e-12b5-4fa1-a817-aeba67de8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b2828-a803-4682-b137-b041b8257691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ee336d6-eac9-4769-9c3e-fa92b9755de9}" ma:internalName="TaxCatchAll" ma:showField="CatchAllData" ma:web="301b2828-a803-4682-b137-b041b82576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6712BF-2B85-4F35-80D6-B9CC07A1D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5eeed-8b83-465b-a04b-b8ff073bbab3"/>
    <ds:schemaRef ds:uri="301b2828-a803-4682-b137-b041b8257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FE1F5B-FE0C-4288-97EB-157BB7CEAF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BuscarV</vt:lpstr>
      <vt:lpstr>BuscarX</vt:lpstr>
    </vt:vector>
  </TitlesOfParts>
  <Company>Universidad Icesi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Mauricio Gadban Sandoval</dc:creator>
  <cp:lastModifiedBy>gomit</cp:lastModifiedBy>
  <dcterms:created xsi:type="dcterms:W3CDTF">2007-11-03T16:34:14Z</dcterms:created>
  <dcterms:modified xsi:type="dcterms:W3CDTF">2023-03-19T19:57:24Z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