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showInkAnnotation="0" codeName="ThisWorkbook" defaultThemeVersion="124226"/>
  <xr:revisionPtr revIDLastSave="0" documentId="8_{F774D876-667E-4B73-A13C-E894C195F46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ablas" sheetId="1" r:id="rId1"/>
    <sheet name="Ventas" sheetId="6" r:id="rId2"/>
    <sheet name="Cotización" sheetId="12" r:id="rId3"/>
    <sheet name="GráficoDinámico" sheetId="10" r:id="rId4"/>
  </sheets>
  <definedNames>
    <definedName name="_xlnm._FilterDatabase" localSheetId="0" hidden="1">Tablas!$C$22:$P$541</definedName>
    <definedName name="_xlnm._FilterDatabase" localSheetId="1" hidden="1">Ventas!$B$18:$J$38</definedName>
    <definedName name="tabla_paises">Tablas!$S$8:$T$249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5" i="6" l="1"/>
  <c r="H19" i="12"/>
  <c r="H18" i="12"/>
  <c r="H15" i="12"/>
  <c r="H14" i="12"/>
  <c r="H13" i="12"/>
  <c r="G13" i="12"/>
  <c r="F13" i="12"/>
  <c r="E13" i="12"/>
  <c r="D10" i="12"/>
  <c r="C52" i="6"/>
  <c r="C51" i="6"/>
  <c r="C50" i="6"/>
  <c r="C49" i="6"/>
  <c r="C48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E38" i="6" a="1"/>
  <c r="E38" i="6" s="1"/>
  <c r="E37" i="6" a="1"/>
  <c r="E37" i="6" s="1"/>
  <c r="E36" i="6" a="1"/>
  <c r="E36" i="6" s="1"/>
  <c r="E35" i="6" a="1"/>
  <c r="E35" i="6" s="1"/>
  <c r="E34" i="6" a="1"/>
  <c r="E34" i="6" s="1"/>
  <c r="E33" i="6" a="1"/>
  <c r="E33" i="6" s="1"/>
  <c r="E32" i="6" a="1"/>
  <c r="E32" i="6" s="1"/>
  <c r="E31" i="6" a="1"/>
  <c r="E31" i="6" s="1"/>
  <c r="E30" i="6" a="1"/>
  <c r="E30" i="6" s="1"/>
  <c r="E29" i="6" a="1"/>
  <c r="E29" i="6" s="1"/>
  <c r="E28" i="6" a="1"/>
  <c r="E28" i="6" s="1"/>
  <c r="E27" i="6" a="1"/>
  <c r="E27" i="6" s="1"/>
  <c r="E26" i="6" a="1"/>
  <c r="E26" i="6" s="1"/>
  <c r="E25" i="6" a="1"/>
  <c r="E25" i="6" s="1"/>
  <c r="E24" i="6" a="1"/>
  <c r="E24" i="6" s="1"/>
  <c r="E23" i="6" a="1"/>
  <c r="E23" i="6" s="1"/>
  <c r="E22" i="6" a="1"/>
  <c r="E22" i="6" s="1"/>
  <c r="E21" i="6" a="1"/>
  <c r="E21" i="6" s="1"/>
  <c r="E20" i="6" a="1"/>
  <c r="E20" i="6" s="1"/>
  <c r="E19" i="6" a="1"/>
  <c r="E19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5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Use la función que muestra ÚNICAMENTE fecha de HOY
</t>
        </r>
      </text>
    </comment>
    <comment ref="E18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Busque el nombre y el apellido del vendedor con el Id en la tabla_vendedores
</t>
        </r>
      </text>
    </comment>
    <comment ref="F18" authorId="0" shapeId="0" xr:uid="{00000000-0006-0000-0100-000003000000}">
      <text>
        <r>
          <rPr>
            <sz val="9"/>
            <color indexed="81"/>
            <rFont val="Tahoma"/>
            <family val="2"/>
          </rPr>
          <t>Busque el valor del automotor con su ID, en la tabla_camionetas</t>
        </r>
      </text>
    </comment>
    <comment ref="G18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Si la camioneta  vale más de $90'000.000, el vendedor tiene una comisión del 5%
</t>
        </r>
      </text>
    </comment>
    <comment ref="H18" authorId="0" shapeId="0" xr:uid="{00000000-0006-0000-0100-000005000000}">
      <text>
        <r>
          <rPr>
            <sz val="9"/>
            <color indexed="81"/>
            <rFont val="Tahoma"/>
            <family val="2"/>
          </rPr>
          <t>La camioneta debe ser entregada 45 después de la fecha de venta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7" authorId="0" shapeId="0" xr:uid="{00000000-0006-0000-0200-000001000000}">
      <text>
        <r>
          <rPr>
            <sz val="9"/>
            <color indexed="81"/>
            <rFont val="Tahoma"/>
            <family val="2"/>
          </rPr>
          <t>Use la función que trae fecha Y hora actual</t>
        </r>
      </text>
    </comment>
    <comment ref="D10" authorId="0" shapeId="0" xr:uid="{00000000-0006-0000-0200-000002000000}">
      <text>
        <r>
          <rPr>
            <sz val="9"/>
            <color indexed="81"/>
            <rFont val="Tahoma"/>
            <family val="2"/>
          </rPr>
          <t>Haga una búsqueda que traiga el nombre del vendedor según el código, concatene con el apellido, que también debe ser traído con una búsqueda</t>
        </r>
      </text>
    </comment>
    <comment ref="H14" authorId="0" shapeId="0" xr:uid="{00000000-0006-0000-0200-000003000000}">
      <text>
        <r>
          <rPr>
            <sz val="9"/>
            <color indexed="81"/>
            <rFont val="Tahoma"/>
            <family val="2"/>
          </rPr>
          <t>Si paga con tarjeta se le otorga un descuento</t>
        </r>
      </text>
    </comment>
    <comment ref="H15" authorId="0" shapeId="0" xr:uid="{00000000-0006-0000-0200-000004000000}">
      <text>
        <r>
          <rPr>
            <sz val="9"/>
            <color indexed="81"/>
            <rFont val="Tahoma"/>
            <family val="2"/>
          </rPr>
          <t>Si escoge Accesorios de lujo, se debe hacer un recargo</t>
        </r>
      </text>
    </comment>
    <comment ref="H18" authorId="0" shapeId="0" xr:uid="{00000000-0006-0000-0200-000005000000}">
      <text>
        <r>
          <rPr>
            <sz val="9"/>
            <color indexed="81"/>
            <rFont val="Tahoma"/>
            <family val="2"/>
          </rPr>
          <t>Calcule el IVA , considerando los descuentos y los recargos</t>
        </r>
      </text>
    </comment>
    <comment ref="H19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Calcule el total de la venta, considerando los descuentos, los recargos, los impuestos y el IVA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<sst xmlns="http://schemas.openxmlformats.org/spreadsheetml/2006/main" count="5563" uniqueCount="1770">
  <si>
    <t>Marca</t>
  </si>
  <si>
    <t>Nombre</t>
  </si>
  <si>
    <t>Apellido</t>
  </si>
  <si>
    <t>Valor</t>
  </si>
  <si>
    <t>Promedio de ventas:</t>
  </si>
  <si>
    <t>Gomez</t>
  </si>
  <si>
    <t xml:space="preserve">Fecha actual: </t>
  </si>
  <si>
    <t>Consolidado</t>
  </si>
  <si>
    <t>Tablas base</t>
  </si>
  <si>
    <t>Juan</t>
  </si>
  <si>
    <t>Tatiana</t>
  </si>
  <si>
    <t>David</t>
  </si>
  <si>
    <t>Andrade</t>
  </si>
  <si>
    <t>Díaz</t>
  </si>
  <si>
    <t>Domínguez</t>
  </si>
  <si>
    <t>Ibáñez</t>
  </si>
  <si>
    <t>Gissell</t>
  </si>
  <si>
    <t>Verónica</t>
  </si>
  <si>
    <t>Melo</t>
  </si>
  <si>
    <t>Valor de la venta</t>
  </si>
  <si>
    <t>Fecha de entrega</t>
  </si>
  <si>
    <t>Fecha de venta</t>
  </si>
  <si>
    <t>Cotización</t>
  </si>
  <si>
    <t>Venta mayor:</t>
  </si>
  <si>
    <t>Venta menor:</t>
  </si>
  <si>
    <t>Código del vendedor:</t>
  </si>
  <si>
    <t>Matrícula</t>
  </si>
  <si>
    <t>Usando los datos de la tabla de ventas:</t>
  </si>
  <si>
    <t>Fecha de nacimiento</t>
  </si>
  <si>
    <t>Referencia1</t>
  </si>
  <si>
    <t>Referencia2</t>
  </si>
  <si>
    <t>Referencia3</t>
  </si>
  <si>
    <t>BOXER</t>
  </si>
  <si>
    <t>BMW</t>
  </si>
  <si>
    <t>S</t>
  </si>
  <si>
    <t>GS</t>
  </si>
  <si>
    <t>MT 1600CC</t>
  </si>
  <si>
    <t>HONDA</t>
  </si>
  <si>
    <t>DELUXE</t>
  </si>
  <si>
    <t>110</t>
  </si>
  <si>
    <t>450</t>
  </si>
  <si>
    <t>SUZUKI</t>
  </si>
  <si>
    <t>MT</t>
  </si>
  <si>
    <t>250 T</t>
  </si>
  <si>
    <t>SE</t>
  </si>
  <si>
    <t>850</t>
  </si>
  <si>
    <t>FLEX</t>
  </si>
  <si>
    <t>350</t>
  </si>
  <si>
    <t>SPORT</t>
  </si>
  <si>
    <t>GTS</t>
  </si>
  <si>
    <t>LX</t>
  </si>
  <si>
    <t>SR</t>
  </si>
  <si>
    <t>Precio</t>
  </si>
  <si>
    <t xml:space="preserve">Ponderación1: </t>
  </si>
  <si>
    <t>Nota alcanzada1:</t>
  </si>
  <si>
    <t xml:space="preserve">Ponderación4: </t>
  </si>
  <si>
    <t>Nota alcanzada4:</t>
  </si>
  <si>
    <t>Nota alcanzada3:</t>
  </si>
  <si>
    <t xml:space="preserve">Ponderación3: </t>
  </si>
  <si>
    <t xml:space="preserve">Ponderación2: </t>
  </si>
  <si>
    <t>Nota alcanzada2:</t>
  </si>
  <si>
    <t>Tabla de ventas: Cada vez que se realiza una venta, se registra en esta tabla:</t>
  </si>
  <si>
    <t>Cantidad de ventas:</t>
  </si>
  <si>
    <t>Suma de las ventas:</t>
  </si>
  <si>
    <t>Jorge</t>
  </si>
  <si>
    <t>Pineda</t>
  </si>
  <si>
    <t>Sanabria</t>
  </si>
  <si>
    <t>Nombre las tablas con los nombres sugeridos</t>
  </si>
  <si>
    <t>Ricardo</t>
  </si>
  <si>
    <t>Manuel</t>
  </si>
  <si>
    <t>Servicio</t>
  </si>
  <si>
    <t>Potencia</t>
  </si>
  <si>
    <t>TipoCaja</t>
  </si>
  <si>
    <t>Cilindraje</t>
  </si>
  <si>
    <t>Nacionalidad</t>
  </si>
  <si>
    <t>AireAcondicionado</t>
  </si>
  <si>
    <t>Combustible</t>
  </si>
  <si>
    <t>Particular</t>
  </si>
  <si>
    <t>AT</t>
  </si>
  <si>
    <t/>
  </si>
  <si>
    <t>KOR</t>
  </si>
  <si>
    <t>GSL</t>
  </si>
  <si>
    <t>4X2</t>
  </si>
  <si>
    <t>STD</t>
  </si>
  <si>
    <t>DSL</t>
  </si>
  <si>
    <t>AUDI</t>
  </si>
  <si>
    <t>00606001</t>
  </si>
  <si>
    <t>80</t>
  </si>
  <si>
    <t>B4 2.8 V6 AVANT</t>
  </si>
  <si>
    <t>AT 2800CC</t>
  </si>
  <si>
    <t>ALE</t>
  </si>
  <si>
    <t>00606002</t>
  </si>
  <si>
    <t>A6</t>
  </si>
  <si>
    <t>C4 2.8 V6 AVANT</t>
  </si>
  <si>
    <t>MT 2800CC 12V SW</t>
  </si>
  <si>
    <t>00606003</t>
  </si>
  <si>
    <t>A4</t>
  </si>
  <si>
    <t>B5 1.8T AVANT</t>
  </si>
  <si>
    <t>MT 1800CC T SW</t>
  </si>
  <si>
    <t>00606004</t>
  </si>
  <si>
    <t>ALLROAD</t>
  </si>
  <si>
    <t>C5 QUATTRO TRIPTRONIC</t>
  </si>
  <si>
    <t>TP 2700CC T V6</t>
  </si>
  <si>
    <t>TP</t>
  </si>
  <si>
    <t>4X4</t>
  </si>
  <si>
    <t>00606005</t>
  </si>
  <si>
    <t>C5 QUATTRO</t>
  </si>
  <si>
    <t>MT 2700CC T V6</t>
  </si>
  <si>
    <t>00606006</t>
  </si>
  <si>
    <t>AT 2800CC 12V SW</t>
  </si>
  <si>
    <t>00606008</t>
  </si>
  <si>
    <t>AT 1800CC T SW</t>
  </si>
  <si>
    <t>2.2</t>
  </si>
  <si>
    <t>MT 2200CC SW</t>
  </si>
  <si>
    <t>00606010</t>
  </si>
  <si>
    <t>Q7</t>
  </si>
  <si>
    <t>V8 4.2 FSI QUATTRO</t>
  </si>
  <si>
    <t>TP 4200CC</t>
  </si>
  <si>
    <t>00606011</t>
  </si>
  <si>
    <t>V6 3.0 TDI QUATTRO LUXURY</t>
  </si>
  <si>
    <t>TP 3000CC</t>
  </si>
  <si>
    <t>00606012</t>
  </si>
  <si>
    <t>V6 3.6 FSI QUATTRO</t>
  </si>
  <si>
    <t>TP 3600CC</t>
  </si>
  <si>
    <t>00606013</t>
  </si>
  <si>
    <t>V6 3.0 TFSI QUATTRO</t>
  </si>
  <si>
    <t>00606014</t>
  </si>
  <si>
    <t>B7 2.0 TFSI AVANT</t>
  </si>
  <si>
    <t>TP 2000CC T SW</t>
  </si>
  <si>
    <t>00606015</t>
  </si>
  <si>
    <t>V8 4.2 TDI QUATTRO SLINE</t>
  </si>
  <si>
    <t>TP 4200CC TD</t>
  </si>
  <si>
    <t>00606016</t>
  </si>
  <si>
    <t>Q3</t>
  </si>
  <si>
    <t>2.0 TFSI QUATTRO SLINE</t>
  </si>
  <si>
    <t>TP 2000CC T TC</t>
  </si>
  <si>
    <t>00606017</t>
  </si>
  <si>
    <t>2.0 TFSI QUATTRO LUXURY</t>
  </si>
  <si>
    <t>TP 2000CC T TC CT</t>
  </si>
  <si>
    <t>00606018</t>
  </si>
  <si>
    <t>2.0 TFSI QUATTRO AMBITION</t>
  </si>
  <si>
    <t>00606019</t>
  </si>
  <si>
    <t>2.0 TFSI QUATTRO ATTRACTION</t>
  </si>
  <si>
    <t>TP 2000CC T</t>
  </si>
  <si>
    <t>00606020</t>
  </si>
  <si>
    <t>V6 3.0 TDI QUATTRO ATTRACTION</t>
  </si>
  <si>
    <t>00606021</t>
  </si>
  <si>
    <t>1.4 TFSI URBAN</t>
  </si>
  <si>
    <t>TP 1400CC T</t>
  </si>
  <si>
    <t>00806001</t>
  </si>
  <si>
    <t>325i</t>
  </si>
  <si>
    <t>E30 TOURING</t>
  </si>
  <si>
    <t>MT 2500CC</t>
  </si>
  <si>
    <t>00806002</t>
  </si>
  <si>
    <t>525i</t>
  </si>
  <si>
    <t>E34 TOURING</t>
  </si>
  <si>
    <t>AT 2500CC SW</t>
  </si>
  <si>
    <t>00806003</t>
  </si>
  <si>
    <t>328i</t>
  </si>
  <si>
    <t>E46 TOURING</t>
  </si>
  <si>
    <t>MT 2800CC SW</t>
  </si>
  <si>
    <t>00806004</t>
  </si>
  <si>
    <t>320i</t>
  </si>
  <si>
    <t>E36 TOURING</t>
  </si>
  <si>
    <t>AT 2000CC SW</t>
  </si>
  <si>
    <t>00806005</t>
  </si>
  <si>
    <t>MT 2000CC SW</t>
  </si>
  <si>
    <t>00806006</t>
  </si>
  <si>
    <t>530iA</t>
  </si>
  <si>
    <t>E39 TOURING</t>
  </si>
  <si>
    <t>AT 3000CC</t>
  </si>
  <si>
    <t>00806008</t>
  </si>
  <si>
    <t>528iA</t>
  </si>
  <si>
    <t>AT 2800CC SW</t>
  </si>
  <si>
    <t>00806009</t>
  </si>
  <si>
    <t>00806012</t>
  </si>
  <si>
    <t>X3</t>
  </si>
  <si>
    <t>[E83] 2.5i</t>
  </si>
  <si>
    <t>AT 2500CC</t>
  </si>
  <si>
    <t>00806014</t>
  </si>
  <si>
    <t>00806015</t>
  </si>
  <si>
    <t>00806016</t>
  </si>
  <si>
    <t>530i</t>
  </si>
  <si>
    <t>AT 3000CC V8 SW</t>
  </si>
  <si>
    <t>00806017</t>
  </si>
  <si>
    <t>MT 2500CC SW</t>
  </si>
  <si>
    <t>00806018</t>
  </si>
  <si>
    <t>540i</t>
  </si>
  <si>
    <t>AT 4400CC V8 SW</t>
  </si>
  <si>
    <t>00806019</t>
  </si>
  <si>
    <t>00806020</t>
  </si>
  <si>
    <t>X1</t>
  </si>
  <si>
    <t>[E84] xDrive 20d</t>
  </si>
  <si>
    <t>MT 2000CC DSL</t>
  </si>
  <si>
    <t>00806021</t>
  </si>
  <si>
    <t>00806022</t>
  </si>
  <si>
    <t>[E84] xDrive 28i Executive</t>
  </si>
  <si>
    <t>00806023</t>
  </si>
  <si>
    <t>TP 2000CC DSL</t>
  </si>
  <si>
    <t>00806024</t>
  </si>
  <si>
    <t>[E84] xDrive 25i</t>
  </si>
  <si>
    <t>00806025</t>
  </si>
  <si>
    <t>[E84] sDrive 18i</t>
  </si>
  <si>
    <t>TP 2000CC</t>
  </si>
  <si>
    <t>00806026</t>
  </si>
  <si>
    <t>MT 2000CC</t>
  </si>
  <si>
    <t>00806027</t>
  </si>
  <si>
    <t>[E84] SDRIVE 18D</t>
  </si>
  <si>
    <t>TP 2000CC TD</t>
  </si>
  <si>
    <t>00806028</t>
  </si>
  <si>
    <t>[E84] SDRIVE 20I SPORT</t>
  </si>
  <si>
    <t>TP 2000CC T CT</t>
  </si>
  <si>
    <t>USA</t>
  </si>
  <si>
    <t>CHEVROLET</t>
  </si>
  <si>
    <t>MINIVAN</t>
  </si>
  <si>
    <t>JAP</t>
  </si>
  <si>
    <t>VEN</t>
  </si>
  <si>
    <t>AT 5700CC 4X4</t>
  </si>
  <si>
    <t>ECU</t>
  </si>
  <si>
    <t>01606063</t>
  </si>
  <si>
    <t>JIMNY</t>
  </si>
  <si>
    <t>SLT</t>
  </si>
  <si>
    <t>Publico</t>
  </si>
  <si>
    <t>AT 5700CC 4X2</t>
  </si>
  <si>
    <t>01606194</t>
  </si>
  <si>
    <t>SUBURBAN [10]</t>
  </si>
  <si>
    <t>2500</t>
  </si>
  <si>
    <t>AT 8100CC 4X4</t>
  </si>
  <si>
    <t>1.8</t>
  </si>
  <si>
    <t>MT 1800CC</t>
  </si>
  <si>
    <t>BRA</t>
  </si>
  <si>
    <t>01606197</t>
  </si>
  <si>
    <t>CAPTIVA</t>
  </si>
  <si>
    <t>C 100</t>
  </si>
  <si>
    <t>AT 3200CC 5P</t>
  </si>
  <si>
    <t>AT 2400CC</t>
  </si>
  <si>
    <t>MEX</t>
  </si>
  <si>
    <t>MT 2000CC 5P 4X2</t>
  </si>
  <si>
    <t>01606200</t>
  </si>
  <si>
    <t>2.0L</t>
  </si>
  <si>
    <t>MT 2000CC 5P TD</t>
  </si>
  <si>
    <t>01606204</t>
  </si>
  <si>
    <t>SUBURBAN [11]</t>
  </si>
  <si>
    <t>LT 1500</t>
  </si>
  <si>
    <t>AT 5300CC 4X4</t>
  </si>
  <si>
    <t>01606205</t>
  </si>
  <si>
    <t>1500</t>
  </si>
  <si>
    <t>01606206</t>
  </si>
  <si>
    <t>SUBURBAN [9]</t>
  </si>
  <si>
    <t>01606207</t>
  </si>
  <si>
    <t>EXPRESS [2]</t>
  </si>
  <si>
    <t>VAN 3500</t>
  </si>
  <si>
    <t>AT 6600CC TD 4X2</t>
  </si>
  <si>
    <t>CHI</t>
  </si>
  <si>
    <t>MT 2400CC</t>
  </si>
  <si>
    <t>01606211</t>
  </si>
  <si>
    <t>AT 2400CC 5P 4X2</t>
  </si>
  <si>
    <t>01606212</t>
  </si>
  <si>
    <t>TAHOE [2]</t>
  </si>
  <si>
    <t>LT</t>
  </si>
  <si>
    <t>01606213</t>
  </si>
  <si>
    <t>AT 2400CC 5P 4X2 CT TC</t>
  </si>
  <si>
    <t>01606214</t>
  </si>
  <si>
    <t>TRAVERSE</t>
  </si>
  <si>
    <t>3.6L</t>
  </si>
  <si>
    <t>AT 3600CC 4X4</t>
  </si>
  <si>
    <t>01606215</t>
  </si>
  <si>
    <t>AT 3000CC 5P 4X2</t>
  </si>
  <si>
    <t>01606216</t>
  </si>
  <si>
    <t>LS 2500</t>
  </si>
  <si>
    <t>AT 6000CC 4X4</t>
  </si>
  <si>
    <t>01606217</t>
  </si>
  <si>
    <t>AT 5300CC 4X2</t>
  </si>
  <si>
    <t>01606221</t>
  </si>
  <si>
    <t>AT 2400CC 5P 4X2 CT</t>
  </si>
  <si>
    <t>01606222</t>
  </si>
  <si>
    <t>TRACKER</t>
  </si>
  <si>
    <t>LS</t>
  </si>
  <si>
    <t>01606223</t>
  </si>
  <si>
    <t>AT 1800CC</t>
  </si>
  <si>
    <t>01606224</t>
  </si>
  <si>
    <t>AT 1800CC CT</t>
  </si>
  <si>
    <t>01606225</t>
  </si>
  <si>
    <t>ORLANDO</t>
  </si>
  <si>
    <t>TP 2400CC CT</t>
  </si>
  <si>
    <t>01606226</t>
  </si>
  <si>
    <t>LT 2500</t>
  </si>
  <si>
    <t>01606227</t>
  </si>
  <si>
    <t>TRAVERSE [FL]</t>
  </si>
  <si>
    <t>CHRYSLER</t>
  </si>
  <si>
    <t>01706001</t>
  </si>
  <si>
    <t>CARAVAN [3]</t>
  </si>
  <si>
    <t>AT 3300CC</t>
  </si>
  <si>
    <t>01706002</t>
  </si>
  <si>
    <t>TOWN COUNTRY [4]</t>
  </si>
  <si>
    <t>TOURING</t>
  </si>
  <si>
    <t>AT 3800CC</t>
  </si>
  <si>
    <t>01706004</t>
  </si>
  <si>
    <t>TOWN COUNTRY [1]</t>
  </si>
  <si>
    <t>3.0L</t>
  </si>
  <si>
    <t>01706005</t>
  </si>
  <si>
    <t>01706006</t>
  </si>
  <si>
    <t>CARAVAN [4]</t>
  </si>
  <si>
    <t>CARAVAN [2]</t>
  </si>
  <si>
    <t>01706009</t>
  </si>
  <si>
    <t>TOWN COUNTRY [5]</t>
  </si>
  <si>
    <t>01706056</t>
  </si>
  <si>
    <t>PACIFICA</t>
  </si>
  <si>
    <t>LIMITED</t>
  </si>
  <si>
    <t>AT 4000CC AWD</t>
  </si>
  <si>
    <t>01706057</t>
  </si>
  <si>
    <t>AT 4000CC FWD</t>
  </si>
  <si>
    <t>01706058</t>
  </si>
  <si>
    <t>3.5L</t>
  </si>
  <si>
    <t>AT 3500CC AWD</t>
  </si>
  <si>
    <t>01706059</t>
  </si>
  <si>
    <t>TOWN COUNTRY [3]</t>
  </si>
  <si>
    <t>01706060</t>
  </si>
  <si>
    <t>VOYAGER [4]</t>
  </si>
  <si>
    <t>01706061</t>
  </si>
  <si>
    <t>AT 3600CC</t>
  </si>
  <si>
    <t>CITROEN</t>
  </si>
  <si>
    <t>FRA</t>
  </si>
  <si>
    <t>1.6L</t>
  </si>
  <si>
    <t>MT 2000CC T</t>
  </si>
  <si>
    <t>VSX</t>
  </si>
  <si>
    <t>MT 1800CC SW</t>
  </si>
  <si>
    <t>EXCLUSIVE</t>
  </si>
  <si>
    <t>01806021</t>
  </si>
  <si>
    <t>C8</t>
  </si>
  <si>
    <t>MT 2200CC</t>
  </si>
  <si>
    <t>01806022</t>
  </si>
  <si>
    <t>EVASION</t>
  </si>
  <si>
    <t>01806024</t>
  </si>
  <si>
    <t>C4 PICASSO</t>
  </si>
  <si>
    <t>TP 2000CC 5PSJ CT TC</t>
  </si>
  <si>
    <t>01806025</t>
  </si>
  <si>
    <t>CONFORT</t>
  </si>
  <si>
    <t>TP 2000CC 5PSJ</t>
  </si>
  <si>
    <t>01806027</t>
  </si>
  <si>
    <t>C4 GRAND PICASSO</t>
  </si>
  <si>
    <t>TP 2000CC 7PSJ</t>
  </si>
  <si>
    <t>01806028</t>
  </si>
  <si>
    <t>SEDUCTION</t>
  </si>
  <si>
    <t>TP 1600CC 7PSJ</t>
  </si>
  <si>
    <t>DODGE</t>
  </si>
  <si>
    <t>02406009</t>
  </si>
  <si>
    <t>CUSTOM 350</t>
  </si>
  <si>
    <t>02406015</t>
  </si>
  <si>
    <t>ES</t>
  </si>
  <si>
    <t>2.5L</t>
  </si>
  <si>
    <t>02406021</t>
  </si>
  <si>
    <t>VOYAGER [3]</t>
  </si>
  <si>
    <t>NT</t>
  </si>
  <si>
    <t>AT 4700CC 4X4</t>
  </si>
  <si>
    <t>02406023</t>
  </si>
  <si>
    <t>GRAND CARAVAN [3]</t>
  </si>
  <si>
    <t>LE</t>
  </si>
  <si>
    <t>02406024</t>
  </si>
  <si>
    <t>02406025</t>
  </si>
  <si>
    <t>GRAND CARAVAN [4]</t>
  </si>
  <si>
    <t>SXT</t>
  </si>
  <si>
    <t>02406026</t>
  </si>
  <si>
    <t>NITRO</t>
  </si>
  <si>
    <t>AT 3700CC 4X4</t>
  </si>
  <si>
    <t>02406028</t>
  </si>
  <si>
    <t>JOURNEY</t>
  </si>
  <si>
    <t>AT 2700CC 7PSJ 4X2</t>
  </si>
  <si>
    <t>02406029</t>
  </si>
  <si>
    <t>AT 2400CC 7PSJ 4X2</t>
  </si>
  <si>
    <t>02406030</t>
  </si>
  <si>
    <t>GRAND CARAVAN [5]</t>
  </si>
  <si>
    <t>02406031</t>
  </si>
  <si>
    <t>SE/EXPRESS</t>
  </si>
  <si>
    <t>02406032</t>
  </si>
  <si>
    <t>AT 2400CC 5PSJ 4X2</t>
  </si>
  <si>
    <t>02406033</t>
  </si>
  <si>
    <t>CAN</t>
  </si>
  <si>
    <t>02406034</t>
  </si>
  <si>
    <t>AT 3600CC 7PSJ 4X2</t>
  </si>
  <si>
    <t>SE/CREW</t>
  </si>
  <si>
    <t>02406036</t>
  </si>
  <si>
    <t>02406037</t>
  </si>
  <si>
    <t>HEAT</t>
  </si>
  <si>
    <t>AT 3700CC 4X2</t>
  </si>
  <si>
    <t>02406038</t>
  </si>
  <si>
    <t>DURANGO [2]</t>
  </si>
  <si>
    <t>02406039</t>
  </si>
  <si>
    <t>DURANGO [3]</t>
  </si>
  <si>
    <t>TP 3600CC V6 2WD 7PSJ</t>
  </si>
  <si>
    <t>02406040</t>
  </si>
  <si>
    <t>R/T AWD [FL]</t>
  </si>
  <si>
    <t>TP 3600CC V6 7PSJ TC</t>
  </si>
  <si>
    <t>02406041</t>
  </si>
  <si>
    <t>SE/EXPRESS [FL]</t>
  </si>
  <si>
    <t>02406042</t>
  </si>
  <si>
    <t>02406043</t>
  </si>
  <si>
    <t>SE [FL]</t>
  </si>
  <si>
    <t>TP 2400CC 5PSJ 4X2</t>
  </si>
  <si>
    <t>02406044</t>
  </si>
  <si>
    <t>SXT [FL]</t>
  </si>
  <si>
    <t>02406045</t>
  </si>
  <si>
    <t>TP 2400CC 7PSJ 4X2</t>
  </si>
  <si>
    <t>02406046</t>
  </si>
  <si>
    <t>GRAND CARAVAN [5] [FL]</t>
  </si>
  <si>
    <t>AT 3600CC AA</t>
  </si>
  <si>
    <t>02406047</t>
  </si>
  <si>
    <t>GL</t>
  </si>
  <si>
    <t>FORD</t>
  </si>
  <si>
    <t>03006002</t>
  </si>
  <si>
    <t>ECONOLINE [4]</t>
  </si>
  <si>
    <t>E-150 CHATEAU</t>
  </si>
  <si>
    <t>AT 5400CC</t>
  </si>
  <si>
    <t>ECONOLINE [3]</t>
  </si>
  <si>
    <t>03006015</t>
  </si>
  <si>
    <t>E-350 XL SD</t>
  </si>
  <si>
    <t>AT 7300CC</t>
  </si>
  <si>
    <t>03006016</t>
  </si>
  <si>
    <t>AT 5800CC</t>
  </si>
  <si>
    <t>XLT</t>
  </si>
  <si>
    <t>AT 4000CC</t>
  </si>
  <si>
    <t>03006025</t>
  </si>
  <si>
    <t>AEROSTAR [2]</t>
  </si>
  <si>
    <t>XLT EXTENDED</t>
  </si>
  <si>
    <t>03006043</t>
  </si>
  <si>
    <t>03006050</t>
  </si>
  <si>
    <t>EXPEDITION [1]</t>
  </si>
  <si>
    <t>03006061</t>
  </si>
  <si>
    <t>03006065</t>
  </si>
  <si>
    <t>ESCAPE [1]</t>
  </si>
  <si>
    <t>AT 3000CC 4X4</t>
  </si>
  <si>
    <t>MT 2000CC 5P</t>
  </si>
  <si>
    <t>03006074</t>
  </si>
  <si>
    <t>E-150 XL</t>
  </si>
  <si>
    <t>03006082</t>
  </si>
  <si>
    <t>EXPLORER [3]</t>
  </si>
  <si>
    <t>XLS</t>
  </si>
  <si>
    <t>MT 2000CC 4X2</t>
  </si>
  <si>
    <t>03006088</t>
  </si>
  <si>
    <t>EDDIE BAUER</t>
  </si>
  <si>
    <t>AT 4600CC</t>
  </si>
  <si>
    <t>AT 2000CC 4X2</t>
  </si>
  <si>
    <t>03006095</t>
  </si>
  <si>
    <t>MT 2300CC 4X4</t>
  </si>
  <si>
    <t>03006096</t>
  </si>
  <si>
    <t>E-350 XLT SD</t>
  </si>
  <si>
    <t>03006098</t>
  </si>
  <si>
    <t>EXCURSION</t>
  </si>
  <si>
    <t>03006105</t>
  </si>
  <si>
    <t>03006112</t>
  </si>
  <si>
    <t>ECONOLINE [5]</t>
  </si>
  <si>
    <t>03006114</t>
  </si>
  <si>
    <t>EXPLORER [4]</t>
  </si>
  <si>
    <t>03006115</t>
  </si>
  <si>
    <t>E-250 SD</t>
  </si>
  <si>
    <t>AT 4200CC</t>
  </si>
  <si>
    <t>03006116</t>
  </si>
  <si>
    <t>AT 6800CC</t>
  </si>
  <si>
    <t>03006117</t>
  </si>
  <si>
    <t>E-100</t>
  </si>
  <si>
    <t>AT 4900CC</t>
  </si>
  <si>
    <t>03006119</t>
  </si>
  <si>
    <t>E-350 XLT SD [Extended]</t>
  </si>
  <si>
    <t>03006121</t>
  </si>
  <si>
    <t>03006123</t>
  </si>
  <si>
    <t>03006124</t>
  </si>
  <si>
    <t>ESCAPE [3]</t>
  </si>
  <si>
    <t>ECOSPORT [2]</t>
  </si>
  <si>
    <t>03006127</t>
  </si>
  <si>
    <t>TITANIUM</t>
  </si>
  <si>
    <t>TP 2000CC 4X2</t>
  </si>
  <si>
    <t>03006128</t>
  </si>
  <si>
    <t>E-350 XLT</t>
  </si>
  <si>
    <t>03006129</t>
  </si>
  <si>
    <t>AT 3500CC 4X2</t>
  </si>
  <si>
    <t>HYUNDAI</t>
  </si>
  <si>
    <t>GLS</t>
  </si>
  <si>
    <t>SANTAMO</t>
  </si>
  <si>
    <t>2.0L 2WD</t>
  </si>
  <si>
    <t>03206016</t>
  </si>
  <si>
    <t>STAREX [1]</t>
  </si>
  <si>
    <t>H1</t>
  </si>
  <si>
    <t>MT 2400CC 12PSJ AA</t>
  </si>
  <si>
    <t>03206019</t>
  </si>
  <si>
    <t>AT 2000CC</t>
  </si>
  <si>
    <t>03206020</t>
  </si>
  <si>
    <t>2.0L AWD</t>
  </si>
  <si>
    <t>MT 2000CC 4X4</t>
  </si>
  <si>
    <t>03206030</t>
  </si>
  <si>
    <t>MATRIX</t>
  </si>
  <si>
    <t>03206036</t>
  </si>
  <si>
    <t>MT 2400CC 12PSJ SA</t>
  </si>
  <si>
    <t>03206047</t>
  </si>
  <si>
    <t>MT 2500CC TD 9PSJ [INT] SA</t>
  </si>
  <si>
    <t>03206048</t>
  </si>
  <si>
    <t>MT 2500CC TD 12PSJ SA</t>
  </si>
  <si>
    <t>03206052</t>
  </si>
  <si>
    <t>MT 2500CC TD 12PSJ AA</t>
  </si>
  <si>
    <t>03206054</t>
  </si>
  <si>
    <t>MT 2400CC 8PSJ AA</t>
  </si>
  <si>
    <t>03206056</t>
  </si>
  <si>
    <t>MT 2500CC TD 9PSJ [INT] AA</t>
  </si>
  <si>
    <t>TUCSON</t>
  </si>
  <si>
    <t>03206058</t>
  </si>
  <si>
    <t>MT 2000CC 4X2 FE 2 AB</t>
  </si>
  <si>
    <t>03206059</t>
  </si>
  <si>
    <t>GL CRDI</t>
  </si>
  <si>
    <t>MT 2000CC 4X2 FE TD</t>
  </si>
  <si>
    <t>03206060</t>
  </si>
  <si>
    <t>MT 2000CC 4X2 FE 2 AB TD</t>
  </si>
  <si>
    <t>03206061</t>
  </si>
  <si>
    <t>GLS CRDI</t>
  </si>
  <si>
    <t>AT 2000CC 4X2 FE 2 AB TD</t>
  </si>
  <si>
    <t>03206062</t>
  </si>
  <si>
    <t>SANTA FE [2]</t>
  </si>
  <si>
    <t>MT 2700CC 7PSJ 2AB 4X2</t>
  </si>
  <si>
    <t>03206063</t>
  </si>
  <si>
    <t>STAREX [2]</t>
  </si>
  <si>
    <t>MT 2500CC TD 9PSJ SA [INT]</t>
  </si>
  <si>
    <t>03206064</t>
  </si>
  <si>
    <t>MT 2500CC TD 9PSJ AA [INT]</t>
  </si>
  <si>
    <t>03206065</t>
  </si>
  <si>
    <t>TUCSON IX 35</t>
  </si>
  <si>
    <t>03206066</t>
  </si>
  <si>
    <t>MT 2000CC 4X2 2AB</t>
  </si>
  <si>
    <t>03206067</t>
  </si>
  <si>
    <t>2.0L CRDI</t>
  </si>
  <si>
    <t>MT 2000CC 4X2 TD</t>
  </si>
  <si>
    <t>03206068</t>
  </si>
  <si>
    <t>SANTA FE [2] [FL]</t>
  </si>
  <si>
    <t>MT 2400CC 7PSJ 4X2</t>
  </si>
  <si>
    <t>03206069</t>
  </si>
  <si>
    <t>MT 2000CC 4X2 TD 2AB</t>
  </si>
  <si>
    <t>03206070</t>
  </si>
  <si>
    <t>03206071</t>
  </si>
  <si>
    <t>VERACRUZ</t>
  </si>
  <si>
    <t>AT 3000CC TD 4X2</t>
  </si>
  <si>
    <t>03206072</t>
  </si>
  <si>
    <t>03206073</t>
  </si>
  <si>
    <t>AT 3800CC 4X2</t>
  </si>
  <si>
    <t>03206074</t>
  </si>
  <si>
    <t>AT 3000CC TD 4X2 CT</t>
  </si>
  <si>
    <t>03206075</t>
  </si>
  <si>
    <t>AT 3800CC 4X2 CT</t>
  </si>
  <si>
    <t>03206076</t>
  </si>
  <si>
    <t>MT 2200CC 7PSJ 4X2 TD</t>
  </si>
  <si>
    <t>03206077</t>
  </si>
  <si>
    <t>AT 2200CC 7PSJ 4X2 TD</t>
  </si>
  <si>
    <t>03206078</t>
  </si>
  <si>
    <t>SANTA FE [3]</t>
  </si>
  <si>
    <t>03206079</t>
  </si>
  <si>
    <t>03206080</t>
  </si>
  <si>
    <t>STYLE</t>
  </si>
  <si>
    <t>TP 2000CC 4X2 CT 2AB ABS</t>
  </si>
  <si>
    <t>EX</t>
  </si>
  <si>
    <t>03406003</t>
  </si>
  <si>
    <t>ODYSSEY [1]</t>
  </si>
  <si>
    <t>AT 2200CC</t>
  </si>
  <si>
    <t>03406005</t>
  </si>
  <si>
    <t>CRV [1]</t>
  </si>
  <si>
    <t>RVI</t>
  </si>
  <si>
    <t>03406006</t>
  </si>
  <si>
    <t>03406007</t>
  </si>
  <si>
    <t>RVSI</t>
  </si>
  <si>
    <t>AT 2000CC CT</t>
  </si>
  <si>
    <t>03406009</t>
  </si>
  <si>
    <t>MT 2000CC CT</t>
  </si>
  <si>
    <t>03406010</t>
  </si>
  <si>
    <t>CRV [2]</t>
  </si>
  <si>
    <t>AT 2400CC CT</t>
  </si>
  <si>
    <t>03406012</t>
  </si>
  <si>
    <t>03406016</t>
  </si>
  <si>
    <t>03406020</t>
  </si>
  <si>
    <t>ODYSSEY [3]</t>
  </si>
  <si>
    <t>EXL</t>
  </si>
  <si>
    <t>AT 3500CC FE</t>
  </si>
  <si>
    <t>03406022</t>
  </si>
  <si>
    <t>ODYSSEY [2]</t>
  </si>
  <si>
    <t>AT 3500CC</t>
  </si>
  <si>
    <t>03406023</t>
  </si>
  <si>
    <t>AT 2300CC</t>
  </si>
  <si>
    <t>03406024</t>
  </si>
  <si>
    <t>ODYSSEY [4]</t>
  </si>
  <si>
    <t>03406025</t>
  </si>
  <si>
    <t>ELEMENT</t>
  </si>
  <si>
    <t>03406026</t>
  </si>
  <si>
    <t>CRV [4]</t>
  </si>
  <si>
    <t>CITY PLUS</t>
  </si>
  <si>
    <t>03406027</t>
  </si>
  <si>
    <t>PILOT [2] [FL]</t>
  </si>
  <si>
    <t>LX PRESTIGE</t>
  </si>
  <si>
    <t>AT 3500CC 6AB ABS</t>
  </si>
  <si>
    <t>03406028</t>
  </si>
  <si>
    <t>CITY</t>
  </si>
  <si>
    <t>03406029</t>
  </si>
  <si>
    <t>CRV [4] [FL]</t>
  </si>
  <si>
    <t>JEEP</t>
  </si>
  <si>
    <t>04206012</t>
  </si>
  <si>
    <t>GRAND CHEROKEE [2]</t>
  </si>
  <si>
    <t>LAREDO</t>
  </si>
  <si>
    <t>MT 4000CC 4X4 USA</t>
  </si>
  <si>
    <t>04206018</t>
  </si>
  <si>
    <t>AT 4700CC 4X4 VEN</t>
  </si>
  <si>
    <t>04206026</t>
  </si>
  <si>
    <t>CHEROKEE [2]</t>
  </si>
  <si>
    <t>AT 3700CC USA</t>
  </si>
  <si>
    <t>04206027</t>
  </si>
  <si>
    <t>AT 4700CC 4X4 USA</t>
  </si>
  <si>
    <t>04206028</t>
  </si>
  <si>
    <t>OVERLAND</t>
  </si>
  <si>
    <t>GRAND CHEROKEE [1]</t>
  </si>
  <si>
    <t>04206033</t>
  </si>
  <si>
    <t>04206034</t>
  </si>
  <si>
    <t>AT 5900CC V8</t>
  </si>
  <si>
    <t>04206039</t>
  </si>
  <si>
    <t>GRAND CHEROKEE [3]</t>
  </si>
  <si>
    <t>04206041</t>
  </si>
  <si>
    <t>MT 3700CC USA</t>
  </si>
  <si>
    <t>04206042</t>
  </si>
  <si>
    <t>AT 3700CC VEN</t>
  </si>
  <si>
    <t>04206044</t>
  </si>
  <si>
    <t>04206046</t>
  </si>
  <si>
    <t>AT 3000CC 4X4 USA TD</t>
  </si>
  <si>
    <t>04206047</t>
  </si>
  <si>
    <t>COMPASS</t>
  </si>
  <si>
    <t>MT 2400CC AWD</t>
  </si>
  <si>
    <t>04206048</t>
  </si>
  <si>
    <t>AT 2400CC AWD</t>
  </si>
  <si>
    <t>04206049</t>
  </si>
  <si>
    <t>COMMANDER</t>
  </si>
  <si>
    <t>04206054</t>
  </si>
  <si>
    <t>COMPASS [FL]</t>
  </si>
  <si>
    <t>04206055</t>
  </si>
  <si>
    <t>TP 2400CC 4X2</t>
  </si>
  <si>
    <t>04206056</t>
  </si>
  <si>
    <t>CHEROKEE [4]</t>
  </si>
  <si>
    <t>LONGITUDE</t>
  </si>
  <si>
    <t>TP 3200CC 4X4 CT TC</t>
  </si>
  <si>
    <t>04206057</t>
  </si>
  <si>
    <t>LONGITUDE PLUS</t>
  </si>
  <si>
    <t>04206058</t>
  </si>
  <si>
    <t>KIA</t>
  </si>
  <si>
    <t>04606005</t>
  </si>
  <si>
    <t>PREGIO [1]</t>
  </si>
  <si>
    <t>RS</t>
  </si>
  <si>
    <t>MT 2700CC 17PSJ</t>
  </si>
  <si>
    <t>CARNIVAL SEDONA [2]</t>
  </si>
  <si>
    <t>04606013</t>
  </si>
  <si>
    <t>GRAND PREGIO [1]</t>
  </si>
  <si>
    <t>MT 3000CC 19PSJ</t>
  </si>
  <si>
    <t>04606017</t>
  </si>
  <si>
    <t>04606018</t>
  </si>
  <si>
    <t>MT 2900CC TD</t>
  </si>
  <si>
    <t>04606021</t>
  </si>
  <si>
    <t>04606022</t>
  </si>
  <si>
    <t>AT 2900CC TD</t>
  </si>
  <si>
    <t>04606025</t>
  </si>
  <si>
    <t>GRAND PREGIO [2]</t>
  </si>
  <si>
    <t>04606029</t>
  </si>
  <si>
    <t>AT 3500CC V6</t>
  </si>
  <si>
    <t>04606049</t>
  </si>
  <si>
    <t>MT 3000CC 19PSJ AA</t>
  </si>
  <si>
    <t>04606054</t>
  </si>
  <si>
    <t>CARNIVAL SEDONA [3]</t>
  </si>
  <si>
    <t>LX VIP</t>
  </si>
  <si>
    <t>MT 2900CC ABS TD</t>
  </si>
  <si>
    <t>04606056</t>
  </si>
  <si>
    <t>04606057</t>
  </si>
  <si>
    <t>MT 2000CC 1AB</t>
  </si>
  <si>
    <t>04606064</t>
  </si>
  <si>
    <t>TP 3800CC V6</t>
  </si>
  <si>
    <t>SPORTAGE FQ [2]</t>
  </si>
  <si>
    <t>MT 2000CC 2AB ABS</t>
  </si>
  <si>
    <t>04606068</t>
  </si>
  <si>
    <t>SPORTAGE [3]</t>
  </si>
  <si>
    <t>REVOLUTION</t>
  </si>
  <si>
    <t>04606071</t>
  </si>
  <si>
    <t>TP 2000CC 2AB ABS</t>
  </si>
  <si>
    <t>04606072</t>
  </si>
  <si>
    <t>MT 2000CC TD 2AB ABS</t>
  </si>
  <si>
    <t>04606074</t>
  </si>
  <si>
    <t>TP 2000CC 1AB ABS</t>
  </si>
  <si>
    <t>04606075</t>
  </si>
  <si>
    <t>SORENTO XM</t>
  </si>
  <si>
    <t>AT 2400CC 4X2</t>
  </si>
  <si>
    <t>04606079</t>
  </si>
  <si>
    <t>TP 2000CC TD 2AB ABS</t>
  </si>
  <si>
    <t>04606080</t>
  </si>
  <si>
    <t>MT 2000CC 1AB ABS</t>
  </si>
  <si>
    <t>04606081</t>
  </si>
  <si>
    <t>RADICAL</t>
  </si>
  <si>
    <t>TP 2200CC TD 2AB ABS</t>
  </si>
  <si>
    <t>04606082</t>
  </si>
  <si>
    <t>CARENS [3]</t>
  </si>
  <si>
    <t>SUV EX</t>
  </si>
  <si>
    <t>04606083</t>
  </si>
  <si>
    <t>04606084</t>
  </si>
  <si>
    <t>MT 2400CC 2AB ABS</t>
  </si>
  <si>
    <t>04606085</t>
  </si>
  <si>
    <t>TP 2400CC 2AB ABS</t>
  </si>
  <si>
    <t>04606086</t>
  </si>
  <si>
    <t>SPORTAGE [3] [FL]</t>
  </si>
  <si>
    <t>04606087</t>
  </si>
  <si>
    <t>AT 2000CC 2AB</t>
  </si>
  <si>
    <t>04606088</t>
  </si>
  <si>
    <t>04606089</t>
  </si>
  <si>
    <t>04606090</t>
  </si>
  <si>
    <t>04606091</t>
  </si>
  <si>
    <t>04606092</t>
  </si>
  <si>
    <t>04606094</t>
  </si>
  <si>
    <t>SORENTO TRUST</t>
  </si>
  <si>
    <t>3.3</t>
  </si>
  <si>
    <t>TP 3300CC</t>
  </si>
  <si>
    <t>04606095</t>
  </si>
  <si>
    <t>TP 2200CC TD</t>
  </si>
  <si>
    <t>04606096</t>
  </si>
  <si>
    <t>2.4</t>
  </si>
  <si>
    <t>TP 2400CC</t>
  </si>
  <si>
    <t>SW</t>
  </si>
  <si>
    <t>RUS</t>
  </si>
  <si>
    <t>LAND ROVER</t>
  </si>
  <si>
    <t>05206001</t>
  </si>
  <si>
    <t>DEFENDER</t>
  </si>
  <si>
    <t>MT 3500CC V8 5P</t>
  </si>
  <si>
    <t>ENG</t>
  </si>
  <si>
    <t>05206002</t>
  </si>
  <si>
    <t>DISCOVERY 1</t>
  </si>
  <si>
    <t>MT 3500CC V8</t>
  </si>
  <si>
    <t>05206004</t>
  </si>
  <si>
    <t>RANGE ROVER 2</t>
  </si>
  <si>
    <t>HSE</t>
  </si>
  <si>
    <t>05206009</t>
  </si>
  <si>
    <t>FREELANDER 1</t>
  </si>
  <si>
    <t>MT 2000CC TD 3P</t>
  </si>
  <si>
    <t>05206010</t>
  </si>
  <si>
    <t>DISCOVERY 2</t>
  </si>
  <si>
    <t>SE [TD5]</t>
  </si>
  <si>
    <t>AT 2500CC TD</t>
  </si>
  <si>
    <t>05206011</t>
  </si>
  <si>
    <t>MT 2500CC 5P</t>
  </si>
  <si>
    <t>05206012</t>
  </si>
  <si>
    <t>AT 2500CC 5P</t>
  </si>
  <si>
    <t>05206013</t>
  </si>
  <si>
    <t>RANGE ROVER 1</t>
  </si>
  <si>
    <t>AT 3900CC V8</t>
  </si>
  <si>
    <t>05206014</t>
  </si>
  <si>
    <t>110 S [300TDI]</t>
  </si>
  <si>
    <t>MT 2500CC TD 5P</t>
  </si>
  <si>
    <t>05206016</t>
  </si>
  <si>
    <t>AT 3500CC V8</t>
  </si>
  <si>
    <t>05206017</t>
  </si>
  <si>
    <t>LR2</t>
  </si>
  <si>
    <t>AT 3200CC</t>
  </si>
  <si>
    <t>MAZDA</t>
  </si>
  <si>
    <t>MPV</t>
  </si>
  <si>
    <t>DX</t>
  </si>
  <si>
    <t>GLX</t>
  </si>
  <si>
    <t>2.0</t>
  </si>
  <si>
    <t>05606056</t>
  </si>
  <si>
    <t>TRIBUTE</t>
  </si>
  <si>
    <t>MT 3000CC</t>
  </si>
  <si>
    <t>05606057</t>
  </si>
  <si>
    <t>5</t>
  </si>
  <si>
    <t>M5V6</t>
  </si>
  <si>
    <t>05606060</t>
  </si>
  <si>
    <t>CX7</t>
  </si>
  <si>
    <t>CX7L3T</t>
  </si>
  <si>
    <t>TP 2300CC T</t>
  </si>
  <si>
    <t>05606061</t>
  </si>
  <si>
    <t>CX9</t>
  </si>
  <si>
    <t>CX9CYV</t>
  </si>
  <si>
    <t>05606062</t>
  </si>
  <si>
    <t>CX9CAV</t>
  </si>
  <si>
    <t>AT 3700CC V6</t>
  </si>
  <si>
    <t>05606065</t>
  </si>
  <si>
    <t>TRIBUTE i</t>
  </si>
  <si>
    <t>SPORT AWD</t>
  </si>
  <si>
    <t>05606066</t>
  </si>
  <si>
    <t>AT 3000CC V6</t>
  </si>
  <si>
    <t>05606067</t>
  </si>
  <si>
    <t>05606068</t>
  </si>
  <si>
    <t>CX7L30</t>
  </si>
  <si>
    <t>05606069</t>
  </si>
  <si>
    <t>AT 2500CC V6</t>
  </si>
  <si>
    <t>05606070</t>
  </si>
  <si>
    <t>6 [1]</t>
  </si>
  <si>
    <t>S WAGON</t>
  </si>
  <si>
    <t>05606071</t>
  </si>
  <si>
    <t>2.5 2WD</t>
  </si>
  <si>
    <t>TP 2500CC</t>
  </si>
  <si>
    <t>05606073</t>
  </si>
  <si>
    <t>CX5</t>
  </si>
  <si>
    <t>MID FWD</t>
  </si>
  <si>
    <t>05606074</t>
  </si>
  <si>
    <t>05606075</t>
  </si>
  <si>
    <t>HIGH FWD</t>
  </si>
  <si>
    <t>05606076</t>
  </si>
  <si>
    <t>HIGH AWD</t>
  </si>
  <si>
    <t>05606077</t>
  </si>
  <si>
    <t>CX5 [FL]</t>
  </si>
  <si>
    <t>PRIME</t>
  </si>
  <si>
    <t>05606078</t>
  </si>
  <si>
    <t>05606079</t>
  </si>
  <si>
    <t>MERCEDES BENZ</t>
  </si>
  <si>
    <t>05806001</t>
  </si>
  <si>
    <t>230 TE</t>
  </si>
  <si>
    <t>[W123]</t>
  </si>
  <si>
    <t>MT 2300CC SW</t>
  </si>
  <si>
    <t>05806002</t>
  </si>
  <si>
    <t>05806008</t>
  </si>
  <si>
    <t>300 TE</t>
  </si>
  <si>
    <t>[S124]</t>
  </si>
  <si>
    <t>AT 3000CC SW</t>
  </si>
  <si>
    <t>05806009</t>
  </si>
  <si>
    <t>E 220</t>
  </si>
  <si>
    <t>AT 2200CC SW</t>
  </si>
  <si>
    <t>05806014</t>
  </si>
  <si>
    <t>MB</t>
  </si>
  <si>
    <t>140D</t>
  </si>
  <si>
    <t>MT 2900CC</t>
  </si>
  <si>
    <t>05806016</t>
  </si>
  <si>
    <t>100D</t>
  </si>
  <si>
    <t>05806019</t>
  </si>
  <si>
    <t>C 240</t>
  </si>
  <si>
    <t>[S203]</t>
  </si>
  <si>
    <t>AT 2600CC SW</t>
  </si>
  <si>
    <t>05806021</t>
  </si>
  <si>
    <t>V 280</t>
  </si>
  <si>
    <t>[W638]</t>
  </si>
  <si>
    <t>MT 2800CC V6</t>
  </si>
  <si>
    <t>05806024</t>
  </si>
  <si>
    <t>C 230 T</t>
  </si>
  <si>
    <t>[S202]</t>
  </si>
  <si>
    <t>05806026</t>
  </si>
  <si>
    <t>E 320</t>
  </si>
  <si>
    <t>AT 3200CC SW</t>
  </si>
  <si>
    <t>05806033</t>
  </si>
  <si>
    <t>G 350</t>
  </si>
  <si>
    <t>[W463]</t>
  </si>
  <si>
    <t>AT 3500CC TD 5P</t>
  </si>
  <si>
    <t>05806037</t>
  </si>
  <si>
    <t>AT 2800CC V6</t>
  </si>
  <si>
    <t>05806038</t>
  </si>
  <si>
    <t>05806040</t>
  </si>
  <si>
    <t>E 280</t>
  </si>
  <si>
    <t>[S124] AVANTGARDE</t>
  </si>
  <si>
    <t>05806041</t>
  </si>
  <si>
    <t>[S202] ELEGANCE</t>
  </si>
  <si>
    <t>AT 2400CC SW</t>
  </si>
  <si>
    <t>05806042</t>
  </si>
  <si>
    <t>05806043</t>
  </si>
  <si>
    <t>200 T</t>
  </si>
  <si>
    <t>05806044</t>
  </si>
  <si>
    <t>ML 500</t>
  </si>
  <si>
    <t>[W164]</t>
  </si>
  <si>
    <t>TP 5500CC V8</t>
  </si>
  <si>
    <t>05806045</t>
  </si>
  <si>
    <t>VITO</t>
  </si>
  <si>
    <t>115 CDI KOMBI</t>
  </si>
  <si>
    <t>MT 2150CC TD 9PSJ</t>
  </si>
  <si>
    <t>05806046</t>
  </si>
  <si>
    <t>GLA 45</t>
  </si>
  <si>
    <t>[X156] AMG 4MATIC</t>
  </si>
  <si>
    <t>05806047</t>
  </si>
  <si>
    <t>[W166]</t>
  </si>
  <si>
    <t>TP 4700CC V8</t>
  </si>
  <si>
    <t>05806048</t>
  </si>
  <si>
    <t>GL 500</t>
  </si>
  <si>
    <t>[X166] 4MATIC</t>
  </si>
  <si>
    <t>TP 4700CC V8 T</t>
  </si>
  <si>
    <t>MITSUBISHI</t>
  </si>
  <si>
    <t>L300</t>
  </si>
  <si>
    <t>12 PSJ</t>
  </si>
  <si>
    <t>06206007</t>
  </si>
  <si>
    <t>EXPO</t>
  </si>
  <si>
    <t>2.4L</t>
  </si>
  <si>
    <t>MT 2400CC 4X4</t>
  </si>
  <si>
    <t>SPACE WAGON</t>
  </si>
  <si>
    <t>06206018</t>
  </si>
  <si>
    <t>MONTERO</t>
  </si>
  <si>
    <t>V45 WAGON</t>
  </si>
  <si>
    <t>MT 3500CC 5P AA CT</t>
  </si>
  <si>
    <t>06206043</t>
  </si>
  <si>
    <t>AT 2000CC FE</t>
  </si>
  <si>
    <t>06206050</t>
  </si>
  <si>
    <t>MT 2000CC 2 AA</t>
  </si>
  <si>
    <t>06206052</t>
  </si>
  <si>
    <t>V65</t>
  </si>
  <si>
    <t>AT 3500CC 3P</t>
  </si>
  <si>
    <t>06206053</t>
  </si>
  <si>
    <t>AT 2000CC INY</t>
  </si>
  <si>
    <t>06206057</t>
  </si>
  <si>
    <t>MT 2400CC 4X2</t>
  </si>
  <si>
    <t>06206065</t>
  </si>
  <si>
    <t>GRANDIS</t>
  </si>
  <si>
    <t>06206074</t>
  </si>
  <si>
    <t>8 PSJ</t>
  </si>
  <si>
    <t>06206075</t>
  </si>
  <si>
    <t>MT 2500CC DSL [12PSJ] 2AA</t>
  </si>
  <si>
    <t>06206076</t>
  </si>
  <si>
    <t>MT 2500CC TD [12PSJ] 2AA</t>
  </si>
  <si>
    <t>06206077</t>
  </si>
  <si>
    <t>MT 2500CC TD 2 AA</t>
  </si>
  <si>
    <t>06206078</t>
  </si>
  <si>
    <t>EXPRESS</t>
  </si>
  <si>
    <t>06206079</t>
  </si>
  <si>
    <t>ASX</t>
  </si>
  <si>
    <t>06206080</t>
  </si>
  <si>
    <t>06206081</t>
  </si>
  <si>
    <t>OUTLANDER [2]</t>
  </si>
  <si>
    <t>2.4L [FL]</t>
  </si>
  <si>
    <t>MT 2400CC 5PSJ</t>
  </si>
  <si>
    <t>06206082</t>
  </si>
  <si>
    <t>NATIVA [2]</t>
  </si>
  <si>
    <t>3.0L SPORT [FL]</t>
  </si>
  <si>
    <t>TP 3000CC 4X2</t>
  </si>
  <si>
    <t>TAI</t>
  </si>
  <si>
    <t>06206083</t>
  </si>
  <si>
    <t>OUTLANDER [3]</t>
  </si>
  <si>
    <t>TP 2000CC 4X2 2AB ABS</t>
  </si>
  <si>
    <t>NISSAN</t>
  </si>
  <si>
    <t>QUEST</t>
  </si>
  <si>
    <t>[R50] LUX</t>
  </si>
  <si>
    <t>PATHFINDER [2] FL</t>
  </si>
  <si>
    <t>06406049</t>
  </si>
  <si>
    <t>[R50] SUPERLUX</t>
  </si>
  <si>
    <t>06406053</t>
  </si>
  <si>
    <t>X TERRA</t>
  </si>
  <si>
    <t>06406055</t>
  </si>
  <si>
    <t>URVAN [E25]</t>
  </si>
  <si>
    <t>VX LUJO</t>
  </si>
  <si>
    <t>MT 3000CC 12PSJ</t>
  </si>
  <si>
    <t>06406056</t>
  </si>
  <si>
    <t>AT 3500CC LTH 4X4</t>
  </si>
  <si>
    <t>06406080</t>
  </si>
  <si>
    <t>3.0 DIESEL</t>
  </si>
  <si>
    <t>MT 3000CC 8PSJ</t>
  </si>
  <si>
    <t>06406084</t>
  </si>
  <si>
    <t>MT 3000CC 8PSJ 2AA</t>
  </si>
  <si>
    <t>06406105</t>
  </si>
  <si>
    <t>ARMADA</t>
  </si>
  <si>
    <t>AT 5600CC V8</t>
  </si>
  <si>
    <t>06406108</t>
  </si>
  <si>
    <t>ROGUE</t>
  </si>
  <si>
    <t>SL</t>
  </si>
  <si>
    <t>QASHQAI</t>
  </si>
  <si>
    <t>06406110</t>
  </si>
  <si>
    <t>06406111</t>
  </si>
  <si>
    <t>06406113</t>
  </si>
  <si>
    <t>PATHFINDER [3]</t>
  </si>
  <si>
    <t>[R51] SE</t>
  </si>
  <si>
    <t>MT 4000CC 4X2</t>
  </si>
  <si>
    <t>06406114</t>
  </si>
  <si>
    <t>06406115</t>
  </si>
  <si>
    <t>QASHQAI [2]</t>
  </si>
  <si>
    <t>TP 2000CC CT 2AB ABS</t>
  </si>
  <si>
    <t>06406116</t>
  </si>
  <si>
    <t>3.0 DIESEL TECHO ALTO</t>
  </si>
  <si>
    <t>06406118</t>
  </si>
  <si>
    <t>MT 2000CC 4X2 2AB ABS</t>
  </si>
  <si>
    <t>06406119</t>
  </si>
  <si>
    <t>JUKE</t>
  </si>
  <si>
    <t>MT 1600CC T 4X2 6AB ABS</t>
  </si>
  <si>
    <t>06406120</t>
  </si>
  <si>
    <t>QASHQAI +2 [2]</t>
  </si>
  <si>
    <t>TP 2000CC 4X2 2AB ABS CT</t>
  </si>
  <si>
    <t>06406121</t>
  </si>
  <si>
    <t>URVAN [E26]</t>
  </si>
  <si>
    <t>NV350</t>
  </si>
  <si>
    <t>MT 2500CC TD 4X2 [8PSJ] AA</t>
  </si>
  <si>
    <t>06406122</t>
  </si>
  <si>
    <t>X TRAIL I</t>
  </si>
  <si>
    <t>KAPITAL</t>
  </si>
  <si>
    <t>TP 2500CC 4X2 R17</t>
  </si>
  <si>
    <t>06406123</t>
  </si>
  <si>
    <t>MT 2500CC TD 4X2 [8PSJ] 2AA</t>
  </si>
  <si>
    <t>06406124</t>
  </si>
  <si>
    <t>X TRAIL [T32]</t>
  </si>
  <si>
    <t>ADVANCE</t>
  </si>
  <si>
    <t>TP 2500CC 4X2 ABS</t>
  </si>
  <si>
    <t>06406125</t>
  </si>
  <si>
    <t>QASHQAI [3]</t>
  </si>
  <si>
    <t>06406126</t>
  </si>
  <si>
    <t>06406127</t>
  </si>
  <si>
    <t>SENSE</t>
  </si>
  <si>
    <t>PEUGEOT</t>
  </si>
  <si>
    <t>06806013</t>
  </si>
  <si>
    <t>COMBI</t>
  </si>
  <si>
    <t>307</t>
  </si>
  <si>
    <t>06806028</t>
  </si>
  <si>
    <t>406</t>
  </si>
  <si>
    <t>MT 2000CC 16V SW</t>
  </si>
  <si>
    <t>06806029</t>
  </si>
  <si>
    <t>807</t>
  </si>
  <si>
    <t>ST</t>
  </si>
  <si>
    <t>06806038</t>
  </si>
  <si>
    <t>806</t>
  </si>
  <si>
    <t>06806039</t>
  </si>
  <si>
    <t>AT 2000CC 16V SW</t>
  </si>
  <si>
    <t>06806040</t>
  </si>
  <si>
    <t>PACK FELINE</t>
  </si>
  <si>
    <t>TP 2000CC SW</t>
  </si>
  <si>
    <t>PORSCHE</t>
  </si>
  <si>
    <t>07806002</t>
  </si>
  <si>
    <t>CAYENNE [1]</t>
  </si>
  <si>
    <t>V6</t>
  </si>
  <si>
    <t>MT 3200CC</t>
  </si>
  <si>
    <t>07806003</t>
  </si>
  <si>
    <t>07806004</t>
  </si>
  <si>
    <t>MT 4500CC V8</t>
  </si>
  <si>
    <t>07806005</t>
  </si>
  <si>
    <t>AT 4500CC V8</t>
  </si>
  <si>
    <t>07806007</t>
  </si>
  <si>
    <t>TURBO</t>
  </si>
  <si>
    <t>07806008</t>
  </si>
  <si>
    <t>CAYENNE [2]</t>
  </si>
  <si>
    <t>07806009</t>
  </si>
  <si>
    <t>TP 4800CC V8</t>
  </si>
  <si>
    <t>07806010</t>
  </si>
  <si>
    <t>07806011</t>
  </si>
  <si>
    <t>TURBO S</t>
  </si>
  <si>
    <t>07806012</t>
  </si>
  <si>
    <t>V6 LUXURY</t>
  </si>
  <si>
    <t>07806013</t>
  </si>
  <si>
    <t>S TRANSSYBERIA</t>
  </si>
  <si>
    <t>07806014</t>
  </si>
  <si>
    <t>CAYENNE [3] [FL]</t>
  </si>
  <si>
    <t>COMFORT DIESEL</t>
  </si>
  <si>
    <t>TP 3000CC TD V6</t>
  </si>
  <si>
    <t>07806015</t>
  </si>
  <si>
    <t>DIESEL</t>
  </si>
  <si>
    <t>RENAULT</t>
  </si>
  <si>
    <t>08006028</t>
  </si>
  <si>
    <t>GRAND ESPACE [4]</t>
  </si>
  <si>
    <t>KOLEOS</t>
  </si>
  <si>
    <t>EXPRESSION</t>
  </si>
  <si>
    <t>08006031</t>
  </si>
  <si>
    <t>AT 2500CC 4X2</t>
  </si>
  <si>
    <t>08006032</t>
  </si>
  <si>
    <t>DYNAMIQUE</t>
  </si>
  <si>
    <t>KOLEOS [FL]</t>
  </si>
  <si>
    <t>08006037</t>
  </si>
  <si>
    <t>08006038</t>
  </si>
  <si>
    <t>DYNAMIQUE BOSE</t>
  </si>
  <si>
    <t>AT 2500CC 4X2 TC CT</t>
  </si>
  <si>
    <t>08006041</t>
  </si>
  <si>
    <t>TRAFIC</t>
  </si>
  <si>
    <t>1.9L</t>
  </si>
  <si>
    <t>MT 1900CC TD 9PSJ</t>
  </si>
  <si>
    <t>08006042</t>
  </si>
  <si>
    <t>AT 2000CC 4X2 TD</t>
  </si>
  <si>
    <t>08006043</t>
  </si>
  <si>
    <t>MT 2000CC TD AA</t>
  </si>
  <si>
    <t>08006044</t>
  </si>
  <si>
    <t>SPORTWAY</t>
  </si>
  <si>
    <t>TP 2500CC TC R18</t>
  </si>
  <si>
    <t>08006045</t>
  </si>
  <si>
    <t>SPORTWAY R LINK</t>
  </si>
  <si>
    <t>SEAT</t>
  </si>
  <si>
    <t>08206001</t>
  </si>
  <si>
    <t>ALHAMBRA</t>
  </si>
  <si>
    <t>STELLA</t>
  </si>
  <si>
    <t>ESP</t>
  </si>
  <si>
    <t>08206003</t>
  </si>
  <si>
    <t>ALTEA</t>
  </si>
  <si>
    <t>XL STYLANCE</t>
  </si>
  <si>
    <t>08206004</t>
  </si>
  <si>
    <t>08206005</t>
  </si>
  <si>
    <t>STYLE 1.8 TFSI</t>
  </si>
  <si>
    <t>TP 1800CC T</t>
  </si>
  <si>
    <t>08206006</t>
  </si>
  <si>
    <t>STYLE XL 1.8 TFSI</t>
  </si>
  <si>
    <t>SSANGYONG</t>
  </si>
  <si>
    <t>08306011</t>
  </si>
  <si>
    <t>REXTON [1]</t>
  </si>
  <si>
    <t>RX 270 XDI</t>
  </si>
  <si>
    <t>MT 2700CC 4X4 TD</t>
  </si>
  <si>
    <t>08306012</t>
  </si>
  <si>
    <t>AT 2700CC 4X4 TD</t>
  </si>
  <si>
    <t>08306014</t>
  </si>
  <si>
    <t>AT 2700CC 4X4 TD CT 2AB</t>
  </si>
  <si>
    <t>08306015</t>
  </si>
  <si>
    <t>STAVIC</t>
  </si>
  <si>
    <t>270 XDI</t>
  </si>
  <si>
    <t>MT 2700CC TD</t>
  </si>
  <si>
    <t>08306016</t>
  </si>
  <si>
    <t>AT 2700CC TD</t>
  </si>
  <si>
    <t>ACTYON</t>
  </si>
  <si>
    <t>A230</t>
  </si>
  <si>
    <t>MT 2300CC 4X2</t>
  </si>
  <si>
    <t>08306019</t>
  </si>
  <si>
    <t>NEW KYRON</t>
  </si>
  <si>
    <t>KORANDO</t>
  </si>
  <si>
    <t>C</t>
  </si>
  <si>
    <t>08306022</t>
  </si>
  <si>
    <t>TP 2000CC TD 2AB 4X2</t>
  </si>
  <si>
    <t>08306023</t>
  </si>
  <si>
    <t>SV320</t>
  </si>
  <si>
    <t>TP 3200CC</t>
  </si>
  <si>
    <t>D20DT</t>
  </si>
  <si>
    <t>08306025</t>
  </si>
  <si>
    <t>08306026</t>
  </si>
  <si>
    <t>AT 2700CC TD 2AB</t>
  </si>
  <si>
    <t>08306031</t>
  </si>
  <si>
    <t>RODIUS</t>
  </si>
  <si>
    <t>2.0 2WD</t>
  </si>
  <si>
    <t>MT 2000 TD</t>
  </si>
  <si>
    <t>08306032</t>
  </si>
  <si>
    <t>TP 2000 TD CT</t>
  </si>
  <si>
    <t>08306033</t>
  </si>
  <si>
    <t>2.0 4WD</t>
  </si>
  <si>
    <t>TP 2000 TD</t>
  </si>
  <si>
    <t>08306034</t>
  </si>
  <si>
    <t>C [FL]</t>
  </si>
  <si>
    <t>08306036</t>
  </si>
  <si>
    <t>TP 2000CC TD 4X2</t>
  </si>
  <si>
    <t>08306037</t>
  </si>
  <si>
    <t>TP 2000CC 4X2 2AB</t>
  </si>
  <si>
    <t>ACTYON [2]</t>
  </si>
  <si>
    <t>08306041</t>
  </si>
  <si>
    <t>MT 2000CC TD 1AB</t>
  </si>
  <si>
    <t>08306042</t>
  </si>
  <si>
    <t>TP 2000CC TD 1AB</t>
  </si>
  <si>
    <t>SKODA</t>
  </si>
  <si>
    <t>CZE</t>
  </si>
  <si>
    <t>08506027</t>
  </si>
  <si>
    <t>YETI</t>
  </si>
  <si>
    <t>AMBITION</t>
  </si>
  <si>
    <t>MT 1800CC T 4X4</t>
  </si>
  <si>
    <t>08506029</t>
  </si>
  <si>
    <t>CITY ELEGANCE [FL]</t>
  </si>
  <si>
    <t>08506030</t>
  </si>
  <si>
    <t>TP 1800CC T 4X4</t>
  </si>
  <si>
    <t>SUBARU</t>
  </si>
  <si>
    <t>08606012</t>
  </si>
  <si>
    <t>OUTBACK [1]</t>
  </si>
  <si>
    <t>LEGACY OUTBACK 2.5 AWD</t>
  </si>
  <si>
    <t>08606013</t>
  </si>
  <si>
    <t>08606014</t>
  </si>
  <si>
    <t>FORESTER [1]</t>
  </si>
  <si>
    <t>AWD X</t>
  </si>
  <si>
    <t>08606017</t>
  </si>
  <si>
    <t>OUTBACK [2]</t>
  </si>
  <si>
    <t>2.5 AWD</t>
  </si>
  <si>
    <t>08606021</t>
  </si>
  <si>
    <t>IMPREZA [3]</t>
  </si>
  <si>
    <t>WRX AWD [GG]</t>
  </si>
  <si>
    <t>MT 2000CC SW T</t>
  </si>
  <si>
    <t>08606022</t>
  </si>
  <si>
    <t>LEGACY OUTBACK 2.5 AWD LTD</t>
  </si>
  <si>
    <t>AT 2500CC 5P CT</t>
  </si>
  <si>
    <t>08606025</t>
  </si>
  <si>
    <t>08606032</t>
  </si>
  <si>
    <t>2.5 AWD LTD</t>
  </si>
  <si>
    <t>AT 2500CC CT</t>
  </si>
  <si>
    <t>08606037</t>
  </si>
  <si>
    <t>FORESTER [2]</t>
  </si>
  <si>
    <t>AWD XS</t>
  </si>
  <si>
    <t>AT 2500CC UZ</t>
  </si>
  <si>
    <t>08606038</t>
  </si>
  <si>
    <t>MT 2500CC QM</t>
  </si>
  <si>
    <t>08606039</t>
  </si>
  <si>
    <t>AT 2500CC RL</t>
  </si>
  <si>
    <t>08606042</t>
  </si>
  <si>
    <t>AWD XT</t>
  </si>
  <si>
    <t>MT 2500CC T</t>
  </si>
  <si>
    <t>08606044</t>
  </si>
  <si>
    <t>TRIBECA B9</t>
  </si>
  <si>
    <t>3.0L AWD</t>
  </si>
  <si>
    <t>08606045</t>
  </si>
  <si>
    <t>IMPREZA [5]</t>
  </si>
  <si>
    <t>OUTBACK SPORT [GH]</t>
  </si>
  <si>
    <t>AT 2500CC AWD 5P</t>
  </si>
  <si>
    <t>08606046</t>
  </si>
  <si>
    <t>LEGACY [4]</t>
  </si>
  <si>
    <t>2.0R AWD</t>
  </si>
  <si>
    <t>TP 2000CC 5P SW</t>
  </si>
  <si>
    <t>08806002</t>
  </si>
  <si>
    <t>GRAND VITARA [3]</t>
  </si>
  <si>
    <t>SZ</t>
  </si>
  <si>
    <t>AT 2000CC 5P 4X2</t>
  </si>
  <si>
    <t>08806004</t>
  </si>
  <si>
    <t>GRAND VITARA [2]</t>
  </si>
  <si>
    <t>08806006</t>
  </si>
  <si>
    <t>JLX</t>
  </si>
  <si>
    <t>MT 2500CC 5P 4X4</t>
  </si>
  <si>
    <t>08806007</t>
  </si>
  <si>
    <t>SZ GLX SPORT</t>
  </si>
  <si>
    <t>MT 2400CC 5P 4X2</t>
  </si>
  <si>
    <t>IND</t>
  </si>
  <si>
    <t>08806010</t>
  </si>
  <si>
    <t>GRAND VITARA [3] [FL]</t>
  </si>
  <si>
    <t>08806011</t>
  </si>
  <si>
    <t>TOYOTA</t>
  </si>
  <si>
    <t>09006012</t>
  </si>
  <si>
    <t>LAND CRUISER [LC 60]</t>
  </si>
  <si>
    <t>FJ62</t>
  </si>
  <si>
    <t>MT 4000CC STD</t>
  </si>
  <si>
    <t>09006016</t>
  </si>
  <si>
    <t>AT 4000CC FE</t>
  </si>
  <si>
    <t>09006019</t>
  </si>
  <si>
    <t>4RUNNER [2]</t>
  </si>
  <si>
    <t>SR5</t>
  </si>
  <si>
    <t>09006021</t>
  </si>
  <si>
    <t>PREVIA [1]</t>
  </si>
  <si>
    <t>09006022</t>
  </si>
  <si>
    <t>BURBUJA [LC 80]</t>
  </si>
  <si>
    <t>GX [FJ80]</t>
  </si>
  <si>
    <t>4RUNNER [3]</t>
  </si>
  <si>
    <t>09006044</t>
  </si>
  <si>
    <t>AUTANA [FZJ80]</t>
  </si>
  <si>
    <t>AT 4500CC</t>
  </si>
  <si>
    <t>09006050</t>
  </si>
  <si>
    <t>VX [FZJ80]</t>
  </si>
  <si>
    <t>09006054</t>
  </si>
  <si>
    <t>MT 3400CC</t>
  </si>
  <si>
    <t>09006055</t>
  </si>
  <si>
    <t>SIENNA [1]</t>
  </si>
  <si>
    <t>XLE</t>
  </si>
  <si>
    <t>09006064</t>
  </si>
  <si>
    <t>MT 4500CC</t>
  </si>
  <si>
    <t>09006070</t>
  </si>
  <si>
    <t>LAND CRUISER [LC 100]</t>
  </si>
  <si>
    <t>VXR [UZJ100 IMPERIAL]</t>
  </si>
  <si>
    <t>MT 4700CC</t>
  </si>
  <si>
    <t>09006072</t>
  </si>
  <si>
    <t>SEQUOIA [1]</t>
  </si>
  <si>
    <t>09006103</t>
  </si>
  <si>
    <t>MT 4000CC FE</t>
  </si>
  <si>
    <t>09006110</t>
  </si>
  <si>
    <t>SIENNA [2]</t>
  </si>
  <si>
    <t>AT 3300CC 4X2</t>
  </si>
  <si>
    <t>09006111</t>
  </si>
  <si>
    <t>AT 4700CC</t>
  </si>
  <si>
    <t>09006122</t>
  </si>
  <si>
    <t>UZJ100 ELITE</t>
  </si>
  <si>
    <t>09006130</t>
  </si>
  <si>
    <t>GX [HZJ80]</t>
  </si>
  <si>
    <t>MT 4200CC DSL</t>
  </si>
  <si>
    <t>09006131</t>
  </si>
  <si>
    <t>HIGHLANDER [1]</t>
  </si>
  <si>
    <t>BASE</t>
  </si>
  <si>
    <t>AT 2400CC 4X4</t>
  </si>
  <si>
    <t>09006132</t>
  </si>
  <si>
    <t>09006134</t>
  </si>
  <si>
    <t>RAV4 [3]</t>
  </si>
  <si>
    <t>09006135</t>
  </si>
  <si>
    <t>AT 3300CC 4X4</t>
  </si>
  <si>
    <t>09006137</t>
  </si>
  <si>
    <t>AT 3500CC 4X4</t>
  </si>
  <si>
    <t>09006138</t>
  </si>
  <si>
    <t>09006139</t>
  </si>
  <si>
    <t>09006140</t>
  </si>
  <si>
    <t>VENZA</t>
  </si>
  <si>
    <t>09006141</t>
  </si>
  <si>
    <t>FORTUNER</t>
  </si>
  <si>
    <t>2.7L</t>
  </si>
  <si>
    <t>MT 2700CC 4X2</t>
  </si>
  <si>
    <t>09006142</t>
  </si>
  <si>
    <t>AT 2700CC 4X2</t>
  </si>
  <si>
    <t>09006143</t>
  </si>
  <si>
    <t>SIENNA [3]</t>
  </si>
  <si>
    <t>09006144</t>
  </si>
  <si>
    <t>09006145</t>
  </si>
  <si>
    <t>09006146</t>
  </si>
  <si>
    <t>LIFE</t>
  </si>
  <si>
    <t>09006147</t>
  </si>
  <si>
    <t>09006148</t>
  </si>
  <si>
    <t>09006149</t>
  </si>
  <si>
    <t>09006150</t>
  </si>
  <si>
    <t>FORTUNER [FL]</t>
  </si>
  <si>
    <t>09006151</t>
  </si>
  <si>
    <t>09006152</t>
  </si>
  <si>
    <t>09006153</t>
  </si>
  <si>
    <t>RAV4 [4]</t>
  </si>
  <si>
    <t>IMPERIAL</t>
  </si>
  <si>
    <t>AT 2500CC 4X2 5P</t>
  </si>
  <si>
    <t>09006154</t>
  </si>
  <si>
    <t>09006155</t>
  </si>
  <si>
    <t>AT 2000CC 4X2 5P</t>
  </si>
  <si>
    <t>09006156</t>
  </si>
  <si>
    <t>MT 2000CC 4X2 5P</t>
  </si>
  <si>
    <t>09006157</t>
  </si>
  <si>
    <t>SEQUOIA [2]</t>
  </si>
  <si>
    <t>VOLKSWAGEN</t>
  </si>
  <si>
    <t>TRANSPORTER</t>
  </si>
  <si>
    <t>09206010</t>
  </si>
  <si>
    <t>PASSAT [5]</t>
  </si>
  <si>
    <t>TP 2800CC</t>
  </si>
  <si>
    <t>09206053</t>
  </si>
  <si>
    <t>TOUAREG [1] FL</t>
  </si>
  <si>
    <t>R5 TDI</t>
  </si>
  <si>
    <t>TP 2500CC CT</t>
  </si>
  <si>
    <t>09206055</t>
  </si>
  <si>
    <t>MT 1800CC T</t>
  </si>
  <si>
    <t>09206056</t>
  </si>
  <si>
    <t>BORA VARIANT</t>
  </si>
  <si>
    <t>TP 2500CC FE</t>
  </si>
  <si>
    <t>09206057</t>
  </si>
  <si>
    <t>TP 2500CC FE CT</t>
  </si>
  <si>
    <t>09206058</t>
  </si>
  <si>
    <t>TP 2500CC FE CT TC</t>
  </si>
  <si>
    <t>09206061</t>
  </si>
  <si>
    <t>ROUTAN</t>
  </si>
  <si>
    <t>09206062</t>
  </si>
  <si>
    <t>KOMBI T5 GP [FL]</t>
  </si>
  <si>
    <t>MT 2000CC TD [9PSJ] AA</t>
  </si>
  <si>
    <t>09206063</t>
  </si>
  <si>
    <t>MT 2000CC TD 4X4 [9PSJ] AA</t>
  </si>
  <si>
    <t>09206064</t>
  </si>
  <si>
    <t>CROSSFOX [2] [FL]</t>
  </si>
  <si>
    <t>WILD</t>
  </si>
  <si>
    <t>TP 1600CC 2AB ABS AA</t>
  </si>
  <si>
    <t>VOLVO</t>
  </si>
  <si>
    <t>09406003</t>
  </si>
  <si>
    <t>940</t>
  </si>
  <si>
    <t>AT 2300CC SW</t>
  </si>
  <si>
    <t>SUE</t>
  </si>
  <si>
    <t>09406004</t>
  </si>
  <si>
    <t>960</t>
  </si>
  <si>
    <t>AT 2900CC</t>
  </si>
  <si>
    <t>09406005</t>
  </si>
  <si>
    <t>GLT</t>
  </si>
  <si>
    <t>09406006</t>
  </si>
  <si>
    <t>V40 [1]</t>
  </si>
  <si>
    <t>09406007</t>
  </si>
  <si>
    <t>09406008</t>
  </si>
  <si>
    <t>XC90</t>
  </si>
  <si>
    <t>T6 AWD BITURBO</t>
  </si>
  <si>
    <t>TP 2900CC T</t>
  </si>
  <si>
    <t>09406010</t>
  </si>
  <si>
    <t>V70 [2]</t>
  </si>
  <si>
    <t>D5</t>
  </si>
  <si>
    <t>AT 2400CC TD</t>
  </si>
  <si>
    <t>09406011</t>
  </si>
  <si>
    <t>V50</t>
  </si>
  <si>
    <t>2.4i</t>
  </si>
  <si>
    <t>09406012</t>
  </si>
  <si>
    <t>XC70</t>
  </si>
  <si>
    <t>2.5T AWD</t>
  </si>
  <si>
    <t>09406013</t>
  </si>
  <si>
    <t>TP 2500CC T</t>
  </si>
  <si>
    <t>09406014</t>
  </si>
  <si>
    <t>V8 AWD</t>
  </si>
  <si>
    <t>TP 4400CC</t>
  </si>
  <si>
    <t>09406016</t>
  </si>
  <si>
    <t>T5</t>
  </si>
  <si>
    <t>09406018</t>
  </si>
  <si>
    <t>AWD</t>
  </si>
  <si>
    <t>09406019</t>
  </si>
  <si>
    <t>3.2 AWD</t>
  </si>
  <si>
    <t>TP 3200CC 5P</t>
  </si>
  <si>
    <t>09406020</t>
  </si>
  <si>
    <t>TP 2400CC TD 5P</t>
  </si>
  <si>
    <t>09406021</t>
  </si>
  <si>
    <t>D5 AWD</t>
  </si>
  <si>
    <t>TP 2400CC TD 5P TC CT</t>
  </si>
  <si>
    <t>09406022</t>
  </si>
  <si>
    <t>09406023</t>
  </si>
  <si>
    <t>XC60</t>
  </si>
  <si>
    <t>2.0T FWD</t>
  </si>
  <si>
    <t>TP 2000CC T CT 4X2</t>
  </si>
  <si>
    <t>09406024</t>
  </si>
  <si>
    <t>D5 BASICO</t>
  </si>
  <si>
    <t>09406025</t>
  </si>
  <si>
    <t>V60</t>
  </si>
  <si>
    <t>T4 SPORT</t>
  </si>
  <si>
    <t>TP 1600CC T SW</t>
  </si>
  <si>
    <t>09406026</t>
  </si>
  <si>
    <t>T6 PREMIUM AWD</t>
  </si>
  <si>
    <t>TP 3000CC T SW</t>
  </si>
  <si>
    <t>09406027</t>
  </si>
  <si>
    <t>T5 FWD</t>
  </si>
  <si>
    <t>09406028</t>
  </si>
  <si>
    <t>R-DESIGN ENTRY</t>
  </si>
  <si>
    <t>09406029</t>
  </si>
  <si>
    <t>R-DESIGN</t>
  </si>
  <si>
    <t>TP 2500CC T CT</t>
  </si>
  <si>
    <t>09406030</t>
  </si>
  <si>
    <t>V40 [2]</t>
  </si>
  <si>
    <t>T4 CROSS COUNTRY KINETIC FWD</t>
  </si>
  <si>
    <t>TP 1600CC T</t>
  </si>
  <si>
    <t>09406031</t>
  </si>
  <si>
    <t>XC60 [FL]</t>
  </si>
  <si>
    <t>T6 KINETIC AWD</t>
  </si>
  <si>
    <t>TP 3000CC T</t>
  </si>
  <si>
    <t>09406032</t>
  </si>
  <si>
    <t>09406033</t>
  </si>
  <si>
    <t>T6 R-DESIGN AWD</t>
  </si>
  <si>
    <t>09406034</t>
  </si>
  <si>
    <t>T6 SUMMUM</t>
  </si>
  <si>
    <t>TP 3000CC T CT</t>
  </si>
  <si>
    <t>09406035</t>
  </si>
  <si>
    <t>T6 MOMENTUM</t>
  </si>
  <si>
    <t>09406036</t>
  </si>
  <si>
    <t>D5 KINETIC AWD</t>
  </si>
  <si>
    <t>TP 2400CC TD</t>
  </si>
  <si>
    <t>09406037</t>
  </si>
  <si>
    <t>T4 CROSS COUNTRY AWD MOMENTUM</t>
  </si>
  <si>
    <t>BYD</t>
  </si>
  <si>
    <t>S6</t>
  </si>
  <si>
    <t>11106003</t>
  </si>
  <si>
    <t>GS-I</t>
  </si>
  <si>
    <t>MT 2400CC 4X2 6AB ABS CT</t>
  </si>
  <si>
    <t>JAC</t>
  </si>
  <si>
    <t>MT 2000CC ABS 2AB [5PSJ]</t>
  </si>
  <si>
    <t>11306014</t>
  </si>
  <si>
    <t>POTENZA</t>
  </si>
  <si>
    <t>SUV 2.0</t>
  </si>
  <si>
    <t>INFINITI</t>
  </si>
  <si>
    <t>12406001</t>
  </si>
  <si>
    <t>QX56 [2]</t>
  </si>
  <si>
    <t>5.6L</t>
  </si>
  <si>
    <t>AT 5600CC 4X4</t>
  </si>
  <si>
    <t>DFSK/DFM</t>
  </si>
  <si>
    <t>YUMSUN</t>
  </si>
  <si>
    <t>14306010</t>
  </si>
  <si>
    <t>2.5</t>
  </si>
  <si>
    <t>GOLDEN DRAGON</t>
  </si>
  <si>
    <t>15206001</t>
  </si>
  <si>
    <t>XML</t>
  </si>
  <si>
    <t>6532 TECHO ALTO</t>
  </si>
  <si>
    <t>MT 2667CC TD</t>
  </si>
  <si>
    <t>15206002</t>
  </si>
  <si>
    <t>6532 ESTÁNDAR</t>
  </si>
  <si>
    <t>GREAT WALL MOTOR</t>
  </si>
  <si>
    <t>HOVER</t>
  </si>
  <si>
    <t>16706003</t>
  </si>
  <si>
    <t>CC6460KM60</t>
  </si>
  <si>
    <t>MT 2800CC 4X4 TD</t>
  </si>
  <si>
    <t>GAZ</t>
  </si>
  <si>
    <t>GAZELLE</t>
  </si>
  <si>
    <t>21106002</t>
  </si>
  <si>
    <t>322173</t>
  </si>
  <si>
    <t>MT 2134CC TD 4X4 16PSJ</t>
  </si>
  <si>
    <t>21106003</t>
  </si>
  <si>
    <t>2705 COMBI</t>
  </si>
  <si>
    <t>MT 2134CC TD 4X2 6PSJ</t>
  </si>
  <si>
    <t>21106004</t>
  </si>
  <si>
    <t>27057 COMBI</t>
  </si>
  <si>
    <t>MT 2134CC TD 4X4 6PSJ</t>
  </si>
  <si>
    <t>SATURN</t>
  </si>
  <si>
    <t>32806001</t>
  </si>
  <si>
    <t>VUE</t>
  </si>
  <si>
    <t>AT 3500CC V6 5P 4X2</t>
  </si>
  <si>
    <t>ACURA</t>
  </si>
  <si>
    <t>34406001</t>
  </si>
  <si>
    <t>MDX [1]</t>
  </si>
  <si>
    <t>LEXUS</t>
  </si>
  <si>
    <t>34506001</t>
  </si>
  <si>
    <t>RX [2]</t>
  </si>
  <si>
    <t>330</t>
  </si>
  <si>
    <t>34506002</t>
  </si>
  <si>
    <t>LX [2]</t>
  </si>
  <si>
    <t>470</t>
  </si>
  <si>
    <t>34506003</t>
  </si>
  <si>
    <t>LX [1]</t>
  </si>
  <si>
    <t>34506004</t>
  </si>
  <si>
    <t>34506005</t>
  </si>
  <si>
    <t>RX [3]</t>
  </si>
  <si>
    <t>450H</t>
  </si>
  <si>
    <t>TP 3500CC HBD</t>
  </si>
  <si>
    <t>HBD</t>
  </si>
  <si>
    <t>34506006</t>
  </si>
  <si>
    <t>TP 3500CC 4X2</t>
  </si>
  <si>
    <t>GMC</t>
  </si>
  <si>
    <t>36306001</t>
  </si>
  <si>
    <t>YUKON [3]</t>
  </si>
  <si>
    <t>DENALI</t>
  </si>
  <si>
    <t>AT 6200CC 4X4</t>
  </si>
  <si>
    <t>36306002</t>
  </si>
  <si>
    <t>ACADIA</t>
  </si>
  <si>
    <t>36306004</t>
  </si>
  <si>
    <t>SAVANA</t>
  </si>
  <si>
    <t>G3500</t>
  </si>
  <si>
    <t>AT 6600CC 4X2</t>
  </si>
  <si>
    <t>36306005</t>
  </si>
  <si>
    <t>G1500</t>
  </si>
  <si>
    <t>MAHINDRA</t>
  </si>
  <si>
    <t>37206002</t>
  </si>
  <si>
    <t>XYLO</t>
  </si>
  <si>
    <t>MT 2200CC 4X2 TD 2AB ABS</t>
  </si>
  <si>
    <t>37206003</t>
  </si>
  <si>
    <t>XUV 500</t>
  </si>
  <si>
    <t>tabla_camionetas</t>
  </si>
  <si>
    <t>Lady</t>
  </si>
  <si>
    <t>Código</t>
  </si>
  <si>
    <t>Codigo camioneta</t>
  </si>
  <si>
    <t>Andrea</t>
  </si>
  <si>
    <t>Castaño</t>
  </si>
  <si>
    <t>Comisión</t>
  </si>
  <si>
    <t>Transmisión</t>
  </si>
  <si>
    <t>[E84] xDrive 28i estándar</t>
  </si>
  <si>
    <t>Camioneta</t>
  </si>
  <si>
    <t>Accesorios de lujo (+12%) :</t>
  </si>
  <si>
    <t>Gráfico dínamico de las ventas mensuales</t>
  </si>
  <si>
    <t>Referencia 1 y 2</t>
  </si>
  <si>
    <t>tabla_vendedores</t>
  </si>
  <si>
    <t>tabla_costos</t>
  </si>
  <si>
    <t>Traspaso</t>
  </si>
  <si>
    <t>Tarjeta de crédito (-8%) :</t>
  </si>
  <si>
    <t>Código del vendedor</t>
  </si>
  <si>
    <t>Nombre y apellido del vendedor</t>
  </si>
  <si>
    <t>Nombre y apellido del vendedor:</t>
  </si>
  <si>
    <r>
      <rPr>
        <b/>
        <sz val="11"/>
        <rFont val="Calibri"/>
        <family val="2"/>
        <scheme val="minor"/>
      </rPr>
      <t>Edad</t>
    </r>
    <r>
      <rPr>
        <sz val="11"/>
        <rFont val="Calibri"/>
        <family val="2"/>
        <scheme val="minor"/>
      </rPr>
      <t xml:space="preserve"> del vendedor:</t>
    </r>
  </si>
  <si>
    <r>
      <t xml:space="preserve">Tiempo de </t>
    </r>
    <r>
      <rPr>
        <b/>
        <sz val="11"/>
        <rFont val="Calibri"/>
        <family val="2"/>
        <scheme val="minor"/>
      </rPr>
      <t>vinculación</t>
    </r>
    <r>
      <rPr>
        <sz val="11"/>
        <rFont val="Calibri"/>
        <family val="2"/>
        <scheme val="minor"/>
      </rPr>
      <t xml:space="preserve"> (en años):</t>
    </r>
  </si>
  <si>
    <r>
      <t xml:space="preserve">Fecha de </t>
    </r>
    <r>
      <rPr>
        <b/>
        <sz val="11"/>
        <rFont val="Calibri"/>
        <family val="2"/>
        <scheme val="minor"/>
      </rPr>
      <t>Jubilación</t>
    </r>
    <r>
      <rPr>
        <sz val="11"/>
        <rFont val="Calibri"/>
        <family val="2"/>
        <scheme val="minor"/>
      </rPr>
      <t xml:space="preserve"> (30 años después de la vinculación):</t>
    </r>
  </si>
  <si>
    <r>
      <rPr>
        <b/>
        <sz val="11"/>
        <rFont val="Calibri"/>
        <family val="2"/>
        <scheme val="minor"/>
      </rPr>
      <t>Correo</t>
    </r>
    <r>
      <rPr>
        <sz val="11"/>
        <rFont val="Calibri"/>
        <family val="2"/>
        <scheme val="minor"/>
      </rPr>
      <t xml:space="preserve"> electrónico: nombre.apellido@mimotor.co (en minúsculas):</t>
    </r>
  </si>
  <si>
    <t>Sobre el vendedor</t>
  </si>
  <si>
    <t>Nombres y apellidos del vendedor</t>
  </si>
  <si>
    <r>
      <t xml:space="preserve">Fecha </t>
    </r>
    <r>
      <rPr>
        <b/>
        <sz val="11"/>
        <rFont val="Calibri"/>
        <family val="2"/>
        <scheme val="minor"/>
      </rPr>
      <t>Y</t>
    </r>
    <r>
      <rPr>
        <sz val="11"/>
        <rFont val="Calibri"/>
        <family val="2"/>
        <scheme val="minor"/>
      </rPr>
      <t xml:space="preserve"> hora actual: </t>
    </r>
  </si>
  <si>
    <t>Fecha de 
vinculación</t>
  </si>
  <si>
    <t>Cree un informe de tabla dinámica y un gráfico dinámico, que ilustren el comportamiento de las ventas mensuales, en pesos y en porcentaje</t>
  </si>
  <si>
    <t xml:space="preserve">Total venta : </t>
  </si>
  <si>
    <t xml:space="preserve">IVA (19%) : </t>
  </si>
  <si>
    <t>Tras</t>
  </si>
  <si>
    <t>Matr</t>
  </si>
  <si>
    <t>Código ISO 3166-1</t>
  </si>
  <si>
    <t>Nombre del país</t>
  </si>
  <si>
    <t>Andorra</t>
  </si>
  <si>
    <t>Emiratos Árabes Unidos</t>
  </si>
  <si>
    <t>Afganistán</t>
  </si>
  <si>
    <t>Antigua y Barbuda</t>
  </si>
  <si>
    <t>Anguila</t>
  </si>
  <si>
    <t>Albania</t>
  </si>
  <si>
    <t>Armenia</t>
  </si>
  <si>
    <t>Antillas Neerlandesas</t>
  </si>
  <si>
    <t>Angola</t>
  </si>
  <si>
    <t>Antártida</t>
  </si>
  <si>
    <t>Argentina</t>
  </si>
  <si>
    <t>Samoa Americana</t>
  </si>
  <si>
    <t>Austria</t>
  </si>
  <si>
    <t>Australia</t>
  </si>
  <si>
    <t>Aruba</t>
  </si>
  <si>
    <t>Islas Áland</t>
  </si>
  <si>
    <t>Azerbaiyán</t>
  </si>
  <si>
    <t>Bosnia y Herzegovina</t>
  </si>
  <si>
    <t>Barbados</t>
  </si>
  <si>
    <t>Bangladesh</t>
  </si>
  <si>
    <t>Bélgica</t>
  </si>
  <si>
    <t>Burkina Faso</t>
  </si>
  <si>
    <t>Bulgaria</t>
  </si>
  <si>
    <t>Bahréin</t>
  </si>
  <si>
    <t>Burundi</t>
  </si>
  <si>
    <t>Benin</t>
  </si>
  <si>
    <t>San Bartolomé</t>
  </si>
  <si>
    <t>Bermudas</t>
  </si>
  <si>
    <t>Brunéi</t>
  </si>
  <si>
    <t>Bolivia</t>
  </si>
  <si>
    <t>Brasil</t>
  </si>
  <si>
    <t>Bahamas</t>
  </si>
  <si>
    <t>Bhután</t>
  </si>
  <si>
    <t>Isla Bouvet</t>
  </si>
  <si>
    <t>Botsuana</t>
  </si>
  <si>
    <t>Belarús</t>
  </si>
  <si>
    <t>Belice</t>
  </si>
  <si>
    <t>Canadá</t>
  </si>
  <si>
    <t>Islas Cocos</t>
  </si>
  <si>
    <t>República Centro-Africana</t>
  </si>
  <si>
    <t>Congo</t>
  </si>
  <si>
    <t>Suiza</t>
  </si>
  <si>
    <t>Costa de Marfil</t>
  </si>
  <si>
    <t>Islas Cook</t>
  </si>
  <si>
    <t>Chile</t>
  </si>
  <si>
    <t>Camerún</t>
  </si>
  <si>
    <t>China</t>
  </si>
  <si>
    <t>Colombia</t>
  </si>
  <si>
    <t>Costa Rica</t>
  </si>
  <si>
    <t>Cuba</t>
  </si>
  <si>
    <t>Cabo Verde</t>
  </si>
  <si>
    <t>Islas Christmas</t>
  </si>
  <si>
    <t>Chipre</t>
  </si>
  <si>
    <t>República Checa</t>
  </si>
  <si>
    <t>Alemania</t>
  </si>
  <si>
    <t>Yibuti</t>
  </si>
  <si>
    <t>Dinamarca</t>
  </si>
  <si>
    <t>Domínica</t>
  </si>
  <si>
    <t>República Dominicana</t>
  </si>
  <si>
    <t>Argel</t>
  </si>
  <si>
    <t>Ecuador</t>
  </si>
  <si>
    <t>Estonia</t>
  </si>
  <si>
    <t>Egipto</t>
  </si>
  <si>
    <t>Sahara Occidental</t>
  </si>
  <si>
    <t>Eritrea</t>
  </si>
  <si>
    <t>España</t>
  </si>
  <si>
    <t>Etiopía</t>
  </si>
  <si>
    <t>Finlandia</t>
  </si>
  <si>
    <t>Fiji</t>
  </si>
  <si>
    <t>Islas Malvinas</t>
  </si>
  <si>
    <t>Micronesia</t>
  </si>
  <si>
    <t>Islas Faroe</t>
  </si>
  <si>
    <t>Francia</t>
  </si>
  <si>
    <t>Gabón</t>
  </si>
  <si>
    <t>Reino Unido</t>
  </si>
  <si>
    <t>Granada</t>
  </si>
  <si>
    <t>Georgia</t>
  </si>
  <si>
    <t>Guayana Francesa</t>
  </si>
  <si>
    <t>Guernsey</t>
  </si>
  <si>
    <t>Ghana</t>
  </si>
  <si>
    <t>Gibraltar</t>
  </si>
  <si>
    <t>Groenlandia</t>
  </si>
  <si>
    <t>Gambia</t>
  </si>
  <si>
    <t>Guinea</t>
  </si>
  <si>
    <t>Guadalupe</t>
  </si>
  <si>
    <t>Guinea Ecuatorial</t>
  </si>
  <si>
    <t>Grecia</t>
  </si>
  <si>
    <t>Georgia del Sur e Islas Sandwich del Sur</t>
  </si>
  <si>
    <t>Guatemala</t>
  </si>
  <si>
    <t>Guam</t>
  </si>
  <si>
    <t>Guinea-Bissau</t>
  </si>
  <si>
    <t>Guayana</t>
  </si>
  <si>
    <t>Hong Kong</t>
  </si>
  <si>
    <t>Islas Heard y McDonald</t>
  </si>
  <si>
    <t>Honduras</t>
  </si>
  <si>
    <t>Croacia</t>
  </si>
  <si>
    <t>Haití</t>
  </si>
  <si>
    <t>Hungría</t>
  </si>
  <si>
    <t>Indonesia</t>
  </si>
  <si>
    <t>Irlanda</t>
  </si>
  <si>
    <t>Israel</t>
  </si>
  <si>
    <t>Isla de Man</t>
  </si>
  <si>
    <t>India</t>
  </si>
  <si>
    <t>Territorio Británico del Océano Índico</t>
  </si>
  <si>
    <t>Irak</t>
  </si>
  <si>
    <t>Irán</t>
  </si>
  <si>
    <t>Islandia</t>
  </si>
  <si>
    <t>Italia</t>
  </si>
  <si>
    <t>Jersey</t>
  </si>
  <si>
    <t>Jamaica</t>
  </si>
  <si>
    <t>Jordania</t>
  </si>
  <si>
    <t>Japón</t>
  </si>
  <si>
    <t>Kenia</t>
  </si>
  <si>
    <t>Kirguistán</t>
  </si>
  <si>
    <t>Camboya</t>
  </si>
  <si>
    <t>Kiribati</t>
  </si>
  <si>
    <t>Comoros</t>
  </si>
  <si>
    <t>San Cristóbal y Nieves</t>
  </si>
  <si>
    <t>Corea del Norte</t>
  </si>
  <si>
    <t>Corea del Sur</t>
  </si>
  <si>
    <t>Kuwait</t>
  </si>
  <si>
    <t>Islas Caimán</t>
  </si>
  <si>
    <t>Kazajstán</t>
  </si>
  <si>
    <t>Laos</t>
  </si>
  <si>
    <t>Líbano</t>
  </si>
  <si>
    <t>Santa Lucía</t>
  </si>
  <si>
    <t>Liechtenstein</t>
  </si>
  <si>
    <t>Sri Lanka</t>
  </si>
  <si>
    <t>Liberia</t>
  </si>
  <si>
    <t>Lesotho</t>
  </si>
  <si>
    <t>Lituania</t>
  </si>
  <si>
    <t>Luxemburgo</t>
  </si>
  <si>
    <t>Letonia</t>
  </si>
  <si>
    <t>Libia</t>
  </si>
  <si>
    <t>Marruecos</t>
  </si>
  <si>
    <t>Mónaco</t>
  </si>
  <si>
    <t>Moldova</t>
  </si>
  <si>
    <t>Montenegro</t>
  </si>
  <si>
    <t>Madagascar</t>
  </si>
  <si>
    <t>Islas Marshall</t>
  </si>
  <si>
    <t>Macedonia</t>
  </si>
  <si>
    <t>Mali</t>
  </si>
  <si>
    <t>Myanmar</t>
  </si>
  <si>
    <t>Mongolia</t>
  </si>
  <si>
    <t>Macao</t>
  </si>
  <si>
    <t>Martinica</t>
  </si>
  <si>
    <t>Mauritania</t>
  </si>
  <si>
    <t>Montserrat</t>
  </si>
  <si>
    <t>Malta</t>
  </si>
  <si>
    <t>Mauricio</t>
  </si>
  <si>
    <t>Maldivas</t>
  </si>
  <si>
    <t>Malawi</t>
  </si>
  <si>
    <t>México</t>
  </si>
  <si>
    <t>Malasia</t>
  </si>
  <si>
    <t>Mozambique</t>
  </si>
  <si>
    <t>Namibia</t>
  </si>
  <si>
    <t>Nueva Caledonia</t>
  </si>
  <si>
    <t>Níger</t>
  </si>
  <si>
    <t>Islas Norkfolk</t>
  </si>
  <si>
    <t>Nigeria</t>
  </si>
  <si>
    <t>Nicaragua</t>
  </si>
  <si>
    <t>Países Bajos</t>
  </si>
  <si>
    <t>Noruega</t>
  </si>
  <si>
    <t>Nepal</t>
  </si>
  <si>
    <t>Nauru</t>
  </si>
  <si>
    <t>Niue</t>
  </si>
  <si>
    <t>Nueva Zelanda</t>
  </si>
  <si>
    <t>Omán</t>
  </si>
  <si>
    <t>Panamá</t>
  </si>
  <si>
    <t>Perú</t>
  </si>
  <si>
    <t>Polinesia Francesa</t>
  </si>
  <si>
    <t>Papúa Nueva Guinea</t>
  </si>
  <si>
    <t>Filipinas</t>
  </si>
  <si>
    <t>Pakistán</t>
  </si>
  <si>
    <t>Polonia</t>
  </si>
  <si>
    <t>San Pedro y Miquelón</t>
  </si>
  <si>
    <t>Islas Pitcairn</t>
  </si>
  <si>
    <t>Puerto Rico</t>
  </si>
  <si>
    <t>Palestina</t>
  </si>
  <si>
    <t>Portugal</t>
  </si>
  <si>
    <t>Islas Palaos</t>
  </si>
  <si>
    <t>Paraguay</t>
  </si>
  <si>
    <t>Qatar</t>
  </si>
  <si>
    <t>Reunión</t>
  </si>
  <si>
    <t>Rumanía</t>
  </si>
  <si>
    <t>Serbia y Montenegro</t>
  </si>
  <si>
    <t>Rusia</t>
  </si>
  <si>
    <t>Ruanda</t>
  </si>
  <si>
    <t>Arabia Saudita</t>
  </si>
  <si>
    <t>Islas Solomón</t>
  </si>
  <si>
    <t>Seychelles</t>
  </si>
  <si>
    <t>Sudán</t>
  </si>
  <si>
    <t>Suecia</t>
  </si>
  <si>
    <t>Singapur</t>
  </si>
  <si>
    <t>Santa Elena</t>
  </si>
  <si>
    <t>Eslovenia</t>
  </si>
  <si>
    <t>Islas Svalbard y Jan Mayen</t>
  </si>
  <si>
    <t>Eslovaquia</t>
  </si>
  <si>
    <t>Sierra Leona</t>
  </si>
  <si>
    <t>San Marino</t>
  </si>
  <si>
    <t>Senegal</t>
  </si>
  <si>
    <t>Somalia</t>
  </si>
  <si>
    <t>Surinam</t>
  </si>
  <si>
    <t>Santo Tomé y Príncipe</t>
  </si>
  <si>
    <t>El Salvador</t>
  </si>
  <si>
    <t>Siria</t>
  </si>
  <si>
    <t>Suazilandia</t>
  </si>
  <si>
    <t>Islas Turcas y Caicos</t>
  </si>
  <si>
    <t>Chad</t>
  </si>
  <si>
    <t>Territorios Australes Franceses</t>
  </si>
  <si>
    <t>Togo</t>
  </si>
  <si>
    <t>Tailandia</t>
  </si>
  <si>
    <t>Tanzania</t>
  </si>
  <si>
    <t>Tayikistán</t>
  </si>
  <si>
    <t>Tokelau</t>
  </si>
  <si>
    <t>Timor-Leste</t>
  </si>
  <si>
    <t>Turkmenistán</t>
  </si>
  <si>
    <t>Túnez</t>
  </si>
  <si>
    <t>Tonga</t>
  </si>
  <si>
    <t>Turquía</t>
  </si>
  <si>
    <t>Trinidad y Tobago</t>
  </si>
  <si>
    <t>Tuvalu</t>
  </si>
  <si>
    <t>Taiwán</t>
  </si>
  <si>
    <t>Ucrania</t>
  </si>
  <si>
    <t>Uganda</t>
  </si>
  <si>
    <t>Estados Unidos de América</t>
  </si>
  <si>
    <t>Uruguay</t>
  </si>
  <si>
    <t>Uzbekistán</t>
  </si>
  <si>
    <t>Ciudad del Vaticano</t>
  </si>
  <si>
    <t>San Vicente y las Granadinas</t>
  </si>
  <si>
    <t>Venezuela</t>
  </si>
  <si>
    <t>Islas Vírgenes Británicas</t>
  </si>
  <si>
    <t>Islas Vírgenes de los Estados Unidos de América</t>
  </si>
  <si>
    <t>Vietnam</t>
  </si>
  <si>
    <t>Vanuatu</t>
  </si>
  <si>
    <t>Wallis y Futuna</t>
  </si>
  <si>
    <t>Samoa</t>
  </si>
  <si>
    <t>Yemen</t>
  </si>
  <si>
    <t>Mayotte</t>
  </si>
  <si>
    <t>Sudáfrica</t>
  </si>
  <si>
    <t>Organismos Multilaterales (*)</t>
  </si>
  <si>
    <t>tabla_paises</t>
  </si>
  <si>
    <t>País de venta</t>
  </si>
  <si>
    <t>Imprima un archivo en PDF con encabezados, pie de páginas, centrado horizontal y verticalmente.</t>
  </si>
  <si>
    <r>
      <rPr>
        <b/>
        <sz val="11"/>
        <rFont val="Calibri"/>
        <family val="2"/>
        <scheme val="minor"/>
      </rPr>
      <t xml:space="preserve">Contar </t>
    </r>
    <r>
      <rPr>
        <sz val="11"/>
        <rFont val="Calibri"/>
        <family val="2"/>
        <scheme val="minor"/>
      </rPr>
      <t>las ventas:</t>
    </r>
  </si>
  <si>
    <r>
      <rPr>
        <b/>
        <sz val="11"/>
        <rFont val="Calibri"/>
        <family val="2"/>
        <scheme val="minor"/>
      </rPr>
      <t>Sumar</t>
    </r>
    <r>
      <rPr>
        <sz val="11"/>
        <rFont val="Calibri"/>
        <family val="2"/>
        <scheme val="minor"/>
      </rPr>
      <t xml:space="preserve"> los Valores de las ventas  </t>
    </r>
  </si>
  <si>
    <t>Descripción</t>
  </si>
  <si>
    <t>Fecha de entrega (20 días hábiles)</t>
  </si>
  <si>
    <t>Sí</t>
  </si>
  <si>
    <t>Use segmentación de datos, por vendedor y país.</t>
  </si>
  <si>
    <t>Use la segmentación de tiempo para las fechas de venta, entrega y entrega en días hábiles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</si>
</sst>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&quot;\ #,##0_);[Red]\(&quot;$&quot;\ #,##0\)"/>
    <numFmt numFmtId="165" formatCode="_(* #,##0.00_);_(* \(#,##0.00\);_(* &quot;-&quot;??_);_(@_)"/>
    <numFmt numFmtId="166" formatCode="&quot;$&quot;#,##0;[Red]\-&quot;$&quot;#,##0"/>
    <numFmt numFmtId="167" formatCode="_ &quot;$&quot;\ * #,##0.00_ ;_ &quot;$&quot;\ * \-#,##0.00_ ;_ &quot;$&quot;\ * &quot;-&quot;??_ ;_ @_ "/>
    <numFmt numFmtId="168" formatCode="_(* #,##0\ &quot;pta&quot;_);_(* \(#,##0\ &quot;pta&quot;\);_(* &quot;-&quot;??\ &quot;pta&quot;_);_(@_)"/>
    <numFmt numFmtId="169" formatCode="_ &quot;$&quot;\ * #,##0_ ;_ &quot;$&quot;\ * \-#,##0_ ;_ &quot;$&quot;\ * &quot;-&quot;??_ ;_ @_ "/>
    <numFmt numFmtId="170" formatCode="_(* #,##0_);_(* \(#,##0\);_(* &quot;-&quot;??_);_(@_)"/>
    <numFmt numFmtId="171" formatCode="[$$-240A]\ #,##0"/>
    <numFmt numFmtId="172" formatCode="[$-F800]dddd\,\ mmmm\ dd\,\ yyyy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5"/>
      <color indexed="9"/>
      <name val="Tahoma"/>
      <family val="2"/>
    </font>
    <font>
      <sz val="9"/>
      <color indexed="81"/>
      <name val="Tahoma"/>
      <family val="2"/>
    </font>
    <font>
      <b/>
      <sz val="15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" fillId="0" borderId="12" applyNumberFormat="0" applyFill="0" applyAlignment="0" applyProtection="0"/>
    <xf numFmtId="0" fontId="2" fillId="8" borderId="14" applyNumberFormat="0" applyFont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1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12" borderId="0" applyNumberFormat="0" applyBorder="0" applyAlignment="0" applyProtection="0"/>
  </cellStyleXfs>
  <cellXfs count="93">
    <xf numFmtId="0" fontId="0" fillId="0" borderId="0" xfId="0"/>
    <xf numFmtId="0" fontId="4" fillId="0" borderId="0" xfId="0" applyFont="1" applyAlignment="1">
      <alignment horizontal="center"/>
    </xf>
    <xf numFmtId="0" fontId="7" fillId="0" borderId="0" xfId="0" applyFont="1"/>
    <xf numFmtId="0" fontId="9" fillId="0" borderId="0" xfId="0" applyFont="1"/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169" fontId="7" fillId="3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0" xfId="0" applyFont="1"/>
    <xf numFmtId="170" fontId="7" fillId="0" borderId="0" xfId="3" applyNumberFormat="1" applyFont="1"/>
    <xf numFmtId="167" fontId="7" fillId="0" borderId="0" xfId="0" applyNumberFormat="1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7" fillId="0" borderId="2" xfId="0" applyFont="1" applyBorder="1"/>
    <xf numFmtId="0" fontId="7" fillId="0" borderId="8" xfId="0" applyFont="1" applyBorder="1"/>
    <xf numFmtId="0" fontId="7" fillId="2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0" borderId="8" xfId="1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/>
    <xf numFmtId="0" fontId="7" fillId="0" borderId="10" xfId="1" applyNumberFormat="1" applyFont="1" applyFill="1" applyBorder="1" applyAlignment="1">
      <alignment horizontal="center"/>
    </xf>
    <xf numFmtId="0" fontId="7" fillId="0" borderId="11" xfId="0" applyFont="1" applyBorder="1"/>
    <xf numFmtId="171" fontId="7" fillId="0" borderId="0" xfId="3" applyNumberFormat="1" applyFont="1" applyBorder="1"/>
    <xf numFmtId="171" fontId="9" fillId="4" borderId="1" xfId="3" applyNumberFormat="1" applyFont="1" applyFill="1" applyBorder="1" applyAlignment="1">
      <alignment horizontal="center"/>
    </xf>
    <xf numFmtId="171" fontId="7" fillId="7" borderId="1" xfId="3" applyNumberFormat="1" applyFont="1" applyFill="1" applyBorder="1" applyAlignment="1">
      <alignment horizontal="center"/>
    </xf>
    <xf numFmtId="171" fontId="7" fillId="3" borderId="1" xfId="3" applyNumberFormat="1" applyFont="1" applyFill="1" applyBorder="1" applyAlignment="1">
      <alignment horizontal="center"/>
    </xf>
    <xf numFmtId="171" fontId="7" fillId="0" borderId="10" xfId="3" applyNumberFormat="1" applyFont="1" applyBorder="1"/>
    <xf numFmtId="0" fontId="10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0" fillId="0" borderId="1" xfId="0" applyBorder="1"/>
    <xf numFmtId="14" fontId="7" fillId="0" borderId="0" xfId="0" applyNumberFormat="1" applyFont="1" applyAlignment="1">
      <alignment horizontal="center"/>
    </xf>
    <xf numFmtId="0" fontId="7" fillId="6" borderId="1" xfId="0" applyFont="1" applyFill="1" applyBorder="1"/>
    <xf numFmtId="9" fontId="7" fillId="6" borderId="1" xfId="0" applyNumberFormat="1" applyFont="1" applyFill="1" applyBorder="1"/>
    <xf numFmtId="0" fontId="10" fillId="0" borderId="1" xfId="0" applyFont="1" applyBorder="1" applyAlignment="1">
      <alignment horizontal="center" vertical="center" wrapText="1"/>
    </xf>
    <xf numFmtId="169" fontId="10" fillId="0" borderId="1" xfId="1" applyNumberFormat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1" fillId="9" borderId="1" xfId="6" applyBorder="1" applyAlignment="1">
      <alignment horizontal="center"/>
    </xf>
    <xf numFmtId="0" fontId="11" fillId="9" borderId="1" xfId="6" applyBorder="1"/>
    <xf numFmtId="169" fontId="12" fillId="10" borderId="1" xfId="7" applyNumberFormat="1" applyBorder="1" applyAlignment="1">
      <alignment horizontal="left"/>
    </xf>
    <xf numFmtId="169" fontId="12" fillId="10" borderId="1" xfId="7" applyNumberFormat="1" applyBorder="1" applyAlignment="1">
      <alignment horizontal="right"/>
    </xf>
    <xf numFmtId="169" fontId="12" fillId="10" borderId="1" xfId="7" applyNumberFormat="1" applyBorder="1"/>
    <xf numFmtId="164" fontId="13" fillId="11" borderId="1" xfId="8" applyNumberFormat="1" applyBorder="1"/>
    <xf numFmtId="164" fontId="7" fillId="0" borderId="1" xfId="1" applyNumberFormat="1" applyFont="1" applyFill="1" applyBorder="1" applyAlignment="1">
      <alignment horizontal="center"/>
    </xf>
    <xf numFmtId="49" fontId="13" fillId="11" borderId="1" xfId="8" applyNumberFormat="1" applyBorder="1"/>
    <xf numFmtId="1" fontId="13" fillId="11" borderId="1" xfId="8" applyNumberFormat="1" applyBorder="1"/>
    <xf numFmtId="0" fontId="7" fillId="0" borderId="0" xfId="0" applyFont="1" applyAlignment="1">
      <alignment horizontal="center" vertical="center" wrapText="1"/>
    </xf>
    <xf numFmtId="0" fontId="7" fillId="0" borderId="0" xfId="1" applyNumberFormat="1" applyFont="1" applyBorder="1" applyAlignment="1"/>
    <xf numFmtId="0" fontId="7" fillId="0" borderId="0" xfId="1" applyNumberFormat="1" applyFont="1" applyBorder="1" applyAlignment="1">
      <alignment horizontal="right" vertical="center"/>
    </xf>
    <xf numFmtId="169" fontId="15" fillId="10" borderId="1" xfId="7" applyNumberFormat="1" applyFont="1" applyBorder="1" applyAlignment="1">
      <alignment horizontal="center" vertical="center"/>
    </xf>
    <xf numFmtId="0" fontId="14" fillId="9" borderId="1" xfId="6" applyFont="1" applyBorder="1" applyAlignment="1">
      <alignment horizontal="center" vertical="center"/>
    </xf>
    <xf numFmtId="0" fontId="14" fillId="9" borderId="1" xfId="6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6" fillId="11" borderId="1" xfId="8" applyFont="1" applyBorder="1" applyAlignment="1">
      <alignment wrapText="1"/>
    </xf>
    <xf numFmtId="164" fontId="16" fillId="11" borderId="1" xfId="8" applyNumberFormat="1" applyFont="1" applyBorder="1" applyAlignment="1">
      <alignment wrapText="1"/>
    </xf>
    <xf numFmtId="15" fontId="11" fillId="9" borderId="1" xfId="6" applyNumberFormat="1" applyBorder="1" applyAlignment="1">
      <alignment horizontal="center"/>
    </xf>
    <xf numFmtId="0" fontId="2" fillId="0" borderId="0" xfId="0" applyFont="1"/>
    <xf numFmtId="0" fontId="7" fillId="0" borderId="1" xfId="0" applyFont="1" applyBorder="1" applyAlignment="1">
      <alignment horizontal="right"/>
    </xf>
    <xf numFmtId="0" fontId="7" fillId="0" borderId="1" xfId="1" applyNumberFormat="1" applyFont="1" applyBorder="1" applyAlignment="1">
      <alignment horizontal="right"/>
    </xf>
    <xf numFmtId="15" fontId="7" fillId="0" borderId="0" xfId="0" applyNumberFormat="1" applyFont="1"/>
    <xf numFmtId="15" fontId="7" fillId="0" borderId="1" xfId="0" applyNumberFormat="1" applyFont="1" applyBorder="1" applyAlignment="1">
      <alignment horizontal="center"/>
    </xf>
    <xf numFmtId="15" fontId="7" fillId="0" borderId="1" xfId="0" applyNumberFormat="1" applyFont="1" applyBorder="1" applyAlignment="1">
      <alignment horizontal="center" vertical="center"/>
    </xf>
    <xf numFmtId="0" fontId="1" fillId="12" borderId="15" xfId="10" applyBorder="1" applyAlignment="1">
      <alignment horizontal="center" vertical="center" wrapText="1"/>
    </xf>
    <xf numFmtId="0" fontId="1" fillId="12" borderId="1" xfId="10" applyBorder="1" applyAlignment="1">
      <alignment horizontal="center" vertical="center" wrapText="1"/>
    </xf>
    <xf numFmtId="0" fontId="1" fillId="12" borderId="1" xfId="10" applyBorder="1" applyAlignment="1">
      <alignment horizontal="left" vertical="center" wrapText="1"/>
    </xf>
    <xf numFmtId="0" fontId="1" fillId="12" borderId="1" xfId="10" applyBorder="1" applyAlignment="1">
      <alignment horizontal="center" vertical="center"/>
    </xf>
    <xf numFmtId="0" fontId="1" fillId="12" borderId="1" xfId="10" applyBorder="1" applyAlignment="1">
      <alignment vertical="center"/>
    </xf>
    <xf numFmtId="0" fontId="18" fillId="12" borderId="15" xfId="10" applyFont="1" applyBorder="1" applyAlignment="1">
      <alignment horizontal="center" vertical="center" wrapText="1"/>
    </xf>
    <xf numFmtId="0" fontId="1" fillId="12" borderId="15" xfId="10" applyBorder="1" applyAlignment="1">
      <alignment horizontal="left" vertical="center" wrapText="1"/>
    </xf>
    <xf numFmtId="3" fontId="7" fillId="0" borderId="1" xfId="0" applyNumberFormat="1" applyFont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12" xfId="4" applyAlignment="1">
      <alignment horizontal="center" vertical="center"/>
    </xf>
    <xf numFmtId="0" fontId="7" fillId="8" borderId="14" xfId="5" applyFont="1" applyAlignment="1">
      <alignment horizontal="center"/>
    </xf>
    <xf numFmtId="15" fontId="13" fillId="11" borderId="3" xfId="8" applyNumberFormat="1" applyBorder="1" applyAlignment="1">
      <alignment horizontal="center"/>
    </xf>
    <xf numFmtId="15" fontId="13" fillId="11" borderId="4" xfId="8" applyNumberFormat="1" applyBorder="1" applyAlignment="1">
      <alignment horizontal="center"/>
    </xf>
    <xf numFmtId="15" fontId="13" fillId="11" borderId="5" xfId="8" applyNumberFormat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172" fontId="7" fillId="3" borderId="1" xfId="0" applyNumberFormat="1" applyFont="1" applyFill="1" applyBorder="1" applyAlignment="1">
      <alignment horizontal="center" vertical="center"/>
    </xf>
    <xf numFmtId="166" fontId="7" fillId="3" borderId="1" xfId="0" applyNumberFormat="1" applyFont="1" applyFill="1" applyBorder="1" applyAlignment="1">
      <alignment horizontal="center" vertical="center"/>
    </xf>
    <xf numFmtId="0" fontId="6" fillId="0" borderId="13" xfId="4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22" fontId="7" fillId="3" borderId="3" xfId="0" applyNumberFormat="1" applyFont="1" applyFill="1" applyBorder="1" applyAlignment="1">
      <alignment horizontal="left" vertical="center"/>
    </xf>
  </cellXfs>
  <cellStyles count="11">
    <cellStyle name="40% - Énfasis1" xfId="10" builtinId="31"/>
    <cellStyle name="Bueno" xfId="6" builtinId="26"/>
    <cellStyle name="Encabezado 1" xfId="4" builtinId="16"/>
    <cellStyle name="Incorrecto" xfId="7" builtinId="27"/>
    <cellStyle name="Millares" xfId="3" builtinId="3"/>
    <cellStyle name="Moneda" xfId="1" builtinId="4"/>
    <cellStyle name="Neutral" xfId="8" builtinId="28"/>
    <cellStyle name="Normal" xfId="0" builtinId="0"/>
    <cellStyle name="Notas" xfId="5" builtinId="10"/>
    <cellStyle name="Título 4" xfId="9" xr:uid="{00000000-0005-0000-0000-000009000000}"/>
    <cellStyle name="Währung" xfId="2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2:U541"/>
  <sheetViews>
    <sheetView topLeftCell="A4" zoomScaleNormal="70" workbookViewId="0">
      <selection activeCell="H540" sqref="H540"/>
    </sheetView>
  </sheetViews>
  <sheetFormatPr baseColWidth="10" defaultColWidth="11.44140625" defaultRowHeight="14.4" x14ac:dyDescent="0.3"/>
  <cols>
    <col min="1" max="1" width="4.6640625" style="2" customWidth="1"/>
    <col min="2" max="2" width="7.88671875" style="2" bestFit="1" customWidth="1"/>
    <col min="3" max="3" width="15.33203125" style="2" bestFit="1" customWidth="1"/>
    <col min="4" max="4" width="13.33203125" style="2" customWidth="1"/>
    <col min="5" max="5" width="14.88671875" style="11" customWidth="1"/>
    <col min="6" max="6" width="26.33203125" style="2" bestFit="1" customWidth="1"/>
    <col min="7" max="7" width="14.33203125" style="2" bestFit="1" customWidth="1"/>
    <col min="8" max="8" width="15.88671875" style="2" bestFit="1" customWidth="1"/>
    <col min="9" max="9" width="15.88671875" style="2" customWidth="1"/>
    <col min="10" max="10" width="16.33203125" style="2" bestFit="1" customWidth="1"/>
    <col min="11" max="11" width="15.109375" style="2" customWidth="1"/>
    <col min="12" max="12" width="12" style="2" bestFit="1" customWidth="1"/>
    <col min="13" max="13" width="16.44140625" style="2" customWidth="1"/>
    <col min="14" max="14" width="15" style="2" customWidth="1"/>
    <col min="15" max="15" width="8.6640625" style="2" customWidth="1"/>
    <col min="16" max="16" width="16.33203125" style="2" bestFit="1" customWidth="1"/>
    <col min="17" max="17" width="11.6640625" style="2" bestFit="1" customWidth="1"/>
    <col min="18" max="18" width="11.44140625" style="2"/>
    <col min="19" max="19" width="17.33203125" style="2" customWidth="1"/>
    <col min="20" max="20" width="30.6640625" style="2" bestFit="1" customWidth="1"/>
    <col min="21" max="16384" width="11.44140625" style="2"/>
  </cols>
  <sheetData>
    <row r="2" spans="2:21" ht="20.399999999999999" thickBot="1" x14ac:dyDescent="0.35">
      <c r="B2" s="80" t="s">
        <v>8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</row>
    <row r="3" spans="2:21" ht="15" thickTop="1" x14ac:dyDescent="0.3"/>
    <row r="4" spans="2:21" x14ac:dyDescent="0.3">
      <c r="B4" s="81" t="s">
        <v>67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</row>
    <row r="6" spans="2:21" s="10" customFormat="1" x14ac:dyDescent="0.3">
      <c r="C6" s="79" t="s">
        <v>1497</v>
      </c>
      <c r="D6" s="79"/>
      <c r="E6" s="79"/>
      <c r="F6" s="79"/>
      <c r="G6" s="34"/>
      <c r="I6" s="79" t="s">
        <v>1498</v>
      </c>
      <c r="J6" s="79"/>
      <c r="K6" s="79"/>
      <c r="S6" s="79" t="s">
        <v>1760</v>
      </c>
      <c r="T6" s="79"/>
      <c r="U6" s="79"/>
    </row>
    <row r="7" spans="2:21" x14ac:dyDescent="0.3">
      <c r="C7" s="10"/>
      <c r="E7" s="2"/>
    </row>
    <row r="8" spans="2:21" s="34" customFormat="1" ht="28.8" x14ac:dyDescent="0.3">
      <c r="C8" s="58" t="s">
        <v>1486</v>
      </c>
      <c r="D8" s="58" t="s">
        <v>1</v>
      </c>
      <c r="E8" s="58" t="s">
        <v>2</v>
      </c>
      <c r="F8" s="59" t="s">
        <v>1511</v>
      </c>
      <c r="G8" s="59" t="s">
        <v>28</v>
      </c>
      <c r="I8" s="57" t="s">
        <v>1486</v>
      </c>
      <c r="J8" s="57" t="s">
        <v>1765</v>
      </c>
      <c r="K8" s="57" t="s">
        <v>3</v>
      </c>
      <c r="S8" s="75" t="s">
        <v>1517</v>
      </c>
      <c r="T8" s="75" t="s">
        <v>1518</v>
      </c>
    </row>
    <row r="9" spans="2:21" x14ac:dyDescent="0.3">
      <c r="B9" s="12"/>
      <c r="C9" s="45">
        <v>222</v>
      </c>
      <c r="D9" s="46" t="s">
        <v>68</v>
      </c>
      <c r="E9" s="46" t="s">
        <v>5</v>
      </c>
      <c r="F9" s="63">
        <v>41740</v>
      </c>
      <c r="G9" s="63">
        <v>29295</v>
      </c>
      <c r="I9" s="47" t="s">
        <v>1515</v>
      </c>
      <c r="J9" s="47" t="s">
        <v>1499</v>
      </c>
      <c r="K9" s="48">
        <v>240000</v>
      </c>
      <c r="S9" s="71">
        <v>4</v>
      </c>
      <c r="T9" s="72" t="s">
        <v>1521</v>
      </c>
    </row>
    <row r="10" spans="2:21" x14ac:dyDescent="0.3">
      <c r="B10" s="12"/>
      <c r="C10" s="45">
        <v>333</v>
      </c>
      <c r="D10" s="46" t="s">
        <v>69</v>
      </c>
      <c r="E10" s="46" t="s">
        <v>15</v>
      </c>
      <c r="F10" s="63">
        <v>41440</v>
      </c>
      <c r="G10" s="63">
        <v>36205</v>
      </c>
      <c r="I10" s="49" t="s">
        <v>1516</v>
      </c>
      <c r="J10" s="49" t="s">
        <v>26</v>
      </c>
      <c r="K10" s="49">
        <v>190000</v>
      </c>
      <c r="S10" s="71">
        <v>8</v>
      </c>
      <c r="T10" s="72" t="s">
        <v>1524</v>
      </c>
    </row>
    <row r="11" spans="2:21" x14ac:dyDescent="0.3">
      <c r="B11" s="12"/>
      <c r="C11" s="45">
        <v>555</v>
      </c>
      <c r="D11" s="46" t="s">
        <v>64</v>
      </c>
      <c r="E11" s="46" t="s">
        <v>14</v>
      </c>
      <c r="F11" s="63">
        <v>41519</v>
      </c>
      <c r="G11" s="63">
        <v>31106</v>
      </c>
      <c r="S11" s="71">
        <v>276</v>
      </c>
      <c r="T11" s="72" t="s">
        <v>1573</v>
      </c>
    </row>
    <row r="12" spans="2:21" x14ac:dyDescent="0.3">
      <c r="B12" s="12"/>
      <c r="C12" s="45">
        <v>777</v>
      </c>
      <c r="D12" s="46" t="s">
        <v>11</v>
      </c>
      <c r="E12" s="46" t="s">
        <v>5</v>
      </c>
      <c r="F12" s="63">
        <v>40344</v>
      </c>
      <c r="G12" s="63">
        <v>29441</v>
      </c>
      <c r="S12" s="71">
        <v>20</v>
      </c>
      <c r="T12" s="72" t="s">
        <v>1519</v>
      </c>
    </row>
    <row r="13" spans="2:21" x14ac:dyDescent="0.3">
      <c r="B13" s="12"/>
      <c r="C13" s="45">
        <v>999</v>
      </c>
      <c r="D13" s="46" t="s">
        <v>16</v>
      </c>
      <c r="E13" s="46" t="s">
        <v>13</v>
      </c>
      <c r="F13" s="63">
        <v>38518</v>
      </c>
      <c r="G13" s="63">
        <v>29090</v>
      </c>
      <c r="S13" s="71">
        <v>24</v>
      </c>
      <c r="T13" s="72" t="s">
        <v>1527</v>
      </c>
    </row>
    <row r="14" spans="2:21" x14ac:dyDescent="0.3">
      <c r="B14" s="12"/>
      <c r="C14" s="45">
        <v>1332</v>
      </c>
      <c r="D14" s="46" t="s">
        <v>9</v>
      </c>
      <c r="E14" s="46" t="s">
        <v>65</v>
      </c>
      <c r="F14" s="63">
        <v>40644</v>
      </c>
      <c r="G14" s="63">
        <v>25233</v>
      </c>
      <c r="S14" s="71">
        <v>660</v>
      </c>
      <c r="T14" s="72" t="s">
        <v>1523</v>
      </c>
    </row>
    <row r="15" spans="2:21" x14ac:dyDescent="0.3">
      <c r="B15" s="12"/>
      <c r="C15" s="45">
        <v>1443</v>
      </c>
      <c r="D15" s="46" t="s">
        <v>1485</v>
      </c>
      <c r="E15" s="46" t="s">
        <v>66</v>
      </c>
      <c r="F15" s="63">
        <v>41154</v>
      </c>
      <c r="G15" s="63">
        <v>27236</v>
      </c>
      <c r="S15" s="71">
        <v>10</v>
      </c>
      <c r="T15" s="72" t="s">
        <v>1528</v>
      </c>
    </row>
    <row r="16" spans="2:21" x14ac:dyDescent="0.3">
      <c r="B16" s="12"/>
      <c r="C16" s="45">
        <v>2886</v>
      </c>
      <c r="D16" s="46" t="s">
        <v>10</v>
      </c>
      <c r="E16" s="46" t="s">
        <v>12</v>
      </c>
      <c r="F16" s="63">
        <v>36501</v>
      </c>
      <c r="G16" s="63">
        <v>31617</v>
      </c>
      <c r="S16" s="71">
        <v>28</v>
      </c>
      <c r="T16" s="72" t="s">
        <v>1522</v>
      </c>
    </row>
    <row r="17" spans="2:20" x14ac:dyDescent="0.3">
      <c r="B17" s="12"/>
      <c r="C17" s="45">
        <v>3108</v>
      </c>
      <c r="D17" s="46" t="s">
        <v>17</v>
      </c>
      <c r="E17" s="46" t="s">
        <v>18</v>
      </c>
      <c r="F17" s="63">
        <v>40279</v>
      </c>
      <c r="G17" s="63">
        <v>32143</v>
      </c>
      <c r="S17" s="71">
        <v>530</v>
      </c>
      <c r="T17" s="72" t="s">
        <v>1526</v>
      </c>
    </row>
    <row r="18" spans="2:20" x14ac:dyDescent="0.3">
      <c r="B18" s="12"/>
      <c r="C18" s="45">
        <v>3219</v>
      </c>
      <c r="D18" s="46" t="s">
        <v>1488</v>
      </c>
      <c r="E18" s="46" t="s">
        <v>1489</v>
      </c>
      <c r="F18" s="63">
        <v>36501</v>
      </c>
      <c r="G18" s="63">
        <v>32056</v>
      </c>
      <c r="S18" s="71">
        <v>682</v>
      </c>
      <c r="T18" s="72" t="s">
        <v>1707</v>
      </c>
    </row>
    <row r="19" spans="2:20" x14ac:dyDescent="0.3">
      <c r="B19" s="12"/>
      <c r="C19" s="14"/>
      <c r="E19" s="2"/>
      <c r="F19" s="37"/>
      <c r="G19" s="37"/>
      <c r="I19" s="34"/>
      <c r="J19" s="34"/>
      <c r="S19" s="71">
        <v>12</v>
      </c>
      <c r="T19" s="72" t="s">
        <v>1578</v>
      </c>
    </row>
    <row r="20" spans="2:20" x14ac:dyDescent="0.3">
      <c r="B20" s="12"/>
      <c r="C20" s="79" t="s">
        <v>1484</v>
      </c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S20" s="71">
        <v>32</v>
      </c>
      <c r="T20" s="72" t="s">
        <v>1529</v>
      </c>
    </row>
    <row r="21" spans="2:20" x14ac:dyDescent="0.3">
      <c r="S21" s="71">
        <v>51</v>
      </c>
      <c r="T21" s="72" t="s">
        <v>1525</v>
      </c>
    </row>
    <row r="22" spans="2:20" s="60" customFormat="1" ht="28.8" x14ac:dyDescent="0.3">
      <c r="C22" s="61" t="s">
        <v>0</v>
      </c>
      <c r="D22" s="61" t="s">
        <v>29</v>
      </c>
      <c r="E22" s="61" t="s">
        <v>30</v>
      </c>
      <c r="F22" s="61" t="s">
        <v>31</v>
      </c>
      <c r="G22" s="61" t="s">
        <v>70</v>
      </c>
      <c r="H22" s="62" t="s">
        <v>52</v>
      </c>
      <c r="I22" s="61" t="s">
        <v>71</v>
      </c>
      <c r="J22" s="61" t="s">
        <v>72</v>
      </c>
      <c r="K22" s="61" t="s">
        <v>73</v>
      </c>
      <c r="L22" s="61" t="s">
        <v>74</v>
      </c>
      <c r="M22" s="61" t="s">
        <v>1486</v>
      </c>
      <c r="N22" s="61" t="s">
        <v>75</v>
      </c>
      <c r="O22" s="61" t="s">
        <v>76</v>
      </c>
      <c r="P22" s="61" t="s">
        <v>1491</v>
      </c>
      <c r="S22" s="71">
        <v>533</v>
      </c>
      <c r="T22" s="72" t="s">
        <v>1533</v>
      </c>
    </row>
    <row r="23" spans="2:20" x14ac:dyDescent="0.3">
      <c r="C23" s="52" t="s">
        <v>85</v>
      </c>
      <c r="D23" s="52" t="s">
        <v>87</v>
      </c>
      <c r="E23" s="52" t="s">
        <v>88</v>
      </c>
      <c r="F23" s="52" t="s">
        <v>89</v>
      </c>
      <c r="G23" s="52" t="s">
        <v>77</v>
      </c>
      <c r="H23" s="50">
        <v>94100000</v>
      </c>
      <c r="I23" s="53">
        <v>174</v>
      </c>
      <c r="J23" s="52" t="s">
        <v>78</v>
      </c>
      <c r="K23" s="53">
        <v>2771</v>
      </c>
      <c r="L23" s="52" t="s">
        <v>90</v>
      </c>
      <c r="M23" s="52" t="s">
        <v>86</v>
      </c>
      <c r="N23" s="53">
        <v>1</v>
      </c>
      <c r="O23" s="52" t="s">
        <v>81</v>
      </c>
      <c r="P23" s="52" t="s">
        <v>82</v>
      </c>
      <c r="S23" s="71">
        <v>36</v>
      </c>
      <c r="T23" s="72" t="s">
        <v>1532</v>
      </c>
    </row>
    <row r="24" spans="2:20" x14ac:dyDescent="0.3">
      <c r="C24" s="52" t="s">
        <v>85</v>
      </c>
      <c r="D24" s="52" t="s">
        <v>92</v>
      </c>
      <c r="E24" s="52" t="s">
        <v>93</v>
      </c>
      <c r="F24" s="52" t="s">
        <v>94</v>
      </c>
      <c r="G24" s="52" t="s">
        <v>77</v>
      </c>
      <c r="H24" s="50">
        <v>140100000</v>
      </c>
      <c r="I24" s="53">
        <v>174</v>
      </c>
      <c r="J24" s="52" t="s">
        <v>42</v>
      </c>
      <c r="K24" s="53">
        <v>2771</v>
      </c>
      <c r="L24" s="52" t="s">
        <v>90</v>
      </c>
      <c r="M24" s="52" t="s">
        <v>91</v>
      </c>
      <c r="N24" s="53">
        <v>1</v>
      </c>
      <c r="O24" s="52" t="s">
        <v>81</v>
      </c>
      <c r="P24" s="52" t="s">
        <v>82</v>
      </c>
      <c r="S24" s="71">
        <v>40</v>
      </c>
      <c r="T24" s="72" t="s">
        <v>1531</v>
      </c>
    </row>
    <row r="25" spans="2:20" x14ac:dyDescent="0.3">
      <c r="C25" s="52" t="s">
        <v>85</v>
      </c>
      <c r="D25" s="52" t="s">
        <v>96</v>
      </c>
      <c r="E25" s="52" t="s">
        <v>97</v>
      </c>
      <c r="F25" s="52" t="s">
        <v>98</v>
      </c>
      <c r="G25" s="52" t="s">
        <v>77</v>
      </c>
      <c r="H25" s="50">
        <v>112600000</v>
      </c>
      <c r="I25" s="53">
        <v>150</v>
      </c>
      <c r="J25" s="52" t="s">
        <v>42</v>
      </c>
      <c r="K25" s="53">
        <v>1780</v>
      </c>
      <c r="L25" s="52" t="s">
        <v>90</v>
      </c>
      <c r="M25" s="52" t="s">
        <v>95</v>
      </c>
      <c r="N25" s="53">
        <v>1</v>
      </c>
      <c r="O25" s="52" t="s">
        <v>81</v>
      </c>
      <c r="P25" s="52" t="s">
        <v>82</v>
      </c>
      <c r="S25" s="71">
        <v>31</v>
      </c>
      <c r="T25" s="72" t="s">
        <v>1535</v>
      </c>
    </row>
    <row r="26" spans="2:20" x14ac:dyDescent="0.3">
      <c r="C26" s="52" t="s">
        <v>85</v>
      </c>
      <c r="D26" s="52" t="s">
        <v>100</v>
      </c>
      <c r="E26" s="52" t="s">
        <v>101</v>
      </c>
      <c r="F26" s="52" t="s">
        <v>102</v>
      </c>
      <c r="G26" s="52" t="s">
        <v>77</v>
      </c>
      <c r="H26" s="50">
        <v>196900000</v>
      </c>
      <c r="I26" s="53">
        <v>254</v>
      </c>
      <c r="J26" s="52" t="s">
        <v>103</v>
      </c>
      <c r="K26" s="53">
        <v>2671</v>
      </c>
      <c r="L26" s="52" t="s">
        <v>90</v>
      </c>
      <c r="M26" s="52" t="s">
        <v>99</v>
      </c>
      <c r="N26" s="53">
        <v>1</v>
      </c>
      <c r="O26" s="52" t="s">
        <v>81</v>
      </c>
      <c r="P26" s="52" t="s">
        <v>104</v>
      </c>
      <c r="S26" s="71">
        <v>44</v>
      </c>
      <c r="T26" s="72" t="s">
        <v>1550</v>
      </c>
    </row>
    <row r="27" spans="2:20" x14ac:dyDescent="0.3">
      <c r="C27" s="52" t="s">
        <v>85</v>
      </c>
      <c r="D27" s="52" t="s">
        <v>100</v>
      </c>
      <c r="E27" s="52" t="s">
        <v>106</v>
      </c>
      <c r="F27" s="52" t="s">
        <v>107</v>
      </c>
      <c r="G27" s="52" t="s">
        <v>77</v>
      </c>
      <c r="H27" s="50">
        <v>187000000</v>
      </c>
      <c r="I27" s="53">
        <v>254</v>
      </c>
      <c r="J27" s="52" t="s">
        <v>42</v>
      </c>
      <c r="K27" s="53">
        <v>2671</v>
      </c>
      <c r="L27" s="52" t="s">
        <v>90</v>
      </c>
      <c r="M27" s="52" t="s">
        <v>105</v>
      </c>
      <c r="N27" s="53">
        <v>1</v>
      </c>
      <c r="O27" s="52" t="s">
        <v>81</v>
      </c>
      <c r="P27" s="52" t="s">
        <v>104</v>
      </c>
      <c r="S27" s="71">
        <v>48</v>
      </c>
      <c r="T27" s="72" t="s">
        <v>1542</v>
      </c>
    </row>
    <row r="28" spans="2:20" x14ac:dyDescent="0.3">
      <c r="C28" s="52" t="s">
        <v>85</v>
      </c>
      <c r="D28" s="52" t="s">
        <v>92</v>
      </c>
      <c r="E28" s="52" t="s">
        <v>93</v>
      </c>
      <c r="F28" s="52" t="s">
        <v>109</v>
      </c>
      <c r="G28" s="52" t="s">
        <v>77</v>
      </c>
      <c r="H28" s="50">
        <v>147500000</v>
      </c>
      <c r="I28" s="53">
        <v>174</v>
      </c>
      <c r="J28" s="52" t="s">
        <v>78</v>
      </c>
      <c r="K28" s="53">
        <v>2771</v>
      </c>
      <c r="L28" s="52" t="s">
        <v>90</v>
      </c>
      <c r="M28" s="52" t="s">
        <v>108</v>
      </c>
      <c r="N28" s="53">
        <v>1</v>
      </c>
      <c r="O28" s="52" t="s">
        <v>81</v>
      </c>
      <c r="P28" s="52" t="s">
        <v>82</v>
      </c>
      <c r="S28" s="71">
        <v>50</v>
      </c>
      <c r="T28" s="72" t="s">
        <v>1538</v>
      </c>
    </row>
    <row r="29" spans="2:20" x14ac:dyDescent="0.3">
      <c r="C29" s="52" t="s">
        <v>85</v>
      </c>
      <c r="D29" s="52" t="s">
        <v>96</v>
      </c>
      <c r="E29" s="52" t="s">
        <v>97</v>
      </c>
      <c r="F29" s="52" t="s">
        <v>111</v>
      </c>
      <c r="G29" s="52" t="s">
        <v>77</v>
      </c>
      <c r="H29" s="50">
        <v>119400000</v>
      </c>
      <c r="I29" s="53">
        <v>150</v>
      </c>
      <c r="J29" s="52" t="s">
        <v>78</v>
      </c>
      <c r="K29" s="53">
        <v>1780</v>
      </c>
      <c r="L29" s="52" t="s">
        <v>90</v>
      </c>
      <c r="M29" s="52" t="s">
        <v>110</v>
      </c>
      <c r="N29" s="53">
        <v>1</v>
      </c>
      <c r="O29" s="52" t="s">
        <v>81</v>
      </c>
      <c r="P29" s="52" t="s">
        <v>82</v>
      </c>
      <c r="S29" s="71">
        <v>52</v>
      </c>
      <c r="T29" s="72" t="s">
        <v>1537</v>
      </c>
    </row>
    <row r="30" spans="2:20" x14ac:dyDescent="0.3">
      <c r="C30" s="52" t="s">
        <v>85</v>
      </c>
      <c r="D30" s="52" t="s">
        <v>115</v>
      </c>
      <c r="E30" s="52" t="s">
        <v>116</v>
      </c>
      <c r="F30" s="52" t="s">
        <v>117</v>
      </c>
      <c r="G30" s="52" t="s">
        <v>77</v>
      </c>
      <c r="H30" s="50">
        <v>242500000</v>
      </c>
      <c r="I30" s="53">
        <v>350</v>
      </c>
      <c r="J30" s="52" t="s">
        <v>103</v>
      </c>
      <c r="K30" s="53">
        <v>4163</v>
      </c>
      <c r="L30" s="52" t="s">
        <v>90</v>
      </c>
      <c r="M30" s="52" t="s">
        <v>114</v>
      </c>
      <c r="N30" s="53">
        <v>1</v>
      </c>
      <c r="O30" s="52" t="s">
        <v>81</v>
      </c>
      <c r="P30" s="52" t="s">
        <v>104</v>
      </c>
      <c r="S30" s="71">
        <v>112</v>
      </c>
      <c r="T30" s="72" t="s">
        <v>1554</v>
      </c>
    </row>
    <row r="31" spans="2:20" x14ac:dyDescent="0.3">
      <c r="C31" s="52" t="s">
        <v>85</v>
      </c>
      <c r="D31" s="52" t="s">
        <v>115</v>
      </c>
      <c r="E31" s="52" t="s">
        <v>119</v>
      </c>
      <c r="F31" s="52" t="s">
        <v>120</v>
      </c>
      <c r="G31" s="52" t="s">
        <v>77</v>
      </c>
      <c r="H31" s="50">
        <v>246600000</v>
      </c>
      <c r="I31" s="53">
        <v>233</v>
      </c>
      <c r="J31" s="52" t="s">
        <v>103</v>
      </c>
      <c r="K31" s="53">
        <v>2967</v>
      </c>
      <c r="L31" s="52" t="s">
        <v>90</v>
      </c>
      <c r="M31" s="52" t="s">
        <v>118</v>
      </c>
      <c r="N31" s="53">
        <v>1</v>
      </c>
      <c r="O31" s="52" t="s">
        <v>84</v>
      </c>
      <c r="P31" s="52" t="s">
        <v>104</v>
      </c>
      <c r="S31" s="71">
        <v>56</v>
      </c>
      <c r="T31" s="72" t="s">
        <v>1539</v>
      </c>
    </row>
    <row r="32" spans="2:20" x14ac:dyDescent="0.3">
      <c r="C32" s="52" t="s">
        <v>85</v>
      </c>
      <c r="D32" s="52" t="s">
        <v>115</v>
      </c>
      <c r="E32" s="52" t="s">
        <v>122</v>
      </c>
      <c r="F32" s="52" t="s">
        <v>123</v>
      </c>
      <c r="G32" s="52" t="s">
        <v>77</v>
      </c>
      <c r="H32" s="50">
        <v>242100000</v>
      </c>
      <c r="I32" s="53">
        <v>280</v>
      </c>
      <c r="J32" s="52" t="s">
        <v>103</v>
      </c>
      <c r="K32" s="53">
        <v>3597</v>
      </c>
      <c r="L32" s="52" t="s">
        <v>90</v>
      </c>
      <c r="M32" s="52" t="s">
        <v>121</v>
      </c>
      <c r="N32" s="53">
        <v>1</v>
      </c>
      <c r="O32" s="52" t="s">
        <v>81</v>
      </c>
      <c r="P32" s="52" t="s">
        <v>104</v>
      </c>
      <c r="S32" s="71">
        <v>84</v>
      </c>
      <c r="T32" s="72" t="s">
        <v>1555</v>
      </c>
    </row>
    <row r="33" spans="3:20" x14ac:dyDescent="0.3">
      <c r="C33" s="52" t="s">
        <v>85</v>
      </c>
      <c r="D33" s="52" t="s">
        <v>115</v>
      </c>
      <c r="E33" s="52" t="s">
        <v>125</v>
      </c>
      <c r="F33" s="52" t="s">
        <v>120</v>
      </c>
      <c r="G33" s="52" t="s">
        <v>77</v>
      </c>
      <c r="H33" s="50">
        <v>250900000</v>
      </c>
      <c r="I33" s="53">
        <v>272</v>
      </c>
      <c r="J33" s="52" t="s">
        <v>103</v>
      </c>
      <c r="K33" s="53">
        <v>2995</v>
      </c>
      <c r="L33" s="52" t="s">
        <v>90</v>
      </c>
      <c r="M33" s="52" t="s">
        <v>124</v>
      </c>
      <c r="N33" s="53">
        <v>1</v>
      </c>
      <c r="O33" s="52" t="s">
        <v>81</v>
      </c>
      <c r="P33" s="52" t="s">
        <v>104</v>
      </c>
      <c r="S33" s="71">
        <v>204</v>
      </c>
      <c r="T33" s="72" t="s">
        <v>1544</v>
      </c>
    </row>
    <row r="34" spans="3:20" x14ac:dyDescent="0.3">
      <c r="C34" s="52" t="s">
        <v>85</v>
      </c>
      <c r="D34" s="52" t="s">
        <v>96</v>
      </c>
      <c r="E34" s="52" t="s">
        <v>127</v>
      </c>
      <c r="F34" s="52" t="s">
        <v>128</v>
      </c>
      <c r="G34" s="52" t="s">
        <v>77</v>
      </c>
      <c r="H34" s="50">
        <v>132500000</v>
      </c>
      <c r="I34" s="53">
        <v>200</v>
      </c>
      <c r="J34" s="52" t="s">
        <v>103</v>
      </c>
      <c r="K34" s="53">
        <v>1984</v>
      </c>
      <c r="L34" s="52" t="s">
        <v>90</v>
      </c>
      <c r="M34" s="52" t="s">
        <v>126</v>
      </c>
      <c r="N34" s="53">
        <v>1</v>
      </c>
      <c r="O34" s="52" t="s">
        <v>81</v>
      </c>
      <c r="P34" s="52" t="s">
        <v>82</v>
      </c>
      <c r="S34" s="71">
        <v>60</v>
      </c>
      <c r="T34" s="72" t="s">
        <v>1546</v>
      </c>
    </row>
    <row r="35" spans="3:20" x14ac:dyDescent="0.3">
      <c r="C35" s="52" t="s">
        <v>85</v>
      </c>
      <c r="D35" s="52" t="s">
        <v>115</v>
      </c>
      <c r="E35" s="52" t="s">
        <v>130</v>
      </c>
      <c r="F35" s="52" t="s">
        <v>131</v>
      </c>
      <c r="G35" s="52" t="s">
        <v>77</v>
      </c>
      <c r="H35" s="50">
        <v>321600000</v>
      </c>
      <c r="I35" s="53">
        <v>326</v>
      </c>
      <c r="J35" s="52" t="s">
        <v>103</v>
      </c>
      <c r="K35" s="53">
        <v>4134</v>
      </c>
      <c r="L35" s="52" t="s">
        <v>90</v>
      </c>
      <c r="M35" s="52" t="s">
        <v>129</v>
      </c>
      <c r="N35" s="53">
        <v>1</v>
      </c>
      <c r="O35" s="52" t="s">
        <v>84</v>
      </c>
      <c r="P35" s="52" t="s">
        <v>104</v>
      </c>
      <c r="S35" s="71">
        <v>64</v>
      </c>
      <c r="T35" s="72" t="s">
        <v>1551</v>
      </c>
    </row>
    <row r="36" spans="3:20" x14ac:dyDescent="0.3">
      <c r="C36" s="52" t="s">
        <v>85</v>
      </c>
      <c r="D36" s="52" t="s">
        <v>133</v>
      </c>
      <c r="E36" s="52" t="s">
        <v>134</v>
      </c>
      <c r="F36" s="52" t="s">
        <v>135</v>
      </c>
      <c r="G36" s="52" t="s">
        <v>77</v>
      </c>
      <c r="H36" s="50">
        <v>159100000</v>
      </c>
      <c r="I36" s="53">
        <v>211</v>
      </c>
      <c r="J36" s="52" t="s">
        <v>103</v>
      </c>
      <c r="K36" s="53">
        <v>1984</v>
      </c>
      <c r="L36" s="52" t="s">
        <v>90</v>
      </c>
      <c r="M36" s="52" t="s">
        <v>132</v>
      </c>
      <c r="N36" s="53">
        <v>1</v>
      </c>
      <c r="O36" s="52" t="s">
        <v>81</v>
      </c>
      <c r="P36" s="52" t="s">
        <v>104</v>
      </c>
      <c r="S36" s="71">
        <v>68</v>
      </c>
      <c r="T36" s="72" t="s">
        <v>1548</v>
      </c>
    </row>
    <row r="37" spans="3:20" x14ac:dyDescent="0.3">
      <c r="C37" s="52" t="s">
        <v>85</v>
      </c>
      <c r="D37" s="52" t="s">
        <v>133</v>
      </c>
      <c r="E37" s="52" t="s">
        <v>137</v>
      </c>
      <c r="F37" s="52" t="s">
        <v>138</v>
      </c>
      <c r="G37" s="52" t="s">
        <v>77</v>
      </c>
      <c r="H37" s="50">
        <v>150500000</v>
      </c>
      <c r="I37" s="53">
        <v>211</v>
      </c>
      <c r="J37" s="52" t="s">
        <v>103</v>
      </c>
      <c r="K37" s="53">
        <v>1984</v>
      </c>
      <c r="L37" s="52" t="s">
        <v>90</v>
      </c>
      <c r="M37" s="52" t="s">
        <v>136</v>
      </c>
      <c r="N37" s="53">
        <v>1</v>
      </c>
      <c r="O37" s="52" t="s">
        <v>81</v>
      </c>
      <c r="P37" s="52" t="s">
        <v>104</v>
      </c>
      <c r="S37" s="71">
        <v>70</v>
      </c>
      <c r="T37" s="72" t="s">
        <v>1536</v>
      </c>
    </row>
    <row r="38" spans="3:20" x14ac:dyDescent="0.3">
      <c r="C38" s="52" t="s">
        <v>85</v>
      </c>
      <c r="D38" s="52" t="s">
        <v>133</v>
      </c>
      <c r="E38" s="52" t="s">
        <v>140</v>
      </c>
      <c r="F38" s="52" t="s">
        <v>138</v>
      </c>
      <c r="G38" s="52" t="s">
        <v>77</v>
      </c>
      <c r="H38" s="50">
        <v>142800000</v>
      </c>
      <c r="I38" s="53">
        <v>211</v>
      </c>
      <c r="J38" s="52" t="s">
        <v>103</v>
      </c>
      <c r="K38" s="53">
        <v>1984</v>
      </c>
      <c r="L38" s="52" t="s">
        <v>90</v>
      </c>
      <c r="M38" s="52" t="s">
        <v>139</v>
      </c>
      <c r="N38" s="53">
        <v>1</v>
      </c>
      <c r="O38" s="52" t="s">
        <v>81</v>
      </c>
      <c r="P38" s="52" t="s">
        <v>104</v>
      </c>
      <c r="S38" s="71">
        <v>72</v>
      </c>
      <c r="T38" s="72" t="s">
        <v>1553</v>
      </c>
    </row>
    <row r="39" spans="3:20" x14ac:dyDescent="0.3">
      <c r="C39" s="52" t="s">
        <v>85</v>
      </c>
      <c r="D39" s="52" t="s">
        <v>133</v>
      </c>
      <c r="E39" s="52" t="s">
        <v>142</v>
      </c>
      <c r="F39" s="52" t="s">
        <v>143</v>
      </c>
      <c r="G39" s="52" t="s">
        <v>77</v>
      </c>
      <c r="H39" s="50">
        <v>132800000</v>
      </c>
      <c r="I39" s="53">
        <v>211</v>
      </c>
      <c r="J39" s="52" t="s">
        <v>103</v>
      </c>
      <c r="K39" s="53">
        <v>1984</v>
      </c>
      <c r="L39" s="52" t="s">
        <v>90</v>
      </c>
      <c r="M39" s="52" t="s">
        <v>141</v>
      </c>
      <c r="N39" s="53">
        <v>1</v>
      </c>
      <c r="O39" s="52" t="s">
        <v>81</v>
      </c>
      <c r="P39" s="52" t="s">
        <v>104</v>
      </c>
      <c r="S39" s="71">
        <v>76</v>
      </c>
      <c r="T39" s="72" t="s">
        <v>1549</v>
      </c>
    </row>
    <row r="40" spans="3:20" x14ac:dyDescent="0.3">
      <c r="C40" s="52" t="s">
        <v>85</v>
      </c>
      <c r="D40" s="52" t="s">
        <v>115</v>
      </c>
      <c r="E40" s="52" t="s">
        <v>145</v>
      </c>
      <c r="F40" s="52" t="s">
        <v>120</v>
      </c>
      <c r="G40" s="52" t="s">
        <v>77</v>
      </c>
      <c r="H40" s="50">
        <v>201800000</v>
      </c>
      <c r="I40" s="53">
        <v>233</v>
      </c>
      <c r="J40" s="52" t="s">
        <v>103</v>
      </c>
      <c r="K40" s="53">
        <v>2967</v>
      </c>
      <c r="L40" s="52" t="s">
        <v>90</v>
      </c>
      <c r="M40" s="52" t="s">
        <v>144</v>
      </c>
      <c r="N40" s="53">
        <v>1</v>
      </c>
      <c r="O40" s="52" t="s">
        <v>84</v>
      </c>
      <c r="P40" s="52" t="s">
        <v>104</v>
      </c>
      <c r="S40" s="71">
        <v>96</v>
      </c>
      <c r="T40" s="72" t="s">
        <v>1547</v>
      </c>
    </row>
    <row r="41" spans="3:20" x14ac:dyDescent="0.3">
      <c r="C41" s="52" t="s">
        <v>85</v>
      </c>
      <c r="D41" s="52" t="s">
        <v>133</v>
      </c>
      <c r="E41" s="52" t="s">
        <v>147</v>
      </c>
      <c r="F41" s="52" t="s">
        <v>148</v>
      </c>
      <c r="G41" s="52" t="s">
        <v>77</v>
      </c>
      <c r="H41" s="50">
        <v>115900000</v>
      </c>
      <c r="I41" s="53">
        <v>150</v>
      </c>
      <c r="J41" s="52" t="s">
        <v>103</v>
      </c>
      <c r="K41" s="53">
        <v>1395</v>
      </c>
      <c r="L41" s="52" t="s">
        <v>90</v>
      </c>
      <c r="M41" s="52" t="s">
        <v>146</v>
      </c>
      <c r="N41" s="53">
        <v>1</v>
      </c>
      <c r="O41" s="52" t="s">
        <v>81</v>
      </c>
      <c r="P41" s="52" t="s">
        <v>82</v>
      </c>
      <c r="S41" s="71">
        <v>100</v>
      </c>
      <c r="T41" s="72" t="s">
        <v>1541</v>
      </c>
    </row>
    <row r="42" spans="3:20" x14ac:dyDescent="0.3">
      <c r="C42" s="52" t="s">
        <v>33</v>
      </c>
      <c r="D42" s="52" t="s">
        <v>150</v>
      </c>
      <c r="E42" s="52" t="s">
        <v>151</v>
      </c>
      <c r="F42" s="52" t="s">
        <v>152</v>
      </c>
      <c r="G42" s="52" t="s">
        <v>77</v>
      </c>
      <c r="H42" s="50">
        <v>115000000</v>
      </c>
      <c r="I42" s="53">
        <v>168</v>
      </c>
      <c r="J42" s="52" t="s">
        <v>42</v>
      </c>
      <c r="K42" s="53">
        <v>2494</v>
      </c>
      <c r="L42" s="52" t="s">
        <v>90</v>
      </c>
      <c r="M42" s="52" t="s">
        <v>149</v>
      </c>
      <c r="N42" s="53">
        <v>1</v>
      </c>
      <c r="O42" s="52" t="s">
        <v>81</v>
      </c>
      <c r="P42" s="52" t="s">
        <v>82</v>
      </c>
      <c r="S42" s="71">
        <v>854</v>
      </c>
      <c r="T42" s="72" t="s">
        <v>1540</v>
      </c>
    </row>
    <row r="43" spans="3:20" x14ac:dyDescent="0.3">
      <c r="C43" s="52" t="s">
        <v>33</v>
      </c>
      <c r="D43" s="52" t="s">
        <v>154</v>
      </c>
      <c r="E43" s="52" t="s">
        <v>155</v>
      </c>
      <c r="F43" s="52" t="s">
        <v>156</v>
      </c>
      <c r="G43" s="52" t="s">
        <v>77</v>
      </c>
      <c r="H43" s="50">
        <v>106600000</v>
      </c>
      <c r="I43" s="53">
        <v>192</v>
      </c>
      <c r="J43" s="52" t="s">
        <v>78</v>
      </c>
      <c r="K43" s="53">
        <v>2494</v>
      </c>
      <c r="L43" s="52" t="s">
        <v>90</v>
      </c>
      <c r="M43" s="52" t="s">
        <v>153</v>
      </c>
      <c r="N43" s="53">
        <v>1</v>
      </c>
      <c r="O43" s="52" t="s">
        <v>81</v>
      </c>
      <c r="P43" s="52" t="s">
        <v>82</v>
      </c>
      <c r="S43" s="71">
        <v>108</v>
      </c>
      <c r="T43" s="72" t="s">
        <v>1543</v>
      </c>
    </row>
    <row r="44" spans="3:20" x14ac:dyDescent="0.3">
      <c r="C44" s="52" t="s">
        <v>33</v>
      </c>
      <c r="D44" s="52" t="s">
        <v>158</v>
      </c>
      <c r="E44" s="52" t="s">
        <v>159</v>
      </c>
      <c r="F44" s="52" t="s">
        <v>160</v>
      </c>
      <c r="G44" s="52" t="s">
        <v>77</v>
      </c>
      <c r="H44" s="50">
        <v>133600000</v>
      </c>
      <c r="I44" s="53">
        <v>196</v>
      </c>
      <c r="J44" s="52" t="s">
        <v>42</v>
      </c>
      <c r="K44" s="53">
        <v>2793</v>
      </c>
      <c r="L44" s="52" t="s">
        <v>90</v>
      </c>
      <c r="M44" s="52" t="s">
        <v>157</v>
      </c>
      <c r="N44" s="53">
        <v>1</v>
      </c>
      <c r="O44" s="52" t="s">
        <v>81</v>
      </c>
      <c r="P44" s="52" t="s">
        <v>82</v>
      </c>
      <c r="S44" s="71">
        <v>132</v>
      </c>
      <c r="T44" s="72" t="s">
        <v>1569</v>
      </c>
    </row>
    <row r="45" spans="3:20" x14ac:dyDescent="0.3">
      <c r="C45" s="52" t="s">
        <v>33</v>
      </c>
      <c r="D45" s="52" t="s">
        <v>162</v>
      </c>
      <c r="E45" s="52" t="s">
        <v>163</v>
      </c>
      <c r="F45" s="52" t="s">
        <v>164</v>
      </c>
      <c r="G45" s="52" t="s">
        <v>77</v>
      </c>
      <c r="H45" s="50">
        <v>111300000</v>
      </c>
      <c r="I45" s="53">
        <v>152</v>
      </c>
      <c r="J45" s="52" t="s">
        <v>78</v>
      </c>
      <c r="K45" s="53">
        <v>1991</v>
      </c>
      <c r="L45" s="52" t="s">
        <v>90</v>
      </c>
      <c r="M45" s="52" t="s">
        <v>161</v>
      </c>
      <c r="N45" s="53">
        <v>1</v>
      </c>
      <c r="O45" s="52" t="s">
        <v>81</v>
      </c>
      <c r="P45" s="52" t="s">
        <v>82</v>
      </c>
      <c r="S45" s="71">
        <v>116</v>
      </c>
      <c r="T45" s="72" t="s">
        <v>1633</v>
      </c>
    </row>
    <row r="46" spans="3:20" x14ac:dyDescent="0.3">
      <c r="C46" s="52" t="s">
        <v>33</v>
      </c>
      <c r="D46" s="52" t="s">
        <v>162</v>
      </c>
      <c r="E46" s="52" t="s">
        <v>163</v>
      </c>
      <c r="F46" s="52" t="s">
        <v>166</v>
      </c>
      <c r="G46" s="52" t="s">
        <v>77</v>
      </c>
      <c r="H46" s="50">
        <v>107100000</v>
      </c>
      <c r="I46" s="53">
        <v>152</v>
      </c>
      <c r="J46" s="52" t="s">
        <v>42</v>
      </c>
      <c r="K46" s="53">
        <v>1991</v>
      </c>
      <c r="L46" s="52" t="s">
        <v>90</v>
      </c>
      <c r="M46" s="52" t="s">
        <v>165</v>
      </c>
      <c r="N46" s="53">
        <v>1</v>
      </c>
      <c r="O46" s="52" t="s">
        <v>81</v>
      </c>
      <c r="P46" s="52" t="s">
        <v>82</v>
      </c>
      <c r="S46" s="71">
        <v>120</v>
      </c>
      <c r="T46" s="72" t="s">
        <v>1564</v>
      </c>
    </row>
    <row r="47" spans="3:20" x14ac:dyDescent="0.3">
      <c r="C47" s="52" t="s">
        <v>33</v>
      </c>
      <c r="D47" s="52" t="s">
        <v>168</v>
      </c>
      <c r="E47" s="52" t="s">
        <v>169</v>
      </c>
      <c r="F47" s="52" t="s">
        <v>170</v>
      </c>
      <c r="G47" s="52" t="s">
        <v>77</v>
      </c>
      <c r="H47" s="50">
        <v>138000000</v>
      </c>
      <c r="I47" s="53">
        <v>231</v>
      </c>
      <c r="J47" s="52" t="s">
        <v>78</v>
      </c>
      <c r="K47" s="53">
        <v>2979</v>
      </c>
      <c r="L47" s="52" t="s">
        <v>90</v>
      </c>
      <c r="M47" s="52" t="s">
        <v>167</v>
      </c>
      <c r="N47" s="53">
        <v>1</v>
      </c>
      <c r="O47" s="52" t="s">
        <v>81</v>
      </c>
      <c r="P47" s="52" t="s">
        <v>82</v>
      </c>
      <c r="S47" s="71">
        <v>124</v>
      </c>
      <c r="T47" s="72" t="s">
        <v>1556</v>
      </c>
    </row>
    <row r="48" spans="3:20" x14ac:dyDescent="0.3">
      <c r="C48" s="52" t="s">
        <v>33</v>
      </c>
      <c r="D48" s="52" t="s">
        <v>172</v>
      </c>
      <c r="E48" s="52" t="s">
        <v>169</v>
      </c>
      <c r="F48" s="52" t="s">
        <v>173</v>
      </c>
      <c r="G48" s="52" t="s">
        <v>77</v>
      </c>
      <c r="H48" s="50">
        <v>141500000</v>
      </c>
      <c r="I48" s="53">
        <v>193</v>
      </c>
      <c r="J48" s="52" t="s">
        <v>78</v>
      </c>
      <c r="K48" s="53">
        <v>2793</v>
      </c>
      <c r="L48" s="52" t="s">
        <v>90</v>
      </c>
      <c r="M48" s="52" t="s">
        <v>171</v>
      </c>
      <c r="N48" s="53">
        <v>1</v>
      </c>
      <c r="O48" s="52" t="s">
        <v>81</v>
      </c>
      <c r="P48" s="52" t="s">
        <v>82</v>
      </c>
      <c r="S48" s="71">
        <v>148</v>
      </c>
      <c r="T48" s="72" t="s">
        <v>1727</v>
      </c>
    </row>
    <row r="49" spans="3:20" x14ac:dyDescent="0.3">
      <c r="C49" s="52" t="s">
        <v>33</v>
      </c>
      <c r="D49" s="52" t="s">
        <v>158</v>
      </c>
      <c r="E49" s="52" t="s">
        <v>163</v>
      </c>
      <c r="F49" s="52" t="s">
        <v>173</v>
      </c>
      <c r="G49" s="52" t="s">
        <v>77</v>
      </c>
      <c r="H49" s="50">
        <v>139400000</v>
      </c>
      <c r="I49" s="53">
        <v>192</v>
      </c>
      <c r="J49" s="52" t="s">
        <v>78</v>
      </c>
      <c r="K49" s="53">
        <v>2793</v>
      </c>
      <c r="L49" s="52" t="s">
        <v>90</v>
      </c>
      <c r="M49" s="52" t="s">
        <v>174</v>
      </c>
      <c r="N49" s="53">
        <v>1</v>
      </c>
      <c r="O49" s="52" t="s">
        <v>81</v>
      </c>
      <c r="P49" s="52" t="s">
        <v>82</v>
      </c>
      <c r="S49" s="71">
        <v>152</v>
      </c>
      <c r="T49" s="72" t="s">
        <v>1563</v>
      </c>
    </row>
    <row r="50" spans="3:20" x14ac:dyDescent="0.3">
      <c r="C50" s="52" t="s">
        <v>33</v>
      </c>
      <c r="D50" s="52" t="s">
        <v>176</v>
      </c>
      <c r="E50" s="52" t="s">
        <v>177</v>
      </c>
      <c r="F50" s="52" t="s">
        <v>178</v>
      </c>
      <c r="G50" s="52" t="s">
        <v>77</v>
      </c>
      <c r="H50" s="50">
        <v>136500000</v>
      </c>
      <c r="I50" s="53">
        <v>192</v>
      </c>
      <c r="J50" s="52" t="s">
        <v>78</v>
      </c>
      <c r="K50" s="53">
        <v>2494</v>
      </c>
      <c r="L50" s="52" t="s">
        <v>90</v>
      </c>
      <c r="M50" s="52" t="s">
        <v>175</v>
      </c>
      <c r="N50" s="53">
        <v>1</v>
      </c>
      <c r="O50" s="52" t="s">
        <v>81</v>
      </c>
      <c r="P50" s="52" t="s">
        <v>104</v>
      </c>
      <c r="S50" s="71">
        <v>156</v>
      </c>
      <c r="T50" s="72" t="s">
        <v>1565</v>
      </c>
    </row>
    <row r="51" spans="3:20" x14ac:dyDescent="0.3">
      <c r="C51" s="52" t="s">
        <v>33</v>
      </c>
      <c r="D51" s="52" t="s">
        <v>158</v>
      </c>
      <c r="E51" s="52" t="s">
        <v>159</v>
      </c>
      <c r="F51" s="52" t="s">
        <v>173</v>
      </c>
      <c r="G51" s="52" t="s">
        <v>77</v>
      </c>
      <c r="H51" s="50">
        <v>137800000</v>
      </c>
      <c r="I51" s="53">
        <v>196</v>
      </c>
      <c r="J51" s="52" t="s">
        <v>78</v>
      </c>
      <c r="K51" s="53">
        <v>2793</v>
      </c>
      <c r="L51" s="52" t="s">
        <v>90</v>
      </c>
      <c r="M51" s="52" t="s">
        <v>179</v>
      </c>
      <c r="N51" s="53">
        <v>1</v>
      </c>
      <c r="O51" s="52" t="s">
        <v>81</v>
      </c>
      <c r="P51" s="52" t="s">
        <v>82</v>
      </c>
      <c r="S51" s="71">
        <v>196</v>
      </c>
      <c r="T51" s="72" t="s">
        <v>1571</v>
      </c>
    </row>
    <row r="52" spans="3:20" x14ac:dyDescent="0.3">
      <c r="C52" s="52" t="s">
        <v>33</v>
      </c>
      <c r="D52" s="52" t="s">
        <v>162</v>
      </c>
      <c r="E52" s="52" t="s">
        <v>151</v>
      </c>
      <c r="F52" s="52" t="s">
        <v>166</v>
      </c>
      <c r="G52" s="52" t="s">
        <v>77</v>
      </c>
      <c r="H52" s="50">
        <v>107100000</v>
      </c>
      <c r="I52" s="53">
        <v>126</v>
      </c>
      <c r="J52" s="52" t="s">
        <v>42</v>
      </c>
      <c r="K52" s="53">
        <v>1991</v>
      </c>
      <c r="L52" s="52" t="s">
        <v>90</v>
      </c>
      <c r="M52" s="52" t="s">
        <v>180</v>
      </c>
      <c r="N52" s="53">
        <v>1</v>
      </c>
      <c r="O52" s="52" t="s">
        <v>81</v>
      </c>
      <c r="P52" s="52" t="s">
        <v>82</v>
      </c>
      <c r="S52" s="71">
        <v>336</v>
      </c>
      <c r="T52" s="72" t="s">
        <v>1747</v>
      </c>
    </row>
    <row r="53" spans="3:20" x14ac:dyDescent="0.3">
      <c r="C53" s="52" t="s">
        <v>33</v>
      </c>
      <c r="D53" s="52" t="s">
        <v>182</v>
      </c>
      <c r="E53" s="52" t="s">
        <v>155</v>
      </c>
      <c r="F53" s="52" t="s">
        <v>183</v>
      </c>
      <c r="G53" s="52" t="s">
        <v>77</v>
      </c>
      <c r="H53" s="50">
        <v>119900000</v>
      </c>
      <c r="I53" s="53">
        <v>218</v>
      </c>
      <c r="J53" s="52" t="s">
        <v>78</v>
      </c>
      <c r="K53" s="53">
        <v>2997</v>
      </c>
      <c r="L53" s="52" t="s">
        <v>90</v>
      </c>
      <c r="M53" s="52" t="s">
        <v>181</v>
      </c>
      <c r="N53" s="53">
        <v>1</v>
      </c>
      <c r="O53" s="52" t="s">
        <v>81</v>
      </c>
      <c r="P53" s="52" t="s">
        <v>82</v>
      </c>
      <c r="S53" s="71">
        <v>170</v>
      </c>
      <c r="T53" s="72" t="s">
        <v>1566</v>
      </c>
    </row>
    <row r="54" spans="3:20" x14ac:dyDescent="0.3">
      <c r="C54" s="52" t="s">
        <v>33</v>
      </c>
      <c r="D54" s="52" t="s">
        <v>154</v>
      </c>
      <c r="E54" s="52" t="s">
        <v>155</v>
      </c>
      <c r="F54" s="52" t="s">
        <v>185</v>
      </c>
      <c r="G54" s="52" t="s">
        <v>77</v>
      </c>
      <c r="H54" s="50">
        <v>103300000</v>
      </c>
      <c r="I54" s="53">
        <v>192</v>
      </c>
      <c r="J54" s="52" t="s">
        <v>42</v>
      </c>
      <c r="K54" s="53">
        <v>2494</v>
      </c>
      <c r="L54" s="52" t="s">
        <v>90</v>
      </c>
      <c r="M54" s="52" t="s">
        <v>184</v>
      </c>
      <c r="N54" s="53">
        <v>1</v>
      </c>
      <c r="O54" s="52" t="s">
        <v>81</v>
      </c>
      <c r="P54" s="52" t="s">
        <v>82</v>
      </c>
      <c r="S54" s="71">
        <v>174</v>
      </c>
      <c r="T54" s="72" t="s">
        <v>1635</v>
      </c>
    </row>
    <row r="55" spans="3:20" x14ac:dyDescent="0.3">
      <c r="C55" s="52" t="s">
        <v>33</v>
      </c>
      <c r="D55" s="52" t="s">
        <v>187</v>
      </c>
      <c r="E55" s="52" t="s">
        <v>169</v>
      </c>
      <c r="F55" s="52" t="s">
        <v>188</v>
      </c>
      <c r="G55" s="52" t="s">
        <v>77</v>
      </c>
      <c r="H55" s="50">
        <v>181300000</v>
      </c>
      <c r="I55" s="53">
        <v>290</v>
      </c>
      <c r="J55" s="52" t="s">
        <v>78</v>
      </c>
      <c r="K55" s="53">
        <v>4398</v>
      </c>
      <c r="L55" s="52" t="s">
        <v>90</v>
      </c>
      <c r="M55" s="52" t="s">
        <v>186</v>
      </c>
      <c r="N55" s="53">
        <v>1</v>
      </c>
      <c r="O55" s="52" t="s">
        <v>81</v>
      </c>
      <c r="P55" s="52" t="s">
        <v>82</v>
      </c>
      <c r="S55" s="71">
        <v>178</v>
      </c>
      <c r="T55" s="72" t="s">
        <v>1559</v>
      </c>
    </row>
    <row r="56" spans="3:20" x14ac:dyDescent="0.3">
      <c r="C56" s="52" t="s">
        <v>33</v>
      </c>
      <c r="D56" s="52" t="s">
        <v>158</v>
      </c>
      <c r="E56" s="52" t="s">
        <v>163</v>
      </c>
      <c r="F56" s="52" t="s">
        <v>160</v>
      </c>
      <c r="G56" s="52" t="s">
        <v>77</v>
      </c>
      <c r="H56" s="50">
        <v>135000000</v>
      </c>
      <c r="I56" s="53">
        <v>192</v>
      </c>
      <c r="J56" s="52" t="s">
        <v>42</v>
      </c>
      <c r="K56" s="53">
        <v>2793</v>
      </c>
      <c r="L56" s="52" t="s">
        <v>90</v>
      </c>
      <c r="M56" s="52" t="s">
        <v>189</v>
      </c>
      <c r="N56" s="53">
        <v>1</v>
      </c>
      <c r="O56" s="52" t="s">
        <v>81</v>
      </c>
      <c r="P56" s="52" t="s">
        <v>82</v>
      </c>
      <c r="S56" s="71">
        <v>408</v>
      </c>
      <c r="T56" s="72" t="s">
        <v>1637</v>
      </c>
    </row>
    <row r="57" spans="3:20" x14ac:dyDescent="0.3">
      <c r="C57" s="52" t="s">
        <v>33</v>
      </c>
      <c r="D57" s="52" t="s">
        <v>191</v>
      </c>
      <c r="E57" s="52" t="s">
        <v>192</v>
      </c>
      <c r="F57" s="52" t="s">
        <v>193</v>
      </c>
      <c r="G57" s="52" t="s">
        <v>77</v>
      </c>
      <c r="H57" s="50">
        <v>133600000</v>
      </c>
      <c r="I57" s="53">
        <v>177</v>
      </c>
      <c r="J57" s="52" t="s">
        <v>42</v>
      </c>
      <c r="K57" s="53">
        <v>1995</v>
      </c>
      <c r="L57" s="52" t="s">
        <v>90</v>
      </c>
      <c r="M57" s="52" t="s">
        <v>190</v>
      </c>
      <c r="N57" s="53">
        <v>1</v>
      </c>
      <c r="O57" s="52" t="s">
        <v>84</v>
      </c>
      <c r="P57" s="52" t="s">
        <v>104</v>
      </c>
      <c r="S57" s="71">
        <v>410</v>
      </c>
      <c r="T57" s="72" t="s">
        <v>1638</v>
      </c>
    </row>
    <row r="58" spans="3:20" x14ac:dyDescent="0.3">
      <c r="C58" s="52" t="s">
        <v>33</v>
      </c>
      <c r="D58" s="52" t="s">
        <v>191</v>
      </c>
      <c r="E58" s="52" t="s">
        <v>1492</v>
      </c>
      <c r="F58" s="52" t="s">
        <v>120</v>
      </c>
      <c r="G58" s="52" t="s">
        <v>77</v>
      </c>
      <c r="H58" s="50">
        <v>134900000</v>
      </c>
      <c r="I58" s="53">
        <v>265</v>
      </c>
      <c r="J58" s="52" t="s">
        <v>103</v>
      </c>
      <c r="K58" s="53">
        <v>2996</v>
      </c>
      <c r="L58" s="52" t="s">
        <v>90</v>
      </c>
      <c r="M58" s="52" t="s">
        <v>194</v>
      </c>
      <c r="N58" s="53">
        <v>1</v>
      </c>
      <c r="O58" s="52" t="s">
        <v>81</v>
      </c>
      <c r="P58" s="52" t="s">
        <v>104</v>
      </c>
      <c r="S58" s="71">
        <v>384</v>
      </c>
      <c r="T58" s="72" t="s">
        <v>1561</v>
      </c>
    </row>
    <row r="59" spans="3:20" x14ac:dyDescent="0.3">
      <c r="C59" s="52" t="s">
        <v>33</v>
      </c>
      <c r="D59" s="52" t="s">
        <v>191</v>
      </c>
      <c r="E59" s="52" t="s">
        <v>196</v>
      </c>
      <c r="F59" s="52" t="s">
        <v>120</v>
      </c>
      <c r="G59" s="52" t="s">
        <v>77</v>
      </c>
      <c r="H59" s="50">
        <v>141100000</v>
      </c>
      <c r="I59" s="53">
        <v>265</v>
      </c>
      <c r="J59" s="52" t="s">
        <v>103</v>
      </c>
      <c r="K59" s="53">
        <v>2996</v>
      </c>
      <c r="L59" s="52" t="s">
        <v>90</v>
      </c>
      <c r="M59" s="52" t="s">
        <v>195</v>
      </c>
      <c r="N59" s="53">
        <v>1</v>
      </c>
      <c r="O59" s="52" t="s">
        <v>81</v>
      </c>
      <c r="P59" s="52" t="s">
        <v>104</v>
      </c>
      <c r="S59" s="71">
        <v>188</v>
      </c>
      <c r="T59" s="72" t="s">
        <v>1567</v>
      </c>
    </row>
    <row r="60" spans="3:20" x14ac:dyDescent="0.3">
      <c r="C60" s="52" t="s">
        <v>33</v>
      </c>
      <c r="D60" s="52" t="s">
        <v>191</v>
      </c>
      <c r="E60" s="52" t="s">
        <v>192</v>
      </c>
      <c r="F60" s="52" t="s">
        <v>198</v>
      </c>
      <c r="G60" s="52" t="s">
        <v>77</v>
      </c>
      <c r="H60" s="50">
        <v>137400000</v>
      </c>
      <c r="I60" s="53">
        <v>177</v>
      </c>
      <c r="J60" s="52" t="s">
        <v>103</v>
      </c>
      <c r="K60" s="53">
        <v>1995</v>
      </c>
      <c r="L60" s="52" t="s">
        <v>90</v>
      </c>
      <c r="M60" s="52" t="s">
        <v>197</v>
      </c>
      <c r="N60" s="53">
        <v>1</v>
      </c>
      <c r="O60" s="52" t="s">
        <v>84</v>
      </c>
      <c r="P60" s="52" t="s">
        <v>104</v>
      </c>
      <c r="S60" s="71">
        <v>191</v>
      </c>
      <c r="T60" s="72" t="s">
        <v>1614</v>
      </c>
    </row>
    <row r="61" spans="3:20" x14ac:dyDescent="0.3">
      <c r="C61" s="52" t="s">
        <v>33</v>
      </c>
      <c r="D61" s="52" t="s">
        <v>191</v>
      </c>
      <c r="E61" s="52" t="s">
        <v>200</v>
      </c>
      <c r="F61" s="52" t="s">
        <v>120</v>
      </c>
      <c r="G61" s="52" t="s">
        <v>77</v>
      </c>
      <c r="H61" s="50">
        <v>134900000</v>
      </c>
      <c r="I61" s="53">
        <v>218</v>
      </c>
      <c r="J61" s="52" t="s">
        <v>103</v>
      </c>
      <c r="K61" s="53">
        <v>2996</v>
      </c>
      <c r="L61" s="52" t="s">
        <v>90</v>
      </c>
      <c r="M61" s="52" t="s">
        <v>199</v>
      </c>
      <c r="N61" s="53">
        <v>1</v>
      </c>
      <c r="O61" s="52" t="s">
        <v>81</v>
      </c>
      <c r="P61" s="52" t="s">
        <v>104</v>
      </c>
      <c r="S61" s="71">
        <v>192</v>
      </c>
      <c r="T61" s="72" t="s">
        <v>1568</v>
      </c>
    </row>
    <row r="62" spans="3:20" x14ac:dyDescent="0.3">
      <c r="C62" s="52" t="s">
        <v>33</v>
      </c>
      <c r="D62" s="52" t="s">
        <v>191</v>
      </c>
      <c r="E62" s="52" t="s">
        <v>202</v>
      </c>
      <c r="F62" s="52" t="s">
        <v>203</v>
      </c>
      <c r="G62" s="52" t="s">
        <v>77</v>
      </c>
      <c r="H62" s="50">
        <v>118600000</v>
      </c>
      <c r="I62" s="53">
        <v>150</v>
      </c>
      <c r="J62" s="52" t="s">
        <v>103</v>
      </c>
      <c r="K62" s="53">
        <v>1995</v>
      </c>
      <c r="L62" s="52" t="s">
        <v>90</v>
      </c>
      <c r="M62" s="52" t="s">
        <v>201</v>
      </c>
      <c r="N62" s="53">
        <v>1</v>
      </c>
      <c r="O62" s="52" t="s">
        <v>81</v>
      </c>
      <c r="P62" s="52" t="s">
        <v>82</v>
      </c>
      <c r="S62" s="71">
        <v>208</v>
      </c>
      <c r="T62" s="72" t="s">
        <v>1575</v>
      </c>
    </row>
    <row r="63" spans="3:20" x14ac:dyDescent="0.3">
      <c r="C63" s="52" t="s">
        <v>33</v>
      </c>
      <c r="D63" s="52" t="s">
        <v>191</v>
      </c>
      <c r="E63" s="52" t="s">
        <v>202</v>
      </c>
      <c r="F63" s="52" t="s">
        <v>205</v>
      </c>
      <c r="G63" s="52" t="s">
        <v>77</v>
      </c>
      <c r="H63" s="50">
        <v>113600000</v>
      </c>
      <c r="I63" s="53">
        <v>150</v>
      </c>
      <c r="J63" s="52" t="s">
        <v>42</v>
      </c>
      <c r="K63" s="53">
        <v>1995</v>
      </c>
      <c r="L63" s="52" t="s">
        <v>90</v>
      </c>
      <c r="M63" s="52" t="s">
        <v>204</v>
      </c>
      <c r="N63" s="53">
        <v>1</v>
      </c>
      <c r="O63" s="52" t="s">
        <v>81</v>
      </c>
      <c r="P63" s="52" t="s">
        <v>82</v>
      </c>
      <c r="S63" s="71">
        <v>212</v>
      </c>
      <c r="T63" s="72" t="s">
        <v>1576</v>
      </c>
    </row>
    <row r="64" spans="3:20" x14ac:dyDescent="0.3">
      <c r="C64" s="52" t="s">
        <v>33</v>
      </c>
      <c r="D64" s="52" t="s">
        <v>191</v>
      </c>
      <c r="E64" s="52" t="s">
        <v>207</v>
      </c>
      <c r="F64" s="52" t="s">
        <v>208</v>
      </c>
      <c r="G64" s="52" t="s">
        <v>77</v>
      </c>
      <c r="H64" s="50">
        <v>124900000</v>
      </c>
      <c r="I64" s="53">
        <v>143</v>
      </c>
      <c r="J64" s="52" t="s">
        <v>103</v>
      </c>
      <c r="K64" s="53">
        <v>1995</v>
      </c>
      <c r="L64" s="52" t="s">
        <v>90</v>
      </c>
      <c r="M64" s="52" t="s">
        <v>206</v>
      </c>
      <c r="N64" s="53">
        <v>1</v>
      </c>
      <c r="O64" s="52" t="s">
        <v>84</v>
      </c>
      <c r="P64" s="52" t="s">
        <v>82</v>
      </c>
      <c r="S64" s="71">
        <v>218</v>
      </c>
      <c r="T64" s="72" t="s">
        <v>1579</v>
      </c>
    </row>
    <row r="65" spans="3:20" x14ac:dyDescent="0.3">
      <c r="C65" s="52" t="s">
        <v>33</v>
      </c>
      <c r="D65" s="52" t="s">
        <v>191</v>
      </c>
      <c r="E65" s="52" t="s">
        <v>210</v>
      </c>
      <c r="F65" s="52" t="s">
        <v>211</v>
      </c>
      <c r="G65" s="52" t="s">
        <v>77</v>
      </c>
      <c r="H65" s="50">
        <v>131100000</v>
      </c>
      <c r="I65" s="53">
        <v>184</v>
      </c>
      <c r="J65" s="52" t="s">
        <v>103</v>
      </c>
      <c r="K65" s="53">
        <v>1997</v>
      </c>
      <c r="L65" s="52" t="s">
        <v>90</v>
      </c>
      <c r="M65" s="52" t="s">
        <v>209</v>
      </c>
      <c r="N65" s="53">
        <v>1</v>
      </c>
      <c r="O65" s="52" t="s">
        <v>81</v>
      </c>
      <c r="P65" s="52" t="s">
        <v>82</v>
      </c>
      <c r="S65" s="71">
        <v>818</v>
      </c>
      <c r="T65" s="72" t="s">
        <v>1581</v>
      </c>
    </row>
    <row r="66" spans="3:20" x14ac:dyDescent="0.3">
      <c r="C66" s="52" t="s">
        <v>213</v>
      </c>
      <c r="D66" s="52" t="s">
        <v>220</v>
      </c>
      <c r="E66" s="52" t="s">
        <v>221</v>
      </c>
      <c r="F66" s="52" t="s">
        <v>205</v>
      </c>
      <c r="G66" s="52" t="s">
        <v>77</v>
      </c>
      <c r="H66" s="50">
        <v>79300000</v>
      </c>
      <c r="I66" s="53">
        <v>83</v>
      </c>
      <c r="J66" s="52" t="s">
        <v>42</v>
      </c>
      <c r="K66" s="53">
        <v>2000</v>
      </c>
      <c r="L66" s="52" t="s">
        <v>212</v>
      </c>
      <c r="M66" s="52" t="s">
        <v>219</v>
      </c>
      <c r="N66" s="53">
        <v>1</v>
      </c>
      <c r="O66" s="52" t="s">
        <v>81</v>
      </c>
      <c r="P66" s="52" t="s">
        <v>104</v>
      </c>
      <c r="S66" s="71">
        <v>222</v>
      </c>
      <c r="T66" s="72" t="s">
        <v>1723</v>
      </c>
    </row>
    <row r="67" spans="3:20" x14ac:dyDescent="0.3">
      <c r="C67" s="52" t="s">
        <v>213</v>
      </c>
      <c r="D67" s="52" t="s">
        <v>225</v>
      </c>
      <c r="E67" s="52" t="s">
        <v>226</v>
      </c>
      <c r="F67" s="52" t="s">
        <v>227</v>
      </c>
      <c r="G67" s="52" t="s">
        <v>77</v>
      </c>
      <c r="H67" s="50">
        <v>115600000</v>
      </c>
      <c r="I67" s="53">
        <v>340</v>
      </c>
      <c r="J67" s="52" t="s">
        <v>78</v>
      </c>
      <c r="K67" s="53">
        <v>8100</v>
      </c>
      <c r="L67" s="52" t="s">
        <v>212</v>
      </c>
      <c r="M67" s="52" t="s">
        <v>224</v>
      </c>
      <c r="N67" s="53">
        <v>1</v>
      </c>
      <c r="O67" s="52" t="s">
        <v>81</v>
      </c>
      <c r="P67" s="52" t="s">
        <v>104</v>
      </c>
      <c r="S67" s="71">
        <v>784</v>
      </c>
      <c r="T67" s="72" t="s">
        <v>1520</v>
      </c>
    </row>
    <row r="68" spans="3:20" x14ac:dyDescent="0.3">
      <c r="C68" s="52" t="s">
        <v>213</v>
      </c>
      <c r="D68" s="52" t="s">
        <v>232</v>
      </c>
      <c r="E68" s="52" t="s">
        <v>233</v>
      </c>
      <c r="F68" s="52" t="s">
        <v>234</v>
      </c>
      <c r="G68" s="52" t="s">
        <v>77</v>
      </c>
      <c r="H68" s="50">
        <v>122400000</v>
      </c>
      <c r="I68" s="53">
        <v>230</v>
      </c>
      <c r="J68" s="52" t="s">
        <v>78</v>
      </c>
      <c r="K68" s="53">
        <v>3195</v>
      </c>
      <c r="L68" s="52" t="s">
        <v>80</v>
      </c>
      <c r="M68" s="52" t="s">
        <v>231</v>
      </c>
      <c r="N68" s="53">
        <v>1</v>
      </c>
      <c r="O68" s="52" t="s">
        <v>81</v>
      </c>
      <c r="P68" s="52" t="s">
        <v>104</v>
      </c>
      <c r="S68" s="71">
        <v>232</v>
      </c>
      <c r="T68" s="72" t="s">
        <v>1583</v>
      </c>
    </row>
    <row r="69" spans="3:20" x14ac:dyDescent="0.3">
      <c r="C69" s="52" t="s">
        <v>213</v>
      </c>
      <c r="D69" s="52" t="s">
        <v>232</v>
      </c>
      <c r="E69" s="52" t="s">
        <v>239</v>
      </c>
      <c r="F69" s="52" t="s">
        <v>240</v>
      </c>
      <c r="G69" s="52" t="s">
        <v>77</v>
      </c>
      <c r="H69" s="50">
        <v>111500000</v>
      </c>
      <c r="I69" s="53">
        <v>150</v>
      </c>
      <c r="J69" s="52" t="s">
        <v>42</v>
      </c>
      <c r="K69" s="53">
        <v>1991</v>
      </c>
      <c r="L69" s="52" t="s">
        <v>80</v>
      </c>
      <c r="M69" s="52" t="s">
        <v>238</v>
      </c>
      <c r="N69" s="53">
        <v>1</v>
      </c>
      <c r="O69" s="52" t="s">
        <v>84</v>
      </c>
      <c r="P69" s="52" t="s">
        <v>104</v>
      </c>
      <c r="S69" s="71">
        <v>703</v>
      </c>
      <c r="T69" s="72" t="s">
        <v>1716</v>
      </c>
    </row>
    <row r="70" spans="3:20" x14ac:dyDescent="0.3">
      <c r="C70" s="52" t="s">
        <v>213</v>
      </c>
      <c r="D70" s="52" t="s">
        <v>242</v>
      </c>
      <c r="E70" s="52" t="s">
        <v>243</v>
      </c>
      <c r="F70" s="52" t="s">
        <v>244</v>
      </c>
      <c r="G70" s="52" t="s">
        <v>77</v>
      </c>
      <c r="H70" s="50">
        <v>286300000</v>
      </c>
      <c r="I70" s="53">
        <v>320</v>
      </c>
      <c r="J70" s="52" t="s">
        <v>78</v>
      </c>
      <c r="K70" s="53">
        <v>5300</v>
      </c>
      <c r="L70" s="52" t="s">
        <v>212</v>
      </c>
      <c r="M70" s="52" t="s">
        <v>241</v>
      </c>
      <c r="N70" s="53">
        <v>1</v>
      </c>
      <c r="O70" s="52" t="s">
        <v>81</v>
      </c>
      <c r="P70" s="52" t="s">
        <v>104</v>
      </c>
      <c r="S70" s="71">
        <v>705</v>
      </c>
      <c r="T70" s="72" t="s">
        <v>1714</v>
      </c>
    </row>
    <row r="71" spans="3:20" x14ac:dyDescent="0.3">
      <c r="C71" s="52" t="s">
        <v>213</v>
      </c>
      <c r="D71" s="52" t="s">
        <v>225</v>
      </c>
      <c r="E71" s="52" t="s">
        <v>246</v>
      </c>
      <c r="F71" s="52" t="s">
        <v>244</v>
      </c>
      <c r="G71" s="52" t="s">
        <v>77</v>
      </c>
      <c r="H71" s="50">
        <v>97300000</v>
      </c>
      <c r="I71" s="53">
        <v>285</v>
      </c>
      <c r="J71" s="52" t="s">
        <v>78</v>
      </c>
      <c r="K71" s="53">
        <v>5300</v>
      </c>
      <c r="L71" s="52" t="s">
        <v>212</v>
      </c>
      <c r="M71" s="52" t="s">
        <v>245</v>
      </c>
      <c r="N71" s="53">
        <v>1</v>
      </c>
      <c r="O71" s="52" t="s">
        <v>81</v>
      </c>
      <c r="P71" s="52" t="s">
        <v>104</v>
      </c>
      <c r="S71" s="71">
        <v>724</v>
      </c>
      <c r="T71" s="72" t="s">
        <v>1584</v>
      </c>
    </row>
    <row r="72" spans="3:20" x14ac:dyDescent="0.3">
      <c r="C72" s="52" t="s">
        <v>213</v>
      </c>
      <c r="D72" s="52" t="s">
        <v>248</v>
      </c>
      <c r="E72" s="52" t="s">
        <v>246</v>
      </c>
      <c r="F72" s="52" t="s">
        <v>217</v>
      </c>
      <c r="G72" s="52" t="s">
        <v>77</v>
      </c>
      <c r="H72" s="50">
        <v>78900000</v>
      </c>
      <c r="I72" s="53">
        <v>200</v>
      </c>
      <c r="J72" s="52" t="s">
        <v>78</v>
      </c>
      <c r="K72" s="53">
        <v>5700</v>
      </c>
      <c r="L72" s="52" t="s">
        <v>212</v>
      </c>
      <c r="M72" s="52" t="s">
        <v>247</v>
      </c>
      <c r="N72" s="53">
        <v>1</v>
      </c>
      <c r="O72" s="52" t="s">
        <v>81</v>
      </c>
      <c r="P72" s="52" t="s">
        <v>104</v>
      </c>
      <c r="S72" s="71">
        <v>840</v>
      </c>
      <c r="T72" s="72" t="s">
        <v>1744</v>
      </c>
    </row>
    <row r="73" spans="3:20" x14ac:dyDescent="0.3">
      <c r="C73" s="52" t="s">
        <v>213</v>
      </c>
      <c r="D73" s="52" t="s">
        <v>250</v>
      </c>
      <c r="E73" s="52" t="s">
        <v>251</v>
      </c>
      <c r="F73" s="52" t="s">
        <v>252</v>
      </c>
      <c r="G73" s="52" t="s">
        <v>77</v>
      </c>
      <c r="H73" s="50">
        <v>150500000</v>
      </c>
      <c r="I73" s="53">
        <v>250</v>
      </c>
      <c r="J73" s="52" t="s">
        <v>78</v>
      </c>
      <c r="K73" s="53">
        <v>6599</v>
      </c>
      <c r="L73" s="52" t="s">
        <v>212</v>
      </c>
      <c r="M73" s="52" t="s">
        <v>249</v>
      </c>
      <c r="N73" s="53">
        <v>1</v>
      </c>
      <c r="O73" s="52" t="s">
        <v>84</v>
      </c>
      <c r="P73" s="52" t="s">
        <v>82</v>
      </c>
      <c r="S73" s="71">
        <v>233</v>
      </c>
      <c r="T73" s="72" t="s">
        <v>1580</v>
      </c>
    </row>
    <row r="74" spans="3:20" x14ac:dyDescent="0.3">
      <c r="C74" s="52" t="s">
        <v>213</v>
      </c>
      <c r="D74" s="52" t="s">
        <v>232</v>
      </c>
      <c r="E74" s="52" t="s">
        <v>48</v>
      </c>
      <c r="F74" s="52" t="s">
        <v>256</v>
      </c>
      <c r="G74" s="52" t="s">
        <v>77</v>
      </c>
      <c r="H74" s="50">
        <v>93800000</v>
      </c>
      <c r="I74" s="53">
        <v>168</v>
      </c>
      <c r="J74" s="52" t="s">
        <v>78</v>
      </c>
      <c r="K74" s="53">
        <v>2400</v>
      </c>
      <c r="L74" s="52" t="s">
        <v>80</v>
      </c>
      <c r="M74" s="52" t="s">
        <v>255</v>
      </c>
      <c r="N74" s="53">
        <v>1</v>
      </c>
      <c r="O74" s="52" t="s">
        <v>81</v>
      </c>
      <c r="P74" s="52" t="s">
        <v>82</v>
      </c>
      <c r="S74" s="71">
        <v>231</v>
      </c>
      <c r="T74" s="72" t="s">
        <v>1585</v>
      </c>
    </row>
    <row r="75" spans="3:20" x14ac:dyDescent="0.3">
      <c r="C75" s="52" t="s">
        <v>213</v>
      </c>
      <c r="D75" s="52" t="s">
        <v>258</v>
      </c>
      <c r="E75" s="52" t="s">
        <v>259</v>
      </c>
      <c r="F75" s="52" t="s">
        <v>244</v>
      </c>
      <c r="G75" s="52" t="s">
        <v>77</v>
      </c>
      <c r="H75" s="50">
        <v>120600000</v>
      </c>
      <c r="I75" s="53">
        <v>285</v>
      </c>
      <c r="J75" s="52" t="s">
        <v>78</v>
      </c>
      <c r="K75" s="53">
        <v>5300</v>
      </c>
      <c r="L75" s="52" t="s">
        <v>212</v>
      </c>
      <c r="M75" s="52" t="s">
        <v>257</v>
      </c>
      <c r="N75" s="53">
        <v>1</v>
      </c>
      <c r="O75" s="52" t="s">
        <v>81</v>
      </c>
      <c r="P75" s="52" t="s">
        <v>104</v>
      </c>
      <c r="S75" s="71">
        <v>242</v>
      </c>
      <c r="T75" s="72" t="s">
        <v>1587</v>
      </c>
    </row>
    <row r="76" spans="3:20" x14ac:dyDescent="0.3">
      <c r="C76" s="52" t="s">
        <v>213</v>
      </c>
      <c r="D76" s="52" t="s">
        <v>232</v>
      </c>
      <c r="E76" s="52" t="s">
        <v>48</v>
      </c>
      <c r="F76" s="52" t="s">
        <v>261</v>
      </c>
      <c r="G76" s="52" t="s">
        <v>77</v>
      </c>
      <c r="H76" s="50">
        <v>83900000</v>
      </c>
      <c r="I76" s="53">
        <v>168</v>
      </c>
      <c r="J76" s="52" t="s">
        <v>78</v>
      </c>
      <c r="K76" s="53">
        <v>2400</v>
      </c>
      <c r="L76" s="52" t="s">
        <v>80</v>
      </c>
      <c r="M76" s="52" t="s">
        <v>260</v>
      </c>
      <c r="N76" s="53">
        <v>1</v>
      </c>
      <c r="O76" s="52" t="s">
        <v>81</v>
      </c>
      <c r="P76" s="52" t="s">
        <v>82</v>
      </c>
      <c r="S76" s="71">
        <v>608</v>
      </c>
      <c r="T76" s="72" t="s">
        <v>1691</v>
      </c>
    </row>
    <row r="77" spans="3:20" x14ac:dyDescent="0.3">
      <c r="C77" s="52" t="s">
        <v>213</v>
      </c>
      <c r="D77" s="52" t="s">
        <v>263</v>
      </c>
      <c r="E77" s="52" t="s">
        <v>264</v>
      </c>
      <c r="F77" s="52" t="s">
        <v>265</v>
      </c>
      <c r="G77" s="52" t="s">
        <v>77</v>
      </c>
      <c r="H77" s="50">
        <v>136100000</v>
      </c>
      <c r="I77" s="53">
        <v>281</v>
      </c>
      <c r="J77" s="52" t="s">
        <v>78</v>
      </c>
      <c r="K77" s="53">
        <v>3600</v>
      </c>
      <c r="L77" s="52" t="s">
        <v>212</v>
      </c>
      <c r="M77" s="52" t="s">
        <v>262</v>
      </c>
      <c r="N77" s="53">
        <v>1</v>
      </c>
      <c r="O77" s="52" t="s">
        <v>81</v>
      </c>
      <c r="P77" s="52" t="s">
        <v>104</v>
      </c>
      <c r="S77" s="71">
        <v>246</v>
      </c>
      <c r="T77" s="72" t="s">
        <v>1586</v>
      </c>
    </row>
    <row r="78" spans="3:20" x14ac:dyDescent="0.3">
      <c r="C78" s="52" t="s">
        <v>213</v>
      </c>
      <c r="D78" s="52" t="s">
        <v>232</v>
      </c>
      <c r="E78" s="52" t="s">
        <v>48</v>
      </c>
      <c r="F78" s="52" t="s">
        <v>267</v>
      </c>
      <c r="G78" s="52" t="s">
        <v>77</v>
      </c>
      <c r="H78" s="50">
        <v>89600000</v>
      </c>
      <c r="I78" s="53">
        <v>264</v>
      </c>
      <c r="J78" s="52" t="s">
        <v>78</v>
      </c>
      <c r="K78" s="53">
        <v>2997</v>
      </c>
      <c r="L78" s="52" t="s">
        <v>236</v>
      </c>
      <c r="M78" s="52" t="s">
        <v>266</v>
      </c>
      <c r="N78" s="53">
        <v>1</v>
      </c>
      <c r="O78" s="52" t="s">
        <v>81</v>
      </c>
      <c r="P78" s="52" t="s">
        <v>82</v>
      </c>
      <c r="S78" s="71">
        <v>250</v>
      </c>
      <c r="T78" s="72" t="s">
        <v>1591</v>
      </c>
    </row>
    <row r="79" spans="3:20" x14ac:dyDescent="0.3">
      <c r="C79" s="52" t="s">
        <v>213</v>
      </c>
      <c r="D79" s="52" t="s">
        <v>242</v>
      </c>
      <c r="E79" s="52" t="s">
        <v>269</v>
      </c>
      <c r="F79" s="52" t="s">
        <v>270</v>
      </c>
      <c r="G79" s="52" t="s">
        <v>77</v>
      </c>
      <c r="H79" s="50">
        <v>143500000</v>
      </c>
      <c r="I79" s="53">
        <v>352</v>
      </c>
      <c r="J79" s="52" t="s">
        <v>78</v>
      </c>
      <c r="K79" s="53">
        <v>6000</v>
      </c>
      <c r="L79" s="52" t="s">
        <v>212</v>
      </c>
      <c r="M79" s="52" t="s">
        <v>268</v>
      </c>
      <c r="N79" s="53">
        <v>1</v>
      </c>
      <c r="O79" s="52" t="s">
        <v>81</v>
      </c>
      <c r="P79" s="52" t="s">
        <v>104</v>
      </c>
      <c r="S79" s="71">
        <v>266</v>
      </c>
      <c r="T79" s="72" t="s">
        <v>1592</v>
      </c>
    </row>
    <row r="80" spans="3:20" x14ac:dyDescent="0.3">
      <c r="C80" s="52" t="s">
        <v>213</v>
      </c>
      <c r="D80" s="52" t="s">
        <v>258</v>
      </c>
      <c r="E80" s="52" t="s">
        <v>259</v>
      </c>
      <c r="F80" s="52" t="s">
        <v>272</v>
      </c>
      <c r="G80" s="52" t="s">
        <v>77</v>
      </c>
      <c r="H80" s="50">
        <v>109400000</v>
      </c>
      <c r="I80" s="53">
        <v>285</v>
      </c>
      <c r="J80" s="52" t="s">
        <v>78</v>
      </c>
      <c r="K80" s="53">
        <v>5300</v>
      </c>
      <c r="L80" s="52" t="s">
        <v>212</v>
      </c>
      <c r="M80" s="52" t="s">
        <v>271</v>
      </c>
      <c r="N80" s="53">
        <v>1</v>
      </c>
      <c r="O80" s="52" t="s">
        <v>81</v>
      </c>
      <c r="P80" s="52" t="s">
        <v>82</v>
      </c>
      <c r="S80" s="71">
        <v>270</v>
      </c>
      <c r="T80" s="72" t="s">
        <v>1601</v>
      </c>
    </row>
    <row r="81" spans="3:20" x14ac:dyDescent="0.3">
      <c r="C81" s="52" t="s">
        <v>213</v>
      </c>
      <c r="D81" s="52" t="s">
        <v>232</v>
      </c>
      <c r="E81" s="52" t="s">
        <v>48</v>
      </c>
      <c r="F81" s="52" t="s">
        <v>274</v>
      </c>
      <c r="G81" s="52" t="s">
        <v>77</v>
      </c>
      <c r="H81" s="50">
        <v>98500000</v>
      </c>
      <c r="I81" s="53">
        <v>182</v>
      </c>
      <c r="J81" s="52" t="s">
        <v>78</v>
      </c>
      <c r="K81" s="53">
        <v>2384</v>
      </c>
      <c r="L81" s="52" t="s">
        <v>236</v>
      </c>
      <c r="M81" s="52" t="s">
        <v>273</v>
      </c>
      <c r="N81" s="53">
        <v>1</v>
      </c>
      <c r="O81" s="52" t="s">
        <v>81</v>
      </c>
      <c r="P81" s="52" t="s">
        <v>82</v>
      </c>
      <c r="S81" s="71">
        <v>268</v>
      </c>
      <c r="T81" s="72" t="s">
        <v>1595</v>
      </c>
    </row>
    <row r="82" spans="3:20" ht="28.8" x14ac:dyDescent="0.3">
      <c r="C82" s="52" t="s">
        <v>213</v>
      </c>
      <c r="D82" s="52" t="s">
        <v>276</v>
      </c>
      <c r="E82" s="52" t="s">
        <v>277</v>
      </c>
      <c r="F82" s="52" t="s">
        <v>229</v>
      </c>
      <c r="G82" s="52" t="s">
        <v>77</v>
      </c>
      <c r="H82" s="50">
        <v>75100000</v>
      </c>
      <c r="I82" s="53">
        <v>138</v>
      </c>
      <c r="J82" s="52" t="s">
        <v>42</v>
      </c>
      <c r="K82" s="53">
        <v>1796</v>
      </c>
      <c r="L82" s="52" t="s">
        <v>236</v>
      </c>
      <c r="M82" s="52" t="s">
        <v>275</v>
      </c>
      <c r="N82" s="53">
        <v>1</v>
      </c>
      <c r="O82" s="52" t="s">
        <v>81</v>
      </c>
      <c r="P82" s="52" t="s">
        <v>82</v>
      </c>
      <c r="S82" s="71">
        <v>239</v>
      </c>
      <c r="T82" s="72" t="s">
        <v>1606</v>
      </c>
    </row>
    <row r="83" spans="3:20" x14ac:dyDescent="0.3">
      <c r="C83" s="52" t="s">
        <v>213</v>
      </c>
      <c r="D83" s="52" t="s">
        <v>276</v>
      </c>
      <c r="E83" s="52" t="s">
        <v>277</v>
      </c>
      <c r="F83" s="52" t="s">
        <v>279</v>
      </c>
      <c r="G83" s="52" t="s">
        <v>77</v>
      </c>
      <c r="H83" s="50">
        <v>80500000</v>
      </c>
      <c r="I83" s="53">
        <v>138</v>
      </c>
      <c r="J83" s="52" t="s">
        <v>78</v>
      </c>
      <c r="K83" s="53">
        <v>1796</v>
      </c>
      <c r="L83" s="52" t="s">
        <v>236</v>
      </c>
      <c r="M83" s="52" t="s">
        <v>278</v>
      </c>
      <c r="N83" s="53">
        <v>1</v>
      </c>
      <c r="O83" s="52" t="s">
        <v>81</v>
      </c>
      <c r="P83" s="52" t="s">
        <v>82</v>
      </c>
      <c r="S83" s="71">
        <v>288</v>
      </c>
      <c r="T83" s="72" t="s">
        <v>1598</v>
      </c>
    </row>
    <row r="84" spans="3:20" x14ac:dyDescent="0.3">
      <c r="C84" s="52" t="s">
        <v>213</v>
      </c>
      <c r="D84" s="52" t="s">
        <v>276</v>
      </c>
      <c r="E84" s="52" t="s">
        <v>259</v>
      </c>
      <c r="F84" s="52" t="s">
        <v>281</v>
      </c>
      <c r="G84" s="52" t="s">
        <v>77</v>
      </c>
      <c r="H84" s="50">
        <v>84300000</v>
      </c>
      <c r="I84" s="53">
        <v>138</v>
      </c>
      <c r="J84" s="52" t="s">
        <v>78</v>
      </c>
      <c r="K84" s="53">
        <v>1796</v>
      </c>
      <c r="L84" s="52" t="s">
        <v>236</v>
      </c>
      <c r="M84" s="52" t="s">
        <v>280</v>
      </c>
      <c r="N84" s="53">
        <v>1</v>
      </c>
      <c r="O84" s="52" t="s">
        <v>81</v>
      </c>
      <c r="P84" s="52" t="s">
        <v>82</v>
      </c>
      <c r="S84" s="71">
        <v>292</v>
      </c>
      <c r="T84" s="72" t="s">
        <v>1599</v>
      </c>
    </row>
    <row r="85" spans="3:20" x14ac:dyDescent="0.3">
      <c r="C85" s="52" t="s">
        <v>213</v>
      </c>
      <c r="D85" s="52" t="s">
        <v>283</v>
      </c>
      <c r="E85" s="52" t="s">
        <v>259</v>
      </c>
      <c r="F85" s="52" t="s">
        <v>284</v>
      </c>
      <c r="G85" s="52" t="s">
        <v>77</v>
      </c>
      <c r="H85" s="50">
        <v>82500000</v>
      </c>
      <c r="I85" s="53">
        <v>175</v>
      </c>
      <c r="J85" s="52" t="s">
        <v>103</v>
      </c>
      <c r="K85" s="53">
        <v>2384</v>
      </c>
      <c r="L85" s="52" t="s">
        <v>80</v>
      </c>
      <c r="M85" s="52" t="s">
        <v>282</v>
      </c>
      <c r="N85" s="53">
        <v>1</v>
      </c>
      <c r="O85" s="52" t="s">
        <v>81</v>
      </c>
      <c r="P85" s="52" t="s">
        <v>82</v>
      </c>
      <c r="S85" s="71">
        <v>308</v>
      </c>
      <c r="T85" s="72" t="s">
        <v>1594</v>
      </c>
    </row>
    <row r="86" spans="3:20" x14ac:dyDescent="0.3">
      <c r="C86" s="52" t="s">
        <v>213</v>
      </c>
      <c r="D86" s="52" t="s">
        <v>242</v>
      </c>
      <c r="E86" s="52" t="s">
        <v>286</v>
      </c>
      <c r="F86" s="52" t="s">
        <v>270</v>
      </c>
      <c r="G86" s="52" t="s">
        <v>77</v>
      </c>
      <c r="H86" s="50">
        <v>177300000</v>
      </c>
      <c r="I86" s="53">
        <v>352</v>
      </c>
      <c r="J86" s="52" t="s">
        <v>78</v>
      </c>
      <c r="K86" s="53">
        <v>6000</v>
      </c>
      <c r="L86" s="52" t="s">
        <v>212</v>
      </c>
      <c r="M86" s="52" t="s">
        <v>285</v>
      </c>
      <c r="N86" s="53">
        <v>1</v>
      </c>
      <c r="O86" s="52" t="s">
        <v>81</v>
      </c>
      <c r="P86" s="52" t="s">
        <v>104</v>
      </c>
      <c r="S86" s="71">
        <v>300</v>
      </c>
      <c r="T86" s="72" t="s">
        <v>1605</v>
      </c>
    </row>
    <row r="87" spans="3:20" x14ac:dyDescent="0.3">
      <c r="C87" s="52" t="s">
        <v>213</v>
      </c>
      <c r="D87" s="52" t="s">
        <v>288</v>
      </c>
      <c r="E87" s="52" t="s">
        <v>264</v>
      </c>
      <c r="F87" s="52" t="s">
        <v>265</v>
      </c>
      <c r="G87" s="52" t="s">
        <v>77</v>
      </c>
      <c r="H87" s="50">
        <v>165800000</v>
      </c>
      <c r="I87" s="53">
        <v>281</v>
      </c>
      <c r="J87" s="52" t="s">
        <v>78</v>
      </c>
      <c r="K87" s="53">
        <v>3564</v>
      </c>
      <c r="L87" s="52" t="s">
        <v>212</v>
      </c>
      <c r="M87" s="52" t="s">
        <v>287</v>
      </c>
      <c r="N87" s="53">
        <v>1</v>
      </c>
      <c r="O87" s="52" t="s">
        <v>81</v>
      </c>
      <c r="P87" s="52" t="s">
        <v>104</v>
      </c>
      <c r="S87" s="71">
        <v>304</v>
      </c>
      <c r="T87" s="72" t="s">
        <v>1600</v>
      </c>
    </row>
    <row r="88" spans="3:20" x14ac:dyDescent="0.3">
      <c r="C88" s="52" t="s">
        <v>289</v>
      </c>
      <c r="D88" s="52" t="s">
        <v>291</v>
      </c>
      <c r="E88" s="52" t="s">
        <v>44</v>
      </c>
      <c r="F88" s="52" t="s">
        <v>292</v>
      </c>
      <c r="G88" s="52" t="s">
        <v>77</v>
      </c>
      <c r="H88" s="50">
        <v>86400000</v>
      </c>
      <c r="I88" s="53">
        <v>158</v>
      </c>
      <c r="J88" s="52" t="s">
        <v>78</v>
      </c>
      <c r="K88" s="53">
        <v>3300</v>
      </c>
      <c r="L88" s="52" t="s">
        <v>212</v>
      </c>
      <c r="M88" s="52" t="s">
        <v>290</v>
      </c>
      <c r="N88" s="53">
        <v>1</v>
      </c>
      <c r="O88" s="52" t="s">
        <v>81</v>
      </c>
      <c r="P88" s="52" t="s">
        <v>82</v>
      </c>
      <c r="S88" s="71">
        <v>312</v>
      </c>
      <c r="T88" s="72" t="s">
        <v>1603</v>
      </c>
    </row>
    <row r="89" spans="3:20" x14ac:dyDescent="0.3">
      <c r="C89" s="52" t="s">
        <v>289</v>
      </c>
      <c r="D89" s="52" t="s">
        <v>294</v>
      </c>
      <c r="E89" s="52" t="s">
        <v>295</v>
      </c>
      <c r="F89" s="52" t="s">
        <v>296</v>
      </c>
      <c r="G89" s="52" t="s">
        <v>77</v>
      </c>
      <c r="H89" s="50">
        <v>140000000</v>
      </c>
      <c r="I89" s="53">
        <v>205</v>
      </c>
      <c r="J89" s="52" t="s">
        <v>78</v>
      </c>
      <c r="K89" s="53">
        <v>3800</v>
      </c>
      <c r="L89" s="52" t="s">
        <v>212</v>
      </c>
      <c r="M89" s="52" t="s">
        <v>293</v>
      </c>
      <c r="N89" s="53">
        <v>1</v>
      </c>
      <c r="O89" s="52" t="s">
        <v>81</v>
      </c>
      <c r="P89" s="52" t="s">
        <v>82</v>
      </c>
      <c r="S89" s="71">
        <v>316</v>
      </c>
      <c r="T89" s="72" t="s">
        <v>1608</v>
      </c>
    </row>
    <row r="90" spans="3:20" x14ac:dyDescent="0.3">
      <c r="C90" s="52" t="s">
        <v>289</v>
      </c>
      <c r="D90" s="52" t="s">
        <v>298</v>
      </c>
      <c r="E90" s="52" t="s">
        <v>299</v>
      </c>
      <c r="F90" s="52" t="s">
        <v>170</v>
      </c>
      <c r="G90" s="52" t="s">
        <v>77</v>
      </c>
      <c r="H90" s="50">
        <v>95300000</v>
      </c>
      <c r="I90" s="53">
        <v>0</v>
      </c>
      <c r="J90" s="52" t="s">
        <v>78</v>
      </c>
      <c r="K90" s="53">
        <v>3000</v>
      </c>
      <c r="L90" s="52" t="s">
        <v>212</v>
      </c>
      <c r="M90" s="52" t="s">
        <v>297</v>
      </c>
      <c r="N90" s="53">
        <v>1</v>
      </c>
      <c r="O90" s="52" t="s">
        <v>81</v>
      </c>
      <c r="P90" s="52" t="s">
        <v>82</v>
      </c>
      <c r="S90" s="71">
        <v>320</v>
      </c>
      <c r="T90" s="72" t="s">
        <v>1607</v>
      </c>
    </row>
    <row r="91" spans="3:20" x14ac:dyDescent="0.3">
      <c r="C91" s="52" t="s">
        <v>289</v>
      </c>
      <c r="D91" s="52" t="s">
        <v>294</v>
      </c>
      <c r="E91" s="52" t="s">
        <v>50</v>
      </c>
      <c r="F91" s="52" t="s">
        <v>292</v>
      </c>
      <c r="G91" s="52" t="s">
        <v>77</v>
      </c>
      <c r="H91" s="50">
        <v>109400000</v>
      </c>
      <c r="I91" s="53">
        <v>180</v>
      </c>
      <c r="J91" s="52" t="s">
        <v>78</v>
      </c>
      <c r="K91" s="53">
        <v>3300</v>
      </c>
      <c r="L91" s="52" t="s">
        <v>212</v>
      </c>
      <c r="M91" s="52" t="s">
        <v>300</v>
      </c>
      <c r="N91" s="53">
        <v>1</v>
      </c>
      <c r="O91" s="52" t="s">
        <v>81</v>
      </c>
      <c r="P91" s="52" t="s">
        <v>82</v>
      </c>
      <c r="S91" s="71">
        <v>328</v>
      </c>
      <c r="T91" s="72" t="s">
        <v>1610</v>
      </c>
    </row>
    <row r="92" spans="3:20" x14ac:dyDescent="0.3">
      <c r="C92" s="52" t="s">
        <v>289</v>
      </c>
      <c r="D92" s="52" t="s">
        <v>302</v>
      </c>
      <c r="E92" s="52" t="s">
        <v>44</v>
      </c>
      <c r="F92" s="52" t="s">
        <v>292</v>
      </c>
      <c r="G92" s="52" t="s">
        <v>77</v>
      </c>
      <c r="H92" s="50">
        <v>103900000</v>
      </c>
      <c r="I92" s="53">
        <v>180</v>
      </c>
      <c r="J92" s="52" t="s">
        <v>78</v>
      </c>
      <c r="K92" s="53">
        <v>3300</v>
      </c>
      <c r="L92" s="52" t="s">
        <v>212</v>
      </c>
      <c r="M92" s="52" t="s">
        <v>301</v>
      </c>
      <c r="N92" s="53">
        <v>1</v>
      </c>
      <c r="O92" s="52" t="s">
        <v>81</v>
      </c>
      <c r="P92" s="52" t="s">
        <v>82</v>
      </c>
      <c r="S92" s="71">
        <v>254</v>
      </c>
      <c r="T92" s="72" t="s">
        <v>1596</v>
      </c>
    </row>
    <row r="93" spans="3:20" x14ac:dyDescent="0.3">
      <c r="C93" s="52" t="s">
        <v>289</v>
      </c>
      <c r="D93" s="52" t="s">
        <v>305</v>
      </c>
      <c r="E93" s="52" t="s">
        <v>295</v>
      </c>
      <c r="F93" s="52" t="s">
        <v>296</v>
      </c>
      <c r="G93" s="52" t="s">
        <v>77</v>
      </c>
      <c r="H93" s="50">
        <v>162500000</v>
      </c>
      <c r="I93" s="53">
        <v>197</v>
      </c>
      <c r="J93" s="52" t="s">
        <v>78</v>
      </c>
      <c r="K93" s="53">
        <v>3800</v>
      </c>
      <c r="L93" s="52" t="s">
        <v>212</v>
      </c>
      <c r="M93" s="52" t="s">
        <v>304</v>
      </c>
      <c r="N93" s="53">
        <v>1</v>
      </c>
      <c r="O93" s="52" t="s">
        <v>81</v>
      </c>
      <c r="P93" s="52" t="s">
        <v>82</v>
      </c>
      <c r="S93" s="71">
        <v>831</v>
      </c>
      <c r="T93" s="72" t="s">
        <v>1597</v>
      </c>
    </row>
    <row r="94" spans="3:20" x14ac:dyDescent="0.3">
      <c r="C94" s="52" t="s">
        <v>289</v>
      </c>
      <c r="D94" s="52" t="s">
        <v>307</v>
      </c>
      <c r="E94" s="52" t="s">
        <v>308</v>
      </c>
      <c r="F94" s="52" t="s">
        <v>309</v>
      </c>
      <c r="G94" s="52" t="s">
        <v>77</v>
      </c>
      <c r="H94" s="50">
        <v>170600000</v>
      </c>
      <c r="I94" s="53">
        <v>253</v>
      </c>
      <c r="J94" s="52" t="s">
        <v>78</v>
      </c>
      <c r="K94" s="53">
        <v>3953</v>
      </c>
      <c r="L94" s="52" t="s">
        <v>212</v>
      </c>
      <c r="M94" s="52" t="s">
        <v>306</v>
      </c>
      <c r="N94" s="53">
        <v>1</v>
      </c>
      <c r="O94" s="52" t="s">
        <v>81</v>
      </c>
      <c r="P94" s="52" t="s">
        <v>104</v>
      </c>
      <c r="S94" s="71">
        <v>324</v>
      </c>
      <c r="T94" s="72" t="s">
        <v>1602</v>
      </c>
    </row>
    <row r="95" spans="3:20" x14ac:dyDescent="0.3">
      <c r="C95" s="52" t="s">
        <v>289</v>
      </c>
      <c r="D95" s="52" t="s">
        <v>307</v>
      </c>
      <c r="E95" s="52" t="s">
        <v>295</v>
      </c>
      <c r="F95" s="52" t="s">
        <v>311</v>
      </c>
      <c r="G95" s="52" t="s">
        <v>77</v>
      </c>
      <c r="H95" s="50">
        <v>156500000</v>
      </c>
      <c r="I95" s="53">
        <v>253</v>
      </c>
      <c r="J95" s="52" t="s">
        <v>78</v>
      </c>
      <c r="K95" s="53">
        <v>3953</v>
      </c>
      <c r="L95" s="52" t="s">
        <v>212</v>
      </c>
      <c r="M95" s="52" t="s">
        <v>310</v>
      </c>
      <c r="N95" s="53">
        <v>1</v>
      </c>
      <c r="O95" s="52" t="s">
        <v>81</v>
      </c>
      <c r="P95" s="52" t="s">
        <v>82</v>
      </c>
      <c r="S95" s="71">
        <v>226</v>
      </c>
      <c r="T95" s="72" t="s">
        <v>1604</v>
      </c>
    </row>
    <row r="96" spans="3:20" x14ac:dyDescent="0.3">
      <c r="C96" s="52" t="s">
        <v>289</v>
      </c>
      <c r="D96" s="52" t="s">
        <v>307</v>
      </c>
      <c r="E96" s="52" t="s">
        <v>313</v>
      </c>
      <c r="F96" s="52" t="s">
        <v>314</v>
      </c>
      <c r="G96" s="52" t="s">
        <v>77</v>
      </c>
      <c r="H96" s="50">
        <v>139500000</v>
      </c>
      <c r="I96" s="53">
        <v>250</v>
      </c>
      <c r="J96" s="52" t="s">
        <v>78</v>
      </c>
      <c r="K96" s="53">
        <v>3500</v>
      </c>
      <c r="L96" s="52" t="s">
        <v>212</v>
      </c>
      <c r="M96" s="52" t="s">
        <v>312</v>
      </c>
      <c r="N96" s="53">
        <v>1</v>
      </c>
      <c r="O96" s="52" t="s">
        <v>81</v>
      </c>
      <c r="P96" s="52" t="s">
        <v>104</v>
      </c>
      <c r="S96" s="71">
        <v>624</v>
      </c>
      <c r="T96" s="72" t="s">
        <v>1609</v>
      </c>
    </row>
    <row r="97" spans="3:20" x14ac:dyDescent="0.3">
      <c r="C97" s="52" t="s">
        <v>289</v>
      </c>
      <c r="D97" s="52" t="s">
        <v>316</v>
      </c>
      <c r="E97" s="52" t="s">
        <v>50</v>
      </c>
      <c r="F97" s="52" t="s">
        <v>296</v>
      </c>
      <c r="G97" s="52" t="s">
        <v>77</v>
      </c>
      <c r="H97" s="50">
        <v>99300000</v>
      </c>
      <c r="I97" s="53">
        <v>180</v>
      </c>
      <c r="J97" s="52" t="s">
        <v>78</v>
      </c>
      <c r="K97" s="53">
        <v>3800</v>
      </c>
      <c r="L97" s="52" t="s">
        <v>212</v>
      </c>
      <c r="M97" s="52" t="s">
        <v>315</v>
      </c>
      <c r="N97" s="53">
        <v>1</v>
      </c>
      <c r="O97" s="52" t="s">
        <v>81</v>
      </c>
      <c r="P97" s="52" t="s">
        <v>82</v>
      </c>
      <c r="S97" s="71">
        <v>332</v>
      </c>
      <c r="T97" s="72" t="s">
        <v>1615</v>
      </c>
    </row>
    <row r="98" spans="3:20" x14ac:dyDescent="0.3">
      <c r="C98" s="52" t="s">
        <v>289</v>
      </c>
      <c r="D98" s="52" t="s">
        <v>318</v>
      </c>
      <c r="E98" s="52" t="s">
        <v>50</v>
      </c>
      <c r="F98" s="52" t="s">
        <v>292</v>
      </c>
      <c r="G98" s="52" t="s">
        <v>77</v>
      </c>
      <c r="H98" s="50">
        <v>87500000</v>
      </c>
      <c r="I98" s="53">
        <v>180</v>
      </c>
      <c r="J98" s="52" t="s">
        <v>78</v>
      </c>
      <c r="K98" s="53">
        <v>3300</v>
      </c>
      <c r="L98" s="52" t="s">
        <v>212</v>
      </c>
      <c r="M98" s="52" t="s">
        <v>317</v>
      </c>
      <c r="N98" s="53">
        <v>1</v>
      </c>
      <c r="O98" s="52" t="s">
        <v>81</v>
      </c>
      <c r="P98" s="52" t="s">
        <v>82</v>
      </c>
      <c r="S98" s="71">
        <v>340</v>
      </c>
      <c r="T98" s="72" t="s">
        <v>1613</v>
      </c>
    </row>
    <row r="99" spans="3:20" x14ac:dyDescent="0.3">
      <c r="C99" s="52" t="s">
        <v>289</v>
      </c>
      <c r="D99" s="52" t="s">
        <v>305</v>
      </c>
      <c r="E99" s="52" t="s">
        <v>295</v>
      </c>
      <c r="F99" s="52" t="s">
        <v>320</v>
      </c>
      <c r="G99" s="52" t="s">
        <v>77</v>
      </c>
      <c r="H99" s="50">
        <v>187500000</v>
      </c>
      <c r="I99" s="53">
        <v>283</v>
      </c>
      <c r="J99" s="52" t="s">
        <v>78</v>
      </c>
      <c r="K99" s="53">
        <v>3600</v>
      </c>
      <c r="L99" s="52" t="s">
        <v>212</v>
      </c>
      <c r="M99" s="52" t="s">
        <v>319</v>
      </c>
      <c r="N99" s="53">
        <v>1</v>
      </c>
      <c r="O99" s="52" t="s">
        <v>81</v>
      </c>
      <c r="P99" s="52" t="s">
        <v>82</v>
      </c>
      <c r="S99" s="71">
        <v>344</v>
      </c>
      <c r="T99" s="72" t="s">
        <v>1611</v>
      </c>
    </row>
    <row r="100" spans="3:20" x14ac:dyDescent="0.3">
      <c r="C100" s="52" t="s">
        <v>321</v>
      </c>
      <c r="D100" s="52" t="s">
        <v>329</v>
      </c>
      <c r="E100" s="52" t="s">
        <v>327</v>
      </c>
      <c r="F100" s="52" t="s">
        <v>330</v>
      </c>
      <c r="G100" s="52" t="s">
        <v>77</v>
      </c>
      <c r="H100" s="50">
        <v>116800000</v>
      </c>
      <c r="I100" s="53">
        <v>160</v>
      </c>
      <c r="J100" s="52" t="s">
        <v>42</v>
      </c>
      <c r="K100" s="53">
        <v>2230</v>
      </c>
      <c r="L100" s="52" t="s">
        <v>322</v>
      </c>
      <c r="M100" s="52" t="s">
        <v>328</v>
      </c>
      <c r="N100" s="53">
        <v>1</v>
      </c>
      <c r="O100" s="52" t="s">
        <v>81</v>
      </c>
      <c r="P100" s="52" t="s">
        <v>82</v>
      </c>
      <c r="S100" s="71">
        <v>348</v>
      </c>
      <c r="T100" s="72" t="s">
        <v>1616</v>
      </c>
    </row>
    <row r="101" spans="3:20" x14ac:dyDescent="0.3">
      <c r="C101" s="52" t="s">
        <v>321</v>
      </c>
      <c r="D101" s="52" t="s">
        <v>332</v>
      </c>
      <c r="E101" s="52" t="s">
        <v>325</v>
      </c>
      <c r="F101" s="52" t="s">
        <v>324</v>
      </c>
      <c r="G101" s="52" t="s">
        <v>77</v>
      </c>
      <c r="H101" s="50">
        <v>153500000</v>
      </c>
      <c r="I101" s="53">
        <v>150</v>
      </c>
      <c r="J101" s="52" t="s">
        <v>42</v>
      </c>
      <c r="K101" s="53">
        <v>1998</v>
      </c>
      <c r="L101" s="52" t="s">
        <v>322</v>
      </c>
      <c r="M101" s="52" t="s">
        <v>331</v>
      </c>
      <c r="N101" s="53">
        <v>1</v>
      </c>
      <c r="O101" s="52" t="s">
        <v>81</v>
      </c>
      <c r="P101" s="52" t="s">
        <v>82</v>
      </c>
      <c r="S101" s="71">
        <v>356</v>
      </c>
      <c r="T101" s="72" t="s">
        <v>1621</v>
      </c>
    </row>
    <row r="102" spans="3:20" x14ac:dyDescent="0.3">
      <c r="C102" s="52" t="s">
        <v>321</v>
      </c>
      <c r="D102" s="52" t="s">
        <v>334</v>
      </c>
      <c r="E102" s="52" t="s">
        <v>327</v>
      </c>
      <c r="F102" s="52" t="s">
        <v>335</v>
      </c>
      <c r="G102" s="52" t="s">
        <v>77</v>
      </c>
      <c r="H102" s="50">
        <v>103000000</v>
      </c>
      <c r="I102" s="53">
        <v>143</v>
      </c>
      <c r="J102" s="52" t="s">
        <v>103</v>
      </c>
      <c r="K102" s="53">
        <v>2000</v>
      </c>
      <c r="L102" s="52" t="s">
        <v>322</v>
      </c>
      <c r="M102" s="52" t="s">
        <v>333</v>
      </c>
      <c r="N102" s="53">
        <v>1</v>
      </c>
      <c r="O102" s="52" t="s">
        <v>81</v>
      </c>
      <c r="P102" s="52" t="s">
        <v>82</v>
      </c>
      <c r="S102" s="71">
        <v>360</v>
      </c>
      <c r="T102" s="72" t="s">
        <v>1617</v>
      </c>
    </row>
    <row r="103" spans="3:20" x14ac:dyDescent="0.3">
      <c r="C103" s="52" t="s">
        <v>321</v>
      </c>
      <c r="D103" s="52" t="s">
        <v>334</v>
      </c>
      <c r="E103" s="52" t="s">
        <v>337</v>
      </c>
      <c r="F103" s="52" t="s">
        <v>338</v>
      </c>
      <c r="G103" s="52" t="s">
        <v>77</v>
      </c>
      <c r="H103" s="50">
        <v>91100000</v>
      </c>
      <c r="I103" s="53">
        <v>143</v>
      </c>
      <c r="J103" s="52" t="s">
        <v>103</v>
      </c>
      <c r="K103" s="53">
        <v>2000</v>
      </c>
      <c r="L103" s="52" t="s">
        <v>322</v>
      </c>
      <c r="M103" s="52" t="s">
        <v>336</v>
      </c>
      <c r="N103" s="53">
        <v>1</v>
      </c>
      <c r="O103" s="52" t="s">
        <v>81</v>
      </c>
      <c r="P103" s="52" t="s">
        <v>82</v>
      </c>
      <c r="S103" s="71">
        <v>368</v>
      </c>
      <c r="T103" s="72" t="s">
        <v>1623</v>
      </c>
    </row>
    <row r="104" spans="3:20" x14ac:dyDescent="0.3">
      <c r="C104" s="52" t="s">
        <v>321</v>
      </c>
      <c r="D104" s="52" t="s">
        <v>340</v>
      </c>
      <c r="E104" s="52" t="s">
        <v>337</v>
      </c>
      <c r="F104" s="52" t="s">
        <v>341</v>
      </c>
      <c r="G104" s="52" t="s">
        <v>77</v>
      </c>
      <c r="H104" s="50">
        <v>87400000</v>
      </c>
      <c r="I104" s="53">
        <v>143</v>
      </c>
      <c r="J104" s="52" t="s">
        <v>103</v>
      </c>
      <c r="K104" s="53">
        <v>2000</v>
      </c>
      <c r="L104" s="52" t="s">
        <v>322</v>
      </c>
      <c r="M104" s="52" t="s">
        <v>339</v>
      </c>
      <c r="N104" s="53">
        <v>1</v>
      </c>
      <c r="O104" s="52" t="s">
        <v>81</v>
      </c>
      <c r="P104" s="52" t="s">
        <v>82</v>
      </c>
      <c r="S104" s="71">
        <v>364</v>
      </c>
      <c r="T104" s="72" t="s">
        <v>1624</v>
      </c>
    </row>
    <row r="105" spans="3:20" x14ac:dyDescent="0.3">
      <c r="C105" s="52" t="s">
        <v>321</v>
      </c>
      <c r="D105" s="52" t="s">
        <v>340</v>
      </c>
      <c r="E105" s="52" t="s">
        <v>343</v>
      </c>
      <c r="F105" s="52" t="s">
        <v>344</v>
      </c>
      <c r="G105" s="52" t="s">
        <v>77</v>
      </c>
      <c r="H105" s="50">
        <v>116300000</v>
      </c>
      <c r="I105" s="53">
        <v>150</v>
      </c>
      <c r="J105" s="52" t="s">
        <v>103</v>
      </c>
      <c r="K105" s="53">
        <v>1560</v>
      </c>
      <c r="L105" s="52" t="s">
        <v>322</v>
      </c>
      <c r="M105" s="52" t="s">
        <v>342</v>
      </c>
      <c r="N105" s="53">
        <v>1</v>
      </c>
      <c r="O105" s="52" t="s">
        <v>84</v>
      </c>
      <c r="P105" s="52" t="s">
        <v>82</v>
      </c>
      <c r="S105" s="71">
        <v>372</v>
      </c>
      <c r="T105" s="72" t="s">
        <v>1618</v>
      </c>
    </row>
    <row r="106" spans="3:20" x14ac:dyDescent="0.3">
      <c r="C106" s="52" t="s">
        <v>345</v>
      </c>
      <c r="D106" s="52" t="s">
        <v>347</v>
      </c>
      <c r="E106" s="52" t="s">
        <v>347</v>
      </c>
      <c r="F106" s="52" t="s">
        <v>78</v>
      </c>
      <c r="G106" s="52" t="s">
        <v>77</v>
      </c>
      <c r="H106" s="50">
        <v>99100000</v>
      </c>
      <c r="I106" s="53">
        <v>210</v>
      </c>
      <c r="J106" s="52" t="s">
        <v>78</v>
      </c>
      <c r="K106" s="53">
        <v>0</v>
      </c>
      <c r="L106" s="52" t="s">
        <v>212</v>
      </c>
      <c r="M106" s="52" t="s">
        <v>346</v>
      </c>
      <c r="N106" s="53">
        <v>1</v>
      </c>
      <c r="O106" s="52" t="s">
        <v>79</v>
      </c>
      <c r="P106" s="52" t="s">
        <v>82</v>
      </c>
      <c r="S106" s="71">
        <v>74</v>
      </c>
      <c r="T106" s="72" t="s">
        <v>1552</v>
      </c>
    </row>
    <row r="107" spans="3:20" x14ac:dyDescent="0.3">
      <c r="C107" s="52" t="s">
        <v>345</v>
      </c>
      <c r="D107" s="52" t="s">
        <v>303</v>
      </c>
      <c r="E107" s="52" t="s">
        <v>349</v>
      </c>
      <c r="F107" s="52" t="s">
        <v>170</v>
      </c>
      <c r="G107" s="52" t="s">
        <v>77</v>
      </c>
      <c r="H107" s="50">
        <v>76600000</v>
      </c>
      <c r="I107" s="53">
        <v>142</v>
      </c>
      <c r="J107" s="52" t="s">
        <v>78</v>
      </c>
      <c r="K107" s="53">
        <v>3000</v>
      </c>
      <c r="L107" s="52" t="s">
        <v>212</v>
      </c>
      <c r="M107" s="52" t="s">
        <v>348</v>
      </c>
      <c r="N107" s="53">
        <v>1</v>
      </c>
      <c r="O107" s="52" t="s">
        <v>81</v>
      </c>
      <c r="P107" s="52" t="s">
        <v>82</v>
      </c>
      <c r="S107" s="71">
        <v>833</v>
      </c>
      <c r="T107" s="72" t="s">
        <v>1620</v>
      </c>
    </row>
    <row r="108" spans="3:20" x14ac:dyDescent="0.3">
      <c r="C108" s="52" t="s">
        <v>345</v>
      </c>
      <c r="D108" s="52" t="s">
        <v>352</v>
      </c>
      <c r="E108" s="52" t="s">
        <v>353</v>
      </c>
      <c r="F108" s="52" t="s">
        <v>292</v>
      </c>
      <c r="G108" s="52" t="s">
        <v>77</v>
      </c>
      <c r="H108" s="50">
        <v>86400000</v>
      </c>
      <c r="I108" s="53">
        <v>158</v>
      </c>
      <c r="J108" s="52" t="s">
        <v>78</v>
      </c>
      <c r="K108" s="53">
        <v>3300</v>
      </c>
      <c r="L108" s="52" t="s">
        <v>212</v>
      </c>
      <c r="M108" s="52" t="s">
        <v>351</v>
      </c>
      <c r="N108" s="53">
        <v>1</v>
      </c>
      <c r="O108" s="52" t="s">
        <v>81</v>
      </c>
      <c r="P108" s="52" t="s">
        <v>82</v>
      </c>
      <c r="S108" s="71">
        <v>352</v>
      </c>
      <c r="T108" s="72" t="s">
        <v>1625</v>
      </c>
    </row>
    <row r="109" spans="3:20" x14ac:dyDescent="0.3">
      <c r="C109" s="52" t="s">
        <v>345</v>
      </c>
      <c r="D109" s="52" t="s">
        <v>356</v>
      </c>
      <c r="E109" s="52" t="s">
        <v>357</v>
      </c>
      <c r="F109" s="52" t="s">
        <v>292</v>
      </c>
      <c r="G109" s="52" t="s">
        <v>77</v>
      </c>
      <c r="H109" s="50">
        <v>91400000</v>
      </c>
      <c r="I109" s="53">
        <v>158</v>
      </c>
      <c r="J109" s="52" t="s">
        <v>78</v>
      </c>
      <c r="K109" s="53">
        <v>3300</v>
      </c>
      <c r="L109" s="52" t="s">
        <v>212</v>
      </c>
      <c r="M109" s="52" t="s">
        <v>355</v>
      </c>
      <c r="N109" s="53">
        <v>1</v>
      </c>
      <c r="O109" s="52" t="s">
        <v>81</v>
      </c>
      <c r="P109" s="52" t="s">
        <v>82</v>
      </c>
      <c r="S109" s="71">
        <v>248</v>
      </c>
      <c r="T109" s="72" t="s">
        <v>1534</v>
      </c>
    </row>
    <row r="110" spans="3:20" x14ac:dyDescent="0.3">
      <c r="C110" s="52" t="s">
        <v>345</v>
      </c>
      <c r="D110" s="52" t="s">
        <v>356</v>
      </c>
      <c r="E110" s="52" t="s">
        <v>357</v>
      </c>
      <c r="F110" s="52" t="s">
        <v>296</v>
      </c>
      <c r="G110" s="52" t="s">
        <v>77</v>
      </c>
      <c r="H110" s="50">
        <v>97500000</v>
      </c>
      <c r="I110" s="53">
        <v>180</v>
      </c>
      <c r="J110" s="52" t="s">
        <v>78</v>
      </c>
      <c r="K110" s="53">
        <v>3800</v>
      </c>
      <c r="L110" s="52" t="s">
        <v>212</v>
      </c>
      <c r="M110" s="52" t="s">
        <v>358</v>
      </c>
      <c r="N110" s="53">
        <v>1</v>
      </c>
      <c r="O110" s="52" t="s">
        <v>81</v>
      </c>
      <c r="P110" s="52" t="s">
        <v>82</v>
      </c>
      <c r="S110" s="71">
        <v>136</v>
      </c>
      <c r="T110" s="72" t="s">
        <v>1640</v>
      </c>
    </row>
    <row r="111" spans="3:20" x14ac:dyDescent="0.3">
      <c r="C111" s="52" t="s">
        <v>345</v>
      </c>
      <c r="D111" s="52" t="s">
        <v>360</v>
      </c>
      <c r="E111" s="52" t="s">
        <v>361</v>
      </c>
      <c r="F111" s="52" t="s">
        <v>296</v>
      </c>
      <c r="G111" s="52" t="s">
        <v>77</v>
      </c>
      <c r="H111" s="50">
        <v>151100000</v>
      </c>
      <c r="I111" s="53">
        <v>215</v>
      </c>
      <c r="J111" s="52" t="s">
        <v>78</v>
      </c>
      <c r="K111" s="53">
        <v>3800</v>
      </c>
      <c r="L111" s="52" t="s">
        <v>212</v>
      </c>
      <c r="M111" s="52" t="s">
        <v>359</v>
      </c>
      <c r="N111" s="53">
        <v>1</v>
      </c>
      <c r="O111" s="52" t="s">
        <v>81</v>
      </c>
      <c r="P111" s="52" t="s">
        <v>82</v>
      </c>
      <c r="S111" s="71">
        <v>162</v>
      </c>
      <c r="T111" s="72" t="s">
        <v>1570</v>
      </c>
    </row>
    <row r="112" spans="3:20" x14ac:dyDescent="0.3">
      <c r="C112" s="52" t="s">
        <v>345</v>
      </c>
      <c r="D112" s="52" t="s">
        <v>363</v>
      </c>
      <c r="E112" s="52" t="s">
        <v>361</v>
      </c>
      <c r="F112" s="52" t="s">
        <v>364</v>
      </c>
      <c r="G112" s="52" t="s">
        <v>77</v>
      </c>
      <c r="H112" s="50">
        <v>118800000</v>
      </c>
      <c r="I112" s="53">
        <v>210</v>
      </c>
      <c r="J112" s="52" t="s">
        <v>78</v>
      </c>
      <c r="K112" s="53">
        <v>3701</v>
      </c>
      <c r="L112" s="52" t="s">
        <v>212</v>
      </c>
      <c r="M112" s="52" t="s">
        <v>362</v>
      </c>
      <c r="N112" s="53">
        <v>1</v>
      </c>
      <c r="O112" s="52" t="s">
        <v>81</v>
      </c>
      <c r="P112" s="52" t="s">
        <v>104</v>
      </c>
      <c r="S112" s="71">
        <v>166</v>
      </c>
      <c r="T112" s="72" t="s">
        <v>1557</v>
      </c>
    </row>
    <row r="113" spans="3:20" x14ac:dyDescent="0.3">
      <c r="C113" s="52" t="s">
        <v>345</v>
      </c>
      <c r="D113" s="52" t="s">
        <v>366</v>
      </c>
      <c r="E113" s="52" t="s">
        <v>361</v>
      </c>
      <c r="F113" s="52" t="s">
        <v>367</v>
      </c>
      <c r="G113" s="52" t="s">
        <v>77</v>
      </c>
      <c r="H113" s="50">
        <v>107400000</v>
      </c>
      <c r="I113" s="53">
        <v>186</v>
      </c>
      <c r="J113" s="52" t="s">
        <v>78</v>
      </c>
      <c r="K113" s="53">
        <v>2700</v>
      </c>
      <c r="L113" s="52" t="s">
        <v>236</v>
      </c>
      <c r="M113" s="52" t="s">
        <v>365</v>
      </c>
      <c r="N113" s="53">
        <v>1</v>
      </c>
      <c r="O113" s="52" t="s">
        <v>81</v>
      </c>
      <c r="P113" s="52" t="s">
        <v>82</v>
      </c>
      <c r="S113" s="71">
        <v>184</v>
      </c>
      <c r="T113" s="72" t="s">
        <v>1562</v>
      </c>
    </row>
    <row r="114" spans="3:20" x14ac:dyDescent="0.3">
      <c r="C114" s="52" t="s">
        <v>345</v>
      </c>
      <c r="D114" s="52" t="s">
        <v>366</v>
      </c>
      <c r="E114" s="52" t="s">
        <v>361</v>
      </c>
      <c r="F114" s="52" t="s">
        <v>369</v>
      </c>
      <c r="G114" s="52" t="s">
        <v>77</v>
      </c>
      <c r="H114" s="50">
        <v>97000000</v>
      </c>
      <c r="I114" s="53">
        <v>173</v>
      </c>
      <c r="J114" s="52" t="s">
        <v>78</v>
      </c>
      <c r="K114" s="53">
        <v>2400</v>
      </c>
      <c r="L114" s="52" t="s">
        <v>236</v>
      </c>
      <c r="M114" s="52" t="s">
        <v>368</v>
      </c>
      <c r="N114" s="53">
        <v>1</v>
      </c>
      <c r="O114" s="52" t="s">
        <v>81</v>
      </c>
      <c r="P114" s="52" t="s">
        <v>82</v>
      </c>
      <c r="S114" s="71">
        <v>234</v>
      </c>
      <c r="T114" s="72" t="s">
        <v>1590</v>
      </c>
    </row>
    <row r="115" spans="3:20" x14ac:dyDescent="0.3">
      <c r="C115" s="52" t="s">
        <v>345</v>
      </c>
      <c r="D115" s="52" t="s">
        <v>371</v>
      </c>
      <c r="E115" s="52" t="s">
        <v>44</v>
      </c>
      <c r="F115" s="52" t="s">
        <v>292</v>
      </c>
      <c r="G115" s="52" t="s">
        <v>77</v>
      </c>
      <c r="H115" s="50">
        <v>160800000</v>
      </c>
      <c r="I115" s="53">
        <v>175</v>
      </c>
      <c r="J115" s="52" t="s">
        <v>78</v>
      </c>
      <c r="K115" s="53">
        <v>3300</v>
      </c>
      <c r="L115" s="52" t="s">
        <v>212</v>
      </c>
      <c r="M115" s="52" t="s">
        <v>370</v>
      </c>
      <c r="N115" s="53">
        <v>1</v>
      </c>
      <c r="O115" s="52" t="s">
        <v>81</v>
      </c>
      <c r="P115" s="52" t="s">
        <v>82</v>
      </c>
      <c r="S115" s="71">
        <v>334</v>
      </c>
      <c r="T115" s="72" t="s">
        <v>1612</v>
      </c>
    </row>
    <row r="116" spans="3:20" x14ac:dyDescent="0.3">
      <c r="C116" s="52" t="s">
        <v>345</v>
      </c>
      <c r="D116" s="52" t="s">
        <v>366</v>
      </c>
      <c r="E116" s="52" t="s">
        <v>373</v>
      </c>
      <c r="F116" s="52" t="s">
        <v>369</v>
      </c>
      <c r="G116" s="52" t="s">
        <v>77</v>
      </c>
      <c r="H116" s="50">
        <v>85000000</v>
      </c>
      <c r="I116" s="53">
        <v>173</v>
      </c>
      <c r="J116" s="52" t="s">
        <v>78</v>
      </c>
      <c r="K116" s="53">
        <v>2360</v>
      </c>
      <c r="L116" s="52" t="s">
        <v>236</v>
      </c>
      <c r="M116" s="52" t="s">
        <v>372</v>
      </c>
      <c r="N116" s="53">
        <v>1</v>
      </c>
      <c r="O116" s="52" t="s">
        <v>81</v>
      </c>
      <c r="P116" s="52" t="s">
        <v>82</v>
      </c>
      <c r="S116" s="71">
        <v>238</v>
      </c>
      <c r="T116" s="72" t="s">
        <v>1588</v>
      </c>
    </row>
    <row r="117" spans="3:20" x14ac:dyDescent="0.3">
      <c r="C117" s="52" t="s">
        <v>345</v>
      </c>
      <c r="D117" s="52" t="s">
        <v>366</v>
      </c>
      <c r="E117" s="52" t="s">
        <v>373</v>
      </c>
      <c r="F117" s="52" t="s">
        <v>375</v>
      </c>
      <c r="G117" s="52" t="s">
        <v>77</v>
      </c>
      <c r="H117" s="50">
        <v>76900000</v>
      </c>
      <c r="I117" s="53">
        <v>173</v>
      </c>
      <c r="J117" s="52" t="s">
        <v>78</v>
      </c>
      <c r="K117" s="53">
        <v>2360</v>
      </c>
      <c r="L117" s="52" t="s">
        <v>236</v>
      </c>
      <c r="M117" s="52" t="s">
        <v>374</v>
      </c>
      <c r="N117" s="53">
        <v>1</v>
      </c>
      <c r="O117" s="52" t="s">
        <v>81</v>
      </c>
      <c r="P117" s="52" t="s">
        <v>82</v>
      </c>
      <c r="S117" s="71">
        <v>584</v>
      </c>
      <c r="T117" s="72" t="s">
        <v>1658</v>
      </c>
    </row>
    <row r="118" spans="3:20" x14ac:dyDescent="0.3">
      <c r="C118" s="52" t="s">
        <v>345</v>
      </c>
      <c r="D118" s="52" t="s">
        <v>360</v>
      </c>
      <c r="E118" s="52" t="s">
        <v>48</v>
      </c>
      <c r="F118" s="52" t="s">
        <v>292</v>
      </c>
      <c r="G118" s="52" t="s">
        <v>77</v>
      </c>
      <c r="H118" s="50">
        <v>114100000</v>
      </c>
      <c r="I118" s="53">
        <v>180</v>
      </c>
      <c r="J118" s="52" t="s">
        <v>78</v>
      </c>
      <c r="K118" s="53">
        <v>3300</v>
      </c>
      <c r="L118" s="52" t="s">
        <v>377</v>
      </c>
      <c r="M118" s="52" t="s">
        <v>376</v>
      </c>
      <c r="N118" s="53">
        <v>1</v>
      </c>
      <c r="O118" s="52" t="s">
        <v>81</v>
      </c>
      <c r="P118" s="52" t="s">
        <v>82</v>
      </c>
      <c r="S118" s="71">
        <v>574</v>
      </c>
      <c r="T118" s="72" t="s">
        <v>1677</v>
      </c>
    </row>
    <row r="119" spans="3:20" x14ac:dyDescent="0.3">
      <c r="C119" s="52" t="s">
        <v>345</v>
      </c>
      <c r="D119" s="52" t="s">
        <v>366</v>
      </c>
      <c r="E119" s="52" t="s">
        <v>361</v>
      </c>
      <c r="F119" s="52" t="s">
        <v>379</v>
      </c>
      <c r="G119" s="52" t="s">
        <v>77</v>
      </c>
      <c r="H119" s="50">
        <v>105000000</v>
      </c>
      <c r="I119" s="53">
        <v>283</v>
      </c>
      <c r="J119" s="52" t="s">
        <v>78</v>
      </c>
      <c r="K119" s="53">
        <v>3600</v>
      </c>
      <c r="L119" s="52" t="s">
        <v>236</v>
      </c>
      <c r="M119" s="52" t="s">
        <v>378</v>
      </c>
      <c r="N119" s="53">
        <v>1</v>
      </c>
      <c r="O119" s="52" t="s">
        <v>81</v>
      </c>
      <c r="P119" s="52" t="s">
        <v>82</v>
      </c>
      <c r="S119" s="71">
        <v>585</v>
      </c>
      <c r="T119" s="72" t="s">
        <v>1699</v>
      </c>
    </row>
    <row r="120" spans="3:20" x14ac:dyDescent="0.3">
      <c r="C120" s="52" t="s">
        <v>345</v>
      </c>
      <c r="D120" s="52" t="s">
        <v>366</v>
      </c>
      <c r="E120" s="52" t="s">
        <v>380</v>
      </c>
      <c r="F120" s="52" t="s">
        <v>369</v>
      </c>
      <c r="G120" s="52" t="s">
        <v>77</v>
      </c>
      <c r="H120" s="50">
        <v>87500000</v>
      </c>
      <c r="I120" s="53">
        <v>173</v>
      </c>
      <c r="J120" s="52" t="s">
        <v>78</v>
      </c>
      <c r="K120" s="53">
        <v>2400</v>
      </c>
      <c r="L120" s="52" t="s">
        <v>236</v>
      </c>
      <c r="M120" s="52" t="s">
        <v>381</v>
      </c>
      <c r="N120" s="53">
        <v>1</v>
      </c>
      <c r="O120" s="52" t="s">
        <v>81</v>
      </c>
      <c r="P120" s="52" t="s">
        <v>82</v>
      </c>
      <c r="S120" s="71">
        <v>612</v>
      </c>
      <c r="T120" s="72" t="s">
        <v>1695</v>
      </c>
    </row>
    <row r="121" spans="3:20" x14ac:dyDescent="0.3">
      <c r="C121" s="52" t="s">
        <v>345</v>
      </c>
      <c r="D121" s="52" t="s">
        <v>363</v>
      </c>
      <c r="E121" s="52" t="s">
        <v>383</v>
      </c>
      <c r="F121" s="52" t="s">
        <v>384</v>
      </c>
      <c r="G121" s="52" t="s">
        <v>77</v>
      </c>
      <c r="H121" s="50">
        <v>93800000</v>
      </c>
      <c r="I121" s="53">
        <v>210</v>
      </c>
      <c r="J121" s="52" t="s">
        <v>78</v>
      </c>
      <c r="K121" s="53">
        <v>3701</v>
      </c>
      <c r="L121" s="52" t="s">
        <v>212</v>
      </c>
      <c r="M121" s="52" t="s">
        <v>382</v>
      </c>
      <c r="N121" s="53">
        <v>1</v>
      </c>
      <c r="O121" s="52" t="s">
        <v>81</v>
      </c>
      <c r="P121" s="52" t="s">
        <v>82</v>
      </c>
      <c r="S121" s="71">
        <v>90</v>
      </c>
      <c r="T121" s="72" t="s">
        <v>1708</v>
      </c>
    </row>
    <row r="122" spans="3:20" x14ac:dyDescent="0.3">
      <c r="C122" s="52" t="s">
        <v>345</v>
      </c>
      <c r="D122" s="52" t="s">
        <v>386</v>
      </c>
      <c r="E122" s="52" t="s">
        <v>221</v>
      </c>
      <c r="F122" s="52" t="s">
        <v>384</v>
      </c>
      <c r="G122" s="52" t="s">
        <v>77</v>
      </c>
      <c r="H122" s="50">
        <v>125000000</v>
      </c>
      <c r="I122" s="53">
        <v>210</v>
      </c>
      <c r="J122" s="52" t="s">
        <v>78</v>
      </c>
      <c r="K122" s="53">
        <v>3700</v>
      </c>
      <c r="L122" s="52" t="s">
        <v>212</v>
      </c>
      <c r="M122" s="52" t="s">
        <v>385</v>
      </c>
      <c r="N122" s="53">
        <v>1</v>
      </c>
      <c r="O122" s="52" t="s">
        <v>81</v>
      </c>
      <c r="P122" s="52" t="s">
        <v>82</v>
      </c>
      <c r="S122" s="71">
        <v>744</v>
      </c>
      <c r="T122" s="72" t="s">
        <v>1715</v>
      </c>
    </row>
    <row r="123" spans="3:20" x14ac:dyDescent="0.3">
      <c r="C123" s="52" t="s">
        <v>345</v>
      </c>
      <c r="D123" s="52" t="s">
        <v>388</v>
      </c>
      <c r="E123" s="52" t="s">
        <v>361</v>
      </c>
      <c r="F123" s="52" t="s">
        <v>389</v>
      </c>
      <c r="G123" s="52" t="s">
        <v>77</v>
      </c>
      <c r="H123" s="50">
        <v>124900000</v>
      </c>
      <c r="I123" s="53">
        <v>290</v>
      </c>
      <c r="J123" s="52" t="s">
        <v>103</v>
      </c>
      <c r="K123" s="53">
        <v>3600</v>
      </c>
      <c r="L123" s="52" t="s">
        <v>212</v>
      </c>
      <c r="M123" s="52" t="s">
        <v>387</v>
      </c>
      <c r="N123" s="53">
        <v>1</v>
      </c>
      <c r="O123" s="52" t="s">
        <v>81</v>
      </c>
      <c r="P123" s="52" t="s">
        <v>82</v>
      </c>
      <c r="S123" s="71">
        <v>796</v>
      </c>
      <c r="T123" s="72" t="s">
        <v>1726</v>
      </c>
    </row>
    <row r="124" spans="3:20" x14ac:dyDescent="0.3">
      <c r="C124" s="52" t="s">
        <v>345</v>
      </c>
      <c r="D124" s="52" t="s">
        <v>366</v>
      </c>
      <c r="E124" s="52" t="s">
        <v>391</v>
      </c>
      <c r="F124" s="52" t="s">
        <v>392</v>
      </c>
      <c r="G124" s="52" t="s">
        <v>77</v>
      </c>
      <c r="H124" s="50">
        <v>114900000</v>
      </c>
      <c r="I124" s="53">
        <v>283</v>
      </c>
      <c r="J124" s="52" t="s">
        <v>103</v>
      </c>
      <c r="K124" s="53">
        <v>3600</v>
      </c>
      <c r="L124" s="52" t="s">
        <v>236</v>
      </c>
      <c r="M124" s="52" t="s">
        <v>390</v>
      </c>
      <c r="N124" s="53">
        <v>1</v>
      </c>
      <c r="O124" s="52" t="s">
        <v>81</v>
      </c>
      <c r="P124" s="52" t="s">
        <v>104</v>
      </c>
      <c r="S124" s="71">
        <v>92</v>
      </c>
      <c r="T124" s="72" t="s">
        <v>1750</v>
      </c>
    </row>
    <row r="125" spans="3:20" ht="28.8" x14ac:dyDescent="0.3">
      <c r="C125" s="52" t="s">
        <v>345</v>
      </c>
      <c r="D125" s="52" t="s">
        <v>366</v>
      </c>
      <c r="E125" s="52" t="s">
        <v>394</v>
      </c>
      <c r="F125" s="52" t="s">
        <v>369</v>
      </c>
      <c r="G125" s="52" t="s">
        <v>77</v>
      </c>
      <c r="H125" s="50">
        <v>94400000</v>
      </c>
      <c r="I125" s="53">
        <v>173</v>
      </c>
      <c r="J125" s="52" t="s">
        <v>78</v>
      </c>
      <c r="K125" s="53">
        <v>2400</v>
      </c>
      <c r="L125" s="52" t="s">
        <v>236</v>
      </c>
      <c r="M125" s="52" t="s">
        <v>393</v>
      </c>
      <c r="N125" s="53">
        <v>1</v>
      </c>
      <c r="O125" s="52" t="s">
        <v>81</v>
      </c>
      <c r="P125" s="52" t="s">
        <v>82</v>
      </c>
      <c r="S125" s="71">
        <v>850</v>
      </c>
      <c r="T125" s="72" t="s">
        <v>1751</v>
      </c>
    </row>
    <row r="126" spans="3:20" x14ac:dyDescent="0.3">
      <c r="C126" s="52" t="s">
        <v>345</v>
      </c>
      <c r="D126" s="52" t="s">
        <v>366</v>
      </c>
      <c r="E126" s="52" t="s">
        <v>394</v>
      </c>
      <c r="F126" s="52" t="s">
        <v>375</v>
      </c>
      <c r="G126" s="52" t="s">
        <v>77</v>
      </c>
      <c r="H126" s="50">
        <v>85600000</v>
      </c>
      <c r="I126" s="53">
        <v>173</v>
      </c>
      <c r="J126" s="52" t="s">
        <v>78</v>
      </c>
      <c r="K126" s="53">
        <v>2400</v>
      </c>
      <c r="L126" s="52" t="s">
        <v>236</v>
      </c>
      <c r="M126" s="52" t="s">
        <v>395</v>
      </c>
      <c r="N126" s="53">
        <v>1</v>
      </c>
      <c r="O126" s="52" t="s">
        <v>81</v>
      </c>
      <c r="P126" s="52" t="s">
        <v>82</v>
      </c>
      <c r="S126" s="71">
        <v>376</v>
      </c>
      <c r="T126" s="72" t="s">
        <v>1619</v>
      </c>
    </row>
    <row r="127" spans="3:20" x14ac:dyDescent="0.3">
      <c r="C127" s="52" t="s">
        <v>345</v>
      </c>
      <c r="D127" s="52" t="s">
        <v>366</v>
      </c>
      <c r="E127" s="52" t="s">
        <v>397</v>
      </c>
      <c r="F127" s="52" t="s">
        <v>398</v>
      </c>
      <c r="G127" s="52" t="s">
        <v>77</v>
      </c>
      <c r="H127" s="50">
        <v>91900000</v>
      </c>
      <c r="I127" s="53">
        <v>173</v>
      </c>
      <c r="J127" s="52" t="s">
        <v>103</v>
      </c>
      <c r="K127" s="53">
        <v>2400</v>
      </c>
      <c r="L127" s="52" t="s">
        <v>236</v>
      </c>
      <c r="M127" s="52" t="s">
        <v>396</v>
      </c>
      <c r="N127" s="53">
        <v>1</v>
      </c>
      <c r="O127" s="52" t="s">
        <v>81</v>
      </c>
      <c r="P127" s="52" t="s">
        <v>82</v>
      </c>
      <c r="S127" s="71">
        <v>380</v>
      </c>
      <c r="T127" s="72" t="s">
        <v>1626</v>
      </c>
    </row>
    <row r="128" spans="3:20" x14ac:dyDescent="0.3">
      <c r="C128" s="52" t="s">
        <v>345</v>
      </c>
      <c r="D128" s="52" t="s">
        <v>366</v>
      </c>
      <c r="E128" s="52" t="s">
        <v>400</v>
      </c>
      <c r="F128" s="52" t="s">
        <v>379</v>
      </c>
      <c r="G128" s="52" t="s">
        <v>77</v>
      </c>
      <c r="H128" s="50">
        <v>125000000</v>
      </c>
      <c r="I128" s="53">
        <v>283</v>
      </c>
      <c r="J128" s="52" t="s">
        <v>78</v>
      </c>
      <c r="K128" s="53">
        <v>3600</v>
      </c>
      <c r="L128" s="52" t="s">
        <v>236</v>
      </c>
      <c r="M128" s="52" t="s">
        <v>399</v>
      </c>
      <c r="N128" s="53">
        <v>1</v>
      </c>
      <c r="O128" s="52" t="s">
        <v>81</v>
      </c>
      <c r="P128" s="52" t="s">
        <v>82</v>
      </c>
      <c r="S128" s="71">
        <v>388</v>
      </c>
      <c r="T128" s="72" t="s">
        <v>1628</v>
      </c>
    </row>
    <row r="129" spans="3:20" x14ac:dyDescent="0.3">
      <c r="C129" s="52" t="s">
        <v>345</v>
      </c>
      <c r="D129" s="52" t="s">
        <v>366</v>
      </c>
      <c r="E129" s="52" t="s">
        <v>397</v>
      </c>
      <c r="F129" s="52" t="s">
        <v>402</v>
      </c>
      <c r="G129" s="52" t="s">
        <v>77</v>
      </c>
      <c r="H129" s="50">
        <v>99400000</v>
      </c>
      <c r="I129" s="53">
        <v>173</v>
      </c>
      <c r="J129" s="52" t="s">
        <v>103</v>
      </c>
      <c r="K129" s="53">
        <v>2400</v>
      </c>
      <c r="L129" s="52" t="s">
        <v>236</v>
      </c>
      <c r="M129" s="52" t="s">
        <v>401</v>
      </c>
      <c r="N129" s="53">
        <v>1</v>
      </c>
      <c r="O129" s="52" t="s">
        <v>81</v>
      </c>
      <c r="P129" s="52" t="s">
        <v>82</v>
      </c>
      <c r="S129" s="71">
        <v>392</v>
      </c>
      <c r="T129" s="72" t="s">
        <v>1630</v>
      </c>
    </row>
    <row r="130" spans="3:20" x14ac:dyDescent="0.3">
      <c r="C130" s="52" t="s">
        <v>345</v>
      </c>
      <c r="D130" s="52" t="s">
        <v>404</v>
      </c>
      <c r="E130" s="52" t="s">
        <v>361</v>
      </c>
      <c r="F130" s="52" t="s">
        <v>405</v>
      </c>
      <c r="G130" s="52" t="s">
        <v>77</v>
      </c>
      <c r="H130" s="50">
        <v>91300000</v>
      </c>
      <c r="I130" s="53">
        <v>283</v>
      </c>
      <c r="J130" s="52" t="s">
        <v>78</v>
      </c>
      <c r="K130" s="53">
        <v>3600</v>
      </c>
      <c r="L130" s="52" t="s">
        <v>212</v>
      </c>
      <c r="M130" s="52" t="s">
        <v>403</v>
      </c>
      <c r="N130" s="53">
        <v>1</v>
      </c>
      <c r="O130" s="52" t="s">
        <v>81</v>
      </c>
      <c r="P130" s="52" t="s">
        <v>82</v>
      </c>
      <c r="S130" s="71">
        <v>832</v>
      </c>
      <c r="T130" s="72" t="s">
        <v>1627</v>
      </c>
    </row>
    <row r="131" spans="3:20" x14ac:dyDescent="0.3">
      <c r="C131" s="52" t="s">
        <v>345</v>
      </c>
      <c r="D131" s="52" t="s">
        <v>366</v>
      </c>
      <c r="E131" s="52" t="s">
        <v>400</v>
      </c>
      <c r="F131" s="52" t="s">
        <v>369</v>
      </c>
      <c r="G131" s="52" t="s">
        <v>77</v>
      </c>
      <c r="H131" s="50">
        <v>111300000</v>
      </c>
      <c r="I131" s="53">
        <v>173</v>
      </c>
      <c r="J131" s="52" t="s">
        <v>78</v>
      </c>
      <c r="K131" s="53">
        <v>2400</v>
      </c>
      <c r="L131" s="52" t="s">
        <v>236</v>
      </c>
      <c r="M131" s="52" t="s">
        <v>406</v>
      </c>
      <c r="N131" s="53">
        <v>1</v>
      </c>
      <c r="O131" s="52" t="s">
        <v>81</v>
      </c>
      <c r="P131" s="52" t="s">
        <v>82</v>
      </c>
      <c r="S131" s="71">
        <v>400</v>
      </c>
      <c r="T131" s="72" t="s">
        <v>1629</v>
      </c>
    </row>
    <row r="132" spans="3:20" x14ac:dyDescent="0.3">
      <c r="C132" s="52" t="s">
        <v>408</v>
      </c>
      <c r="D132" s="52" t="s">
        <v>410</v>
      </c>
      <c r="E132" s="52" t="s">
        <v>411</v>
      </c>
      <c r="F132" s="52" t="s">
        <v>412</v>
      </c>
      <c r="G132" s="52" t="s">
        <v>77</v>
      </c>
      <c r="H132" s="50">
        <v>168600000</v>
      </c>
      <c r="I132" s="53">
        <v>225</v>
      </c>
      <c r="J132" s="52" t="s">
        <v>78</v>
      </c>
      <c r="K132" s="53">
        <v>5400</v>
      </c>
      <c r="L132" s="52" t="s">
        <v>212</v>
      </c>
      <c r="M132" s="52" t="s">
        <v>409</v>
      </c>
      <c r="N132" s="53">
        <v>1</v>
      </c>
      <c r="O132" s="52" t="s">
        <v>81</v>
      </c>
      <c r="P132" s="52" t="s">
        <v>82</v>
      </c>
      <c r="S132" s="71">
        <v>398</v>
      </c>
      <c r="T132" s="72" t="s">
        <v>1641</v>
      </c>
    </row>
    <row r="133" spans="3:20" x14ac:dyDescent="0.3">
      <c r="C133" s="52" t="s">
        <v>408</v>
      </c>
      <c r="D133" s="52" t="s">
        <v>410</v>
      </c>
      <c r="E133" s="52" t="s">
        <v>415</v>
      </c>
      <c r="F133" s="52" t="s">
        <v>416</v>
      </c>
      <c r="G133" s="52" t="s">
        <v>77</v>
      </c>
      <c r="H133" s="50">
        <v>120000000</v>
      </c>
      <c r="I133" s="53">
        <v>250</v>
      </c>
      <c r="J133" s="52" t="s">
        <v>78</v>
      </c>
      <c r="K133" s="53">
        <v>7300</v>
      </c>
      <c r="L133" s="52" t="s">
        <v>212</v>
      </c>
      <c r="M133" s="52" t="s">
        <v>414</v>
      </c>
      <c r="N133" s="53">
        <v>1</v>
      </c>
      <c r="O133" s="52" t="s">
        <v>84</v>
      </c>
      <c r="P133" s="52" t="s">
        <v>82</v>
      </c>
      <c r="S133" s="71">
        <v>404</v>
      </c>
      <c r="T133" s="72" t="s">
        <v>1631</v>
      </c>
    </row>
    <row r="134" spans="3:20" x14ac:dyDescent="0.3">
      <c r="C134" s="52" t="s">
        <v>408</v>
      </c>
      <c r="D134" s="52" t="s">
        <v>413</v>
      </c>
      <c r="E134" s="52" t="s">
        <v>415</v>
      </c>
      <c r="F134" s="52" t="s">
        <v>418</v>
      </c>
      <c r="G134" s="52" t="s">
        <v>77</v>
      </c>
      <c r="H134" s="50">
        <v>77500000</v>
      </c>
      <c r="I134" s="53">
        <v>220</v>
      </c>
      <c r="J134" s="52" t="s">
        <v>42</v>
      </c>
      <c r="K134" s="53">
        <v>5800</v>
      </c>
      <c r="L134" s="52" t="s">
        <v>212</v>
      </c>
      <c r="M134" s="52" t="s">
        <v>417</v>
      </c>
      <c r="N134" s="53">
        <v>1</v>
      </c>
      <c r="O134" s="52" t="s">
        <v>81</v>
      </c>
      <c r="P134" s="52" t="s">
        <v>82</v>
      </c>
      <c r="S134" s="71">
        <v>417</v>
      </c>
      <c r="T134" s="72" t="s">
        <v>1632</v>
      </c>
    </row>
    <row r="135" spans="3:20" x14ac:dyDescent="0.3">
      <c r="C135" s="52" t="s">
        <v>408</v>
      </c>
      <c r="D135" s="52" t="s">
        <v>422</v>
      </c>
      <c r="E135" s="52" t="s">
        <v>423</v>
      </c>
      <c r="F135" s="52" t="s">
        <v>420</v>
      </c>
      <c r="G135" s="52" t="s">
        <v>77</v>
      </c>
      <c r="H135" s="50">
        <v>87300000</v>
      </c>
      <c r="I135" s="53">
        <v>155</v>
      </c>
      <c r="J135" s="52" t="s">
        <v>78</v>
      </c>
      <c r="K135" s="53">
        <v>4000</v>
      </c>
      <c r="L135" s="52" t="s">
        <v>212</v>
      </c>
      <c r="M135" s="52" t="s">
        <v>421</v>
      </c>
      <c r="N135" s="53">
        <v>1</v>
      </c>
      <c r="O135" s="52" t="s">
        <v>81</v>
      </c>
      <c r="P135" s="52" t="s">
        <v>82</v>
      </c>
      <c r="S135" s="71">
        <v>296</v>
      </c>
      <c r="T135" s="72" t="s">
        <v>1634</v>
      </c>
    </row>
    <row r="136" spans="3:20" x14ac:dyDescent="0.3">
      <c r="C136" s="52" t="s">
        <v>408</v>
      </c>
      <c r="D136" s="52" t="s">
        <v>410</v>
      </c>
      <c r="E136" s="52" t="s">
        <v>415</v>
      </c>
      <c r="F136" s="52" t="s">
        <v>418</v>
      </c>
      <c r="G136" s="52" t="s">
        <v>77</v>
      </c>
      <c r="H136" s="50">
        <v>90000000</v>
      </c>
      <c r="I136" s="53">
        <v>205</v>
      </c>
      <c r="J136" s="52" t="s">
        <v>78</v>
      </c>
      <c r="K136" s="53">
        <v>5800</v>
      </c>
      <c r="L136" s="52" t="s">
        <v>212</v>
      </c>
      <c r="M136" s="52" t="s">
        <v>424</v>
      </c>
      <c r="N136" s="53">
        <v>1</v>
      </c>
      <c r="O136" s="52" t="s">
        <v>81</v>
      </c>
      <c r="P136" s="52" t="s">
        <v>82</v>
      </c>
      <c r="S136" s="71">
        <v>414</v>
      </c>
      <c r="T136" s="72" t="s">
        <v>1639</v>
      </c>
    </row>
    <row r="137" spans="3:20" x14ac:dyDescent="0.3">
      <c r="C137" s="52" t="s">
        <v>408</v>
      </c>
      <c r="D137" s="52" t="s">
        <v>426</v>
      </c>
      <c r="E137" s="52" t="s">
        <v>419</v>
      </c>
      <c r="F137" s="52" t="s">
        <v>412</v>
      </c>
      <c r="G137" s="52" t="s">
        <v>77</v>
      </c>
      <c r="H137" s="50">
        <v>94400000</v>
      </c>
      <c r="I137" s="53">
        <v>260</v>
      </c>
      <c r="J137" s="52" t="s">
        <v>78</v>
      </c>
      <c r="K137" s="53">
        <v>5400</v>
      </c>
      <c r="L137" s="52" t="s">
        <v>212</v>
      </c>
      <c r="M137" s="52" t="s">
        <v>425</v>
      </c>
      <c r="N137" s="53">
        <v>1</v>
      </c>
      <c r="O137" s="52" t="s">
        <v>81</v>
      </c>
      <c r="P137" s="52" t="s">
        <v>104</v>
      </c>
      <c r="S137" s="71">
        <v>418</v>
      </c>
      <c r="T137" s="72" t="s">
        <v>1642</v>
      </c>
    </row>
    <row r="138" spans="3:20" x14ac:dyDescent="0.3">
      <c r="C138" s="52" t="s">
        <v>408</v>
      </c>
      <c r="D138" s="52" t="s">
        <v>410</v>
      </c>
      <c r="E138" s="52" t="s">
        <v>415</v>
      </c>
      <c r="F138" s="52" t="s">
        <v>412</v>
      </c>
      <c r="G138" s="52" t="s">
        <v>77</v>
      </c>
      <c r="H138" s="50">
        <v>103300000</v>
      </c>
      <c r="I138" s="53">
        <v>255</v>
      </c>
      <c r="J138" s="52" t="s">
        <v>78</v>
      </c>
      <c r="K138" s="53">
        <v>5400</v>
      </c>
      <c r="L138" s="52" t="s">
        <v>212</v>
      </c>
      <c r="M138" s="52" t="s">
        <v>427</v>
      </c>
      <c r="N138" s="53">
        <v>1</v>
      </c>
      <c r="O138" s="52" t="s">
        <v>81</v>
      </c>
      <c r="P138" s="52" t="s">
        <v>82</v>
      </c>
      <c r="S138" s="71">
        <v>426</v>
      </c>
      <c r="T138" s="72" t="s">
        <v>1648</v>
      </c>
    </row>
    <row r="139" spans="3:20" x14ac:dyDescent="0.3">
      <c r="C139" s="52" t="s">
        <v>408</v>
      </c>
      <c r="D139" s="52" t="s">
        <v>429</v>
      </c>
      <c r="E139" s="52" t="s">
        <v>419</v>
      </c>
      <c r="F139" s="52" t="s">
        <v>430</v>
      </c>
      <c r="G139" s="52" t="s">
        <v>77</v>
      </c>
      <c r="H139" s="50">
        <v>82300000</v>
      </c>
      <c r="I139" s="53">
        <v>200</v>
      </c>
      <c r="J139" s="52" t="s">
        <v>78</v>
      </c>
      <c r="K139" s="53">
        <v>3000</v>
      </c>
      <c r="L139" s="52" t="s">
        <v>212</v>
      </c>
      <c r="M139" s="52" t="s">
        <v>428</v>
      </c>
      <c r="N139" s="53">
        <v>1</v>
      </c>
      <c r="O139" s="52" t="s">
        <v>81</v>
      </c>
      <c r="P139" s="52" t="s">
        <v>104</v>
      </c>
      <c r="S139" s="71">
        <v>428</v>
      </c>
      <c r="T139" s="72" t="s">
        <v>1651</v>
      </c>
    </row>
    <row r="140" spans="3:20" x14ac:dyDescent="0.3">
      <c r="C140" s="52" t="s">
        <v>408</v>
      </c>
      <c r="D140" s="52" t="s">
        <v>410</v>
      </c>
      <c r="E140" s="52" t="s">
        <v>433</v>
      </c>
      <c r="F140" s="52" t="s">
        <v>412</v>
      </c>
      <c r="G140" s="52" t="s">
        <v>77</v>
      </c>
      <c r="H140" s="50">
        <v>137500000</v>
      </c>
      <c r="I140" s="53">
        <v>225</v>
      </c>
      <c r="J140" s="52" t="s">
        <v>78</v>
      </c>
      <c r="K140" s="53">
        <v>5400</v>
      </c>
      <c r="L140" s="52" t="s">
        <v>212</v>
      </c>
      <c r="M140" s="52" t="s">
        <v>432</v>
      </c>
      <c r="N140" s="53">
        <v>1</v>
      </c>
      <c r="O140" s="52" t="s">
        <v>81</v>
      </c>
      <c r="P140" s="52" t="s">
        <v>82</v>
      </c>
      <c r="S140" s="71">
        <v>422</v>
      </c>
      <c r="T140" s="72" t="s">
        <v>1643</v>
      </c>
    </row>
    <row r="141" spans="3:20" x14ac:dyDescent="0.3">
      <c r="C141" s="52" t="s">
        <v>408</v>
      </c>
      <c r="D141" s="52" t="s">
        <v>435</v>
      </c>
      <c r="E141" s="52" t="s">
        <v>436</v>
      </c>
      <c r="F141" s="52" t="s">
        <v>420</v>
      </c>
      <c r="G141" s="52" t="s">
        <v>77</v>
      </c>
      <c r="H141" s="50">
        <v>85500000</v>
      </c>
      <c r="I141" s="53">
        <v>210</v>
      </c>
      <c r="J141" s="52" t="s">
        <v>78</v>
      </c>
      <c r="K141" s="53">
        <v>4000</v>
      </c>
      <c r="L141" s="52" t="s">
        <v>212</v>
      </c>
      <c r="M141" s="52" t="s">
        <v>434</v>
      </c>
      <c r="N141" s="53">
        <v>1</v>
      </c>
      <c r="O141" s="52" t="s">
        <v>81</v>
      </c>
      <c r="P141" s="52" t="s">
        <v>104</v>
      </c>
      <c r="S141" s="71">
        <v>430</v>
      </c>
      <c r="T141" s="72" t="s">
        <v>1647</v>
      </c>
    </row>
    <row r="142" spans="3:20" x14ac:dyDescent="0.3">
      <c r="C142" s="52" t="s">
        <v>408</v>
      </c>
      <c r="D142" s="52" t="s">
        <v>435</v>
      </c>
      <c r="E142" s="52" t="s">
        <v>439</v>
      </c>
      <c r="F142" s="52" t="s">
        <v>440</v>
      </c>
      <c r="G142" s="52" t="s">
        <v>77</v>
      </c>
      <c r="H142" s="50">
        <v>99600000</v>
      </c>
      <c r="I142" s="53">
        <v>239</v>
      </c>
      <c r="J142" s="52" t="s">
        <v>78</v>
      </c>
      <c r="K142" s="53">
        <v>4600</v>
      </c>
      <c r="L142" s="52" t="s">
        <v>216</v>
      </c>
      <c r="M142" s="52" t="s">
        <v>438</v>
      </c>
      <c r="N142" s="53">
        <v>1</v>
      </c>
      <c r="O142" s="52" t="s">
        <v>81</v>
      </c>
      <c r="P142" s="52" t="s">
        <v>104</v>
      </c>
      <c r="S142" s="71">
        <v>434</v>
      </c>
      <c r="T142" s="72" t="s">
        <v>1652</v>
      </c>
    </row>
    <row r="143" spans="3:20" x14ac:dyDescent="0.3">
      <c r="C143" s="52" t="s">
        <v>408</v>
      </c>
      <c r="D143" s="52" t="s">
        <v>429</v>
      </c>
      <c r="E143" s="52" t="s">
        <v>436</v>
      </c>
      <c r="F143" s="52" t="s">
        <v>443</v>
      </c>
      <c r="G143" s="52" t="s">
        <v>77</v>
      </c>
      <c r="H143" s="50">
        <v>78100000</v>
      </c>
      <c r="I143" s="53">
        <v>127</v>
      </c>
      <c r="J143" s="52" t="s">
        <v>42</v>
      </c>
      <c r="K143" s="53">
        <v>2300</v>
      </c>
      <c r="L143" s="52" t="s">
        <v>212</v>
      </c>
      <c r="M143" s="52" t="s">
        <v>442</v>
      </c>
      <c r="N143" s="53">
        <v>1</v>
      </c>
      <c r="O143" s="52" t="s">
        <v>81</v>
      </c>
      <c r="P143" s="52" t="s">
        <v>104</v>
      </c>
      <c r="S143" s="71">
        <v>438</v>
      </c>
      <c r="T143" s="72" t="s">
        <v>1645</v>
      </c>
    </row>
    <row r="144" spans="3:20" x14ac:dyDescent="0.3">
      <c r="C144" s="52" t="s">
        <v>408</v>
      </c>
      <c r="D144" s="52" t="s">
        <v>410</v>
      </c>
      <c r="E144" s="52" t="s">
        <v>445</v>
      </c>
      <c r="F144" s="52" t="s">
        <v>412</v>
      </c>
      <c r="G144" s="52" t="s">
        <v>77</v>
      </c>
      <c r="H144" s="50">
        <v>103300000</v>
      </c>
      <c r="I144" s="53">
        <v>255</v>
      </c>
      <c r="J144" s="52" t="s">
        <v>78</v>
      </c>
      <c r="K144" s="53">
        <v>5400</v>
      </c>
      <c r="L144" s="52" t="s">
        <v>212</v>
      </c>
      <c r="M144" s="52" t="s">
        <v>444</v>
      </c>
      <c r="N144" s="53">
        <v>1</v>
      </c>
      <c r="O144" s="52" t="s">
        <v>81</v>
      </c>
      <c r="P144" s="52" t="s">
        <v>82</v>
      </c>
      <c r="S144" s="71">
        <v>440</v>
      </c>
      <c r="T144" s="72" t="s">
        <v>1649</v>
      </c>
    </row>
    <row r="145" spans="3:20" x14ac:dyDescent="0.3">
      <c r="C145" s="52" t="s">
        <v>408</v>
      </c>
      <c r="D145" s="52" t="s">
        <v>447</v>
      </c>
      <c r="E145" s="52" t="s">
        <v>308</v>
      </c>
      <c r="F145" s="52" t="s">
        <v>412</v>
      </c>
      <c r="G145" s="52" t="s">
        <v>77</v>
      </c>
      <c r="H145" s="50">
        <v>158000000</v>
      </c>
      <c r="I145" s="53">
        <v>255</v>
      </c>
      <c r="J145" s="52" t="s">
        <v>78</v>
      </c>
      <c r="K145" s="53">
        <v>5400</v>
      </c>
      <c r="L145" s="52" t="s">
        <v>212</v>
      </c>
      <c r="M145" s="52" t="s">
        <v>446</v>
      </c>
      <c r="N145" s="53">
        <v>1</v>
      </c>
      <c r="O145" s="52" t="s">
        <v>81</v>
      </c>
      <c r="P145" s="52" t="s">
        <v>104</v>
      </c>
      <c r="S145" s="71">
        <v>442</v>
      </c>
      <c r="T145" s="72" t="s">
        <v>1650</v>
      </c>
    </row>
    <row r="146" spans="3:20" x14ac:dyDescent="0.3">
      <c r="C146" s="52" t="s">
        <v>408</v>
      </c>
      <c r="D146" s="52" t="s">
        <v>426</v>
      </c>
      <c r="E146" s="52" t="s">
        <v>419</v>
      </c>
      <c r="F146" s="52" t="s">
        <v>440</v>
      </c>
      <c r="G146" s="52" t="s">
        <v>77</v>
      </c>
      <c r="H146" s="50">
        <v>90900000</v>
      </c>
      <c r="I146" s="53">
        <v>240</v>
      </c>
      <c r="J146" s="52" t="s">
        <v>78</v>
      </c>
      <c r="K146" s="53">
        <v>4600</v>
      </c>
      <c r="L146" s="52" t="s">
        <v>212</v>
      </c>
      <c r="M146" s="52" t="s">
        <v>448</v>
      </c>
      <c r="N146" s="53">
        <v>1</v>
      </c>
      <c r="O146" s="52" t="s">
        <v>81</v>
      </c>
      <c r="P146" s="52" t="s">
        <v>104</v>
      </c>
      <c r="S146" s="71">
        <v>446</v>
      </c>
      <c r="T146" s="72" t="s">
        <v>1663</v>
      </c>
    </row>
    <row r="147" spans="3:20" x14ac:dyDescent="0.3">
      <c r="C147" s="52" t="s">
        <v>408</v>
      </c>
      <c r="D147" s="52" t="s">
        <v>450</v>
      </c>
      <c r="E147" s="52" t="s">
        <v>445</v>
      </c>
      <c r="F147" s="52" t="s">
        <v>412</v>
      </c>
      <c r="G147" s="52" t="s">
        <v>77</v>
      </c>
      <c r="H147" s="50">
        <v>113400000</v>
      </c>
      <c r="I147" s="53">
        <v>255</v>
      </c>
      <c r="J147" s="52" t="s">
        <v>78</v>
      </c>
      <c r="K147" s="53">
        <v>5400</v>
      </c>
      <c r="L147" s="52" t="s">
        <v>212</v>
      </c>
      <c r="M147" s="52" t="s">
        <v>449</v>
      </c>
      <c r="N147" s="53">
        <v>1</v>
      </c>
      <c r="O147" s="52" t="s">
        <v>81</v>
      </c>
      <c r="P147" s="52" t="s">
        <v>82</v>
      </c>
      <c r="S147" s="71">
        <v>807</v>
      </c>
      <c r="T147" s="72" t="s">
        <v>1659</v>
      </c>
    </row>
    <row r="148" spans="3:20" x14ac:dyDescent="0.3">
      <c r="C148" s="52" t="s">
        <v>408</v>
      </c>
      <c r="D148" s="52" t="s">
        <v>452</v>
      </c>
      <c r="E148" s="52" t="s">
        <v>308</v>
      </c>
      <c r="F148" s="52" t="s">
        <v>440</v>
      </c>
      <c r="G148" s="52" t="s">
        <v>77</v>
      </c>
      <c r="H148" s="50">
        <v>173300000</v>
      </c>
      <c r="I148" s="53">
        <v>292</v>
      </c>
      <c r="J148" s="52" t="s">
        <v>78</v>
      </c>
      <c r="K148" s="53">
        <v>4600</v>
      </c>
      <c r="L148" s="52" t="s">
        <v>212</v>
      </c>
      <c r="M148" s="52" t="s">
        <v>451</v>
      </c>
      <c r="N148" s="53">
        <v>1</v>
      </c>
      <c r="O148" s="52" t="s">
        <v>81</v>
      </c>
      <c r="P148" s="52" t="s">
        <v>104</v>
      </c>
      <c r="S148" s="71">
        <v>450</v>
      </c>
      <c r="T148" s="72" t="s">
        <v>1657</v>
      </c>
    </row>
    <row r="149" spans="3:20" x14ac:dyDescent="0.3">
      <c r="C149" s="52" t="s">
        <v>408</v>
      </c>
      <c r="D149" s="52" t="s">
        <v>410</v>
      </c>
      <c r="E149" s="52" t="s">
        <v>454</v>
      </c>
      <c r="F149" s="52" t="s">
        <v>455</v>
      </c>
      <c r="G149" s="52" t="s">
        <v>77</v>
      </c>
      <c r="H149" s="50">
        <v>125000000</v>
      </c>
      <c r="I149" s="53">
        <v>191</v>
      </c>
      <c r="J149" s="52" t="s">
        <v>78</v>
      </c>
      <c r="K149" s="53">
        <v>4200</v>
      </c>
      <c r="L149" s="52" t="s">
        <v>212</v>
      </c>
      <c r="M149" s="52" t="s">
        <v>453</v>
      </c>
      <c r="N149" s="53">
        <v>1</v>
      </c>
      <c r="O149" s="52" t="s">
        <v>81</v>
      </c>
      <c r="P149" s="52" t="s">
        <v>82</v>
      </c>
      <c r="S149" s="71">
        <v>458</v>
      </c>
      <c r="T149" s="72" t="s">
        <v>1672</v>
      </c>
    </row>
    <row r="150" spans="3:20" x14ac:dyDescent="0.3">
      <c r="C150" s="52" t="s">
        <v>408</v>
      </c>
      <c r="D150" s="52" t="s">
        <v>410</v>
      </c>
      <c r="E150" s="52" t="s">
        <v>415</v>
      </c>
      <c r="F150" s="52" t="s">
        <v>457</v>
      </c>
      <c r="G150" s="52" t="s">
        <v>77</v>
      </c>
      <c r="H150" s="50">
        <v>90900000</v>
      </c>
      <c r="I150" s="53">
        <v>305</v>
      </c>
      <c r="J150" s="52" t="s">
        <v>78</v>
      </c>
      <c r="K150" s="53">
        <v>6800</v>
      </c>
      <c r="L150" s="52" t="s">
        <v>212</v>
      </c>
      <c r="M150" s="52" t="s">
        <v>456</v>
      </c>
      <c r="N150" s="53">
        <v>1</v>
      </c>
      <c r="O150" s="52" t="s">
        <v>81</v>
      </c>
      <c r="P150" s="52" t="s">
        <v>82</v>
      </c>
      <c r="S150" s="71">
        <v>454</v>
      </c>
      <c r="T150" s="72" t="s">
        <v>1670</v>
      </c>
    </row>
    <row r="151" spans="3:20" x14ac:dyDescent="0.3">
      <c r="C151" s="52" t="s">
        <v>408</v>
      </c>
      <c r="D151" s="52" t="s">
        <v>413</v>
      </c>
      <c r="E151" s="52" t="s">
        <v>459</v>
      </c>
      <c r="F151" s="52" t="s">
        <v>460</v>
      </c>
      <c r="G151" s="52" t="s">
        <v>77</v>
      </c>
      <c r="H151" s="50">
        <v>108300000</v>
      </c>
      <c r="I151" s="53">
        <v>140</v>
      </c>
      <c r="J151" s="52" t="s">
        <v>78</v>
      </c>
      <c r="K151" s="53">
        <v>4900</v>
      </c>
      <c r="L151" s="52" t="s">
        <v>212</v>
      </c>
      <c r="M151" s="52" t="s">
        <v>458</v>
      </c>
      <c r="N151" s="53">
        <v>0</v>
      </c>
      <c r="O151" s="52" t="s">
        <v>81</v>
      </c>
      <c r="P151" s="52" t="s">
        <v>82</v>
      </c>
      <c r="S151" s="71">
        <v>462</v>
      </c>
      <c r="T151" s="72" t="s">
        <v>1669</v>
      </c>
    </row>
    <row r="152" spans="3:20" x14ac:dyDescent="0.3">
      <c r="C152" s="52" t="s">
        <v>408</v>
      </c>
      <c r="D152" s="52" t="s">
        <v>450</v>
      </c>
      <c r="E152" s="52" t="s">
        <v>462</v>
      </c>
      <c r="F152" s="52" t="s">
        <v>457</v>
      </c>
      <c r="G152" s="52" t="s">
        <v>77</v>
      </c>
      <c r="H152" s="50">
        <v>131300000</v>
      </c>
      <c r="I152" s="53">
        <v>305</v>
      </c>
      <c r="J152" s="52" t="s">
        <v>78</v>
      </c>
      <c r="K152" s="53">
        <v>6800</v>
      </c>
      <c r="L152" s="52" t="s">
        <v>212</v>
      </c>
      <c r="M152" s="52" t="s">
        <v>461</v>
      </c>
      <c r="N152" s="53">
        <v>1</v>
      </c>
      <c r="O152" s="52" t="s">
        <v>81</v>
      </c>
      <c r="P152" s="52" t="s">
        <v>82</v>
      </c>
      <c r="S152" s="71">
        <v>466</v>
      </c>
      <c r="T152" s="72" t="s">
        <v>1660</v>
      </c>
    </row>
    <row r="153" spans="3:20" x14ac:dyDescent="0.3">
      <c r="C153" s="52" t="s">
        <v>408</v>
      </c>
      <c r="D153" s="52" t="s">
        <v>447</v>
      </c>
      <c r="E153" s="52" t="s">
        <v>308</v>
      </c>
      <c r="F153" s="52" t="s">
        <v>457</v>
      </c>
      <c r="G153" s="52" t="s">
        <v>77</v>
      </c>
      <c r="H153" s="50">
        <v>144000000</v>
      </c>
      <c r="I153" s="53">
        <v>310</v>
      </c>
      <c r="J153" s="52" t="s">
        <v>78</v>
      </c>
      <c r="K153" s="53">
        <v>6800</v>
      </c>
      <c r="L153" s="52" t="s">
        <v>212</v>
      </c>
      <c r="M153" s="52" t="s">
        <v>463</v>
      </c>
      <c r="N153" s="53">
        <v>1</v>
      </c>
      <c r="O153" s="52" t="s">
        <v>81</v>
      </c>
      <c r="P153" s="52" t="s">
        <v>82</v>
      </c>
      <c r="S153" s="71">
        <v>470</v>
      </c>
      <c r="T153" s="72" t="s">
        <v>1667</v>
      </c>
    </row>
    <row r="154" spans="3:20" x14ac:dyDescent="0.3">
      <c r="C154" s="52" t="s">
        <v>408</v>
      </c>
      <c r="D154" s="52" t="s">
        <v>450</v>
      </c>
      <c r="E154" s="52" t="s">
        <v>462</v>
      </c>
      <c r="F154" s="52" t="s">
        <v>412</v>
      </c>
      <c r="G154" s="52" t="s">
        <v>77</v>
      </c>
      <c r="H154" s="50">
        <v>121500000</v>
      </c>
      <c r="I154" s="53">
        <v>255</v>
      </c>
      <c r="J154" s="52" t="s">
        <v>78</v>
      </c>
      <c r="K154" s="53">
        <v>5400</v>
      </c>
      <c r="L154" s="52" t="s">
        <v>212</v>
      </c>
      <c r="M154" s="52" t="s">
        <v>464</v>
      </c>
      <c r="N154" s="53">
        <v>1</v>
      </c>
      <c r="O154" s="52" t="s">
        <v>81</v>
      </c>
      <c r="P154" s="52" t="s">
        <v>82</v>
      </c>
      <c r="S154" s="71">
        <v>504</v>
      </c>
      <c r="T154" s="72" t="s">
        <v>1653</v>
      </c>
    </row>
    <row r="155" spans="3:20" x14ac:dyDescent="0.3">
      <c r="C155" s="52" t="s">
        <v>408</v>
      </c>
      <c r="D155" s="52" t="s">
        <v>466</v>
      </c>
      <c r="E155" s="52" t="s">
        <v>44</v>
      </c>
      <c r="F155" s="52" t="s">
        <v>441</v>
      </c>
      <c r="G155" s="52" t="s">
        <v>77</v>
      </c>
      <c r="H155" s="50">
        <v>100000000</v>
      </c>
      <c r="I155" s="53">
        <v>240</v>
      </c>
      <c r="J155" s="52" t="s">
        <v>78</v>
      </c>
      <c r="K155" s="53">
        <v>2000</v>
      </c>
      <c r="L155" s="52" t="s">
        <v>212</v>
      </c>
      <c r="M155" s="52" t="s">
        <v>465</v>
      </c>
      <c r="N155" s="53">
        <v>1</v>
      </c>
      <c r="O155" s="52" t="s">
        <v>81</v>
      </c>
      <c r="P155" s="52" t="s">
        <v>82</v>
      </c>
      <c r="S155" s="71">
        <v>474</v>
      </c>
      <c r="T155" s="72" t="s">
        <v>1664</v>
      </c>
    </row>
    <row r="156" spans="3:20" x14ac:dyDescent="0.3">
      <c r="C156" s="52" t="s">
        <v>408</v>
      </c>
      <c r="D156" s="52" t="s">
        <v>467</v>
      </c>
      <c r="E156" s="52" t="s">
        <v>469</v>
      </c>
      <c r="F156" s="52" t="s">
        <v>470</v>
      </c>
      <c r="G156" s="52" t="s">
        <v>77</v>
      </c>
      <c r="H156" s="50">
        <v>78800000</v>
      </c>
      <c r="I156" s="53">
        <v>138</v>
      </c>
      <c r="J156" s="52" t="s">
        <v>103</v>
      </c>
      <c r="K156" s="53">
        <v>1999</v>
      </c>
      <c r="L156" s="52" t="s">
        <v>230</v>
      </c>
      <c r="M156" s="52" t="s">
        <v>468</v>
      </c>
      <c r="N156" s="53">
        <v>1</v>
      </c>
      <c r="O156" s="52" t="s">
        <v>81</v>
      </c>
      <c r="P156" s="52" t="s">
        <v>82</v>
      </c>
      <c r="S156" s="71">
        <v>480</v>
      </c>
      <c r="T156" s="72" t="s">
        <v>1668</v>
      </c>
    </row>
    <row r="157" spans="3:20" x14ac:dyDescent="0.3">
      <c r="C157" s="52" t="s">
        <v>408</v>
      </c>
      <c r="D157" s="52" t="s">
        <v>450</v>
      </c>
      <c r="E157" s="52" t="s">
        <v>472</v>
      </c>
      <c r="F157" s="52" t="s">
        <v>457</v>
      </c>
      <c r="G157" s="52" t="s">
        <v>77</v>
      </c>
      <c r="H157" s="50">
        <v>133900000</v>
      </c>
      <c r="I157" s="53">
        <v>305</v>
      </c>
      <c r="J157" s="52" t="s">
        <v>78</v>
      </c>
      <c r="K157" s="53">
        <v>6800</v>
      </c>
      <c r="L157" s="52" t="s">
        <v>212</v>
      </c>
      <c r="M157" s="52" t="s">
        <v>471</v>
      </c>
      <c r="N157" s="53">
        <v>1</v>
      </c>
      <c r="O157" s="52" t="s">
        <v>81</v>
      </c>
      <c r="P157" s="52" t="s">
        <v>82</v>
      </c>
      <c r="S157" s="71">
        <v>478</v>
      </c>
      <c r="T157" s="72" t="s">
        <v>1665</v>
      </c>
    </row>
    <row r="158" spans="3:20" x14ac:dyDescent="0.3">
      <c r="C158" s="52" t="s">
        <v>408</v>
      </c>
      <c r="D158" s="52" t="s">
        <v>46</v>
      </c>
      <c r="E158" s="52" t="s">
        <v>308</v>
      </c>
      <c r="F158" s="52" t="s">
        <v>474</v>
      </c>
      <c r="G158" s="52" t="s">
        <v>77</v>
      </c>
      <c r="H158" s="50">
        <v>136300000</v>
      </c>
      <c r="I158" s="53">
        <v>262</v>
      </c>
      <c r="J158" s="52" t="s">
        <v>78</v>
      </c>
      <c r="K158" s="53">
        <v>3500</v>
      </c>
      <c r="L158" s="52" t="s">
        <v>377</v>
      </c>
      <c r="M158" s="52" t="s">
        <v>473</v>
      </c>
      <c r="N158" s="53">
        <v>1</v>
      </c>
      <c r="O158" s="52" t="s">
        <v>81</v>
      </c>
      <c r="P158" s="52" t="s">
        <v>82</v>
      </c>
      <c r="S158" s="71">
        <v>175</v>
      </c>
      <c r="T158" s="72" t="s">
        <v>1757</v>
      </c>
    </row>
    <row r="159" spans="3:20" x14ac:dyDescent="0.3">
      <c r="C159" s="52" t="s">
        <v>475</v>
      </c>
      <c r="D159" s="52" t="s">
        <v>480</v>
      </c>
      <c r="E159" s="52" t="s">
        <v>481</v>
      </c>
      <c r="F159" s="52" t="s">
        <v>482</v>
      </c>
      <c r="G159" s="52" t="s">
        <v>77</v>
      </c>
      <c r="H159" s="50">
        <v>90000000</v>
      </c>
      <c r="I159" s="53">
        <v>110</v>
      </c>
      <c r="J159" s="52" t="s">
        <v>42</v>
      </c>
      <c r="K159" s="53">
        <v>2351</v>
      </c>
      <c r="L159" s="52" t="s">
        <v>80</v>
      </c>
      <c r="M159" s="52" t="s">
        <v>479</v>
      </c>
      <c r="N159" s="53">
        <v>1</v>
      </c>
      <c r="O159" s="52" t="s">
        <v>81</v>
      </c>
      <c r="P159" s="52" t="s">
        <v>82</v>
      </c>
      <c r="S159" s="71">
        <v>484</v>
      </c>
      <c r="T159" s="72" t="s">
        <v>1671</v>
      </c>
    </row>
    <row r="160" spans="3:20" x14ac:dyDescent="0.3">
      <c r="C160" s="52" t="s">
        <v>475</v>
      </c>
      <c r="D160" s="52" t="s">
        <v>477</v>
      </c>
      <c r="E160" s="52" t="s">
        <v>478</v>
      </c>
      <c r="F160" s="52" t="s">
        <v>484</v>
      </c>
      <c r="G160" s="52" t="s">
        <v>77</v>
      </c>
      <c r="H160" s="50">
        <v>76300000</v>
      </c>
      <c r="I160" s="53">
        <v>0</v>
      </c>
      <c r="J160" s="52" t="s">
        <v>78</v>
      </c>
      <c r="K160" s="53">
        <v>2000</v>
      </c>
      <c r="L160" s="52" t="s">
        <v>80</v>
      </c>
      <c r="M160" s="52" t="s">
        <v>483</v>
      </c>
      <c r="N160" s="53">
        <v>1</v>
      </c>
      <c r="O160" s="52" t="s">
        <v>81</v>
      </c>
      <c r="P160" s="52" t="s">
        <v>82</v>
      </c>
      <c r="S160" s="71">
        <v>583</v>
      </c>
      <c r="T160" s="72" t="s">
        <v>1589</v>
      </c>
    </row>
    <row r="161" spans="3:20" x14ac:dyDescent="0.3">
      <c r="C161" s="52" t="s">
        <v>475</v>
      </c>
      <c r="D161" s="52" t="s">
        <v>477</v>
      </c>
      <c r="E161" s="52" t="s">
        <v>486</v>
      </c>
      <c r="F161" s="52" t="s">
        <v>487</v>
      </c>
      <c r="G161" s="52" t="s">
        <v>77</v>
      </c>
      <c r="H161" s="50">
        <v>76300000</v>
      </c>
      <c r="I161" s="53">
        <v>0</v>
      </c>
      <c r="J161" s="52" t="s">
        <v>42</v>
      </c>
      <c r="K161" s="53">
        <v>2000</v>
      </c>
      <c r="L161" s="52" t="s">
        <v>80</v>
      </c>
      <c r="M161" s="52" t="s">
        <v>485</v>
      </c>
      <c r="N161" s="53">
        <v>1</v>
      </c>
      <c r="O161" s="52" t="s">
        <v>81</v>
      </c>
      <c r="P161" s="52" t="s">
        <v>104</v>
      </c>
      <c r="S161" s="71">
        <v>498</v>
      </c>
      <c r="T161" s="72" t="s">
        <v>1655</v>
      </c>
    </row>
    <row r="162" spans="3:20" x14ac:dyDescent="0.3">
      <c r="C162" s="52" t="s">
        <v>475</v>
      </c>
      <c r="D162" s="52" t="s">
        <v>489</v>
      </c>
      <c r="E162" s="52" t="s">
        <v>407</v>
      </c>
      <c r="F162" s="52" t="s">
        <v>229</v>
      </c>
      <c r="G162" s="52" t="s">
        <v>77</v>
      </c>
      <c r="H162" s="50">
        <v>84100000</v>
      </c>
      <c r="I162" s="53">
        <v>123</v>
      </c>
      <c r="J162" s="52" t="s">
        <v>42</v>
      </c>
      <c r="K162" s="53">
        <v>1800</v>
      </c>
      <c r="L162" s="52" t="s">
        <v>80</v>
      </c>
      <c r="M162" s="52" t="s">
        <v>488</v>
      </c>
      <c r="N162" s="53">
        <v>1</v>
      </c>
      <c r="O162" s="52" t="s">
        <v>81</v>
      </c>
      <c r="P162" s="52" t="s">
        <v>82</v>
      </c>
      <c r="S162" s="71">
        <v>492</v>
      </c>
      <c r="T162" s="72" t="s">
        <v>1654</v>
      </c>
    </row>
    <row r="163" spans="3:20" x14ac:dyDescent="0.3">
      <c r="C163" s="52" t="s">
        <v>475</v>
      </c>
      <c r="D163" s="52" t="s">
        <v>480</v>
      </c>
      <c r="E163" s="52" t="s">
        <v>481</v>
      </c>
      <c r="F163" s="52" t="s">
        <v>491</v>
      </c>
      <c r="G163" s="52" t="s">
        <v>77</v>
      </c>
      <c r="H163" s="50">
        <v>82400000</v>
      </c>
      <c r="I163" s="53">
        <v>110</v>
      </c>
      <c r="J163" s="52" t="s">
        <v>42</v>
      </c>
      <c r="K163" s="53">
        <v>2351</v>
      </c>
      <c r="L163" s="52" t="s">
        <v>80</v>
      </c>
      <c r="M163" s="52" t="s">
        <v>490</v>
      </c>
      <c r="N163" s="53">
        <v>0</v>
      </c>
      <c r="O163" s="52" t="s">
        <v>81</v>
      </c>
      <c r="P163" s="52" t="s">
        <v>82</v>
      </c>
      <c r="S163" s="71">
        <v>496</v>
      </c>
      <c r="T163" s="72" t="s">
        <v>1662</v>
      </c>
    </row>
    <row r="164" spans="3:20" x14ac:dyDescent="0.3">
      <c r="C164" s="52" t="s">
        <v>475</v>
      </c>
      <c r="D164" s="52" t="s">
        <v>480</v>
      </c>
      <c r="E164" s="52" t="s">
        <v>481</v>
      </c>
      <c r="F164" s="52" t="s">
        <v>493</v>
      </c>
      <c r="G164" s="52" t="s">
        <v>77</v>
      </c>
      <c r="H164" s="50">
        <v>88100000</v>
      </c>
      <c r="I164" s="53">
        <v>84</v>
      </c>
      <c r="J164" s="52" t="s">
        <v>42</v>
      </c>
      <c r="K164" s="53">
        <v>2476</v>
      </c>
      <c r="L164" s="52" t="s">
        <v>80</v>
      </c>
      <c r="M164" s="52" t="s">
        <v>492</v>
      </c>
      <c r="N164" s="53">
        <v>0</v>
      </c>
      <c r="O164" s="52" t="s">
        <v>84</v>
      </c>
      <c r="P164" s="52" t="s">
        <v>82</v>
      </c>
      <c r="S164" s="71">
        <v>499</v>
      </c>
      <c r="T164" s="72" t="s">
        <v>1656</v>
      </c>
    </row>
    <row r="165" spans="3:20" x14ac:dyDescent="0.3">
      <c r="C165" s="52" t="s">
        <v>475</v>
      </c>
      <c r="D165" s="52" t="s">
        <v>480</v>
      </c>
      <c r="E165" s="52" t="s">
        <v>481</v>
      </c>
      <c r="F165" s="52" t="s">
        <v>495</v>
      </c>
      <c r="G165" s="52" t="s">
        <v>77</v>
      </c>
      <c r="H165" s="50">
        <v>85600000</v>
      </c>
      <c r="I165" s="53">
        <v>84</v>
      </c>
      <c r="J165" s="52" t="s">
        <v>42</v>
      </c>
      <c r="K165" s="53">
        <v>2476</v>
      </c>
      <c r="L165" s="52" t="s">
        <v>80</v>
      </c>
      <c r="M165" s="52" t="s">
        <v>494</v>
      </c>
      <c r="N165" s="53">
        <v>0</v>
      </c>
      <c r="O165" s="52" t="s">
        <v>84</v>
      </c>
      <c r="P165" s="52" t="s">
        <v>82</v>
      </c>
      <c r="S165" s="71">
        <v>500</v>
      </c>
      <c r="T165" s="72" t="s">
        <v>1666</v>
      </c>
    </row>
    <row r="166" spans="3:20" x14ac:dyDescent="0.3">
      <c r="C166" s="52" t="s">
        <v>475</v>
      </c>
      <c r="D166" s="52" t="s">
        <v>480</v>
      </c>
      <c r="E166" s="52" t="s">
        <v>481</v>
      </c>
      <c r="F166" s="52" t="s">
        <v>497</v>
      </c>
      <c r="G166" s="52" t="s">
        <v>77</v>
      </c>
      <c r="H166" s="50">
        <v>93600000</v>
      </c>
      <c r="I166" s="53">
        <v>84</v>
      </c>
      <c r="J166" s="52" t="s">
        <v>42</v>
      </c>
      <c r="K166" s="53">
        <v>2476</v>
      </c>
      <c r="L166" s="52" t="s">
        <v>80</v>
      </c>
      <c r="M166" s="52" t="s">
        <v>496</v>
      </c>
      <c r="N166" s="53">
        <v>1</v>
      </c>
      <c r="O166" s="52" t="s">
        <v>84</v>
      </c>
      <c r="P166" s="52" t="s">
        <v>82</v>
      </c>
      <c r="S166" s="71">
        <v>508</v>
      </c>
      <c r="T166" s="72" t="s">
        <v>1673</v>
      </c>
    </row>
    <row r="167" spans="3:20" x14ac:dyDescent="0.3">
      <c r="C167" s="52" t="s">
        <v>475</v>
      </c>
      <c r="D167" s="52" t="s">
        <v>480</v>
      </c>
      <c r="E167" s="52" t="s">
        <v>481</v>
      </c>
      <c r="F167" s="52" t="s">
        <v>499</v>
      </c>
      <c r="G167" s="52" t="s">
        <v>77</v>
      </c>
      <c r="H167" s="50">
        <v>92800000</v>
      </c>
      <c r="I167" s="53">
        <v>110</v>
      </c>
      <c r="J167" s="52" t="s">
        <v>42</v>
      </c>
      <c r="K167" s="53">
        <v>2351</v>
      </c>
      <c r="L167" s="52" t="s">
        <v>80</v>
      </c>
      <c r="M167" s="52" t="s">
        <v>498</v>
      </c>
      <c r="N167" s="53">
        <v>1</v>
      </c>
      <c r="O167" s="52" t="s">
        <v>81</v>
      </c>
      <c r="P167" s="52" t="s">
        <v>82</v>
      </c>
      <c r="S167" s="71">
        <v>104</v>
      </c>
      <c r="T167" s="72" t="s">
        <v>1661</v>
      </c>
    </row>
    <row r="168" spans="3:20" x14ac:dyDescent="0.3">
      <c r="C168" s="52" t="s">
        <v>475</v>
      </c>
      <c r="D168" s="52" t="s">
        <v>480</v>
      </c>
      <c r="E168" s="52" t="s">
        <v>481</v>
      </c>
      <c r="F168" s="52" t="s">
        <v>501</v>
      </c>
      <c r="G168" s="52" t="s">
        <v>222</v>
      </c>
      <c r="H168" s="50">
        <v>96300000</v>
      </c>
      <c r="I168" s="53">
        <v>83</v>
      </c>
      <c r="J168" s="52" t="s">
        <v>42</v>
      </c>
      <c r="K168" s="53">
        <v>2476</v>
      </c>
      <c r="L168" s="52" t="s">
        <v>80</v>
      </c>
      <c r="M168" s="52" t="s">
        <v>500</v>
      </c>
      <c r="N168" s="53">
        <v>1</v>
      </c>
      <c r="O168" s="52" t="s">
        <v>84</v>
      </c>
      <c r="P168" s="52" t="s">
        <v>82</v>
      </c>
      <c r="S168" s="71">
        <v>516</v>
      </c>
      <c r="T168" s="72" t="s">
        <v>1674</v>
      </c>
    </row>
    <row r="169" spans="3:20" x14ac:dyDescent="0.3">
      <c r="C169" s="52" t="s">
        <v>475</v>
      </c>
      <c r="D169" s="52" t="s">
        <v>502</v>
      </c>
      <c r="E169" s="52" t="s">
        <v>407</v>
      </c>
      <c r="F169" s="52" t="s">
        <v>504</v>
      </c>
      <c r="G169" s="52" t="s">
        <v>77</v>
      </c>
      <c r="H169" s="50">
        <v>75400000</v>
      </c>
      <c r="I169" s="53">
        <v>142</v>
      </c>
      <c r="J169" s="52" t="s">
        <v>42</v>
      </c>
      <c r="K169" s="53">
        <v>1975</v>
      </c>
      <c r="L169" s="52" t="s">
        <v>80</v>
      </c>
      <c r="M169" s="52" t="s">
        <v>503</v>
      </c>
      <c r="N169" s="53">
        <v>1</v>
      </c>
      <c r="O169" s="52" t="s">
        <v>81</v>
      </c>
      <c r="P169" s="52" t="s">
        <v>82</v>
      </c>
      <c r="S169" s="71">
        <v>520</v>
      </c>
      <c r="T169" s="72" t="s">
        <v>1683</v>
      </c>
    </row>
    <row r="170" spans="3:20" x14ac:dyDescent="0.3">
      <c r="C170" s="52" t="s">
        <v>475</v>
      </c>
      <c r="D170" s="52" t="s">
        <v>502</v>
      </c>
      <c r="E170" s="52" t="s">
        <v>506</v>
      </c>
      <c r="F170" s="52" t="s">
        <v>507</v>
      </c>
      <c r="G170" s="52" t="s">
        <v>77</v>
      </c>
      <c r="H170" s="50">
        <v>75900000</v>
      </c>
      <c r="I170" s="53">
        <v>112</v>
      </c>
      <c r="J170" s="52" t="s">
        <v>42</v>
      </c>
      <c r="K170" s="53">
        <v>1991</v>
      </c>
      <c r="L170" s="52" t="s">
        <v>80</v>
      </c>
      <c r="M170" s="52" t="s">
        <v>505</v>
      </c>
      <c r="N170" s="53">
        <v>1</v>
      </c>
      <c r="O170" s="52" t="s">
        <v>84</v>
      </c>
      <c r="P170" s="52" t="s">
        <v>82</v>
      </c>
      <c r="S170" s="71">
        <v>524</v>
      </c>
      <c r="T170" s="72" t="s">
        <v>1682</v>
      </c>
    </row>
    <row r="171" spans="3:20" x14ac:dyDescent="0.3">
      <c r="C171" s="52" t="s">
        <v>475</v>
      </c>
      <c r="D171" s="52" t="s">
        <v>502</v>
      </c>
      <c r="E171" s="52" t="s">
        <v>506</v>
      </c>
      <c r="F171" s="52" t="s">
        <v>509</v>
      </c>
      <c r="G171" s="52" t="s">
        <v>77</v>
      </c>
      <c r="H171" s="50">
        <v>79600000</v>
      </c>
      <c r="I171" s="53">
        <v>112</v>
      </c>
      <c r="J171" s="52" t="s">
        <v>42</v>
      </c>
      <c r="K171" s="53">
        <v>1991</v>
      </c>
      <c r="L171" s="52" t="s">
        <v>80</v>
      </c>
      <c r="M171" s="52" t="s">
        <v>508</v>
      </c>
      <c r="N171" s="53">
        <v>1</v>
      </c>
      <c r="O171" s="52" t="s">
        <v>84</v>
      </c>
      <c r="P171" s="52" t="s">
        <v>82</v>
      </c>
      <c r="S171" s="71">
        <v>558</v>
      </c>
      <c r="T171" s="72" t="s">
        <v>1679</v>
      </c>
    </row>
    <row r="172" spans="3:20" x14ac:dyDescent="0.3">
      <c r="C172" s="52" t="s">
        <v>475</v>
      </c>
      <c r="D172" s="52" t="s">
        <v>502</v>
      </c>
      <c r="E172" s="52" t="s">
        <v>511</v>
      </c>
      <c r="F172" s="52" t="s">
        <v>512</v>
      </c>
      <c r="G172" s="52" t="s">
        <v>77</v>
      </c>
      <c r="H172" s="50">
        <v>81100000</v>
      </c>
      <c r="I172" s="53">
        <v>112</v>
      </c>
      <c r="J172" s="52" t="s">
        <v>78</v>
      </c>
      <c r="K172" s="53">
        <v>1991</v>
      </c>
      <c r="L172" s="52" t="s">
        <v>80</v>
      </c>
      <c r="M172" s="52" t="s">
        <v>510</v>
      </c>
      <c r="N172" s="53">
        <v>1</v>
      </c>
      <c r="O172" s="52" t="s">
        <v>84</v>
      </c>
      <c r="P172" s="52" t="s">
        <v>82</v>
      </c>
      <c r="S172" s="71">
        <v>562</v>
      </c>
      <c r="T172" s="72" t="s">
        <v>1676</v>
      </c>
    </row>
    <row r="173" spans="3:20" x14ac:dyDescent="0.3">
      <c r="C173" s="52" t="s">
        <v>475</v>
      </c>
      <c r="D173" s="52" t="s">
        <v>514</v>
      </c>
      <c r="E173" s="52" t="s">
        <v>476</v>
      </c>
      <c r="F173" s="52" t="s">
        <v>515</v>
      </c>
      <c r="G173" s="52" t="s">
        <v>77</v>
      </c>
      <c r="H173" s="50">
        <v>88800000</v>
      </c>
      <c r="I173" s="53">
        <v>188</v>
      </c>
      <c r="J173" s="52" t="s">
        <v>42</v>
      </c>
      <c r="K173" s="53">
        <v>2700</v>
      </c>
      <c r="L173" s="52" t="s">
        <v>80</v>
      </c>
      <c r="M173" s="52" t="s">
        <v>513</v>
      </c>
      <c r="N173" s="53">
        <v>1</v>
      </c>
      <c r="O173" s="52" t="s">
        <v>81</v>
      </c>
      <c r="P173" s="52" t="s">
        <v>82</v>
      </c>
      <c r="S173" s="71">
        <v>566</v>
      </c>
      <c r="T173" s="72" t="s">
        <v>1678</v>
      </c>
    </row>
    <row r="174" spans="3:20" x14ac:dyDescent="0.3">
      <c r="C174" s="52" t="s">
        <v>475</v>
      </c>
      <c r="D174" s="52" t="s">
        <v>517</v>
      </c>
      <c r="E174" s="52" t="s">
        <v>481</v>
      </c>
      <c r="F174" s="52" t="s">
        <v>518</v>
      </c>
      <c r="G174" s="52" t="s">
        <v>77</v>
      </c>
      <c r="H174" s="50">
        <v>95300000</v>
      </c>
      <c r="I174" s="53">
        <v>83</v>
      </c>
      <c r="J174" s="52" t="s">
        <v>42</v>
      </c>
      <c r="K174" s="53">
        <v>2500</v>
      </c>
      <c r="L174" s="52" t="s">
        <v>80</v>
      </c>
      <c r="M174" s="52" t="s">
        <v>516</v>
      </c>
      <c r="N174" s="53">
        <v>0</v>
      </c>
      <c r="O174" s="52" t="s">
        <v>84</v>
      </c>
      <c r="P174" s="52" t="s">
        <v>82</v>
      </c>
      <c r="S174" s="71">
        <v>570</v>
      </c>
      <c r="T174" s="72" t="s">
        <v>1684</v>
      </c>
    </row>
    <row r="175" spans="3:20" x14ac:dyDescent="0.3">
      <c r="C175" s="52" t="s">
        <v>475</v>
      </c>
      <c r="D175" s="52" t="s">
        <v>517</v>
      </c>
      <c r="E175" s="52" t="s">
        <v>481</v>
      </c>
      <c r="F175" s="52" t="s">
        <v>520</v>
      </c>
      <c r="G175" s="52" t="s">
        <v>77</v>
      </c>
      <c r="H175" s="50">
        <v>116600000</v>
      </c>
      <c r="I175" s="53">
        <v>83</v>
      </c>
      <c r="J175" s="52" t="s">
        <v>42</v>
      </c>
      <c r="K175" s="53">
        <v>2500</v>
      </c>
      <c r="L175" s="52" t="s">
        <v>80</v>
      </c>
      <c r="M175" s="52" t="s">
        <v>519</v>
      </c>
      <c r="N175" s="53">
        <v>1</v>
      </c>
      <c r="O175" s="52" t="s">
        <v>84</v>
      </c>
      <c r="P175" s="52" t="s">
        <v>82</v>
      </c>
      <c r="S175" s="71">
        <v>578</v>
      </c>
      <c r="T175" s="72" t="s">
        <v>1681</v>
      </c>
    </row>
    <row r="176" spans="3:20" x14ac:dyDescent="0.3">
      <c r="C176" s="52" t="s">
        <v>475</v>
      </c>
      <c r="D176" s="52" t="s">
        <v>522</v>
      </c>
      <c r="E176" s="52" t="s">
        <v>239</v>
      </c>
      <c r="F176" s="52" t="s">
        <v>437</v>
      </c>
      <c r="G176" s="52" t="s">
        <v>77</v>
      </c>
      <c r="H176" s="50">
        <v>92400000</v>
      </c>
      <c r="I176" s="53">
        <v>164</v>
      </c>
      <c r="J176" s="52" t="s">
        <v>42</v>
      </c>
      <c r="K176" s="53">
        <v>1998</v>
      </c>
      <c r="L176" s="52" t="s">
        <v>80</v>
      </c>
      <c r="M176" s="52" t="s">
        <v>521</v>
      </c>
      <c r="N176" s="53">
        <v>1</v>
      </c>
      <c r="O176" s="52" t="s">
        <v>81</v>
      </c>
      <c r="P176" s="52" t="s">
        <v>82</v>
      </c>
      <c r="S176" s="71">
        <v>540</v>
      </c>
      <c r="T176" s="72" t="s">
        <v>1675</v>
      </c>
    </row>
    <row r="177" spans="3:20" x14ac:dyDescent="0.3">
      <c r="C177" s="52" t="s">
        <v>475</v>
      </c>
      <c r="D177" s="52" t="s">
        <v>522</v>
      </c>
      <c r="E177" s="52" t="s">
        <v>239</v>
      </c>
      <c r="F177" s="52" t="s">
        <v>524</v>
      </c>
      <c r="G177" s="52" t="s">
        <v>77</v>
      </c>
      <c r="H177" s="50">
        <v>95800000</v>
      </c>
      <c r="I177" s="53">
        <v>164</v>
      </c>
      <c r="J177" s="52" t="s">
        <v>42</v>
      </c>
      <c r="K177" s="53">
        <v>1998</v>
      </c>
      <c r="L177" s="52" t="s">
        <v>80</v>
      </c>
      <c r="M177" s="52" t="s">
        <v>523</v>
      </c>
      <c r="N177" s="53">
        <v>1</v>
      </c>
      <c r="O177" s="52" t="s">
        <v>81</v>
      </c>
      <c r="P177" s="52" t="s">
        <v>82</v>
      </c>
      <c r="S177" s="71">
        <v>554</v>
      </c>
      <c r="T177" s="72" t="s">
        <v>1685</v>
      </c>
    </row>
    <row r="178" spans="3:20" x14ac:dyDescent="0.3">
      <c r="C178" s="52" t="s">
        <v>475</v>
      </c>
      <c r="D178" s="52" t="s">
        <v>522</v>
      </c>
      <c r="E178" s="52" t="s">
        <v>526</v>
      </c>
      <c r="F178" s="52" t="s">
        <v>527</v>
      </c>
      <c r="G178" s="52" t="s">
        <v>77</v>
      </c>
      <c r="H178" s="50">
        <v>83500000</v>
      </c>
      <c r="I178" s="53">
        <v>175</v>
      </c>
      <c r="J178" s="52" t="s">
        <v>42</v>
      </c>
      <c r="K178" s="53">
        <v>1995</v>
      </c>
      <c r="L178" s="52" t="s">
        <v>80</v>
      </c>
      <c r="M178" s="52" t="s">
        <v>525</v>
      </c>
      <c r="N178" s="53">
        <v>1</v>
      </c>
      <c r="O178" s="52" t="s">
        <v>84</v>
      </c>
      <c r="P178" s="52" t="s">
        <v>82</v>
      </c>
      <c r="S178" s="71">
        <v>512</v>
      </c>
      <c r="T178" s="72" t="s">
        <v>1686</v>
      </c>
    </row>
    <row r="179" spans="3:20" x14ac:dyDescent="0.3">
      <c r="C179" s="52" t="s">
        <v>475</v>
      </c>
      <c r="D179" s="52" t="s">
        <v>529</v>
      </c>
      <c r="E179" s="52" t="s">
        <v>407</v>
      </c>
      <c r="F179" s="52" t="s">
        <v>530</v>
      </c>
      <c r="G179" s="52" t="s">
        <v>77</v>
      </c>
      <c r="H179" s="50">
        <v>83600000</v>
      </c>
      <c r="I179" s="53">
        <v>172</v>
      </c>
      <c r="J179" s="52" t="s">
        <v>42</v>
      </c>
      <c r="K179" s="53">
        <v>2349</v>
      </c>
      <c r="L179" s="52" t="s">
        <v>80</v>
      </c>
      <c r="M179" s="52" t="s">
        <v>528</v>
      </c>
      <c r="N179" s="53">
        <v>1</v>
      </c>
      <c r="O179" s="52" t="s">
        <v>81</v>
      </c>
      <c r="P179" s="52" t="s">
        <v>82</v>
      </c>
      <c r="S179" s="73">
        <v>999</v>
      </c>
      <c r="T179" s="74" t="s">
        <v>1759</v>
      </c>
    </row>
    <row r="180" spans="3:20" x14ac:dyDescent="0.3">
      <c r="C180" s="52" t="s">
        <v>475</v>
      </c>
      <c r="D180" s="52" t="s">
        <v>522</v>
      </c>
      <c r="E180" s="52" t="s">
        <v>526</v>
      </c>
      <c r="F180" s="52" t="s">
        <v>532</v>
      </c>
      <c r="G180" s="52" t="s">
        <v>77</v>
      </c>
      <c r="H180" s="50">
        <v>102800000</v>
      </c>
      <c r="I180" s="53">
        <v>175</v>
      </c>
      <c r="J180" s="52" t="s">
        <v>42</v>
      </c>
      <c r="K180" s="53">
        <v>1995</v>
      </c>
      <c r="L180" s="52" t="s">
        <v>80</v>
      </c>
      <c r="M180" s="52" t="s">
        <v>531</v>
      </c>
      <c r="N180" s="53">
        <v>1</v>
      </c>
      <c r="O180" s="52" t="s">
        <v>84</v>
      </c>
      <c r="P180" s="52" t="s">
        <v>82</v>
      </c>
      <c r="S180" s="71">
        <v>528</v>
      </c>
      <c r="T180" s="72" t="s">
        <v>1680</v>
      </c>
    </row>
    <row r="181" spans="3:20" x14ac:dyDescent="0.3">
      <c r="C181" s="52" t="s">
        <v>475</v>
      </c>
      <c r="D181" s="52" t="s">
        <v>522</v>
      </c>
      <c r="E181" s="52" t="s">
        <v>239</v>
      </c>
      <c r="F181" s="52" t="s">
        <v>441</v>
      </c>
      <c r="G181" s="52" t="s">
        <v>77</v>
      </c>
      <c r="H181" s="50">
        <v>81800000</v>
      </c>
      <c r="I181" s="53">
        <v>164</v>
      </c>
      <c r="J181" s="52" t="s">
        <v>78</v>
      </c>
      <c r="K181" s="53">
        <v>1998</v>
      </c>
      <c r="L181" s="52" t="s">
        <v>80</v>
      </c>
      <c r="M181" s="52" t="s">
        <v>533</v>
      </c>
      <c r="N181" s="53">
        <v>1</v>
      </c>
      <c r="O181" s="52" t="s">
        <v>81</v>
      </c>
      <c r="P181" s="52" t="s">
        <v>82</v>
      </c>
      <c r="S181" s="71">
        <v>586</v>
      </c>
      <c r="T181" s="72" t="s">
        <v>1692</v>
      </c>
    </row>
    <row r="182" spans="3:20" x14ac:dyDescent="0.3">
      <c r="C182" s="52" t="s">
        <v>475</v>
      </c>
      <c r="D182" s="52" t="s">
        <v>535</v>
      </c>
      <c r="E182" s="52" t="s">
        <v>407</v>
      </c>
      <c r="F182" s="52" t="s">
        <v>536</v>
      </c>
      <c r="G182" s="52" t="s">
        <v>77</v>
      </c>
      <c r="H182" s="50">
        <v>122400000</v>
      </c>
      <c r="I182" s="53">
        <v>240</v>
      </c>
      <c r="J182" s="52" t="s">
        <v>78</v>
      </c>
      <c r="K182" s="53">
        <v>2959</v>
      </c>
      <c r="L182" s="52" t="s">
        <v>80</v>
      </c>
      <c r="M182" s="52" t="s">
        <v>534</v>
      </c>
      <c r="N182" s="53">
        <v>1</v>
      </c>
      <c r="O182" s="52" t="s">
        <v>84</v>
      </c>
      <c r="P182" s="52" t="s">
        <v>82</v>
      </c>
      <c r="S182" s="71">
        <v>275</v>
      </c>
      <c r="T182" s="72" t="s">
        <v>1697</v>
      </c>
    </row>
    <row r="183" spans="3:20" x14ac:dyDescent="0.3">
      <c r="C183" s="52" t="s">
        <v>475</v>
      </c>
      <c r="D183" s="52" t="s">
        <v>529</v>
      </c>
      <c r="E183" s="52" t="s">
        <v>407</v>
      </c>
      <c r="F183" s="52" t="s">
        <v>369</v>
      </c>
      <c r="G183" s="52" t="s">
        <v>77</v>
      </c>
      <c r="H183" s="50">
        <v>87500000</v>
      </c>
      <c r="I183" s="53">
        <v>172</v>
      </c>
      <c r="J183" s="52" t="s">
        <v>78</v>
      </c>
      <c r="K183" s="53">
        <v>2349</v>
      </c>
      <c r="L183" s="52" t="s">
        <v>80</v>
      </c>
      <c r="M183" s="52" t="s">
        <v>537</v>
      </c>
      <c r="N183" s="53">
        <v>1</v>
      </c>
      <c r="O183" s="52" t="s">
        <v>81</v>
      </c>
      <c r="P183" s="52" t="s">
        <v>82</v>
      </c>
      <c r="S183" s="71">
        <v>591</v>
      </c>
      <c r="T183" s="72" t="s">
        <v>1687</v>
      </c>
    </row>
    <row r="184" spans="3:20" x14ac:dyDescent="0.3">
      <c r="C184" s="52" t="s">
        <v>475</v>
      </c>
      <c r="D184" s="52" t="s">
        <v>535</v>
      </c>
      <c r="E184" s="52" t="s">
        <v>407</v>
      </c>
      <c r="F184" s="52" t="s">
        <v>539</v>
      </c>
      <c r="G184" s="52" t="s">
        <v>77</v>
      </c>
      <c r="H184" s="50">
        <v>102600000</v>
      </c>
      <c r="I184" s="53">
        <v>260</v>
      </c>
      <c r="J184" s="52" t="s">
        <v>78</v>
      </c>
      <c r="K184" s="53">
        <v>3778</v>
      </c>
      <c r="L184" s="52" t="s">
        <v>80</v>
      </c>
      <c r="M184" s="52" t="s">
        <v>538</v>
      </c>
      <c r="N184" s="53">
        <v>1</v>
      </c>
      <c r="O184" s="52" t="s">
        <v>81</v>
      </c>
      <c r="P184" s="52" t="s">
        <v>82</v>
      </c>
      <c r="S184" s="71">
        <v>598</v>
      </c>
      <c r="T184" s="72" t="s">
        <v>1690</v>
      </c>
    </row>
    <row r="185" spans="3:20" x14ac:dyDescent="0.3">
      <c r="C185" s="52" t="s">
        <v>475</v>
      </c>
      <c r="D185" s="52" t="s">
        <v>535</v>
      </c>
      <c r="E185" s="52" t="s">
        <v>476</v>
      </c>
      <c r="F185" s="52" t="s">
        <v>541</v>
      </c>
      <c r="G185" s="52" t="s">
        <v>77</v>
      </c>
      <c r="H185" s="50">
        <v>137800000</v>
      </c>
      <c r="I185" s="53">
        <v>240</v>
      </c>
      <c r="J185" s="52" t="s">
        <v>78</v>
      </c>
      <c r="K185" s="53">
        <v>2959</v>
      </c>
      <c r="L185" s="52" t="s">
        <v>80</v>
      </c>
      <c r="M185" s="52" t="s">
        <v>540</v>
      </c>
      <c r="N185" s="53">
        <v>1</v>
      </c>
      <c r="O185" s="52" t="s">
        <v>84</v>
      </c>
      <c r="P185" s="52" t="s">
        <v>82</v>
      </c>
      <c r="S185" s="71">
        <v>600</v>
      </c>
      <c r="T185" s="72" t="s">
        <v>1700</v>
      </c>
    </row>
    <row r="186" spans="3:20" x14ac:dyDescent="0.3">
      <c r="C186" s="52" t="s">
        <v>475</v>
      </c>
      <c r="D186" s="52" t="s">
        <v>535</v>
      </c>
      <c r="E186" s="52" t="s">
        <v>476</v>
      </c>
      <c r="F186" s="52" t="s">
        <v>543</v>
      </c>
      <c r="G186" s="52" t="s">
        <v>77</v>
      </c>
      <c r="H186" s="50">
        <v>126300000</v>
      </c>
      <c r="I186" s="53">
        <v>260</v>
      </c>
      <c r="J186" s="52" t="s">
        <v>78</v>
      </c>
      <c r="K186" s="53">
        <v>3778</v>
      </c>
      <c r="L186" s="52" t="s">
        <v>80</v>
      </c>
      <c r="M186" s="52" t="s">
        <v>542</v>
      </c>
      <c r="N186" s="53">
        <v>1</v>
      </c>
      <c r="O186" s="52" t="s">
        <v>81</v>
      </c>
      <c r="P186" s="52" t="s">
        <v>82</v>
      </c>
      <c r="S186" s="71">
        <v>604</v>
      </c>
      <c r="T186" s="72" t="s">
        <v>1688</v>
      </c>
    </row>
    <row r="187" spans="3:20" x14ac:dyDescent="0.3">
      <c r="C187" s="52" t="s">
        <v>475</v>
      </c>
      <c r="D187" s="52" t="s">
        <v>529</v>
      </c>
      <c r="E187" s="52" t="s">
        <v>506</v>
      </c>
      <c r="F187" s="52" t="s">
        <v>545</v>
      </c>
      <c r="G187" s="52" t="s">
        <v>77</v>
      </c>
      <c r="H187" s="50">
        <v>99100000</v>
      </c>
      <c r="I187" s="53">
        <v>194</v>
      </c>
      <c r="J187" s="52" t="s">
        <v>42</v>
      </c>
      <c r="K187" s="53">
        <v>2199</v>
      </c>
      <c r="L187" s="52" t="s">
        <v>80</v>
      </c>
      <c r="M187" s="52" t="s">
        <v>544</v>
      </c>
      <c r="N187" s="53">
        <v>1</v>
      </c>
      <c r="O187" s="52" t="s">
        <v>84</v>
      </c>
      <c r="P187" s="52" t="s">
        <v>82</v>
      </c>
      <c r="S187" s="71">
        <v>258</v>
      </c>
      <c r="T187" s="72" t="s">
        <v>1689</v>
      </c>
    </row>
    <row r="188" spans="3:20" x14ac:dyDescent="0.3">
      <c r="C188" s="52" t="s">
        <v>475</v>
      </c>
      <c r="D188" s="52" t="s">
        <v>529</v>
      </c>
      <c r="E188" s="52" t="s">
        <v>506</v>
      </c>
      <c r="F188" s="52" t="s">
        <v>547</v>
      </c>
      <c r="G188" s="52" t="s">
        <v>77</v>
      </c>
      <c r="H188" s="50">
        <v>93800000</v>
      </c>
      <c r="I188" s="53">
        <v>194</v>
      </c>
      <c r="J188" s="52" t="s">
        <v>78</v>
      </c>
      <c r="K188" s="53">
        <v>2199</v>
      </c>
      <c r="L188" s="52" t="s">
        <v>80</v>
      </c>
      <c r="M188" s="52" t="s">
        <v>546</v>
      </c>
      <c r="N188" s="53">
        <v>1</v>
      </c>
      <c r="O188" s="52" t="s">
        <v>84</v>
      </c>
      <c r="P188" s="52" t="s">
        <v>82</v>
      </c>
      <c r="S188" s="71">
        <v>616</v>
      </c>
      <c r="T188" s="72" t="s">
        <v>1693</v>
      </c>
    </row>
    <row r="189" spans="3:20" x14ac:dyDescent="0.3">
      <c r="C189" s="52" t="s">
        <v>475</v>
      </c>
      <c r="D189" s="52" t="s">
        <v>549</v>
      </c>
      <c r="E189" s="52" t="s">
        <v>476</v>
      </c>
      <c r="F189" s="52" t="s">
        <v>402</v>
      </c>
      <c r="G189" s="52" t="s">
        <v>77</v>
      </c>
      <c r="H189" s="50">
        <v>132500000</v>
      </c>
      <c r="I189" s="53">
        <v>173</v>
      </c>
      <c r="J189" s="52" t="s">
        <v>78</v>
      </c>
      <c r="K189" s="53">
        <v>2359</v>
      </c>
      <c r="L189" s="52" t="s">
        <v>80</v>
      </c>
      <c r="M189" s="52" t="s">
        <v>548</v>
      </c>
      <c r="N189" s="53">
        <v>1</v>
      </c>
      <c r="O189" s="52" t="s">
        <v>81</v>
      </c>
      <c r="P189" s="52" t="s">
        <v>82</v>
      </c>
      <c r="S189" s="71">
        <v>620</v>
      </c>
      <c r="T189" s="72" t="s">
        <v>1698</v>
      </c>
    </row>
    <row r="190" spans="3:20" x14ac:dyDescent="0.3">
      <c r="C190" s="52" t="s">
        <v>475</v>
      </c>
      <c r="D190" s="52" t="s">
        <v>549</v>
      </c>
      <c r="E190" s="52" t="s">
        <v>476</v>
      </c>
      <c r="F190" s="52" t="s">
        <v>530</v>
      </c>
      <c r="G190" s="52" t="s">
        <v>77</v>
      </c>
      <c r="H190" s="50">
        <v>125000000</v>
      </c>
      <c r="I190" s="53">
        <v>173</v>
      </c>
      <c r="J190" s="52" t="s">
        <v>42</v>
      </c>
      <c r="K190" s="53">
        <v>2359</v>
      </c>
      <c r="L190" s="52" t="s">
        <v>80</v>
      </c>
      <c r="M190" s="52" t="s">
        <v>550</v>
      </c>
      <c r="N190" s="53">
        <v>1</v>
      </c>
      <c r="O190" s="52" t="s">
        <v>81</v>
      </c>
      <c r="P190" s="52" t="s">
        <v>82</v>
      </c>
      <c r="S190" s="71">
        <v>630</v>
      </c>
      <c r="T190" s="72" t="s">
        <v>1696</v>
      </c>
    </row>
    <row r="191" spans="3:20" x14ac:dyDescent="0.3">
      <c r="C191" s="52" t="s">
        <v>475</v>
      </c>
      <c r="D191" s="52" t="s">
        <v>522</v>
      </c>
      <c r="E191" s="52" t="s">
        <v>552</v>
      </c>
      <c r="F191" s="52" t="s">
        <v>553</v>
      </c>
      <c r="G191" s="52" t="s">
        <v>77</v>
      </c>
      <c r="H191" s="50">
        <v>101100000</v>
      </c>
      <c r="I191" s="53">
        <v>156</v>
      </c>
      <c r="J191" s="52" t="s">
        <v>103</v>
      </c>
      <c r="K191" s="53">
        <v>1999</v>
      </c>
      <c r="L191" s="52" t="s">
        <v>80</v>
      </c>
      <c r="M191" s="52" t="s">
        <v>551</v>
      </c>
      <c r="N191" s="53">
        <v>1</v>
      </c>
      <c r="O191" s="52" t="s">
        <v>81</v>
      </c>
      <c r="P191" s="52" t="s">
        <v>82</v>
      </c>
      <c r="S191" s="71">
        <v>634</v>
      </c>
      <c r="T191" s="72" t="s">
        <v>1701</v>
      </c>
    </row>
    <row r="192" spans="3:20" x14ac:dyDescent="0.3">
      <c r="C192" s="52" t="s">
        <v>37</v>
      </c>
      <c r="D192" s="52" t="s">
        <v>556</v>
      </c>
      <c r="E192" s="52" t="s">
        <v>50</v>
      </c>
      <c r="F192" s="52" t="s">
        <v>557</v>
      </c>
      <c r="G192" s="52" t="s">
        <v>77</v>
      </c>
      <c r="H192" s="50">
        <v>78900000</v>
      </c>
      <c r="I192" s="53">
        <v>140</v>
      </c>
      <c r="J192" s="52" t="s">
        <v>42</v>
      </c>
      <c r="K192" s="53">
        <v>2156</v>
      </c>
      <c r="L192" s="52" t="s">
        <v>212</v>
      </c>
      <c r="M192" s="52" t="s">
        <v>555</v>
      </c>
      <c r="N192" s="53">
        <v>1</v>
      </c>
      <c r="O192" s="52" t="s">
        <v>81</v>
      </c>
      <c r="P192" s="52" t="s">
        <v>82</v>
      </c>
      <c r="S192" s="71">
        <v>826</v>
      </c>
      <c r="T192" s="72" t="s">
        <v>1593</v>
      </c>
    </row>
    <row r="193" spans="3:20" x14ac:dyDescent="0.3">
      <c r="C193" s="52" t="s">
        <v>37</v>
      </c>
      <c r="D193" s="52" t="s">
        <v>559</v>
      </c>
      <c r="E193" s="52" t="s">
        <v>560</v>
      </c>
      <c r="F193" s="52" t="s">
        <v>484</v>
      </c>
      <c r="G193" s="52" t="s">
        <v>77</v>
      </c>
      <c r="H193" s="50">
        <v>81000000</v>
      </c>
      <c r="I193" s="53">
        <v>120</v>
      </c>
      <c r="J193" s="52" t="s">
        <v>78</v>
      </c>
      <c r="K193" s="53">
        <v>2000</v>
      </c>
      <c r="L193" s="52" t="s">
        <v>215</v>
      </c>
      <c r="M193" s="52" t="s">
        <v>558</v>
      </c>
      <c r="N193" s="53">
        <v>1</v>
      </c>
      <c r="O193" s="52" t="s">
        <v>81</v>
      </c>
      <c r="P193" s="52" t="s">
        <v>104</v>
      </c>
      <c r="S193" s="71">
        <v>140</v>
      </c>
      <c r="T193" s="72" t="s">
        <v>1558</v>
      </c>
    </row>
    <row r="194" spans="3:20" x14ac:dyDescent="0.3">
      <c r="C194" s="52" t="s">
        <v>37</v>
      </c>
      <c r="D194" s="52" t="s">
        <v>559</v>
      </c>
      <c r="E194" s="52" t="s">
        <v>560</v>
      </c>
      <c r="F194" s="52" t="s">
        <v>205</v>
      </c>
      <c r="G194" s="52" t="s">
        <v>77</v>
      </c>
      <c r="H194" s="50">
        <v>78900000</v>
      </c>
      <c r="I194" s="53">
        <v>120</v>
      </c>
      <c r="J194" s="52" t="s">
        <v>42</v>
      </c>
      <c r="K194" s="53">
        <v>2000</v>
      </c>
      <c r="L194" s="52" t="s">
        <v>215</v>
      </c>
      <c r="M194" s="52" t="s">
        <v>561</v>
      </c>
      <c r="N194" s="53">
        <v>1</v>
      </c>
      <c r="O194" s="52" t="s">
        <v>81</v>
      </c>
      <c r="P194" s="52" t="s">
        <v>104</v>
      </c>
      <c r="S194" s="71">
        <v>203</v>
      </c>
      <c r="T194" s="72" t="s">
        <v>1572</v>
      </c>
    </row>
    <row r="195" spans="3:20" x14ac:dyDescent="0.3">
      <c r="C195" s="52" t="s">
        <v>37</v>
      </c>
      <c r="D195" s="52" t="s">
        <v>559</v>
      </c>
      <c r="E195" s="52" t="s">
        <v>563</v>
      </c>
      <c r="F195" s="52" t="s">
        <v>564</v>
      </c>
      <c r="G195" s="52" t="s">
        <v>77</v>
      </c>
      <c r="H195" s="50">
        <v>92800000</v>
      </c>
      <c r="I195" s="53">
        <v>120</v>
      </c>
      <c r="J195" s="52" t="s">
        <v>78</v>
      </c>
      <c r="K195" s="53">
        <v>2000</v>
      </c>
      <c r="L195" s="52" t="s">
        <v>215</v>
      </c>
      <c r="M195" s="52" t="s">
        <v>562</v>
      </c>
      <c r="N195" s="53">
        <v>1</v>
      </c>
      <c r="O195" s="52" t="s">
        <v>81</v>
      </c>
      <c r="P195" s="52" t="s">
        <v>104</v>
      </c>
      <c r="S195" s="71">
        <v>214</v>
      </c>
      <c r="T195" s="72" t="s">
        <v>1577</v>
      </c>
    </row>
    <row r="196" spans="3:20" x14ac:dyDescent="0.3">
      <c r="C196" s="52" t="s">
        <v>37</v>
      </c>
      <c r="D196" s="52" t="s">
        <v>559</v>
      </c>
      <c r="E196" s="52" t="s">
        <v>563</v>
      </c>
      <c r="F196" s="52" t="s">
        <v>566</v>
      </c>
      <c r="G196" s="52" t="s">
        <v>77</v>
      </c>
      <c r="H196" s="50">
        <v>90000000</v>
      </c>
      <c r="I196" s="53">
        <v>120</v>
      </c>
      <c r="J196" s="52" t="s">
        <v>42</v>
      </c>
      <c r="K196" s="53">
        <v>2000</v>
      </c>
      <c r="L196" s="52" t="s">
        <v>215</v>
      </c>
      <c r="M196" s="52" t="s">
        <v>565</v>
      </c>
      <c r="N196" s="53">
        <v>1</v>
      </c>
      <c r="O196" s="52" t="s">
        <v>81</v>
      </c>
      <c r="P196" s="52" t="s">
        <v>104</v>
      </c>
      <c r="S196" s="71">
        <v>638</v>
      </c>
      <c r="T196" s="72" t="s">
        <v>1702</v>
      </c>
    </row>
    <row r="197" spans="3:20" x14ac:dyDescent="0.3">
      <c r="C197" s="52" t="s">
        <v>37</v>
      </c>
      <c r="D197" s="52" t="s">
        <v>568</v>
      </c>
      <c r="E197" s="52" t="s">
        <v>554</v>
      </c>
      <c r="F197" s="52" t="s">
        <v>569</v>
      </c>
      <c r="G197" s="52" t="s">
        <v>77</v>
      </c>
      <c r="H197" s="50">
        <v>110600000</v>
      </c>
      <c r="I197" s="53">
        <v>160</v>
      </c>
      <c r="J197" s="52" t="s">
        <v>78</v>
      </c>
      <c r="K197" s="53">
        <v>2400</v>
      </c>
      <c r="L197" s="52" t="s">
        <v>215</v>
      </c>
      <c r="M197" s="52" t="s">
        <v>567</v>
      </c>
      <c r="N197" s="53">
        <v>1</v>
      </c>
      <c r="O197" s="52" t="s">
        <v>81</v>
      </c>
      <c r="P197" s="52" t="s">
        <v>104</v>
      </c>
      <c r="S197" s="71">
        <v>646</v>
      </c>
      <c r="T197" s="72" t="s">
        <v>1706</v>
      </c>
    </row>
    <row r="198" spans="3:20" x14ac:dyDescent="0.3">
      <c r="C198" s="52" t="s">
        <v>37</v>
      </c>
      <c r="D198" s="52" t="s">
        <v>568</v>
      </c>
      <c r="E198" s="52" t="s">
        <v>50</v>
      </c>
      <c r="F198" s="52" t="s">
        <v>254</v>
      </c>
      <c r="G198" s="52" t="s">
        <v>77</v>
      </c>
      <c r="H198" s="50">
        <v>99400000</v>
      </c>
      <c r="I198" s="53">
        <v>160</v>
      </c>
      <c r="J198" s="52" t="s">
        <v>42</v>
      </c>
      <c r="K198" s="53">
        <v>2400</v>
      </c>
      <c r="L198" s="52" t="s">
        <v>215</v>
      </c>
      <c r="M198" s="52" t="s">
        <v>570</v>
      </c>
      <c r="N198" s="53">
        <v>1</v>
      </c>
      <c r="O198" s="52" t="s">
        <v>81</v>
      </c>
      <c r="P198" s="52" t="s">
        <v>104</v>
      </c>
      <c r="S198" s="71">
        <v>642</v>
      </c>
      <c r="T198" s="72" t="s">
        <v>1703</v>
      </c>
    </row>
    <row r="199" spans="3:20" x14ac:dyDescent="0.3">
      <c r="C199" s="52" t="s">
        <v>37</v>
      </c>
      <c r="D199" s="52" t="s">
        <v>568</v>
      </c>
      <c r="E199" s="52" t="s">
        <v>50</v>
      </c>
      <c r="F199" s="52" t="s">
        <v>235</v>
      </c>
      <c r="G199" s="52" t="s">
        <v>77</v>
      </c>
      <c r="H199" s="50">
        <v>104800000</v>
      </c>
      <c r="I199" s="53">
        <v>160</v>
      </c>
      <c r="J199" s="52" t="s">
        <v>78</v>
      </c>
      <c r="K199" s="53">
        <v>2400</v>
      </c>
      <c r="L199" s="52" t="s">
        <v>215</v>
      </c>
      <c r="M199" s="52" t="s">
        <v>571</v>
      </c>
      <c r="N199" s="53">
        <v>1</v>
      </c>
      <c r="O199" s="52" t="s">
        <v>81</v>
      </c>
      <c r="P199" s="52" t="s">
        <v>104</v>
      </c>
      <c r="S199" s="71">
        <v>643</v>
      </c>
      <c r="T199" s="72" t="s">
        <v>1705</v>
      </c>
    </row>
    <row r="200" spans="3:20" x14ac:dyDescent="0.3">
      <c r="C200" s="52" t="s">
        <v>37</v>
      </c>
      <c r="D200" s="52" t="s">
        <v>573</v>
      </c>
      <c r="E200" s="52" t="s">
        <v>574</v>
      </c>
      <c r="F200" s="52" t="s">
        <v>575</v>
      </c>
      <c r="G200" s="52" t="s">
        <v>77</v>
      </c>
      <c r="H200" s="50">
        <v>174900000</v>
      </c>
      <c r="I200" s="53">
        <v>255</v>
      </c>
      <c r="J200" s="52" t="s">
        <v>78</v>
      </c>
      <c r="K200" s="53">
        <v>3500</v>
      </c>
      <c r="L200" s="52" t="s">
        <v>215</v>
      </c>
      <c r="M200" s="52" t="s">
        <v>572</v>
      </c>
      <c r="N200" s="53">
        <v>1</v>
      </c>
      <c r="O200" s="52" t="s">
        <v>81</v>
      </c>
      <c r="P200" s="52" t="s">
        <v>82</v>
      </c>
      <c r="S200" s="71">
        <v>732</v>
      </c>
      <c r="T200" s="72" t="s">
        <v>1582</v>
      </c>
    </row>
    <row r="201" spans="3:20" x14ac:dyDescent="0.3">
      <c r="C201" s="52" t="s">
        <v>37</v>
      </c>
      <c r="D201" s="52" t="s">
        <v>577</v>
      </c>
      <c r="E201" s="52" t="s">
        <v>50</v>
      </c>
      <c r="F201" s="52" t="s">
        <v>578</v>
      </c>
      <c r="G201" s="52" t="s">
        <v>77</v>
      </c>
      <c r="H201" s="50">
        <v>109100000</v>
      </c>
      <c r="I201" s="53">
        <v>210</v>
      </c>
      <c r="J201" s="52" t="s">
        <v>78</v>
      </c>
      <c r="K201" s="53">
        <v>3471</v>
      </c>
      <c r="L201" s="52" t="s">
        <v>377</v>
      </c>
      <c r="M201" s="52" t="s">
        <v>576</v>
      </c>
      <c r="N201" s="53">
        <v>1</v>
      </c>
      <c r="O201" s="52" t="s">
        <v>81</v>
      </c>
      <c r="P201" s="52" t="s">
        <v>82</v>
      </c>
      <c r="S201" s="71">
        <v>882</v>
      </c>
      <c r="T201" s="72" t="s">
        <v>1755</v>
      </c>
    </row>
    <row r="202" spans="3:20" x14ac:dyDescent="0.3">
      <c r="C202" s="52" t="s">
        <v>37</v>
      </c>
      <c r="D202" s="52" t="s">
        <v>556</v>
      </c>
      <c r="E202" s="52" t="s">
        <v>50</v>
      </c>
      <c r="F202" s="52" t="s">
        <v>580</v>
      </c>
      <c r="G202" s="52" t="s">
        <v>77</v>
      </c>
      <c r="H202" s="50">
        <v>82600000</v>
      </c>
      <c r="I202" s="53">
        <v>150</v>
      </c>
      <c r="J202" s="52" t="s">
        <v>78</v>
      </c>
      <c r="K202" s="53">
        <v>2300</v>
      </c>
      <c r="L202" s="52" t="s">
        <v>215</v>
      </c>
      <c r="M202" s="52" t="s">
        <v>579</v>
      </c>
      <c r="N202" s="53">
        <v>1</v>
      </c>
      <c r="O202" s="52" t="s">
        <v>81</v>
      </c>
      <c r="P202" s="52" t="s">
        <v>82</v>
      </c>
      <c r="S202" s="71">
        <v>16</v>
      </c>
      <c r="T202" s="72" t="s">
        <v>1530</v>
      </c>
    </row>
    <row r="203" spans="3:20" x14ac:dyDescent="0.3">
      <c r="C203" s="52" t="s">
        <v>37</v>
      </c>
      <c r="D203" s="52" t="s">
        <v>582</v>
      </c>
      <c r="E203" s="52" t="s">
        <v>574</v>
      </c>
      <c r="F203" s="52" t="s">
        <v>578</v>
      </c>
      <c r="G203" s="52" t="s">
        <v>77</v>
      </c>
      <c r="H203" s="50">
        <v>161300000</v>
      </c>
      <c r="I203" s="53">
        <v>248</v>
      </c>
      <c r="J203" s="52" t="s">
        <v>78</v>
      </c>
      <c r="K203" s="53">
        <v>3471</v>
      </c>
      <c r="L203" s="52" t="s">
        <v>212</v>
      </c>
      <c r="M203" s="52" t="s">
        <v>581</v>
      </c>
      <c r="N203" s="53">
        <v>1</v>
      </c>
      <c r="O203" s="52" t="s">
        <v>81</v>
      </c>
      <c r="P203" s="52" t="s">
        <v>82</v>
      </c>
      <c r="S203" s="71">
        <v>652</v>
      </c>
      <c r="T203" s="72" t="s">
        <v>1545</v>
      </c>
    </row>
    <row r="204" spans="3:20" x14ac:dyDescent="0.3">
      <c r="C204" s="52" t="s">
        <v>37</v>
      </c>
      <c r="D204" s="52" t="s">
        <v>584</v>
      </c>
      <c r="E204" s="52" t="s">
        <v>554</v>
      </c>
      <c r="F204" s="52" t="s">
        <v>235</v>
      </c>
      <c r="G204" s="52" t="s">
        <v>77</v>
      </c>
      <c r="H204" s="50">
        <v>106300000</v>
      </c>
      <c r="I204" s="53">
        <v>166</v>
      </c>
      <c r="J204" s="52" t="s">
        <v>78</v>
      </c>
      <c r="K204" s="53">
        <v>2400</v>
      </c>
      <c r="L204" s="52" t="s">
        <v>212</v>
      </c>
      <c r="M204" s="52" t="s">
        <v>583</v>
      </c>
      <c r="N204" s="53">
        <v>1</v>
      </c>
      <c r="O204" s="52" t="s">
        <v>81</v>
      </c>
      <c r="P204" s="52" t="s">
        <v>82</v>
      </c>
      <c r="S204" s="71">
        <v>659</v>
      </c>
      <c r="T204" s="72" t="s">
        <v>1636</v>
      </c>
    </row>
    <row r="205" spans="3:20" x14ac:dyDescent="0.3">
      <c r="C205" s="52" t="s">
        <v>37</v>
      </c>
      <c r="D205" s="52" t="s">
        <v>586</v>
      </c>
      <c r="E205" s="52" t="s">
        <v>587</v>
      </c>
      <c r="F205" s="52" t="s">
        <v>235</v>
      </c>
      <c r="G205" s="52" t="s">
        <v>77</v>
      </c>
      <c r="H205" s="50">
        <v>93600000</v>
      </c>
      <c r="I205" s="53">
        <v>185</v>
      </c>
      <c r="J205" s="52" t="s">
        <v>78</v>
      </c>
      <c r="K205" s="53">
        <v>2354</v>
      </c>
      <c r="L205" s="52" t="s">
        <v>236</v>
      </c>
      <c r="M205" s="52" t="s">
        <v>585</v>
      </c>
      <c r="N205" s="53">
        <v>1</v>
      </c>
      <c r="O205" s="52" t="s">
        <v>81</v>
      </c>
      <c r="P205" s="52" t="s">
        <v>82</v>
      </c>
      <c r="S205" s="71">
        <v>674</v>
      </c>
      <c r="T205" s="72" t="s">
        <v>1718</v>
      </c>
    </row>
    <row r="206" spans="3:20" x14ac:dyDescent="0.3">
      <c r="C206" s="52" t="s">
        <v>37</v>
      </c>
      <c r="D206" s="52" t="s">
        <v>589</v>
      </c>
      <c r="E206" s="52" t="s">
        <v>590</v>
      </c>
      <c r="F206" s="52" t="s">
        <v>591</v>
      </c>
      <c r="G206" s="52" t="s">
        <v>77</v>
      </c>
      <c r="H206" s="50">
        <v>132500000</v>
      </c>
      <c r="I206" s="53">
        <v>253</v>
      </c>
      <c r="J206" s="52" t="s">
        <v>78</v>
      </c>
      <c r="K206" s="53">
        <v>3471</v>
      </c>
      <c r="L206" s="52" t="s">
        <v>212</v>
      </c>
      <c r="M206" s="52" t="s">
        <v>588</v>
      </c>
      <c r="N206" s="53">
        <v>1</v>
      </c>
      <c r="O206" s="52" t="s">
        <v>81</v>
      </c>
      <c r="P206" s="52" t="s">
        <v>82</v>
      </c>
      <c r="S206" s="71">
        <v>666</v>
      </c>
      <c r="T206" s="72" t="s">
        <v>1694</v>
      </c>
    </row>
    <row r="207" spans="3:20" x14ac:dyDescent="0.3">
      <c r="C207" s="52" t="s">
        <v>37</v>
      </c>
      <c r="D207" s="52" t="s">
        <v>586</v>
      </c>
      <c r="E207" s="52" t="s">
        <v>593</v>
      </c>
      <c r="F207" s="52" t="s">
        <v>235</v>
      </c>
      <c r="G207" s="52" t="s">
        <v>77</v>
      </c>
      <c r="H207" s="50">
        <v>95000000</v>
      </c>
      <c r="I207" s="53">
        <v>185</v>
      </c>
      <c r="J207" s="52" t="s">
        <v>78</v>
      </c>
      <c r="K207" s="53">
        <v>2354</v>
      </c>
      <c r="L207" s="52" t="s">
        <v>236</v>
      </c>
      <c r="M207" s="52" t="s">
        <v>592</v>
      </c>
      <c r="N207" s="53">
        <v>1</v>
      </c>
      <c r="O207" s="52" t="s">
        <v>81</v>
      </c>
      <c r="P207" s="52" t="s">
        <v>82</v>
      </c>
      <c r="S207" s="71">
        <v>670</v>
      </c>
      <c r="T207" s="72" t="s">
        <v>1748</v>
      </c>
    </row>
    <row r="208" spans="3:20" x14ac:dyDescent="0.3">
      <c r="C208" s="52" t="s">
        <v>37</v>
      </c>
      <c r="D208" s="52" t="s">
        <v>595</v>
      </c>
      <c r="E208" s="52" t="s">
        <v>587</v>
      </c>
      <c r="F208" s="52" t="s">
        <v>235</v>
      </c>
      <c r="G208" s="52" t="s">
        <v>77</v>
      </c>
      <c r="H208" s="50">
        <v>110000000</v>
      </c>
      <c r="I208" s="53">
        <v>185</v>
      </c>
      <c r="J208" s="52" t="s">
        <v>78</v>
      </c>
      <c r="K208" s="53">
        <v>2354</v>
      </c>
      <c r="L208" s="52" t="s">
        <v>236</v>
      </c>
      <c r="M208" s="52" t="s">
        <v>594</v>
      </c>
      <c r="N208" s="53">
        <v>1</v>
      </c>
      <c r="O208" s="52" t="s">
        <v>81</v>
      </c>
      <c r="P208" s="52" t="s">
        <v>82</v>
      </c>
      <c r="S208" s="71">
        <v>654</v>
      </c>
      <c r="T208" s="72" t="s">
        <v>1713</v>
      </c>
    </row>
    <row r="209" spans="3:20" x14ac:dyDescent="0.3">
      <c r="C209" s="52" t="s">
        <v>596</v>
      </c>
      <c r="D209" s="52" t="s">
        <v>598</v>
      </c>
      <c r="E209" s="52" t="s">
        <v>599</v>
      </c>
      <c r="F209" s="52" t="s">
        <v>600</v>
      </c>
      <c r="G209" s="52" t="s">
        <v>77</v>
      </c>
      <c r="H209" s="50">
        <v>100800000</v>
      </c>
      <c r="I209" s="53">
        <v>190</v>
      </c>
      <c r="J209" s="52" t="s">
        <v>42</v>
      </c>
      <c r="K209" s="53">
        <v>3956</v>
      </c>
      <c r="L209" s="52" t="s">
        <v>212</v>
      </c>
      <c r="M209" s="52" t="s">
        <v>597</v>
      </c>
      <c r="N209" s="53">
        <v>1</v>
      </c>
      <c r="O209" s="52" t="s">
        <v>81</v>
      </c>
      <c r="P209" s="52" t="s">
        <v>104</v>
      </c>
      <c r="S209" s="71">
        <v>662</v>
      </c>
      <c r="T209" s="72" t="s">
        <v>1644</v>
      </c>
    </row>
    <row r="210" spans="3:20" x14ac:dyDescent="0.3">
      <c r="C210" s="52" t="s">
        <v>596</v>
      </c>
      <c r="D210" s="52" t="s">
        <v>598</v>
      </c>
      <c r="E210" s="52" t="s">
        <v>308</v>
      </c>
      <c r="F210" s="52" t="s">
        <v>602</v>
      </c>
      <c r="G210" s="52" t="s">
        <v>77</v>
      </c>
      <c r="H210" s="50">
        <v>119600000</v>
      </c>
      <c r="I210" s="53">
        <v>235</v>
      </c>
      <c r="J210" s="52" t="s">
        <v>78</v>
      </c>
      <c r="K210" s="53">
        <v>4700</v>
      </c>
      <c r="L210" s="52" t="s">
        <v>216</v>
      </c>
      <c r="M210" s="52" t="s">
        <v>601</v>
      </c>
      <c r="N210" s="53">
        <v>1</v>
      </c>
      <c r="O210" s="52" t="s">
        <v>81</v>
      </c>
      <c r="P210" s="52" t="s">
        <v>104</v>
      </c>
      <c r="S210" s="71">
        <v>678</v>
      </c>
      <c r="T210" s="72" t="s">
        <v>1722</v>
      </c>
    </row>
    <row r="211" spans="3:20" x14ac:dyDescent="0.3">
      <c r="C211" s="52" t="s">
        <v>596</v>
      </c>
      <c r="D211" s="52" t="s">
        <v>604</v>
      </c>
      <c r="E211" s="52" t="s">
        <v>48</v>
      </c>
      <c r="F211" s="52" t="s">
        <v>605</v>
      </c>
      <c r="G211" s="52" t="s">
        <v>77</v>
      </c>
      <c r="H211" s="50">
        <v>93300000</v>
      </c>
      <c r="I211" s="53">
        <v>210</v>
      </c>
      <c r="J211" s="52" t="s">
        <v>78</v>
      </c>
      <c r="K211" s="53">
        <v>3700</v>
      </c>
      <c r="L211" s="52" t="s">
        <v>212</v>
      </c>
      <c r="M211" s="52" t="s">
        <v>603</v>
      </c>
      <c r="N211" s="53">
        <v>1</v>
      </c>
      <c r="O211" s="52" t="s">
        <v>81</v>
      </c>
      <c r="P211" s="52" t="s">
        <v>104</v>
      </c>
      <c r="S211" s="71">
        <v>686</v>
      </c>
      <c r="T211" s="72" t="s">
        <v>1719</v>
      </c>
    </row>
    <row r="212" spans="3:20" x14ac:dyDescent="0.3">
      <c r="C212" s="52" t="s">
        <v>596</v>
      </c>
      <c r="D212" s="52" t="s">
        <v>598</v>
      </c>
      <c r="E212" s="52" t="s">
        <v>308</v>
      </c>
      <c r="F212" s="52" t="s">
        <v>607</v>
      </c>
      <c r="G212" s="52" t="s">
        <v>77</v>
      </c>
      <c r="H212" s="50">
        <v>129100000</v>
      </c>
      <c r="I212" s="53">
        <v>235</v>
      </c>
      <c r="J212" s="52" t="s">
        <v>78</v>
      </c>
      <c r="K212" s="53">
        <v>4700</v>
      </c>
      <c r="L212" s="52" t="s">
        <v>212</v>
      </c>
      <c r="M212" s="52" t="s">
        <v>606</v>
      </c>
      <c r="N212" s="53">
        <v>1</v>
      </c>
      <c r="O212" s="52" t="s">
        <v>81</v>
      </c>
      <c r="P212" s="52" t="s">
        <v>104</v>
      </c>
      <c r="S212" s="71">
        <v>688</v>
      </c>
      <c r="T212" s="72" t="s">
        <v>1704</v>
      </c>
    </row>
    <row r="213" spans="3:20" x14ac:dyDescent="0.3">
      <c r="C213" s="52" t="s">
        <v>596</v>
      </c>
      <c r="D213" s="52" t="s">
        <v>598</v>
      </c>
      <c r="E213" s="52" t="s">
        <v>609</v>
      </c>
      <c r="F213" s="52" t="s">
        <v>607</v>
      </c>
      <c r="G213" s="52" t="s">
        <v>77</v>
      </c>
      <c r="H213" s="50">
        <v>146900000</v>
      </c>
      <c r="I213" s="53">
        <v>235</v>
      </c>
      <c r="J213" s="52" t="s">
        <v>78</v>
      </c>
      <c r="K213" s="53">
        <v>4700</v>
      </c>
      <c r="L213" s="52" t="s">
        <v>212</v>
      </c>
      <c r="M213" s="52" t="s">
        <v>608</v>
      </c>
      <c r="N213" s="53">
        <v>1</v>
      </c>
      <c r="O213" s="52" t="s">
        <v>81</v>
      </c>
      <c r="P213" s="52" t="s">
        <v>104</v>
      </c>
      <c r="S213" s="71">
        <v>690</v>
      </c>
      <c r="T213" s="72" t="s">
        <v>1709</v>
      </c>
    </row>
    <row r="214" spans="3:20" x14ac:dyDescent="0.3">
      <c r="C214" s="52" t="s">
        <v>596</v>
      </c>
      <c r="D214" s="52" t="s">
        <v>598</v>
      </c>
      <c r="E214" s="52" t="s">
        <v>599</v>
      </c>
      <c r="F214" s="52" t="s">
        <v>602</v>
      </c>
      <c r="G214" s="52" t="s">
        <v>77</v>
      </c>
      <c r="H214" s="50">
        <v>106900000</v>
      </c>
      <c r="I214" s="53">
        <v>235</v>
      </c>
      <c r="J214" s="52" t="s">
        <v>78</v>
      </c>
      <c r="K214" s="53">
        <v>4700</v>
      </c>
      <c r="L214" s="52" t="s">
        <v>216</v>
      </c>
      <c r="M214" s="52" t="s">
        <v>611</v>
      </c>
      <c r="N214" s="53">
        <v>1</v>
      </c>
      <c r="O214" s="52" t="s">
        <v>81</v>
      </c>
      <c r="P214" s="52" t="s">
        <v>104</v>
      </c>
      <c r="S214" s="71">
        <v>694</v>
      </c>
      <c r="T214" s="72" t="s">
        <v>1717</v>
      </c>
    </row>
    <row r="215" spans="3:20" x14ac:dyDescent="0.3">
      <c r="C215" s="52" t="s">
        <v>596</v>
      </c>
      <c r="D215" s="52" t="s">
        <v>610</v>
      </c>
      <c r="E215" s="52" t="s">
        <v>308</v>
      </c>
      <c r="F215" s="52" t="s">
        <v>613</v>
      </c>
      <c r="G215" s="52" t="s">
        <v>77</v>
      </c>
      <c r="H215" s="50">
        <v>92000000</v>
      </c>
      <c r="I215" s="53">
        <v>245</v>
      </c>
      <c r="J215" s="52" t="s">
        <v>78</v>
      </c>
      <c r="K215" s="53">
        <v>5900</v>
      </c>
      <c r="L215" s="52" t="s">
        <v>212</v>
      </c>
      <c r="M215" s="52" t="s">
        <v>612</v>
      </c>
      <c r="N215" s="53">
        <v>1</v>
      </c>
      <c r="O215" s="52" t="s">
        <v>81</v>
      </c>
      <c r="P215" s="52" t="s">
        <v>104</v>
      </c>
      <c r="S215" s="71">
        <v>702</v>
      </c>
      <c r="T215" s="72" t="s">
        <v>1712</v>
      </c>
    </row>
    <row r="216" spans="3:20" x14ac:dyDescent="0.3">
      <c r="C216" s="52" t="s">
        <v>596</v>
      </c>
      <c r="D216" s="52" t="s">
        <v>615</v>
      </c>
      <c r="E216" s="52" t="s">
        <v>308</v>
      </c>
      <c r="F216" s="52" t="s">
        <v>602</v>
      </c>
      <c r="G216" s="52" t="s">
        <v>77</v>
      </c>
      <c r="H216" s="50">
        <v>135000000</v>
      </c>
      <c r="I216" s="53">
        <v>235</v>
      </c>
      <c r="J216" s="52" t="s">
        <v>78</v>
      </c>
      <c r="K216" s="53">
        <v>4700</v>
      </c>
      <c r="L216" s="52" t="s">
        <v>216</v>
      </c>
      <c r="M216" s="52" t="s">
        <v>614</v>
      </c>
      <c r="N216" s="53">
        <v>1</v>
      </c>
      <c r="O216" s="52" t="s">
        <v>81</v>
      </c>
      <c r="P216" s="52" t="s">
        <v>104</v>
      </c>
      <c r="S216" s="71">
        <v>760</v>
      </c>
      <c r="T216" s="72" t="s">
        <v>1724</v>
      </c>
    </row>
    <row r="217" spans="3:20" x14ac:dyDescent="0.3">
      <c r="C217" s="52" t="s">
        <v>596</v>
      </c>
      <c r="D217" s="52" t="s">
        <v>604</v>
      </c>
      <c r="E217" s="52" t="s">
        <v>48</v>
      </c>
      <c r="F217" s="52" t="s">
        <v>617</v>
      </c>
      <c r="G217" s="52" t="s">
        <v>77</v>
      </c>
      <c r="H217" s="50">
        <v>91500000</v>
      </c>
      <c r="I217" s="53">
        <v>210</v>
      </c>
      <c r="J217" s="52" t="s">
        <v>42</v>
      </c>
      <c r="K217" s="53">
        <v>3700</v>
      </c>
      <c r="L217" s="52" t="s">
        <v>212</v>
      </c>
      <c r="M217" s="52" t="s">
        <v>616</v>
      </c>
      <c r="N217" s="53">
        <v>1</v>
      </c>
      <c r="O217" s="52" t="s">
        <v>81</v>
      </c>
      <c r="P217" s="52" t="s">
        <v>104</v>
      </c>
      <c r="S217" s="71">
        <v>706</v>
      </c>
      <c r="T217" s="72" t="s">
        <v>1720</v>
      </c>
    </row>
    <row r="218" spans="3:20" x14ac:dyDescent="0.3">
      <c r="C218" s="52" t="s">
        <v>596</v>
      </c>
      <c r="D218" s="52" t="s">
        <v>604</v>
      </c>
      <c r="E218" s="52" t="s">
        <v>48</v>
      </c>
      <c r="F218" s="52" t="s">
        <v>619</v>
      </c>
      <c r="G218" s="52" t="s">
        <v>77</v>
      </c>
      <c r="H218" s="50">
        <v>86300000</v>
      </c>
      <c r="I218" s="53">
        <v>210</v>
      </c>
      <c r="J218" s="52" t="s">
        <v>78</v>
      </c>
      <c r="K218" s="53">
        <v>3700</v>
      </c>
      <c r="L218" s="52" t="s">
        <v>216</v>
      </c>
      <c r="M218" s="52" t="s">
        <v>618</v>
      </c>
      <c r="N218" s="53">
        <v>1</v>
      </c>
      <c r="O218" s="52" t="s">
        <v>81</v>
      </c>
      <c r="P218" s="52" t="s">
        <v>104</v>
      </c>
      <c r="S218" s="71">
        <v>144</v>
      </c>
      <c r="T218" s="72" t="s">
        <v>1646</v>
      </c>
    </row>
    <row r="219" spans="3:20" x14ac:dyDescent="0.3">
      <c r="C219" s="52" t="s">
        <v>596</v>
      </c>
      <c r="D219" s="52" t="s">
        <v>610</v>
      </c>
      <c r="E219" s="52" t="s">
        <v>308</v>
      </c>
      <c r="F219" s="52" t="s">
        <v>420</v>
      </c>
      <c r="G219" s="52" t="s">
        <v>77</v>
      </c>
      <c r="H219" s="50">
        <v>81600000</v>
      </c>
      <c r="I219" s="53">
        <v>185</v>
      </c>
      <c r="J219" s="52" t="s">
        <v>78</v>
      </c>
      <c r="K219" s="53">
        <v>4000</v>
      </c>
      <c r="L219" s="52" t="s">
        <v>212</v>
      </c>
      <c r="M219" s="52" t="s">
        <v>620</v>
      </c>
      <c r="N219" s="53">
        <v>1</v>
      </c>
      <c r="O219" s="52" t="s">
        <v>81</v>
      </c>
      <c r="P219" s="52" t="s">
        <v>104</v>
      </c>
      <c r="S219" s="71">
        <v>748</v>
      </c>
      <c r="T219" s="72" t="s">
        <v>1725</v>
      </c>
    </row>
    <row r="220" spans="3:20" x14ac:dyDescent="0.3">
      <c r="C220" s="52" t="s">
        <v>596</v>
      </c>
      <c r="D220" s="52" t="s">
        <v>615</v>
      </c>
      <c r="E220" s="52" t="s">
        <v>308</v>
      </c>
      <c r="F220" s="52" t="s">
        <v>622</v>
      </c>
      <c r="G220" s="52" t="s">
        <v>77</v>
      </c>
      <c r="H220" s="50">
        <v>185400000</v>
      </c>
      <c r="I220" s="53">
        <v>215</v>
      </c>
      <c r="J220" s="52" t="s">
        <v>78</v>
      </c>
      <c r="K220" s="53">
        <v>3000</v>
      </c>
      <c r="L220" s="52" t="s">
        <v>212</v>
      </c>
      <c r="M220" s="52" t="s">
        <v>621</v>
      </c>
      <c r="N220" s="53">
        <v>1</v>
      </c>
      <c r="O220" s="52" t="s">
        <v>84</v>
      </c>
      <c r="P220" s="52" t="s">
        <v>104</v>
      </c>
      <c r="S220" s="73">
        <v>710</v>
      </c>
      <c r="T220" s="74" t="s">
        <v>1758</v>
      </c>
    </row>
    <row r="221" spans="3:20" x14ac:dyDescent="0.3">
      <c r="C221" s="52" t="s">
        <v>596</v>
      </c>
      <c r="D221" s="52" t="s">
        <v>624</v>
      </c>
      <c r="E221" s="52" t="s">
        <v>48</v>
      </c>
      <c r="F221" s="52" t="s">
        <v>625</v>
      </c>
      <c r="G221" s="52" t="s">
        <v>77</v>
      </c>
      <c r="H221" s="50">
        <v>83600000</v>
      </c>
      <c r="I221" s="53">
        <v>172</v>
      </c>
      <c r="J221" s="52" t="s">
        <v>42</v>
      </c>
      <c r="K221" s="53">
        <v>2400</v>
      </c>
      <c r="L221" s="52" t="s">
        <v>212</v>
      </c>
      <c r="M221" s="52" t="s">
        <v>623</v>
      </c>
      <c r="N221" s="53">
        <v>1</v>
      </c>
      <c r="O221" s="52" t="s">
        <v>81</v>
      </c>
      <c r="P221" s="52" t="s">
        <v>104</v>
      </c>
      <c r="S221" s="71">
        <v>736</v>
      </c>
      <c r="T221" s="72" t="s">
        <v>1710</v>
      </c>
    </row>
    <row r="222" spans="3:20" x14ac:dyDescent="0.3">
      <c r="C222" s="52" t="s">
        <v>596</v>
      </c>
      <c r="D222" s="52" t="s">
        <v>624</v>
      </c>
      <c r="E222" s="52" t="s">
        <v>48</v>
      </c>
      <c r="F222" s="52" t="s">
        <v>627</v>
      </c>
      <c r="G222" s="52" t="s">
        <v>77</v>
      </c>
      <c r="H222" s="50">
        <v>85500000</v>
      </c>
      <c r="I222" s="53">
        <v>172</v>
      </c>
      <c r="J222" s="52" t="s">
        <v>78</v>
      </c>
      <c r="K222" s="53">
        <v>2400</v>
      </c>
      <c r="L222" s="52" t="s">
        <v>212</v>
      </c>
      <c r="M222" s="52" t="s">
        <v>626</v>
      </c>
      <c r="N222" s="53">
        <v>1</v>
      </c>
      <c r="O222" s="52" t="s">
        <v>81</v>
      </c>
      <c r="P222" s="52" t="s">
        <v>104</v>
      </c>
      <c r="S222" s="71">
        <v>752</v>
      </c>
      <c r="T222" s="72" t="s">
        <v>1711</v>
      </c>
    </row>
    <row r="223" spans="3:20" x14ac:dyDescent="0.3">
      <c r="C223" s="52" t="s">
        <v>596</v>
      </c>
      <c r="D223" s="52" t="s">
        <v>629</v>
      </c>
      <c r="E223" s="52" t="s">
        <v>308</v>
      </c>
      <c r="F223" s="52" t="s">
        <v>354</v>
      </c>
      <c r="G223" s="52" t="s">
        <v>77</v>
      </c>
      <c r="H223" s="50">
        <v>171300000</v>
      </c>
      <c r="I223" s="53">
        <v>235</v>
      </c>
      <c r="J223" s="52" t="s">
        <v>78</v>
      </c>
      <c r="K223" s="53">
        <v>4700</v>
      </c>
      <c r="L223" s="52" t="s">
        <v>212</v>
      </c>
      <c r="M223" s="52" t="s">
        <v>628</v>
      </c>
      <c r="N223" s="53">
        <v>1</v>
      </c>
      <c r="O223" s="52" t="s">
        <v>81</v>
      </c>
      <c r="P223" s="52" t="s">
        <v>104</v>
      </c>
      <c r="S223" s="71">
        <v>756</v>
      </c>
      <c r="T223" s="72" t="s">
        <v>1560</v>
      </c>
    </row>
    <row r="224" spans="3:20" x14ac:dyDescent="0.3">
      <c r="C224" s="52" t="s">
        <v>596</v>
      </c>
      <c r="D224" s="52" t="s">
        <v>631</v>
      </c>
      <c r="E224" s="52" t="s">
        <v>48</v>
      </c>
      <c r="F224" s="52" t="s">
        <v>470</v>
      </c>
      <c r="G224" s="52" t="s">
        <v>77</v>
      </c>
      <c r="H224" s="50">
        <v>85000000</v>
      </c>
      <c r="I224" s="53">
        <v>158</v>
      </c>
      <c r="J224" s="52" t="s">
        <v>103</v>
      </c>
      <c r="K224" s="53">
        <v>2000</v>
      </c>
      <c r="L224" s="52" t="s">
        <v>212</v>
      </c>
      <c r="M224" s="52" t="s">
        <v>630</v>
      </c>
      <c r="N224" s="53">
        <v>1</v>
      </c>
      <c r="O224" s="52" t="s">
        <v>81</v>
      </c>
      <c r="P224" s="52" t="s">
        <v>82</v>
      </c>
      <c r="S224" s="71">
        <v>740</v>
      </c>
      <c r="T224" s="72" t="s">
        <v>1721</v>
      </c>
    </row>
    <row r="225" spans="3:20" x14ac:dyDescent="0.3">
      <c r="C225" s="52" t="s">
        <v>596</v>
      </c>
      <c r="D225" s="52" t="s">
        <v>631</v>
      </c>
      <c r="E225" s="52" t="s">
        <v>48</v>
      </c>
      <c r="F225" s="52" t="s">
        <v>633</v>
      </c>
      <c r="G225" s="52" t="s">
        <v>77</v>
      </c>
      <c r="H225" s="50">
        <v>99600000</v>
      </c>
      <c r="I225" s="53">
        <v>172</v>
      </c>
      <c r="J225" s="52" t="s">
        <v>103</v>
      </c>
      <c r="K225" s="53">
        <v>2400</v>
      </c>
      <c r="L225" s="52" t="s">
        <v>212</v>
      </c>
      <c r="M225" s="52" t="s">
        <v>632</v>
      </c>
      <c r="N225" s="53">
        <v>1</v>
      </c>
      <c r="O225" s="52" t="s">
        <v>81</v>
      </c>
      <c r="P225" s="52" t="s">
        <v>82</v>
      </c>
      <c r="S225" s="71">
        <v>764</v>
      </c>
      <c r="T225" s="72" t="s">
        <v>1730</v>
      </c>
    </row>
    <row r="226" spans="3:20" x14ac:dyDescent="0.3">
      <c r="C226" s="52" t="s">
        <v>596</v>
      </c>
      <c r="D226" s="52" t="s">
        <v>635</v>
      </c>
      <c r="E226" s="52" t="s">
        <v>636</v>
      </c>
      <c r="F226" s="52" t="s">
        <v>637</v>
      </c>
      <c r="G226" s="52" t="s">
        <v>77</v>
      </c>
      <c r="H226" s="50">
        <v>140900000</v>
      </c>
      <c r="I226" s="53">
        <v>271</v>
      </c>
      <c r="J226" s="52" t="s">
        <v>103</v>
      </c>
      <c r="K226" s="53">
        <v>3200</v>
      </c>
      <c r="L226" s="52" t="s">
        <v>212</v>
      </c>
      <c r="M226" s="52" t="s">
        <v>634</v>
      </c>
      <c r="N226" s="53">
        <v>1</v>
      </c>
      <c r="O226" s="52" t="s">
        <v>81</v>
      </c>
      <c r="P226" s="52" t="s">
        <v>104</v>
      </c>
      <c r="S226" s="71">
        <v>158</v>
      </c>
      <c r="T226" s="72" t="s">
        <v>1741</v>
      </c>
    </row>
    <row r="227" spans="3:20" x14ac:dyDescent="0.3">
      <c r="C227" s="52" t="s">
        <v>596</v>
      </c>
      <c r="D227" s="52" t="s">
        <v>635</v>
      </c>
      <c r="E227" s="52" t="s">
        <v>639</v>
      </c>
      <c r="F227" s="52" t="s">
        <v>637</v>
      </c>
      <c r="G227" s="52" t="s">
        <v>77</v>
      </c>
      <c r="H227" s="50">
        <v>147500000</v>
      </c>
      <c r="I227" s="53">
        <v>271</v>
      </c>
      <c r="J227" s="52" t="s">
        <v>103</v>
      </c>
      <c r="K227" s="53">
        <v>3200</v>
      </c>
      <c r="L227" s="52" t="s">
        <v>212</v>
      </c>
      <c r="M227" s="52" t="s">
        <v>638</v>
      </c>
      <c r="N227" s="53">
        <v>1</v>
      </c>
      <c r="O227" s="52" t="s">
        <v>81</v>
      </c>
      <c r="P227" s="52" t="s">
        <v>104</v>
      </c>
      <c r="S227" s="71">
        <v>834</v>
      </c>
      <c r="T227" s="72" t="s">
        <v>1731</v>
      </c>
    </row>
    <row r="228" spans="3:20" x14ac:dyDescent="0.3">
      <c r="C228" s="52" t="s">
        <v>596</v>
      </c>
      <c r="D228" s="52" t="s">
        <v>635</v>
      </c>
      <c r="E228" s="52" t="s">
        <v>308</v>
      </c>
      <c r="F228" s="52" t="s">
        <v>637</v>
      </c>
      <c r="G228" s="52" t="s">
        <v>77</v>
      </c>
      <c r="H228" s="50">
        <v>156300000</v>
      </c>
      <c r="I228" s="53">
        <v>271</v>
      </c>
      <c r="J228" s="52" t="s">
        <v>103</v>
      </c>
      <c r="K228" s="53">
        <v>3200</v>
      </c>
      <c r="L228" s="52" t="s">
        <v>212</v>
      </c>
      <c r="M228" s="52" t="s">
        <v>640</v>
      </c>
      <c r="N228" s="53">
        <v>1</v>
      </c>
      <c r="O228" s="52" t="s">
        <v>81</v>
      </c>
      <c r="P228" s="52" t="s">
        <v>104</v>
      </c>
      <c r="S228" s="71">
        <v>762</v>
      </c>
      <c r="T228" s="72" t="s">
        <v>1732</v>
      </c>
    </row>
    <row r="229" spans="3:20" ht="28.8" x14ac:dyDescent="0.3">
      <c r="C229" s="52" t="s">
        <v>641</v>
      </c>
      <c r="D229" s="52" t="s">
        <v>643</v>
      </c>
      <c r="E229" s="52" t="s">
        <v>644</v>
      </c>
      <c r="F229" s="52" t="s">
        <v>645</v>
      </c>
      <c r="G229" s="52" t="s">
        <v>77</v>
      </c>
      <c r="H229" s="50">
        <v>84300000</v>
      </c>
      <c r="I229" s="53">
        <v>78</v>
      </c>
      <c r="J229" s="52" t="s">
        <v>42</v>
      </c>
      <c r="K229" s="53">
        <v>2665</v>
      </c>
      <c r="L229" s="52" t="s">
        <v>80</v>
      </c>
      <c r="M229" s="52" t="s">
        <v>642</v>
      </c>
      <c r="N229" s="53">
        <v>0</v>
      </c>
      <c r="O229" s="52" t="s">
        <v>84</v>
      </c>
      <c r="P229" s="52" t="s">
        <v>82</v>
      </c>
      <c r="S229" s="71">
        <v>86</v>
      </c>
      <c r="T229" s="72" t="s">
        <v>1622</v>
      </c>
    </row>
    <row r="230" spans="3:20" x14ac:dyDescent="0.3">
      <c r="C230" s="52" t="s">
        <v>641</v>
      </c>
      <c r="D230" s="52" t="s">
        <v>648</v>
      </c>
      <c r="E230" s="52" t="s">
        <v>644</v>
      </c>
      <c r="F230" s="52" t="s">
        <v>649</v>
      </c>
      <c r="G230" s="52" t="s">
        <v>77</v>
      </c>
      <c r="H230" s="50">
        <v>98400000</v>
      </c>
      <c r="I230" s="53">
        <v>85</v>
      </c>
      <c r="J230" s="52" t="s">
        <v>42</v>
      </c>
      <c r="K230" s="53">
        <v>2956</v>
      </c>
      <c r="L230" s="52" t="s">
        <v>80</v>
      </c>
      <c r="M230" s="52" t="s">
        <v>647</v>
      </c>
      <c r="N230" s="53">
        <v>0</v>
      </c>
      <c r="O230" s="52" t="s">
        <v>84</v>
      </c>
      <c r="P230" s="52" t="s">
        <v>82</v>
      </c>
      <c r="S230" s="71">
        <v>260</v>
      </c>
      <c r="T230" s="72" t="s">
        <v>1728</v>
      </c>
    </row>
    <row r="231" spans="3:20" x14ac:dyDescent="0.3">
      <c r="C231" s="52" t="s">
        <v>641</v>
      </c>
      <c r="D231" s="52" t="s">
        <v>648</v>
      </c>
      <c r="E231" s="52" t="s">
        <v>35</v>
      </c>
      <c r="F231" s="52" t="s">
        <v>649</v>
      </c>
      <c r="G231" s="52" t="s">
        <v>77</v>
      </c>
      <c r="H231" s="50">
        <v>102000000</v>
      </c>
      <c r="I231" s="53">
        <v>85</v>
      </c>
      <c r="J231" s="52" t="s">
        <v>42</v>
      </c>
      <c r="K231" s="53">
        <v>2956</v>
      </c>
      <c r="L231" s="52" t="s">
        <v>80</v>
      </c>
      <c r="M231" s="52" t="s">
        <v>650</v>
      </c>
      <c r="N231" s="53">
        <v>0</v>
      </c>
      <c r="O231" s="52" t="s">
        <v>84</v>
      </c>
      <c r="P231" s="52" t="s">
        <v>82</v>
      </c>
      <c r="S231" s="71">
        <v>626</v>
      </c>
      <c r="T231" s="72" t="s">
        <v>1734</v>
      </c>
    </row>
    <row r="232" spans="3:20" x14ac:dyDescent="0.3">
      <c r="C232" s="52" t="s">
        <v>641</v>
      </c>
      <c r="D232" s="52" t="s">
        <v>646</v>
      </c>
      <c r="E232" s="52" t="s">
        <v>277</v>
      </c>
      <c r="F232" s="52" t="s">
        <v>652</v>
      </c>
      <c r="G232" s="52" t="s">
        <v>77</v>
      </c>
      <c r="H232" s="50">
        <v>76300000</v>
      </c>
      <c r="I232" s="53">
        <v>135</v>
      </c>
      <c r="J232" s="52" t="s">
        <v>42</v>
      </c>
      <c r="K232" s="53">
        <v>2902</v>
      </c>
      <c r="L232" s="52" t="s">
        <v>80</v>
      </c>
      <c r="M232" s="52" t="s">
        <v>651</v>
      </c>
      <c r="N232" s="53">
        <v>1</v>
      </c>
      <c r="O232" s="52" t="s">
        <v>84</v>
      </c>
      <c r="P232" s="52" t="s">
        <v>82</v>
      </c>
      <c r="S232" s="71">
        <v>768</v>
      </c>
      <c r="T232" s="72" t="s">
        <v>1729</v>
      </c>
    </row>
    <row r="233" spans="3:20" x14ac:dyDescent="0.3">
      <c r="C233" s="52" t="s">
        <v>641</v>
      </c>
      <c r="D233" s="52" t="s">
        <v>643</v>
      </c>
      <c r="E233" s="52" t="s">
        <v>35</v>
      </c>
      <c r="F233" s="52" t="s">
        <v>645</v>
      </c>
      <c r="G233" s="52" t="s">
        <v>77</v>
      </c>
      <c r="H233" s="50">
        <v>88600000</v>
      </c>
      <c r="I233" s="53">
        <v>78</v>
      </c>
      <c r="J233" s="52" t="s">
        <v>42</v>
      </c>
      <c r="K233" s="53">
        <v>2665</v>
      </c>
      <c r="L233" s="52" t="s">
        <v>80</v>
      </c>
      <c r="M233" s="52" t="s">
        <v>653</v>
      </c>
      <c r="N233" s="53">
        <v>0</v>
      </c>
      <c r="O233" s="52" t="s">
        <v>84</v>
      </c>
      <c r="P233" s="52" t="s">
        <v>82</v>
      </c>
      <c r="S233" s="71">
        <v>772</v>
      </c>
      <c r="T233" s="72" t="s">
        <v>1733</v>
      </c>
    </row>
    <row r="234" spans="3:20" x14ac:dyDescent="0.3">
      <c r="C234" s="52" t="s">
        <v>641</v>
      </c>
      <c r="D234" s="52" t="s">
        <v>646</v>
      </c>
      <c r="E234" s="52" t="s">
        <v>644</v>
      </c>
      <c r="F234" s="52" t="s">
        <v>655</v>
      </c>
      <c r="G234" s="52" t="s">
        <v>77</v>
      </c>
      <c r="H234" s="50">
        <v>76000000</v>
      </c>
      <c r="I234" s="53">
        <v>135</v>
      </c>
      <c r="J234" s="52" t="s">
        <v>78</v>
      </c>
      <c r="K234" s="53">
        <v>2902</v>
      </c>
      <c r="L234" s="52" t="s">
        <v>80</v>
      </c>
      <c r="M234" s="52" t="s">
        <v>654</v>
      </c>
      <c r="N234" s="53">
        <v>1</v>
      </c>
      <c r="O234" s="52" t="s">
        <v>84</v>
      </c>
      <c r="P234" s="52" t="s">
        <v>82</v>
      </c>
      <c r="S234" s="71">
        <v>776</v>
      </c>
      <c r="T234" s="72" t="s">
        <v>1737</v>
      </c>
    </row>
    <row r="235" spans="3:20" x14ac:dyDescent="0.3">
      <c r="C235" s="52" t="s">
        <v>641</v>
      </c>
      <c r="D235" s="52" t="s">
        <v>657</v>
      </c>
      <c r="E235" s="52" t="s">
        <v>35</v>
      </c>
      <c r="F235" s="52" t="s">
        <v>649</v>
      </c>
      <c r="G235" s="52" t="s">
        <v>77</v>
      </c>
      <c r="H235" s="50">
        <v>103400000</v>
      </c>
      <c r="I235" s="53">
        <v>85</v>
      </c>
      <c r="J235" s="52" t="s">
        <v>42</v>
      </c>
      <c r="K235" s="53">
        <v>2956</v>
      </c>
      <c r="L235" s="52" t="s">
        <v>80</v>
      </c>
      <c r="M235" s="52" t="s">
        <v>656</v>
      </c>
      <c r="N235" s="53">
        <v>0</v>
      </c>
      <c r="O235" s="52" t="s">
        <v>84</v>
      </c>
      <c r="P235" s="52" t="s">
        <v>82</v>
      </c>
      <c r="S235" s="71">
        <v>780</v>
      </c>
      <c r="T235" s="72" t="s">
        <v>1739</v>
      </c>
    </row>
    <row r="236" spans="3:20" x14ac:dyDescent="0.3">
      <c r="C236" s="52" t="s">
        <v>641</v>
      </c>
      <c r="D236" s="52" t="s">
        <v>646</v>
      </c>
      <c r="E236" s="52" t="s">
        <v>50</v>
      </c>
      <c r="F236" s="52" t="s">
        <v>659</v>
      </c>
      <c r="G236" s="52" t="s">
        <v>77</v>
      </c>
      <c r="H236" s="50">
        <v>84000000</v>
      </c>
      <c r="I236" s="53">
        <v>195</v>
      </c>
      <c r="J236" s="52" t="s">
        <v>78</v>
      </c>
      <c r="K236" s="53">
        <v>3500</v>
      </c>
      <c r="L236" s="52" t="s">
        <v>80</v>
      </c>
      <c r="M236" s="52" t="s">
        <v>658</v>
      </c>
      <c r="N236" s="53">
        <v>1</v>
      </c>
      <c r="O236" s="52" t="s">
        <v>81</v>
      </c>
      <c r="P236" s="52" t="s">
        <v>82</v>
      </c>
      <c r="S236" s="71">
        <v>788</v>
      </c>
      <c r="T236" s="72" t="s">
        <v>1736</v>
      </c>
    </row>
    <row r="237" spans="3:20" x14ac:dyDescent="0.3">
      <c r="C237" s="52" t="s">
        <v>641</v>
      </c>
      <c r="D237" s="52" t="s">
        <v>657</v>
      </c>
      <c r="E237" s="52" t="s">
        <v>35</v>
      </c>
      <c r="F237" s="52" t="s">
        <v>661</v>
      </c>
      <c r="G237" s="52" t="s">
        <v>77</v>
      </c>
      <c r="H237" s="50">
        <v>107100000</v>
      </c>
      <c r="I237" s="53">
        <v>85</v>
      </c>
      <c r="J237" s="52" t="s">
        <v>42</v>
      </c>
      <c r="K237" s="53">
        <v>2956</v>
      </c>
      <c r="L237" s="52" t="s">
        <v>80</v>
      </c>
      <c r="M237" s="52" t="s">
        <v>660</v>
      </c>
      <c r="N237" s="53">
        <v>1</v>
      </c>
      <c r="O237" s="52" t="s">
        <v>84</v>
      </c>
      <c r="P237" s="52" t="s">
        <v>82</v>
      </c>
      <c r="S237" s="71">
        <v>795</v>
      </c>
      <c r="T237" s="72" t="s">
        <v>1735</v>
      </c>
    </row>
    <row r="238" spans="3:20" x14ac:dyDescent="0.3">
      <c r="C238" s="52" t="s">
        <v>641</v>
      </c>
      <c r="D238" s="52" t="s">
        <v>663</v>
      </c>
      <c r="E238" s="52" t="s">
        <v>664</v>
      </c>
      <c r="F238" s="52" t="s">
        <v>665</v>
      </c>
      <c r="G238" s="52" t="s">
        <v>222</v>
      </c>
      <c r="H238" s="50">
        <v>103800000</v>
      </c>
      <c r="I238" s="53">
        <v>160</v>
      </c>
      <c r="J238" s="52" t="s">
        <v>42</v>
      </c>
      <c r="K238" s="53">
        <v>2902</v>
      </c>
      <c r="L238" s="52" t="s">
        <v>80</v>
      </c>
      <c r="M238" s="52" t="s">
        <v>662</v>
      </c>
      <c r="N238" s="53">
        <v>1</v>
      </c>
      <c r="O238" s="52" t="s">
        <v>84</v>
      </c>
      <c r="P238" s="52" t="s">
        <v>82</v>
      </c>
      <c r="S238" s="71">
        <v>792</v>
      </c>
      <c r="T238" s="72" t="s">
        <v>1738</v>
      </c>
    </row>
    <row r="239" spans="3:20" x14ac:dyDescent="0.3">
      <c r="C239" s="52" t="s">
        <v>641</v>
      </c>
      <c r="D239" s="52" t="s">
        <v>663</v>
      </c>
      <c r="E239" s="52" t="s">
        <v>554</v>
      </c>
      <c r="F239" s="52" t="s">
        <v>655</v>
      </c>
      <c r="G239" s="52" t="s">
        <v>77</v>
      </c>
      <c r="H239" s="50">
        <v>122300000</v>
      </c>
      <c r="I239" s="53">
        <v>160</v>
      </c>
      <c r="J239" s="52" t="s">
        <v>78</v>
      </c>
      <c r="K239" s="53">
        <v>2902</v>
      </c>
      <c r="L239" s="52" t="s">
        <v>80</v>
      </c>
      <c r="M239" s="52" t="s">
        <v>666</v>
      </c>
      <c r="N239" s="53">
        <v>1</v>
      </c>
      <c r="O239" s="52" t="s">
        <v>84</v>
      </c>
      <c r="P239" s="52" t="s">
        <v>82</v>
      </c>
      <c r="S239" s="71">
        <v>798</v>
      </c>
      <c r="T239" s="72" t="s">
        <v>1740</v>
      </c>
    </row>
    <row r="240" spans="3:20" x14ac:dyDescent="0.3">
      <c r="C240" s="52" t="s">
        <v>641</v>
      </c>
      <c r="D240" s="52" t="s">
        <v>663</v>
      </c>
      <c r="E240" s="52" t="s">
        <v>554</v>
      </c>
      <c r="F240" s="52" t="s">
        <v>652</v>
      </c>
      <c r="G240" s="52" t="s">
        <v>77</v>
      </c>
      <c r="H240" s="50">
        <v>112100000</v>
      </c>
      <c r="I240" s="53">
        <v>160</v>
      </c>
      <c r="J240" s="52" t="s">
        <v>42</v>
      </c>
      <c r="K240" s="53">
        <v>2902</v>
      </c>
      <c r="L240" s="52" t="s">
        <v>80</v>
      </c>
      <c r="M240" s="52" t="s">
        <v>667</v>
      </c>
      <c r="N240" s="53">
        <v>1</v>
      </c>
      <c r="O240" s="52" t="s">
        <v>84</v>
      </c>
      <c r="P240" s="52" t="s">
        <v>82</v>
      </c>
      <c r="S240" s="71">
        <v>804</v>
      </c>
      <c r="T240" s="72" t="s">
        <v>1742</v>
      </c>
    </row>
    <row r="241" spans="3:20" x14ac:dyDescent="0.3">
      <c r="C241" s="52" t="s">
        <v>641</v>
      </c>
      <c r="D241" s="52" t="s">
        <v>663</v>
      </c>
      <c r="E241" s="52" t="s">
        <v>554</v>
      </c>
      <c r="F241" s="52" t="s">
        <v>670</v>
      </c>
      <c r="G241" s="52" t="s">
        <v>77</v>
      </c>
      <c r="H241" s="50">
        <v>125900000</v>
      </c>
      <c r="I241" s="53">
        <v>250</v>
      </c>
      <c r="J241" s="52" t="s">
        <v>103</v>
      </c>
      <c r="K241" s="53">
        <v>3800</v>
      </c>
      <c r="L241" s="52" t="s">
        <v>80</v>
      </c>
      <c r="M241" s="52" t="s">
        <v>669</v>
      </c>
      <c r="N241" s="53">
        <v>1</v>
      </c>
      <c r="O241" s="52" t="s">
        <v>81</v>
      </c>
      <c r="P241" s="52" t="s">
        <v>82</v>
      </c>
      <c r="S241" s="71">
        <v>800</v>
      </c>
      <c r="T241" s="72" t="s">
        <v>1743</v>
      </c>
    </row>
    <row r="242" spans="3:20" x14ac:dyDescent="0.3">
      <c r="C242" s="52" t="s">
        <v>641</v>
      </c>
      <c r="D242" s="52" t="s">
        <v>674</v>
      </c>
      <c r="E242" s="52" t="s">
        <v>675</v>
      </c>
      <c r="F242" s="52" t="s">
        <v>672</v>
      </c>
      <c r="G242" s="52" t="s">
        <v>77</v>
      </c>
      <c r="H242" s="50">
        <v>83600000</v>
      </c>
      <c r="I242" s="53">
        <v>166</v>
      </c>
      <c r="J242" s="52" t="s">
        <v>42</v>
      </c>
      <c r="K242" s="53">
        <v>1995</v>
      </c>
      <c r="L242" s="52" t="s">
        <v>80</v>
      </c>
      <c r="M242" s="52" t="s">
        <v>673</v>
      </c>
      <c r="N242" s="53">
        <v>1</v>
      </c>
      <c r="O242" s="52" t="s">
        <v>81</v>
      </c>
      <c r="P242" s="52" t="s">
        <v>82</v>
      </c>
      <c r="S242" s="71">
        <v>858</v>
      </c>
      <c r="T242" s="72" t="s">
        <v>1745</v>
      </c>
    </row>
    <row r="243" spans="3:20" x14ac:dyDescent="0.3">
      <c r="C243" s="52" t="s">
        <v>641</v>
      </c>
      <c r="D243" s="52" t="s">
        <v>674</v>
      </c>
      <c r="E243" s="52" t="s">
        <v>675</v>
      </c>
      <c r="F243" s="52" t="s">
        <v>677</v>
      </c>
      <c r="G243" s="52" t="s">
        <v>77</v>
      </c>
      <c r="H243" s="50">
        <v>87500000</v>
      </c>
      <c r="I243" s="53">
        <v>166</v>
      </c>
      <c r="J243" s="52" t="s">
        <v>103</v>
      </c>
      <c r="K243" s="53">
        <v>1995</v>
      </c>
      <c r="L243" s="52" t="s">
        <v>80</v>
      </c>
      <c r="M243" s="52" t="s">
        <v>676</v>
      </c>
      <c r="N243" s="53">
        <v>1</v>
      </c>
      <c r="O243" s="52" t="s">
        <v>81</v>
      </c>
      <c r="P243" s="52" t="s">
        <v>82</v>
      </c>
      <c r="S243" s="71">
        <v>860</v>
      </c>
      <c r="T243" s="72" t="s">
        <v>1746</v>
      </c>
    </row>
    <row r="244" spans="3:20" x14ac:dyDescent="0.3">
      <c r="C244" s="52" t="s">
        <v>641</v>
      </c>
      <c r="D244" s="52" t="s">
        <v>674</v>
      </c>
      <c r="E244" s="52" t="s">
        <v>675</v>
      </c>
      <c r="F244" s="52" t="s">
        <v>679</v>
      </c>
      <c r="G244" s="52" t="s">
        <v>77</v>
      </c>
      <c r="H244" s="50">
        <v>92500000</v>
      </c>
      <c r="I244" s="53">
        <v>177</v>
      </c>
      <c r="J244" s="52" t="s">
        <v>42</v>
      </c>
      <c r="K244" s="53">
        <v>1995</v>
      </c>
      <c r="L244" s="52" t="s">
        <v>80</v>
      </c>
      <c r="M244" s="52" t="s">
        <v>678</v>
      </c>
      <c r="N244" s="53">
        <v>1</v>
      </c>
      <c r="O244" s="52" t="s">
        <v>84</v>
      </c>
      <c r="P244" s="52" t="s">
        <v>82</v>
      </c>
      <c r="S244" s="71">
        <v>548</v>
      </c>
      <c r="T244" s="72" t="s">
        <v>1753</v>
      </c>
    </row>
    <row r="245" spans="3:20" x14ac:dyDescent="0.3">
      <c r="C245" s="52" t="s">
        <v>641</v>
      </c>
      <c r="D245" s="52" t="s">
        <v>674</v>
      </c>
      <c r="E245" s="52" t="s">
        <v>675</v>
      </c>
      <c r="F245" s="52" t="s">
        <v>681</v>
      </c>
      <c r="G245" s="52" t="s">
        <v>77</v>
      </c>
      <c r="H245" s="50">
        <v>86900000</v>
      </c>
      <c r="I245" s="53">
        <v>166</v>
      </c>
      <c r="J245" s="52" t="s">
        <v>103</v>
      </c>
      <c r="K245" s="53">
        <v>1995</v>
      </c>
      <c r="L245" s="52" t="s">
        <v>80</v>
      </c>
      <c r="M245" s="52" t="s">
        <v>680</v>
      </c>
      <c r="N245" s="53">
        <v>1</v>
      </c>
      <c r="O245" s="52" t="s">
        <v>81</v>
      </c>
      <c r="P245" s="52" t="s">
        <v>82</v>
      </c>
      <c r="S245" s="71">
        <v>862</v>
      </c>
      <c r="T245" s="72" t="s">
        <v>1749</v>
      </c>
    </row>
    <row r="246" spans="3:20" x14ac:dyDescent="0.3">
      <c r="C246" s="52" t="s">
        <v>641</v>
      </c>
      <c r="D246" s="52" t="s">
        <v>683</v>
      </c>
      <c r="E246" s="52" t="s">
        <v>50</v>
      </c>
      <c r="F246" s="52" t="s">
        <v>684</v>
      </c>
      <c r="G246" s="52" t="s">
        <v>77</v>
      </c>
      <c r="H246" s="50">
        <v>77500000</v>
      </c>
      <c r="I246" s="53">
        <v>175</v>
      </c>
      <c r="J246" s="52" t="s">
        <v>78</v>
      </c>
      <c r="K246" s="53">
        <v>2359</v>
      </c>
      <c r="L246" s="52" t="s">
        <v>212</v>
      </c>
      <c r="M246" s="52" t="s">
        <v>682</v>
      </c>
      <c r="N246" s="53">
        <v>1</v>
      </c>
      <c r="O246" s="52" t="s">
        <v>81</v>
      </c>
      <c r="P246" s="52" t="s">
        <v>82</v>
      </c>
      <c r="S246" s="71">
        <v>704</v>
      </c>
      <c r="T246" s="72" t="s">
        <v>1752</v>
      </c>
    </row>
    <row r="247" spans="3:20" x14ac:dyDescent="0.3">
      <c r="C247" s="52" t="s">
        <v>641</v>
      </c>
      <c r="D247" s="52" t="s">
        <v>674</v>
      </c>
      <c r="E247" s="52" t="s">
        <v>675</v>
      </c>
      <c r="F247" s="52" t="s">
        <v>686</v>
      </c>
      <c r="G247" s="52" t="s">
        <v>77</v>
      </c>
      <c r="H247" s="50">
        <v>98400000</v>
      </c>
      <c r="I247" s="53">
        <v>177</v>
      </c>
      <c r="J247" s="52" t="s">
        <v>103</v>
      </c>
      <c r="K247" s="53">
        <v>1995</v>
      </c>
      <c r="L247" s="52" t="s">
        <v>80</v>
      </c>
      <c r="M247" s="52" t="s">
        <v>685</v>
      </c>
      <c r="N247" s="53">
        <v>1</v>
      </c>
      <c r="O247" s="52" t="s">
        <v>84</v>
      </c>
      <c r="P247" s="52" t="s">
        <v>82</v>
      </c>
      <c r="S247" s="71">
        <v>876</v>
      </c>
      <c r="T247" s="72" t="s">
        <v>1754</v>
      </c>
    </row>
    <row r="248" spans="3:20" x14ac:dyDescent="0.3">
      <c r="C248" s="52" t="s">
        <v>641</v>
      </c>
      <c r="D248" s="52" t="s">
        <v>674</v>
      </c>
      <c r="E248" s="52" t="s">
        <v>675</v>
      </c>
      <c r="F248" s="52" t="s">
        <v>688</v>
      </c>
      <c r="G248" s="52" t="s">
        <v>77</v>
      </c>
      <c r="H248" s="50">
        <v>77300000</v>
      </c>
      <c r="I248" s="53">
        <v>166</v>
      </c>
      <c r="J248" s="52" t="s">
        <v>42</v>
      </c>
      <c r="K248" s="53">
        <v>1995</v>
      </c>
      <c r="L248" s="52" t="s">
        <v>80</v>
      </c>
      <c r="M248" s="52" t="s">
        <v>687</v>
      </c>
      <c r="N248" s="53">
        <v>1</v>
      </c>
      <c r="O248" s="52" t="s">
        <v>81</v>
      </c>
      <c r="P248" s="52" t="s">
        <v>82</v>
      </c>
      <c r="S248" s="70">
        <v>887</v>
      </c>
      <c r="T248" s="76" t="s">
        <v>1756</v>
      </c>
    </row>
    <row r="249" spans="3:20" x14ac:dyDescent="0.3">
      <c r="C249" s="52" t="s">
        <v>641</v>
      </c>
      <c r="D249" s="52" t="s">
        <v>683</v>
      </c>
      <c r="E249" s="52" t="s">
        <v>690</v>
      </c>
      <c r="F249" s="52" t="s">
        <v>691</v>
      </c>
      <c r="G249" s="52" t="s">
        <v>77</v>
      </c>
      <c r="H249" s="50">
        <v>115900000</v>
      </c>
      <c r="I249" s="53">
        <v>197</v>
      </c>
      <c r="J249" s="52" t="s">
        <v>103</v>
      </c>
      <c r="K249" s="53">
        <v>2200</v>
      </c>
      <c r="L249" s="52" t="s">
        <v>80</v>
      </c>
      <c r="M249" s="52" t="s">
        <v>689</v>
      </c>
      <c r="N249" s="53">
        <v>1</v>
      </c>
      <c r="O249" s="52" t="s">
        <v>84</v>
      </c>
      <c r="P249" s="52" t="s">
        <v>82</v>
      </c>
      <c r="S249" s="71">
        <v>262</v>
      </c>
      <c r="T249" s="72" t="s">
        <v>1574</v>
      </c>
    </row>
    <row r="250" spans="3:20" x14ac:dyDescent="0.3">
      <c r="C250" s="52" t="s">
        <v>641</v>
      </c>
      <c r="D250" s="52" t="s">
        <v>693</v>
      </c>
      <c r="E250" s="52" t="s">
        <v>694</v>
      </c>
      <c r="F250" s="52" t="s">
        <v>668</v>
      </c>
      <c r="G250" s="52" t="s">
        <v>77</v>
      </c>
      <c r="H250" s="50">
        <v>75900000</v>
      </c>
      <c r="I250" s="53">
        <v>150</v>
      </c>
      <c r="J250" s="52" t="s">
        <v>42</v>
      </c>
      <c r="K250" s="53">
        <v>1999</v>
      </c>
      <c r="L250" s="52" t="s">
        <v>80</v>
      </c>
      <c r="M250" s="52" t="s">
        <v>692</v>
      </c>
      <c r="N250" s="53">
        <v>1</v>
      </c>
      <c r="O250" s="52" t="s">
        <v>81</v>
      </c>
      <c r="P250" s="52" t="s">
        <v>82</v>
      </c>
    </row>
    <row r="251" spans="3:20" x14ac:dyDescent="0.3">
      <c r="C251" s="52" t="s">
        <v>641</v>
      </c>
      <c r="D251" s="52" t="s">
        <v>693</v>
      </c>
      <c r="E251" s="52" t="s">
        <v>694</v>
      </c>
      <c r="F251" s="52" t="s">
        <v>677</v>
      </c>
      <c r="G251" s="52" t="s">
        <v>77</v>
      </c>
      <c r="H251" s="50">
        <v>87000000</v>
      </c>
      <c r="I251" s="53">
        <v>150</v>
      </c>
      <c r="J251" s="52" t="s">
        <v>103</v>
      </c>
      <c r="K251" s="53">
        <v>1999</v>
      </c>
      <c r="L251" s="52" t="s">
        <v>80</v>
      </c>
      <c r="M251" s="52" t="s">
        <v>695</v>
      </c>
      <c r="N251" s="53">
        <v>1</v>
      </c>
      <c r="O251" s="52" t="s">
        <v>81</v>
      </c>
      <c r="P251" s="52" t="s">
        <v>82</v>
      </c>
    </row>
    <row r="252" spans="3:20" x14ac:dyDescent="0.3">
      <c r="C252" s="52" t="s">
        <v>641</v>
      </c>
      <c r="D252" s="52" t="s">
        <v>683</v>
      </c>
      <c r="E252" s="52" t="s">
        <v>690</v>
      </c>
      <c r="F252" s="52" t="s">
        <v>697</v>
      </c>
      <c r="G252" s="52" t="s">
        <v>77</v>
      </c>
      <c r="H252" s="50">
        <v>100000000</v>
      </c>
      <c r="I252" s="53">
        <v>174</v>
      </c>
      <c r="J252" s="52" t="s">
        <v>42</v>
      </c>
      <c r="K252" s="53">
        <v>2359</v>
      </c>
      <c r="L252" s="52" t="s">
        <v>80</v>
      </c>
      <c r="M252" s="52" t="s">
        <v>696</v>
      </c>
      <c r="N252" s="53">
        <v>1</v>
      </c>
      <c r="O252" s="52" t="s">
        <v>81</v>
      </c>
      <c r="P252" s="52" t="s">
        <v>82</v>
      </c>
    </row>
    <row r="253" spans="3:20" x14ac:dyDescent="0.3">
      <c r="C253" s="52" t="s">
        <v>641</v>
      </c>
      <c r="D253" s="52" t="s">
        <v>683</v>
      </c>
      <c r="E253" s="52" t="s">
        <v>690</v>
      </c>
      <c r="F253" s="52" t="s">
        <v>699</v>
      </c>
      <c r="G253" s="52" t="s">
        <v>77</v>
      </c>
      <c r="H253" s="50">
        <v>106800000</v>
      </c>
      <c r="I253" s="53">
        <v>174</v>
      </c>
      <c r="J253" s="52" t="s">
        <v>103</v>
      </c>
      <c r="K253" s="53">
        <v>2359</v>
      </c>
      <c r="L253" s="52" t="s">
        <v>80</v>
      </c>
      <c r="M253" s="52" t="s">
        <v>698</v>
      </c>
      <c r="N253" s="53">
        <v>1</v>
      </c>
      <c r="O253" s="52" t="s">
        <v>81</v>
      </c>
      <c r="P253" s="52" t="s">
        <v>82</v>
      </c>
    </row>
    <row r="254" spans="3:20" x14ac:dyDescent="0.3">
      <c r="C254" s="52" t="s">
        <v>641</v>
      </c>
      <c r="D254" s="52" t="s">
        <v>701</v>
      </c>
      <c r="E254" s="52" t="s">
        <v>675</v>
      </c>
      <c r="F254" s="52" t="s">
        <v>688</v>
      </c>
      <c r="G254" s="52" t="s">
        <v>77</v>
      </c>
      <c r="H254" s="50">
        <v>84500000</v>
      </c>
      <c r="I254" s="53">
        <v>166</v>
      </c>
      <c r="J254" s="52" t="s">
        <v>42</v>
      </c>
      <c r="K254" s="53">
        <v>1998</v>
      </c>
      <c r="L254" s="52" t="s">
        <v>80</v>
      </c>
      <c r="M254" s="52" t="s">
        <v>700</v>
      </c>
      <c r="N254" s="53">
        <v>1</v>
      </c>
      <c r="O254" s="52" t="s">
        <v>81</v>
      </c>
      <c r="P254" s="52" t="s">
        <v>82</v>
      </c>
    </row>
    <row r="255" spans="3:20" x14ac:dyDescent="0.3">
      <c r="C255" s="52" t="s">
        <v>641</v>
      </c>
      <c r="D255" s="52" t="s">
        <v>671</v>
      </c>
      <c r="E255" s="52" t="s">
        <v>239</v>
      </c>
      <c r="F255" s="52" t="s">
        <v>703</v>
      </c>
      <c r="G255" s="52" t="s">
        <v>77</v>
      </c>
      <c r="H255" s="50">
        <v>75800000</v>
      </c>
      <c r="I255" s="53">
        <v>142</v>
      </c>
      <c r="J255" s="52" t="s">
        <v>78</v>
      </c>
      <c r="K255" s="53">
        <v>1975</v>
      </c>
      <c r="L255" s="52" t="s">
        <v>218</v>
      </c>
      <c r="M255" s="52" t="s">
        <v>702</v>
      </c>
      <c r="N255" s="53">
        <v>1</v>
      </c>
      <c r="O255" s="52" t="s">
        <v>81</v>
      </c>
      <c r="P255" s="52" t="s">
        <v>82</v>
      </c>
    </row>
    <row r="256" spans="3:20" x14ac:dyDescent="0.3">
      <c r="C256" s="52" t="s">
        <v>641</v>
      </c>
      <c r="D256" s="52" t="s">
        <v>701</v>
      </c>
      <c r="E256" s="52" t="s">
        <v>675</v>
      </c>
      <c r="F256" s="52" t="s">
        <v>686</v>
      </c>
      <c r="G256" s="52" t="s">
        <v>77</v>
      </c>
      <c r="H256" s="50">
        <v>100000000</v>
      </c>
      <c r="I256" s="53">
        <v>177</v>
      </c>
      <c r="J256" s="52" t="s">
        <v>103</v>
      </c>
      <c r="K256" s="53">
        <v>1995</v>
      </c>
      <c r="L256" s="52" t="s">
        <v>80</v>
      </c>
      <c r="M256" s="52" t="s">
        <v>704</v>
      </c>
      <c r="N256" s="53">
        <v>1</v>
      </c>
      <c r="O256" s="52" t="s">
        <v>84</v>
      </c>
      <c r="P256" s="52" t="s">
        <v>82</v>
      </c>
    </row>
    <row r="257" spans="3:16" x14ac:dyDescent="0.3">
      <c r="C257" s="52" t="s">
        <v>641</v>
      </c>
      <c r="D257" s="52" t="s">
        <v>693</v>
      </c>
      <c r="E257" s="52" t="s">
        <v>694</v>
      </c>
      <c r="F257" s="52" t="s">
        <v>672</v>
      </c>
      <c r="G257" s="52" t="s">
        <v>77</v>
      </c>
      <c r="H257" s="50">
        <v>80500000</v>
      </c>
      <c r="I257" s="53">
        <v>150</v>
      </c>
      <c r="J257" s="52" t="s">
        <v>42</v>
      </c>
      <c r="K257" s="53">
        <v>1995</v>
      </c>
      <c r="L257" s="52" t="s">
        <v>80</v>
      </c>
      <c r="M257" s="52" t="s">
        <v>705</v>
      </c>
      <c r="N257" s="53">
        <v>1</v>
      </c>
      <c r="O257" s="52" t="s">
        <v>81</v>
      </c>
      <c r="P257" s="52" t="s">
        <v>82</v>
      </c>
    </row>
    <row r="258" spans="3:16" x14ac:dyDescent="0.3">
      <c r="C258" s="52" t="s">
        <v>641</v>
      </c>
      <c r="D258" s="52" t="s">
        <v>701</v>
      </c>
      <c r="E258" s="52" t="s">
        <v>675</v>
      </c>
      <c r="F258" s="52" t="s">
        <v>677</v>
      </c>
      <c r="G258" s="52" t="s">
        <v>77</v>
      </c>
      <c r="H258" s="50">
        <v>90800000</v>
      </c>
      <c r="I258" s="53">
        <v>166</v>
      </c>
      <c r="J258" s="52" t="s">
        <v>103</v>
      </c>
      <c r="K258" s="53">
        <v>1995</v>
      </c>
      <c r="L258" s="52" t="s">
        <v>80</v>
      </c>
      <c r="M258" s="52" t="s">
        <v>706</v>
      </c>
      <c r="N258" s="53">
        <v>1</v>
      </c>
      <c r="O258" s="52" t="s">
        <v>81</v>
      </c>
      <c r="P258" s="52" t="s">
        <v>82</v>
      </c>
    </row>
    <row r="259" spans="3:16" x14ac:dyDescent="0.3">
      <c r="C259" s="52" t="s">
        <v>641</v>
      </c>
      <c r="D259" s="52" t="s">
        <v>701</v>
      </c>
      <c r="E259" s="52" t="s">
        <v>675</v>
      </c>
      <c r="F259" s="52" t="s">
        <v>681</v>
      </c>
      <c r="G259" s="52" t="s">
        <v>77</v>
      </c>
      <c r="H259" s="50">
        <v>92600000</v>
      </c>
      <c r="I259" s="53">
        <v>158</v>
      </c>
      <c r="J259" s="52" t="s">
        <v>103</v>
      </c>
      <c r="K259" s="53">
        <v>1999</v>
      </c>
      <c r="L259" s="52" t="s">
        <v>80</v>
      </c>
      <c r="M259" s="52" t="s">
        <v>707</v>
      </c>
      <c r="N259" s="53">
        <v>1</v>
      </c>
      <c r="O259" s="52" t="s">
        <v>81</v>
      </c>
      <c r="P259" s="52" t="s">
        <v>82</v>
      </c>
    </row>
    <row r="260" spans="3:16" x14ac:dyDescent="0.3">
      <c r="C260" s="52" t="s">
        <v>641</v>
      </c>
      <c r="D260" s="52" t="s">
        <v>701</v>
      </c>
      <c r="E260" s="52" t="s">
        <v>675</v>
      </c>
      <c r="F260" s="52" t="s">
        <v>672</v>
      </c>
      <c r="G260" s="52" t="s">
        <v>77</v>
      </c>
      <c r="H260" s="50">
        <v>86900000</v>
      </c>
      <c r="I260" s="53">
        <v>158</v>
      </c>
      <c r="J260" s="52" t="s">
        <v>42</v>
      </c>
      <c r="K260" s="53">
        <v>1999</v>
      </c>
      <c r="L260" s="52" t="s">
        <v>80</v>
      </c>
      <c r="M260" s="52" t="s">
        <v>708</v>
      </c>
      <c r="N260" s="53">
        <v>1</v>
      </c>
      <c r="O260" s="52" t="s">
        <v>81</v>
      </c>
      <c r="P260" s="52" t="s">
        <v>82</v>
      </c>
    </row>
    <row r="261" spans="3:16" x14ac:dyDescent="0.3">
      <c r="C261" s="52" t="s">
        <v>641</v>
      </c>
      <c r="D261" s="52" t="s">
        <v>710</v>
      </c>
      <c r="E261" s="52" t="s">
        <v>711</v>
      </c>
      <c r="F261" s="52" t="s">
        <v>712</v>
      </c>
      <c r="G261" s="52" t="s">
        <v>77</v>
      </c>
      <c r="H261" s="50">
        <v>167500000</v>
      </c>
      <c r="I261" s="53">
        <v>266</v>
      </c>
      <c r="J261" s="52" t="s">
        <v>103</v>
      </c>
      <c r="K261" s="53">
        <v>3342</v>
      </c>
      <c r="L261" s="52" t="s">
        <v>80</v>
      </c>
      <c r="M261" s="52" t="s">
        <v>709</v>
      </c>
      <c r="N261" s="53">
        <v>1</v>
      </c>
      <c r="O261" s="52" t="s">
        <v>81</v>
      </c>
      <c r="P261" s="52" t="s">
        <v>104</v>
      </c>
    </row>
    <row r="262" spans="3:16" x14ac:dyDescent="0.3">
      <c r="C262" s="52" t="s">
        <v>641</v>
      </c>
      <c r="D262" s="52" t="s">
        <v>710</v>
      </c>
      <c r="E262" s="52" t="s">
        <v>112</v>
      </c>
      <c r="F262" s="52" t="s">
        <v>714</v>
      </c>
      <c r="G262" s="52" t="s">
        <v>77</v>
      </c>
      <c r="H262" s="50">
        <v>155000000</v>
      </c>
      <c r="I262" s="53">
        <v>197</v>
      </c>
      <c r="J262" s="52" t="s">
        <v>103</v>
      </c>
      <c r="K262" s="53">
        <v>2199</v>
      </c>
      <c r="L262" s="52" t="s">
        <v>80</v>
      </c>
      <c r="M262" s="52" t="s">
        <v>713</v>
      </c>
      <c r="N262" s="53">
        <v>1</v>
      </c>
      <c r="O262" s="52" t="s">
        <v>84</v>
      </c>
      <c r="P262" s="52" t="s">
        <v>104</v>
      </c>
    </row>
    <row r="263" spans="3:16" x14ac:dyDescent="0.3">
      <c r="C263" s="52" t="s">
        <v>641</v>
      </c>
      <c r="D263" s="52" t="s">
        <v>710</v>
      </c>
      <c r="E263" s="52" t="s">
        <v>716</v>
      </c>
      <c r="F263" s="52" t="s">
        <v>717</v>
      </c>
      <c r="G263" s="52" t="s">
        <v>77</v>
      </c>
      <c r="H263" s="50">
        <v>142500000</v>
      </c>
      <c r="I263" s="53">
        <v>170</v>
      </c>
      <c r="J263" s="52" t="s">
        <v>103</v>
      </c>
      <c r="K263" s="53">
        <v>2359</v>
      </c>
      <c r="L263" s="52" t="s">
        <v>80</v>
      </c>
      <c r="M263" s="52" t="s">
        <v>715</v>
      </c>
      <c r="N263" s="53">
        <v>1</v>
      </c>
      <c r="O263" s="52" t="s">
        <v>81</v>
      </c>
      <c r="P263" s="52" t="s">
        <v>82</v>
      </c>
    </row>
    <row r="264" spans="3:16" x14ac:dyDescent="0.3">
      <c r="C264" s="52" t="s">
        <v>720</v>
      </c>
      <c r="D264" s="52" t="s">
        <v>722</v>
      </c>
      <c r="E264" s="52" t="s">
        <v>39</v>
      </c>
      <c r="F264" s="52" t="s">
        <v>723</v>
      </c>
      <c r="G264" s="52" t="s">
        <v>77</v>
      </c>
      <c r="H264" s="50">
        <v>112800000</v>
      </c>
      <c r="I264" s="53">
        <v>134</v>
      </c>
      <c r="J264" s="52" t="s">
        <v>42</v>
      </c>
      <c r="K264" s="53">
        <v>3500</v>
      </c>
      <c r="L264" s="52" t="s">
        <v>724</v>
      </c>
      <c r="M264" s="52" t="s">
        <v>721</v>
      </c>
      <c r="N264" s="53">
        <v>1</v>
      </c>
      <c r="O264" s="52" t="s">
        <v>81</v>
      </c>
      <c r="P264" s="52" t="s">
        <v>104</v>
      </c>
    </row>
    <row r="265" spans="3:16" x14ac:dyDescent="0.3">
      <c r="C265" s="52" t="s">
        <v>720</v>
      </c>
      <c r="D265" s="52" t="s">
        <v>726</v>
      </c>
      <c r="E265" s="52" t="s">
        <v>313</v>
      </c>
      <c r="F265" s="52" t="s">
        <v>727</v>
      </c>
      <c r="G265" s="52" t="s">
        <v>77</v>
      </c>
      <c r="H265" s="50">
        <v>153900000</v>
      </c>
      <c r="I265" s="53">
        <v>187</v>
      </c>
      <c r="J265" s="52" t="s">
        <v>42</v>
      </c>
      <c r="K265" s="53">
        <v>3500</v>
      </c>
      <c r="L265" s="52" t="s">
        <v>724</v>
      </c>
      <c r="M265" s="52" t="s">
        <v>725</v>
      </c>
      <c r="N265" s="53">
        <v>1</v>
      </c>
      <c r="O265" s="52" t="s">
        <v>81</v>
      </c>
      <c r="P265" s="52" t="s">
        <v>104</v>
      </c>
    </row>
    <row r="266" spans="3:16" x14ac:dyDescent="0.3">
      <c r="C266" s="52" t="s">
        <v>720</v>
      </c>
      <c r="D266" s="52" t="s">
        <v>729</v>
      </c>
      <c r="E266" s="52" t="s">
        <v>730</v>
      </c>
      <c r="F266" s="52" t="s">
        <v>440</v>
      </c>
      <c r="G266" s="52" t="s">
        <v>77</v>
      </c>
      <c r="H266" s="50">
        <v>288100000</v>
      </c>
      <c r="I266" s="53">
        <v>225</v>
      </c>
      <c r="J266" s="52" t="s">
        <v>78</v>
      </c>
      <c r="K266" s="53">
        <v>4600</v>
      </c>
      <c r="L266" s="52" t="s">
        <v>724</v>
      </c>
      <c r="M266" s="52" t="s">
        <v>728</v>
      </c>
      <c r="N266" s="53">
        <v>1</v>
      </c>
      <c r="O266" s="52" t="s">
        <v>81</v>
      </c>
      <c r="P266" s="52" t="s">
        <v>104</v>
      </c>
    </row>
    <row r="267" spans="3:16" x14ac:dyDescent="0.3">
      <c r="C267" s="52" t="s">
        <v>720</v>
      </c>
      <c r="D267" s="52" t="s">
        <v>732</v>
      </c>
      <c r="E267" s="52" t="s">
        <v>239</v>
      </c>
      <c r="F267" s="52" t="s">
        <v>733</v>
      </c>
      <c r="G267" s="52" t="s">
        <v>77</v>
      </c>
      <c r="H267" s="50">
        <v>126600000</v>
      </c>
      <c r="I267" s="53">
        <v>110</v>
      </c>
      <c r="J267" s="52" t="s">
        <v>42</v>
      </c>
      <c r="K267" s="53">
        <v>2000</v>
      </c>
      <c r="L267" s="52" t="s">
        <v>724</v>
      </c>
      <c r="M267" s="52" t="s">
        <v>731</v>
      </c>
      <c r="N267" s="53">
        <v>1</v>
      </c>
      <c r="O267" s="52" t="s">
        <v>84</v>
      </c>
      <c r="P267" s="52" t="s">
        <v>104</v>
      </c>
    </row>
    <row r="268" spans="3:16" x14ac:dyDescent="0.3">
      <c r="C268" s="52" t="s">
        <v>720</v>
      </c>
      <c r="D268" s="52" t="s">
        <v>735</v>
      </c>
      <c r="E268" s="52" t="s">
        <v>736</v>
      </c>
      <c r="F268" s="52" t="s">
        <v>737</v>
      </c>
      <c r="G268" s="52" t="s">
        <v>77</v>
      </c>
      <c r="H268" s="50">
        <v>183000000</v>
      </c>
      <c r="I268" s="53">
        <v>122</v>
      </c>
      <c r="J268" s="52" t="s">
        <v>78</v>
      </c>
      <c r="K268" s="53">
        <v>2500</v>
      </c>
      <c r="L268" s="52" t="s">
        <v>724</v>
      </c>
      <c r="M268" s="52" t="s">
        <v>734</v>
      </c>
      <c r="N268" s="53">
        <v>1</v>
      </c>
      <c r="O268" s="52" t="s">
        <v>84</v>
      </c>
      <c r="P268" s="52" t="s">
        <v>104</v>
      </c>
    </row>
    <row r="269" spans="3:16" x14ac:dyDescent="0.3">
      <c r="C269" s="52" t="s">
        <v>720</v>
      </c>
      <c r="D269" s="52" t="s">
        <v>732</v>
      </c>
      <c r="E269" s="52" t="s">
        <v>350</v>
      </c>
      <c r="F269" s="52" t="s">
        <v>739</v>
      </c>
      <c r="G269" s="52" t="s">
        <v>77</v>
      </c>
      <c r="H269" s="50">
        <v>152000000</v>
      </c>
      <c r="I269" s="53">
        <v>174</v>
      </c>
      <c r="J269" s="52" t="s">
        <v>42</v>
      </c>
      <c r="K269" s="53">
        <v>2500</v>
      </c>
      <c r="L269" s="52" t="s">
        <v>724</v>
      </c>
      <c r="M269" s="52" t="s">
        <v>738</v>
      </c>
      <c r="N269" s="53">
        <v>1</v>
      </c>
      <c r="O269" s="52" t="s">
        <v>81</v>
      </c>
      <c r="P269" s="52" t="s">
        <v>104</v>
      </c>
    </row>
    <row r="270" spans="3:16" x14ac:dyDescent="0.3">
      <c r="C270" s="52" t="s">
        <v>720</v>
      </c>
      <c r="D270" s="52" t="s">
        <v>732</v>
      </c>
      <c r="E270" s="52" t="s">
        <v>350</v>
      </c>
      <c r="F270" s="52" t="s">
        <v>741</v>
      </c>
      <c r="G270" s="52" t="s">
        <v>77</v>
      </c>
      <c r="H270" s="50">
        <v>158800000</v>
      </c>
      <c r="I270" s="53">
        <v>174</v>
      </c>
      <c r="J270" s="52" t="s">
        <v>78</v>
      </c>
      <c r="K270" s="53">
        <v>2500</v>
      </c>
      <c r="L270" s="52" t="s">
        <v>724</v>
      </c>
      <c r="M270" s="52" t="s">
        <v>740</v>
      </c>
      <c r="N270" s="53">
        <v>1</v>
      </c>
      <c r="O270" s="52" t="s">
        <v>81</v>
      </c>
      <c r="P270" s="52" t="s">
        <v>104</v>
      </c>
    </row>
    <row r="271" spans="3:16" x14ac:dyDescent="0.3">
      <c r="C271" s="52" t="s">
        <v>720</v>
      </c>
      <c r="D271" s="52" t="s">
        <v>743</v>
      </c>
      <c r="E271" s="52" t="s">
        <v>44</v>
      </c>
      <c r="F271" s="52" t="s">
        <v>744</v>
      </c>
      <c r="G271" s="52" t="s">
        <v>77</v>
      </c>
      <c r="H271" s="50">
        <v>205300000</v>
      </c>
      <c r="I271" s="53">
        <v>190</v>
      </c>
      <c r="J271" s="52" t="s">
        <v>78</v>
      </c>
      <c r="K271" s="53">
        <v>3900</v>
      </c>
      <c r="L271" s="52" t="s">
        <v>724</v>
      </c>
      <c r="M271" s="52" t="s">
        <v>742</v>
      </c>
      <c r="N271" s="53">
        <v>1</v>
      </c>
      <c r="O271" s="52" t="s">
        <v>81</v>
      </c>
      <c r="P271" s="52" t="s">
        <v>104</v>
      </c>
    </row>
    <row r="272" spans="3:16" x14ac:dyDescent="0.3">
      <c r="C272" s="52" t="s">
        <v>720</v>
      </c>
      <c r="D272" s="52" t="s">
        <v>722</v>
      </c>
      <c r="E272" s="52" t="s">
        <v>746</v>
      </c>
      <c r="F272" s="52" t="s">
        <v>747</v>
      </c>
      <c r="G272" s="52" t="s">
        <v>77</v>
      </c>
      <c r="H272" s="50">
        <v>114800000</v>
      </c>
      <c r="I272" s="53">
        <v>112</v>
      </c>
      <c r="J272" s="52" t="s">
        <v>42</v>
      </c>
      <c r="K272" s="53">
        <v>2500</v>
      </c>
      <c r="L272" s="52" t="s">
        <v>724</v>
      </c>
      <c r="M272" s="52" t="s">
        <v>745</v>
      </c>
      <c r="N272" s="53">
        <v>1</v>
      </c>
      <c r="O272" s="52" t="s">
        <v>84</v>
      </c>
      <c r="P272" s="52" t="s">
        <v>104</v>
      </c>
    </row>
    <row r="273" spans="3:16" x14ac:dyDescent="0.3">
      <c r="C273" s="52" t="s">
        <v>720</v>
      </c>
      <c r="D273" s="52" t="s">
        <v>743</v>
      </c>
      <c r="E273" s="52" t="s">
        <v>44</v>
      </c>
      <c r="F273" s="52" t="s">
        <v>749</v>
      </c>
      <c r="G273" s="52" t="s">
        <v>77</v>
      </c>
      <c r="H273" s="50">
        <v>186300000</v>
      </c>
      <c r="I273" s="53">
        <v>160</v>
      </c>
      <c r="J273" s="52" t="s">
        <v>78</v>
      </c>
      <c r="K273" s="53">
        <v>3500</v>
      </c>
      <c r="L273" s="52" t="s">
        <v>724</v>
      </c>
      <c r="M273" s="52" t="s">
        <v>748</v>
      </c>
      <c r="N273" s="53">
        <v>1</v>
      </c>
      <c r="O273" s="52" t="s">
        <v>81</v>
      </c>
      <c r="P273" s="52" t="s">
        <v>104</v>
      </c>
    </row>
    <row r="274" spans="3:16" x14ac:dyDescent="0.3">
      <c r="C274" s="52" t="s">
        <v>720</v>
      </c>
      <c r="D274" s="52" t="s">
        <v>751</v>
      </c>
      <c r="E274" s="52" t="s">
        <v>44</v>
      </c>
      <c r="F274" s="52" t="s">
        <v>752</v>
      </c>
      <c r="G274" s="52" t="s">
        <v>77</v>
      </c>
      <c r="H274" s="50">
        <v>136500000</v>
      </c>
      <c r="I274" s="53">
        <v>230</v>
      </c>
      <c r="J274" s="52" t="s">
        <v>78</v>
      </c>
      <c r="K274" s="53">
        <v>3192</v>
      </c>
      <c r="L274" s="52" t="s">
        <v>724</v>
      </c>
      <c r="M274" s="52" t="s">
        <v>750</v>
      </c>
      <c r="N274" s="53">
        <v>1</v>
      </c>
      <c r="O274" s="52" t="s">
        <v>81</v>
      </c>
      <c r="P274" s="52" t="s">
        <v>104</v>
      </c>
    </row>
    <row r="275" spans="3:16" x14ac:dyDescent="0.3">
      <c r="C275" s="52" t="s">
        <v>753</v>
      </c>
      <c r="D275" s="52" t="s">
        <v>759</v>
      </c>
      <c r="E275" s="52" t="s">
        <v>755</v>
      </c>
      <c r="F275" s="52" t="s">
        <v>760</v>
      </c>
      <c r="G275" s="52" t="s">
        <v>77</v>
      </c>
      <c r="H275" s="50">
        <v>76500000</v>
      </c>
      <c r="I275" s="53">
        <v>200</v>
      </c>
      <c r="J275" s="52" t="s">
        <v>42</v>
      </c>
      <c r="K275" s="53">
        <v>3000</v>
      </c>
      <c r="L275" s="52" t="s">
        <v>215</v>
      </c>
      <c r="M275" s="52" t="s">
        <v>758</v>
      </c>
      <c r="N275" s="53">
        <v>1</v>
      </c>
      <c r="O275" s="52" t="s">
        <v>79</v>
      </c>
      <c r="P275" s="52" t="s">
        <v>82</v>
      </c>
    </row>
    <row r="276" spans="3:16" x14ac:dyDescent="0.3">
      <c r="C276" s="52" t="s">
        <v>753</v>
      </c>
      <c r="D276" s="52" t="s">
        <v>762</v>
      </c>
      <c r="E276" s="52" t="s">
        <v>763</v>
      </c>
      <c r="F276" s="52" t="s">
        <v>580</v>
      </c>
      <c r="G276" s="52" t="s">
        <v>77</v>
      </c>
      <c r="H276" s="50">
        <v>77500000</v>
      </c>
      <c r="I276" s="53">
        <v>153</v>
      </c>
      <c r="J276" s="52" t="s">
        <v>103</v>
      </c>
      <c r="K276" s="53">
        <v>2260</v>
      </c>
      <c r="L276" s="52" t="s">
        <v>212</v>
      </c>
      <c r="M276" s="52" t="s">
        <v>761</v>
      </c>
      <c r="N276" s="53">
        <v>1</v>
      </c>
      <c r="O276" s="52" t="s">
        <v>81</v>
      </c>
      <c r="P276" s="52" t="s">
        <v>82</v>
      </c>
    </row>
    <row r="277" spans="3:16" x14ac:dyDescent="0.3">
      <c r="C277" s="52" t="s">
        <v>753</v>
      </c>
      <c r="D277" s="52" t="s">
        <v>765</v>
      </c>
      <c r="E277" s="52" t="s">
        <v>766</v>
      </c>
      <c r="F277" s="52" t="s">
        <v>767</v>
      </c>
      <c r="G277" s="52" t="s">
        <v>77</v>
      </c>
      <c r="H277" s="50">
        <v>123800000</v>
      </c>
      <c r="I277" s="53">
        <v>244</v>
      </c>
      <c r="J277" s="52" t="s">
        <v>103</v>
      </c>
      <c r="K277" s="53">
        <v>2261</v>
      </c>
      <c r="L277" s="52" t="s">
        <v>215</v>
      </c>
      <c r="M277" s="52" t="s">
        <v>764</v>
      </c>
      <c r="N277" s="53">
        <v>1</v>
      </c>
      <c r="O277" s="52" t="s">
        <v>81</v>
      </c>
      <c r="P277" s="52" t="s">
        <v>104</v>
      </c>
    </row>
    <row r="278" spans="3:16" x14ac:dyDescent="0.3">
      <c r="C278" s="52" t="s">
        <v>753</v>
      </c>
      <c r="D278" s="52" t="s">
        <v>769</v>
      </c>
      <c r="E278" s="52" t="s">
        <v>770</v>
      </c>
      <c r="F278" s="52" t="s">
        <v>659</v>
      </c>
      <c r="G278" s="52" t="s">
        <v>77</v>
      </c>
      <c r="H278" s="50">
        <v>135600000</v>
      </c>
      <c r="I278" s="53">
        <v>263</v>
      </c>
      <c r="J278" s="52" t="s">
        <v>103</v>
      </c>
      <c r="K278" s="53">
        <v>3496</v>
      </c>
      <c r="L278" s="52" t="s">
        <v>215</v>
      </c>
      <c r="M278" s="52" t="s">
        <v>768</v>
      </c>
      <c r="N278" s="53">
        <v>1</v>
      </c>
      <c r="O278" s="52" t="s">
        <v>81</v>
      </c>
      <c r="P278" s="52" t="s">
        <v>104</v>
      </c>
    </row>
    <row r="279" spans="3:16" x14ac:dyDescent="0.3">
      <c r="C279" s="52" t="s">
        <v>753</v>
      </c>
      <c r="D279" s="52" t="s">
        <v>769</v>
      </c>
      <c r="E279" s="52" t="s">
        <v>772</v>
      </c>
      <c r="F279" s="52" t="s">
        <v>773</v>
      </c>
      <c r="G279" s="52" t="s">
        <v>77</v>
      </c>
      <c r="H279" s="50">
        <v>137100000</v>
      </c>
      <c r="I279" s="53">
        <v>273</v>
      </c>
      <c r="J279" s="52" t="s">
        <v>103</v>
      </c>
      <c r="K279" s="53">
        <v>3700</v>
      </c>
      <c r="L279" s="52" t="s">
        <v>215</v>
      </c>
      <c r="M279" s="52" t="s">
        <v>771</v>
      </c>
      <c r="N279" s="53">
        <v>1</v>
      </c>
      <c r="O279" s="52" t="s">
        <v>81</v>
      </c>
      <c r="P279" s="52" t="s">
        <v>104</v>
      </c>
    </row>
    <row r="280" spans="3:16" x14ac:dyDescent="0.3">
      <c r="C280" s="52" t="s">
        <v>753</v>
      </c>
      <c r="D280" s="52" t="s">
        <v>775</v>
      </c>
      <c r="E280" s="52" t="s">
        <v>776</v>
      </c>
      <c r="F280" s="52" t="s">
        <v>580</v>
      </c>
      <c r="G280" s="52" t="s">
        <v>77</v>
      </c>
      <c r="H280" s="50">
        <v>83800000</v>
      </c>
      <c r="I280" s="53">
        <v>153</v>
      </c>
      <c r="J280" s="52" t="s">
        <v>78</v>
      </c>
      <c r="K280" s="53">
        <v>2260</v>
      </c>
      <c r="L280" s="52" t="s">
        <v>212</v>
      </c>
      <c r="M280" s="52" t="s">
        <v>774</v>
      </c>
      <c r="N280" s="53">
        <v>1</v>
      </c>
      <c r="O280" s="52" t="s">
        <v>81</v>
      </c>
      <c r="P280" s="52" t="s">
        <v>104</v>
      </c>
    </row>
    <row r="281" spans="3:16" x14ac:dyDescent="0.3">
      <c r="C281" s="52" t="s">
        <v>753</v>
      </c>
      <c r="D281" s="52" t="s">
        <v>754</v>
      </c>
      <c r="E281" s="52" t="s">
        <v>349</v>
      </c>
      <c r="F281" s="52" t="s">
        <v>778</v>
      </c>
      <c r="G281" s="52" t="s">
        <v>77</v>
      </c>
      <c r="H281" s="50">
        <v>106800000</v>
      </c>
      <c r="I281" s="53">
        <v>200</v>
      </c>
      <c r="J281" s="52" t="s">
        <v>78</v>
      </c>
      <c r="K281" s="53">
        <v>2967</v>
      </c>
      <c r="L281" s="52" t="s">
        <v>215</v>
      </c>
      <c r="M281" s="52" t="s">
        <v>777</v>
      </c>
      <c r="N281" s="53">
        <v>1</v>
      </c>
      <c r="O281" s="52" t="s">
        <v>81</v>
      </c>
      <c r="P281" s="52" t="s">
        <v>82</v>
      </c>
    </row>
    <row r="282" spans="3:16" x14ac:dyDescent="0.3">
      <c r="C282" s="52" t="s">
        <v>753</v>
      </c>
      <c r="D282" s="52" t="s">
        <v>759</v>
      </c>
      <c r="E282" s="52" t="s">
        <v>349</v>
      </c>
      <c r="F282" s="52" t="s">
        <v>778</v>
      </c>
      <c r="G282" s="52" t="s">
        <v>77</v>
      </c>
      <c r="H282" s="50">
        <v>87800000</v>
      </c>
      <c r="I282" s="53">
        <v>200</v>
      </c>
      <c r="J282" s="52" t="s">
        <v>78</v>
      </c>
      <c r="K282" s="53">
        <v>2967</v>
      </c>
      <c r="L282" s="52" t="s">
        <v>212</v>
      </c>
      <c r="M282" s="52" t="s">
        <v>779</v>
      </c>
      <c r="N282" s="53">
        <v>1</v>
      </c>
      <c r="O282" s="52" t="s">
        <v>81</v>
      </c>
      <c r="P282" s="52" t="s">
        <v>104</v>
      </c>
    </row>
    <row r="283" spans="3:16" x14ac:dyDescent="0.3">
      <c r="C283" s="52" t="s">
        <v>753</v>
      </c>
      <c r="D283" s="52" t="s">
        <v>765</v>
      </c>
      <c r="E283" s="52" t="s">
        <v>781</v>
      </c>
      <c r="F283" s="52" t="s">
        <v>767</v>
      </c>
      <c r="G283" s="52" t="s">
        <v>77</v>
      </c>
      <c r="H283" s="50">
        <v>124500000</v>
      </c>
      <c r="I283" s="53">
        <v>244</v>
      </c>
      <c r="J283" s="52" t="s">
        <v>103</v>
      </c>
      <c r="K283" s="53">
        <v>2261</v>
      </c>
      <c r="L283" s="52" t="s">
        <v>215</v>
      </c>
      <c r="M283" s="52" t="s">
        <v>780</v>
      </c>
      <c r="N283" s="53">
        <v>1</v>
      </c>
      <c r="O283" s="52" t="s">
        <v>81</v>
      </c>
      <c r="P283" s="52" t="s">
        <v>104</v>
      </c>
    </row>
    <row r="284" spans="3:16" x14ac:dyDescent="0.3">
      <c r="C284" s="52" t="s">
        <v>753</v>
      </c>
      <c r="D284" s="52" t="s">
        <v>754</v>
      </c>
      <c r="E284" s="52" t="s">
        <v>349</v>
      </c>
      <c r="F284" s="52" t="s">
        <v>783</v>
      </c>
      <c r="G284" s="52" t="s">
        <v>77</v>
      </c>
      <c r="H284" s="50">
        <v>88500000</v>
      </c>
      <c r="I284" s="53">
        <v>170</v>
      </c>
      <c r="J284" s="52" t="s">
        <v>78</v>
      </c>
      <c r="K284" s="53">
        <v>2490</v>
      </c>
      <c r="L284" s="52" t="s">
        <v>215</v>
      </c>
      <c r="M284" s="52" t="s">
        <v>782</v>
      </c>
      <c r="N284" s="53">
        <v>1</v>
      </c>
      <c r="O284" s="52" t="s">
        <v>81</v>
      </c>
      <c r="P284" s="52" t="s">
        <v>82</v>
      </c>
    </row>
    <row r="285" spans="3:16" x14ac:dyDescent="0.3">
      <c r="C285" s="52" t="s">
        <v>753</v>
      </c>
      <c r="D285" s="52" t="s">
        <v>785</v>
      </c>
      <c r="E285" s="52" t="s">
        <v>786</v>
      </c>
      <c r="F285" s="52" t="s">
        <v>778</v>
      </c>
      <c r="G285" s="52" t="s">
        <v>77</v>
      </c>
      <c r="H285" s="50">
        <v>87500000</v>
      </c>
      <c r="I285" s="53">
        <v>220</v>
      </c>
      <c r="J285" s="52" t="s">
        <v>78</v>
      </c>
      <c r="K285" s="53">
        <v>2968</v>
      </c>
      <c r="L285" s="52" t="s">
        <v>212</v>
      </c>
      <c r="M285" s="52" t="s">
        <v>784</v>
      </c>
      <c r="N285" s="53">
        <v>1</v>
      </c>
      <c r="O285" s="52" t="s">
        <v>81</v>
      </c>
      <c r="P285" s="52" t="s">
        <v>82</v>
      </c>
    </row>
    <row r="286" spans="3:16" x14ac:dyDescent="0.3">
      <c r="C286" s="52" t="s">
        <v>753</v>
      </c>
      <c r="D286" s="52" t="s">
        <v>765</v>
      </c>
      <c r="E286" s="52" t="s">
        <v>788</v>
      </c>
      <c r="F286" s="52" t="s">
        <v>789</v>
      </c>
      <c r="G286" s="52" t="s">
        <v>77</v>
      </c>
      <c r="H286" s="50">
        <v>98600000</v>
      </c>
      <c r="I286" s="53">
        <v>161</v>
      </c>
      <c r="J286" s="52" t="s">
        <v>103</v>
      </c>
      <c r="K286" s="53">
        <v>2488</v>
      </c>
      <c r="L286" s="52" t="s">
        <v>215</v>
      </c>
      <c r="M286" s="52" t="s">
        <v>787</v>
      </c>
      <c r="N286" s="53">
        <v>1</v>
      </c>
      <c r="O286" s="52" t="s">
        <v>81</v>
      </c>
      <c r="P286" s="52" t="s">
        <v>82</v>
      </c>
    </row>
    <row r="287" spans="3:16" x14ac:dyDescent="0.3">
      <c r="C287" s="52" t="s">
        <v>753</v>
      </c>
      <c r="D287" s="52" t="s">
        <v>791</v>
      </c>
      <c r="E287" s="52" t="s">
        <v>792</v>
      </c>
      <c r="F287" s="52" t="s">
        <v>203</v>
      </c>
      <c r="G287" s="52" t="s">
        <v>77</v>
      </c>
      <c r="H287" s="50">
        <v>89900000</v>
      </c>
      <c r="I287" s="53">
        <v>155</v>
      </c>
      <c r="J287" s="52" t="s">
        <v>103</v>
      </c>
      <c r="K287" s="53">
        <v>1998</v>
      </c>
      <c r="L287" s="52" t="s">
        <v>215</v>
      </c>
      <c r="M287" s="52" t="s">
        <v>790</v>
      </c>
      <c r="N287" s="53">
        <v>1</v>
      </c>
      <c r="O287" s="52" t="s">
        <v>81</v>
      </c>
      <c r="P287" s="52" t="s">
        <v>82</v>
      </c>
    </row>
    <row r="288" spans="3:16" x14ac:dyDescent="0.3">
      <c r="C288" s="52" t="s">
        <v>753</v>
      </c>
      <c r="D288" s="52" t="s">
        <v>791</v>
      </c>
      <c r="E288" s="52" t="s">
        <v>792</v>
      </c>
      <c r="F288" s="52" t="s">
        <v>205</v>
      </c>
      <c r="G288" s="52" t="s">
        <v>77</v>
      </c>
      <c r="H288" s="50">
        <v>86400000</v>
      </c>
      <c r="I288" s="53">
        <v>155</v>
      </c>
      <c r="J288" s="52" t="s">
        <v>42</v>
      </c>
      <c r="K288" s="53">
        <v>1998</v>
      </c>
      <c r="L288" s="52" t="s">
        <v>215</v>
      </c>
      <c r="M288" s="52" t="s">
        <v>793</v>
      </c>
      <c r="N288" s="53">
        <v>1</v>
      </c>
      <c r="O288" s="52" t="s">
        <v>81</v>
      </c>
      <c r="P288" s="52" t="s">
        <v>82</v>
      </c>
    </row>
    <row r="289" spans="3:16" x14ac:dyDescent="0.3">
      <c r="C289" s="52" t="s">
        <v>753</v>
      </c>
      <c r="D289" s="52" t="s">
        <v>791</v>
      </c>
      <c r="E289" s="52" t="s">
        <v>795</v>
      </c>
      <c r="F289" s="52" t="s">
        <v>203</v>
      </c>
      <c r="G289" s="52" t="s">
        <v>77</v>
      </c>
      <c r="H289" s="50">
        <v>94900000</v>
      </c>
      <c r="I289" s="53">
        <v>155</v>
      </c>
      <c r="J289" s="52" t="s">
        <v>103</v>
      </c>
      <c r="K289" s="53">
        <v>1998</v>
      </c>
      <c r="L289" s="52" t="s">
        <v>215</v>
      </c>
      <c r="M289" s="52" t="s">
        <v>794</v>
      </c>
      <c r="N289" s="53">
        <v>1</v>
      </c>
      <c r="O289" s="52" t="s">
        <v>81</v>
      </c>
      <c r="P289" s="52" t="s">
        <v>82</v>
      </c>
    </row>
    <row r="290" spans="3:16" x14ac:dyDescent="0.3">
      <c r="C290" s="52" t="s">
        <v>753</v>
      </c>
      <c r="D290" s="52" t="s">
        <v>791</v>
      </c>
      <c r="E290" s="52" t="s">
        <v>797</v>
      </c>
      <c r="F290" s="52" t="s">
        <v>203</v>
      </c>
      <c r="G290" s="52" t="s">
        <v>77</v>
      </c>
      <c r="H290" s="50">
        <v>105000000</v>
      </c>
      <c r="I290" s="53">
        <v>155</v>
      </c>
      <c r="J290" s="52" t="s">
        <v>103</v>
      </c>
      <c r="K290" s="53">
        <v>1998</v>
      </c>
      <c r="L290" s="52" t="s">
        <v>215</v>
      </c>
      <c r="M290" s="52" t="s">
        <v>796</v>
      </c>
      <c r="N290" s="53">
        <v>1</v>
      </c>
      <c r="O290" s="52" t="s">
        <v>81</v>
      </c>
      <c r="P290" s="52" t="s">
        <v>104</v>
      </c>
    </row>
    <row r="291" spans="3:16" x14ac:dyDescent="0.3">
      <c r="C291" s="52" t="s">
        <v>753</v>
      </c>
      <c r="D291" s="52" t="s">
        <v>799</v>
      </c>
      <c r="E291" s="52" t="s">
        <v>800</v>
      </c>
      <c r="F291" s="52" t="s">
        <v>205</v>
      </c>
      <c r="G291" s="52" t="s">
        <v>77</v>
      </c>
      <c r="H291" s="50">
        <v>90400000</v>
      </c>
      <c r="I291" s="53">
        <v>153</v>
      </c>
      <c r="J291" s="52" t="s">
        <v>42</v>
      </c>
      <c r="K291" s="53">
        <v>1998</v>
      </c>
      <c r="L291" s="52" t="s">
        <v>215</v>
      </c>
      <c r="M291" s="52" t="s">
        <v>798</v>
      </c>
      <c r="N291" s="53">
        <v>1</v>
      </c>
      <c r="O291" s="52" t="s">
        <v>81</v>
      </c>
      <c r="P291" s="52" t="s">
        <v>82</v>
      </c>
    </row>
    <row r="292" spans="3:16" x14ac:dyDescent="0.3">
      <c r="C292" s="52" t="s">
        <v>753</v>
      </c>
      <c r="D292" s="52" t="s">
        <v>799</v>
      </c>
      <c r="E292" s="52" t="s">
        <v>800</v>
      </c>
      <c r="F292" s="52" t="s">
        <v>203</v>
      </c>
      <c r="G292" s="52" t="s">
        <v>77</v>
      </c>
      <c r="H292" s="50">
        <v>93800000</v>
      </c>
      <c r="I292" s="53">
        <v>153</v>
      </c>
      <c r="J292" s="52" t="s">
        <v>103</v>
      </c>
      <c r="K292" s="53">
        <v>1998</v>
      </c>
      <c r="L292" s="52" t="s">
        <v>215</v>
      </c>
      <c r="M292" s="52" t="s">
        <v>801</v>
      </c>
      <c r="N292" s="53">
        <v>1</v>
      </c>
      <c r="O292" s="52" t="s">
        <v>81</v>
      </c>
      <c r="P292" s="52" t="s">
        <v>82</v>
      </c>
    </row>
    <row r="293" spans="3:16" x14ac:dyDescent="0.3">
      <c r="C293" s="52" t="s">
        <v>753</v>
      </c>
      <c r="D293" s="52" t="s">
        <v>799</v>
      </c>
      <c r="E293" s="52" t="s">
        <v>295</v>
      </c>
      <c r="F293" s="52" t="s">
        <v>203</v>
      </c>
      <c r="G293" s="52" t="s">
        <v>77</v>
      </c>
      <c r="H293" s="50">
        <v>99300000</v>
      </c>
      <c r="I293" s="53">
        <v>153</v>
      </c>
      <c r="J293" s="52" t="s">
        <v>103</v>
      </c>
      <c r="K293" s="53">
        <v>1998</v>
      </c>
      <c r="L293" s="52" t="s">
        <v>215</v>
      </c>
      <c r="M293" s="52" t="s">
        <v>802</v>
      </c>
      <c r="N293" s="53">
        <v>1</v>
      </c>
      <c r="O293" s="52" t="s">
        <v>81</v>
      </c>
      <c r="P293" s="52" t="s">
        <v>82</v>
      </c>
    </row>
    <row r="294" spans="3:16" x14ac:dyDescent="0.3">
      <c r="C294" s="52" t="s">
        <v>803</v>
      </c>
      <c r="D294" s="52" t="s">
        <v>805</v>
      </c>
      <c r="E294" s="52" t="s">
        <v>806</v>
      </c>
      <c r="F294" s="52" t="s">
        <v>807</v>
      </c>
      <c r="G294" s="52" t="s">
        <v>77</v>
      </c>
      <c r="H294" s="50">
        <v>111500000</v>
      </c>
      <c r="I294" s="53">
        <v>136</v>
      </c>
      <c r="J294" s="52" t="s">
        <v>42</v>
      </c>
      <c r="K294" s="53">
        <v>2299</v>
      </c>
      <c r="L294" s="52" t="s">
        <v>90</v>
      </c>
      <c r="M294" s="52" t="s">
        <v>804</v>
      </c>
      <c r="N294" s="53">
        <v>1</v>
      </c>
      <c r="O294" s="52" t="s">
        <v>81</v>
      </c>
      <c r="P294" s="52" t="s">
        <v>82</v>
      </c>
    </row>
    <row r="295" spans="3:16" x14ac:dyDescent="0.3">
      <c r="C295" s="52" t="s">
        <v>803</v>
      </c>
      <c r="D295" s="52" t="s">
        <v>43</v>
      </c>
      <c r="E295" s="52" t="s">
        <v>806</v>
      </c>
      <c r="F295" s="52" t="s">
        <v>185</v>
      </c>
      <c r="G295" s="52" t="s">
        <v>77</v>
      </c>
      <c r="H295" s="50">
        <v>115100000</v>
      </c>
      <c r="I295" s="53">
        <v>140</v>
      </c>
      <c r="J295" s="52" t="s">
        <v>42</v>
      </c>
      <c r="K295" s="53">
        <v>2525</v>
      </c>
      <c r="L295" s="52" t="s">
        <v>90</v>
      </c>
      <c r="M295" s="52" t="s">
        <v>808</v>
      </c>
      <c r="N295" s="53">
        <v>1</v>
      </c>
      <c r="O295" s="52" t="s">
        <v>81</v>
      </c>
      <c r="P295" s="52" t="s">
        <v>82</v>
      </c>
    </row>
    <row r="296" spans="3:16" x14ac:dyDescent="0.3">
      <c r="C296" s="52" t="s">
        <v>803</v>
      </c>
      <c r="D296" s="52" t="s">
        <v>810</v>
      </c>
      <c r="E296" s="52" t="s">
        <v>811</v>
      </c>
      <c r="F296" s="52" t="s">
        <v>812</v>
      </c>
      <c r="G296" s="52" t="s">
        <v>77</v>
      </c>
      <c r="H296" s="50">
        <v>147500000</v>
      </c>
      <c r="I296" s="53">
        <v>185</v>
      </c>
      <c r="J296" s="52" t="s">
        <v>78</v>
      </c>
      <c r="K296" s="53">
        <v>2962</v>
      </c>
      <c r="L296" s="52" t="s">
        <v>90</v>
      </c>
      <c r="M296" s="52" t="s">
        <v>809</v>
      </c>
      <c r="N296" s="53">
        <v>1</v>
      </c>
      <c r="O296" s="52" t="s">
        <v>81</v>
      </c>
      <c r="P296" s="52" t="s">
        <v>82</v>
      </c>
    </row>
    <row r="297" spans="3:16" x14ac:dyDescent="0.3">
      <c r="C297" s="52" t="s">
        <v>803</v>
      </c>
      <c r="D297" s="52" t="s">
        <v>814</v>
      </c>
      <c r="E297" s="52" t="s">
        <v>811</v>
      </c>
      <c r="F297" s="52" t="s">
        <v>815</v>
      </c>
      <c r="G297" s="52" t="s">
        <v>77</v>
      </c>
      <c r="H297" s="50">
        <v>120400000</v>
      </c>
      <c r="I297" s="53">
        <v>152</v>
      </c>
      <c r="J297" s="52" t="s">
        <v>78</v>
      </c>
      <c r="K297" s="53">
        <v>2199</v>
      </c>
      <c r="L297" s="52" t="s">
        <v>90</v>
      </c>
      <c r="M297" s="52" t="s">
        <v>813</v>
      </c>
      <c r="N297" s="53">
        <v>1</v>
      </c>
      <c r="O297" s="52" t="s">
        <v>81</v>
      </c>
      <c r="P297" s="52" t="s">
        <v>82</v>
      </c>
    </row>
    <row r="298" spans="3:16" x14ac:dyDescent="0.3">
      <c r="C298" s="52" t="s">
        <v>803</v>
      </c>
      <c r="D298" s="52" t="s">
        <v>817</v>
      </c>
      <c r="E298" s="52" t="s">
        <v>818</v>
      </c>
      <c r="F298" s="52" t="s">
        <v>819</v>
      </c>
      <c r="G298" s="52" t="s">
        <v>77</v>
      </c>
      <c r="H298" s="50">
        <v>98000000</v>
      </c>
      <c r="I298" s="53">
        <v>95</v>
      </c>
      <c r="J298" s="52" t="s">
        <v>42</v>
      </c>
      <c r="K298" s="53">
        <v>2874</v>
      </c>
      <c r="L298" s="52" t="s">
        <v>90</v>
      </c>
      <c r="M298" s="52" t="s">
        <v>816</v>
      </c>
      <c r="N298" s="53">
        <v>0</v>
      </c>
      <c r="O298" s="52" t="s">
        <v>84</v>
      </c>
      <c r="P298" s="52" t="s">
        <v>82</v>
      </c>
    </row>
    <row r="299" spans="3:16" x14ac:dyDescent="0.3">
      <c r="C299" s="52" t="s">
        <v>803</v>
      </c>
      <c r="D299" s="52" t="s">
        <v>817</v>
      </c>
      <c r="E299" s="52" t="s">
        <v>821</v>
      </c>
      <c r="F299" s="52" t="s">
        <v>819</v>
      </c>
      <c r="G299" s="52" t="s">
        <v>77</v>
      </c>
      <c r="H299" s="50">
        <v>96900000</v>
      </c>
      <c r="I299" s="53">
        <v>95</v>
      </c>
      <c r="J299" s="52" t="s">
        <v>42</v>
      </c>
      <c r="K299" s="53">
        <v>2874</v>
      </c>
      <c r="L299" s="52" t="s">
        <v>90</v>
      </c>
      <c r="M299" s="52" t="s">
        <v>820</v>
      </c>
      <c r="N299" s="53">
        <v>0</v>
      </c>
      <c r="O299" s="52" t="s">
        <v>84</v>
      </c>
      <c r="P299" s="52" t="s">
        <v>82</v>
      </c>
    </row>
    <row r="300" spans="3:16" x14ac:dyDescent="0.3">
      <c r="C300" s="52" t="s">
        <v>803</v>
      </c>
      <c r="D300" s="52" t="s">
        <v>823</v>
      </c>
      <c r="E300" s="52" t="s">
        <v>824</v>
      </c>
      <c r="F300" s="52" t="s">
        <v>825</v>
      </c>
      <c r="G300" s="52" t="s">
        <v>77</v>
      </c>
      <c r="H300" s="50">
        <v>126500000</v>
      </c>
      <c r="I300" s="53">
        <v>170</v>
      </c>
      <c r="J300" s="52" t="s">
        <v>78</v>
      </c>
      <c r="K300" s="53">
        <v>2597</v>
      </c>
      <c r="L300" s="52" t="s">
        <v>90</v>
      </c>
      <c r="M300" s="52" t="s">
        <v>822</v>
      </c>
      <c r="N300" s="53">
        <v>1</v>
      </c>
      <c r="O300" s="52" t="s">
        <v>81</v>
      </c>
      <c r="P300" s="52" t="s">
        <v>82</v>
      </c>
    </row>
    <row r="301" spans="3:16" x14ac:dyDescent="0.3">
      <c r="C301" s="52" t="s">
        <v>803</v>
      </c>
      <c r="D301" s="52" t="s">
        <v>827</v>
      </c>
      <c r="E301" s="52" t="s">
        <v>828</v>
      </c>
      <c r="F301" s="52" t="s">
        <v>829</v>
      </c>
      <c r="G301" s="52" t="s">
        <v>77</v>
      </c>
      <c r="H301" s="50">
        <v>127500000</v>
      </c>
      <c r="I301" s="53">
        <v>174</v>
      </c>
      <c r="J301" s="52" t="s">
        <v>42</v>
      </c>
      <c r="K301" s="53">
        <v>2792</v>
      </c>
      <c r="L301" s="52" t="s">
        <v>90</v>
      </c>
      <c r="M301" s="52" t="s">
        <v>826</v>
      </c>
      <c r="N301" s="53">
        <v>1</v>
      </c>
      <c r="O301" s="52" t="s">
        <v>81</v>
      </c>
      <c r="P301" s="52" t="s">
        <v>82</v>
      </c>
    </row>
    <row r="302" spans="3:16" x14ac:dyDescent="0.3">
      <c r="C302" s="52" t="s">
        <v>803</v>
      </c>
      <c r="D302" s="52" t="s">
        <v>831</v>
      </c>
      <c r="E302" s="52" t="s">
        <v>832</v>
      </c>
      <c r="F302" s="52" t="s">
        <v>807</v>
      </c>
      <c r="G302" s="52" t="s">
        <v>77</v>
      </c>
      <c r="H302" s="50">
        <v>105900000</v>
      </c>
      <c r="I302" s="53">
        <v>150</v>
      </c>
      <c r="J302" s="52" t="s">
        <v>42</v>
      </c>
      <c r="K302" s="53">
        <v>2295</v>
      </c>
      <c r="L302" s="52" t="s">
        <v>90</v>
      </c>
      <c r="M302" s="52" t="s">
        <v>830</v>
      </c>
      <c r="N302" s="53">
        <v>1</v>
      </c>
      <c r="O302" s="52" t="s">
        <v>81</v>
      </c>
      <c r="P302" s="52" t="s">
        <v>82</v>
      </c>
    </row>
    <row r="303" spans="3:16" x14ac:dyDescent="0.3">
      <c r="C303" s="52" t="s">
        <v>803</v>
      </c>
      <c r="D303" s="52" t="s">
        <v>834</v>
      </c>
      <c r="E303" s="52" t="s">
        <v>811</v>
      </c>
      <c r="F303" s="52" t="s">
        <v>835</v>
      </c>
      <c r="G303" s="52" t="s">
        <v>77</v>
      </c>
      <c r="H303" s="50">
        <v>141300000</v>
      </c>
      <c r="I303" s="53">
        <v>220</v>
      </c>
      <c r="J303" s="52" t="s">
        <v>78</v>
      </c>
      <c r="K303" s="53">
        <v>3199</v>
      </c>
      <c r="L303" s="52" t="s">
        <v>90</v>
      </c>
      <c r="M303" s="52" t="s">
        <v>833</v>
      </c>
      <c r="N303" s="53">
        <v>1</v>
      </c>
      <c r="O303" s="52" t="s">
        <v>81</v>
      </c>
      <c r="P303" s="52" t="s">
        <v>82</v>
      </c>
    </row>
    <row r="304" spans="3:16" x14ac:dyDescent="0.3">
      <c r="C304" s="52" t="s">
        <v>803</v>
      </c>
      <c r="D304" s="52" t="s">
        <v>837</v>
      </c>
      <c r="E304" s="52" t="s">
        <v>838</v>
      </c>
      <c r="F304" s="52" t="s">
        <v>839</v>
      </c>
      <c r="G304" s="52" t="s">
        <v>77</v>
      </c>
      <c r="H304" s="50">
        <v>375000000</v>
      </c>
      <c r="I304" s="53">
        <v>136</v>
      </c>
      <c r="J304" s="52" t="s">
        <v>78</v>
      </c>
      <c r="K304" s="53">
        <v>3449</v>
      </c>
      <c r="L304" s="52" t="s">
        <v>90</v>
      </c>
      <c r="M304" s="52" t="s">
        <v>836</v>
      </c>
      <c r="N304" s="53">
        <v>1</v>
      </c>
      <c r="O304" s="52" t="s">
        <v>84</v>
      </c>
      <c r="P304" s="52" t="s">
        <v>104</v>
      </c>
    </row>
    <row r="305" spans="3:16" x14ac:dyDescent="0.3">
      <c r="C305" s="52" t="s">
        <v>803</v>
      </c>
      <c r="D305" s="52" t="s">
        <v>827</v>
      </c>
      <c r="E305" s="52" t="s">
        <v>828</v>
      </c>
      <c r="F305" s="52" t="s">
        <v>841</v>
      </c>
      <c r="G305" s="52" t="s">
        <v>77</v>
      </c>
      <c r="H305" s="50">
        <v>131300000</v>
      </c>
      <c r="I305" s="53">
        <v>174</v>
      </c>
      <c r="J305" s="52" t="s">
        <v>78</v>
      </c>
      <c r="K305" s="53">
        <v>2792</v>
      </c>
      <c r="L305" s="52" t="s">
        <v>90</v>
      </c>
      <c r="M305" s="52" t="s">
        <v>840</v>
      </c>
      <c r="N305" s="53">
        <v>1</v>
      </c>
      <c r="O305" s="52" t="s">
        <v>81</v>
      </c>
      <c r="P305" s="52" t="s">
        <v>82</v>
      </c>
    </row>
    <row r="306" spans="3:16" x14ac:dyDescent="0.3">
      <c r="C306" s="52" t="s">
        <v>803</v>
      </c>
      <c r="D306" s="52" t="s">
        <v>814</v>
      </c>
      <c r="E306" s="52" t="s">
        <v>811</v>
      </c>
      <c r="F306" s="52" t="s">
        <v>113</v>
      </c>
      <c r="G306" s="52" t="s">
        <v>77</v>
      </c>
      <c r="H306" s="50">
        <v>115800000</v>
      </c>
      <c r="I306" s="53">
        <v>152</v>
      </c>
      <c r="J306" s="52" t="s">
        <v>42</v>
      </c>
      <c r="K306" s="53">
        <v>2199</v>
      </c>
      <c r="L306" s="52" t="s">
        <v>90</v>
      </c>
      <c r="M306" s="52" t="s">
        <v>842</v>
      </c>
      <c r="N306" s="53">
        <v>1</v>
      </c>
      <c r="O306" s="52" t="s">
        <v>81</v>
      </c>
      <c r="P306" s="52" t="s">
        <v>82</v>
      </c>
    </row>
    <row r="307" spans="3:16" x14ac:dyDescent="0.3">
      <c r="C307" s="52" t="s">
        <v>803</v>
      </c>
      <c r="D307" s="52" t="s">
        <v>844</v>
      </c>
      <c r="E307" s="52" t="s">
        <v>845</v>
      </c>
      <c r="F307" s="52" t="s">
        <v>173</v>
      </c>
      <c r="G307" s="52" t="s">
        <v>77</v>
      </c>
      <c r="H307" s="50">
        <v>140000000</v>
      </c>
      <c r="I307" s="53">
        <v>197</v>
      </c>
      <c r="J307" s="52" t="s">
        <v>78</v>
      </c>
      <c r="K307" s="53">
        <v>2799</v>
      </c>
      <c r="L307" s="52" t="s">
        <v>90</v>
      </c>
      <c r="M307" s="52" t="s">
        <v>843</v>
      </c>
      <c r="N307" s="53">
        <v>1</v>
      </c>
      <c r="O307" s="52" t="s">
        <v>81</v>
      </c>
      <c r="P307" s="52" t="s">
        <v>82</v>
      </c>
    </row>
    <row r="308" spans="3:16" x14ac:dyDescent="0.3">
      <c r="C308" s="52" t="s">
        <v>803</v>
      </c>
      <c r="D308" s="52" t="s">
        <v>823</v>
      </c>
      <c r="E308" s="52" t="s">
        <v>847</v>
      </c>
      <c r="F308" s="52" t="s">
        <v>848</v>
      </c>
      <c r="G308" s="52" t="s">
        <v>77</v>
      </c>
      <c r="H308" s="50">
        <v>113000000</v>
      </c>
      <c r="I308" s="53">
        <v>168</v>
      </c>
      <c r="J308" s="52" t="s">
        <v>78</v>
      </c>
      <c r="K308" s="53">
        <v>2398</v>
      </c>
      <c r="L308" s="52" t="s">
        <v>90</v>
      </c>
      <c r="M308" s="52" t="s">
        <v>846</v>
      </c>
      <c r="N308" s="53">
        <v>1</v>
      </c>
      <c r="O308" s="52" t="s">
        <v>81</v>
      </c>
      <c r="P308" s="52" t="s">
        <v>82</v>
      </c>
    </row>
    <row r="309" spans="3:16" x14ac:dyDescent="0.3">
      <c r="C309" s="52" t="s">
        <v>803</v>
      </c>
      <c r="D309" s="52" t="s">
        <v>805</v>
      </c>
      <c r="E309" s="52" t="s">
        <v>811</v>
      </c>
      <c r="F309" s="52" t="s">
        <v>807</v>
      </c>
      <c r="G309" s="52" t="s">
        <v>77</v>
      </c>
      <c r="H309" s="50">
        <v>146300000</v>
      </c>
      <c r="I309" s="53">
        <v>136</v>
      </c>
      <c r="J309" s="52" t="s">
        <v>42</v>
      </c>
      <c r="K309" s="53">
        <v>2299</v>
      </c>
      <c r="L309" s="52" t="s">
        <v>90</v>
      </c>
      <c r="M309" s="52" t="s">
        <v>849</v>
      </c>
      <c r="N309" s="53">
        <v>1</v>
      </c>
      <c r="O309" s="52" t="s">
        <v>81</v>
      </c>
      <c r="P309" s="52" t="s">
        <v>82</v>
      </c>
    </row>
    <row r="310" spans="3:16" x14ac:dyDescent="0.3">
      <c r="C310" s="52" t="s">
        <v>803</v>
      </c>
      <c r="D310" s="52" t="s">
        <v>851</v>
      </c>
      <c r="E310" s="52" t="s">
        <v>811</v>
      </c>
      <c r="F310" s="52" t="s">
        <v>166</v>
      </c>
      <c r="G310" s="52" t="s">
        <v>77</v>
      </c>
      <c r="H310" s="50">
        <v>109600000</v>
      </c>
      <c r="I310" s="53">
        <v>109</v>
      </c>
      <c r="J310" s="52" t="s">
        <v>42</v>
      </c>
      <c r="K310" s="53">
        <v>1997</v>
      </c>
      <c r="L310" s="52" t="s">
        <v>90</v>
      </c>
      <c r="M310" s="52" t="s">
        <v>850</v>
      </c>
      <c r="N310" s="53">
        <v>1</v>
      </c>
      <c r="O310" s="52" t="s">
        <v>81</v>
      </c>
      <c r="P310" s="52" t="s">
        <v>82</v>
      </c>
    </row>
    <row r="311" spans="3:16" x14ac:dyDescent="0.3">
      <c r="C311" s="52" t="s">
        <v>803</v>
      </c>
      <c r="D311" s="52" t="s">
        <v>853</v>
      </c>
      <c r="E311" s="52" t="s">
        <v>854</v>
      </c>
      <c r="F311" s="52" t="s">
        <v>855</v>
      </c>
      <c r="G311" s="52" t="s">
        <v>77</v>
      </c>
      <c r="H311" s="50">
        <v>279500000</v>
      </c>
      <c r="I311" s="53">
        <v>388</v>
      </c>
      <c r="J311" s="52" t="s">
        <v>103</v>
      </c>
      <c r="K311" s="53">
        <v>5461</v>
      </c>
      <c r="L311" s="52" t="s">
        <v>90</v>
      </c>
      <c r="M311" s="52" t="s">
        <v>852</v>
      </c>
      <c r="N311" s="53">
        <v>1</v>
      </c>
      <c r="O311" s="52" t="s">
        <v>81</v>
      </c>
      <c r="P311" s="52" t="s">
        <v>104</v>
      </c>
    </row>
    <row r="312" spans="3:16" x14ac:dyDescent="0.3">
      <c r="C312" s="52" t="s">
        <v>803</v>
      </c>
      <c r="D312" s="52" t="s">
        <v>857</v>
      </c>
      <c r="E312" s="52" t="s">
        <v>858</v>
      </c>
      <c r="F312" s="52" t="s">
        <v>859</v>
      </c>
      <c r="G312" s="52" t="s">
        <v>77</v>
      </c>
      <c r="H312" s="50">
        <v>119800000</v>
      </c>
      <c r="I312" s="53">
        <v>150</v>
      </c>
      <c r="J312" s="52" t="s">
        <v>42</v>
      </c>
      <c r="K312" s="53">
        <v>2143</v>
      </c>
      <c r="L312" s="52" t="s">
        <v>90</v>
      </c>
      <c r="M312" s="52" t="s">
        <v>856</v>
      </c>
      <c r="N312" s="53">
        <v>0</v>
      </c>
      <c r="O312" s="52" t="s">
        <v>84</v>
      </c>
      <c r="P312" s="52" t="s">
        <v>82</v>
      </c>
    </row>
    <row r="313" spans="3:16" x14ac:dyDescent="0.3">
      <c r="C313" s="52" t="s">
        <v>803</v>
      </c>
      <c r="D313" s="52" t="s">
        <v>861</v>
      </c>
      <c r="E313" s="52" t="s">
        <v>862</v>
      </c>
      <c r="F313" s="52" t="s">
        <v>143</v>
      </c>
      <c r="G313" s="52" t="s">
        <v>77</v>
      </c>
      <c r="H313" s="50">
        <v>221100000</v>
      </c>
      <c r="I313" s="53">
        <v>360</v>
      </c>
      <c r="J313" s="52" t="s">
        <v>103</v>
      </c>
      <c r="K313" s="53">
        <v>1991</v>
      </c>
      <c r="L313" s="52" t="s">
        <v>90</v>
      </c>
      <c r="M313" s="52" t="s">
        <v>860</v>
      </c>
      <c r="N313" s="53">
        <v>1</v>
      </c>
      <c r="O313" s="52" t="s">
        <v>81</v>
      </c>
      <c r="P313" s="52" t="s">
        <v>104</v>
      </c>
    </row>
    <row r="314" spans="3:16" x14ac:dyDescent="0.3">
      <c r="C314" s="52" t="s">
        <v>803</v>
      </c>
      <c r="D314" s="52" t="s">
        <v>853</v>
      </c>
      <c r="E314" s="52" t="s">
        <v>864</v>
      </c>
      <c r="F314" s="52" t="s">
        <v>865</v>
      </c>
      <c r="G314" s="52" t="s">
        <v>77</v>
      </c>
      <c r="H314" s="50">
        <v>262400000</v>
      </c>
      <c r="I314" s="53">
        <v>402</v>
      </c>
      <c r="J314" s="52" t="s">
        <v>103</v>
      </c>
      <c r="K314" s="53">
        <v>4663</v>
      </c>
      <c r="L314" s="52" t="s">
        <v>90</v>
      </c>
      <c r="M314" s="52" t="s">
        <v>863</v>
      </c>
      <c r="N314" s="53">
        <v>1</v>
      </c>
      <c r="O314" s="52" t="s">
        <v>81</v>
      </c>
      <c r="P314" s="52" t="s">
        <v>104</v>
      </c>
    </row>
    <row r="315" spans="3:16" x14ac:dyDescent="0.3">
      <c r="C315" s="52" t="s">
        <v>803</v>
      </c>
      <c r="D315" s="52" t="s">
        <v>867</v>
      </c>
      <c r="E315" s="52" t="s">
        <v>868</v>
      </c>
      <c r="F315" s="52" t="s">
        <v>869</v>
      </c>
      <c r="G315" s="52" t="s">
        <v>77</v>
      </c>
      <c r="H315" s="50">
        <v>299900000</v>
      </c>
      <c r="I315" s="53">
        <v>429</v>
      </c>
      <c r="J315" s="52" t="s">
        <v>103</v>
      </c>
      <c r="K315" s="53">
        <v>4663</v>
      </c>
      <c r="L315" s="52" t="s">
        <v>90</v>
      </c>
      <c r="M315" s="52" t="s">
        <v>866</v>
      </c>
      <c r="N315" s="53">
        <v>1</v>
      </c>
      <c r="O315" s="52" t="s">
        <v>81</v>
      </c>
      <c r="P315" s="52" t="s">
        <v>104</v>
      </c>
    </row>
    <row r="316" spans="3:16" x14ac:dyDescent="0.3">
      <c r="C316" s="52" t="s">
        <v>870</v>
      </c>
      <c r="D316" s="52" t="s">
        <v>874</v>
      </c>
      <c r="E316" s="52" t="s">
        <v>875</v>
      </c>
      <c r="F316" s="52" t="s">
        <v>876</v>
      </c>
      <c r="G316" s="52" t="s">
        <v>77</v>
      </c>
      <c r="H316" s="50">
        <v>78000000</v>
      </c>
      <c r="I316" s="53">
        <v>103</v>
      </c>
      <c r="J316" s="52" t="s">
        <v>42</v>
      </c>
      <c r="K316" s="53">
        <v>2350</v>
      </c>
      <c r="L316" s="52" t="s">
        <v>215</v>
      </c>
      <c r="M316" s="52" t="s">
        <v>873</v>
      </c>
      <c r="N316" s="53">
        <v>1</v>
      </c>
      <c r="O316" s="52" t="s">
        <v>81</v>
      </c>
      <c r="P316" s="52" t="s">
        <v>104</v>
      </c>
    </row>
    <row r="317" spans="3:16" x14ac:dyDescent="0.3">
      <c r="C317" s="52" t="s">
        <v>870</v>
      </c>
      <c r="D317" s="52" t="s">
        <v>879</v>
      </c>
      <c r="E317" s="52" t="s">
        <v>880</v>
      </c>
      <c r="F317" s="52" t="s">
        <v>881</v>
      </c>
      <c r="G317" s="52" t="s">
        <v>77</v>
      </c>
      <c r="H317" s="50">
        <v>112600000</v>
      </c>
      <c r="I317" s="53">
        <v>200</v>
      </c>
      <c r="J317" s="52" t="s">
        <v>42</v>
      </c>
      <c r="K317" s="53">
        <v>3500</v>
      </c>
      <c r="L317" s="52" t="s">
        <v>215</v>
      </c>
      <c r="M317" s="52" t="s">
        <v>878</v>
      </c>
      <c r="N317" s="53">
        <v>1</v>
      </c>
      <c r="O317" s="52" t="s">
        <v>81</v>
      </c>
      <c r="P317" s="52" t="s">
        <v>104</v>
      </c>
    </row>
    <row r="318" spans="3:16" x14ac:dyDescent="0.3">
      <c r="C318" s="52" t="s">
        <v>870</v>
      </c>
      <c r="D318" s="52" t="s">
        <v>477</v>
      </c>
      <c r="E318" s="52" t="s">
        <v>239</v>
      </c>
      <c r="F318" s="52" t="s">
        <v>883</v>
      </c>
      <c r="G318" s="52" t="s">
        <v>77</v>
      </c>
      <c r="H318" s="50">
        <v>76300000</v>
      </c>
      <c r="I318" s="53">
        <v>0</v>
      </c>
      <c r="J318" s="52" t="s">
        <v>78</v>
      </c>
      <c r="K318" s="53">
        <v>2000</v>
      </c>
      <c r="L318" s="52" t="s">
        <v>80</v>
      </c>
      <c r="M318" s="52" t="s">
        <v>882</v>
      </c>
      <c r="N318" s="53">
        <v>1</v>
      </c>
      <c r="O318" s="52" t="s">
        <v>81</v>
      </c>
      <c r="P318" s="52" t="s">
        <v>82</v>
      </c>
    </row>
    <row r="319" spans="3:16" x14ac:dyDescent="0.3">
      <c r="C319" s="52" t="s">
        <v>870</v>
      </c>
      <c r="D319" s="52" t="s">
        <v>871</v>
      </c>
      <c r="E319" s="52" t="s">
        <v>872</v>
      </c>
      <c r="F319" s="52" t="s">
        <v>885</v>
      </c>
      <c r="G319" s="52" t="s">
        <v>77</v>
      </c>
      <c r="H319" s="50">
        <v>77500000</v>
      </c>
      <c r="I319" s="53">
        <v>114</v>
      </c>
      <c r="J319" s="52" t="s">
        <v>42</v>
      </c>
      <c r="K319" s="53">
        <v>1997</v>
      </c>
      <c r="L319" s="52" t="s">
        <v>215</v>
      </c>
      <c r="M319" s="52" t="s">
        <v>884</v>
      </c>
      <c r="N319" s="53">
        <v>1</v>
      </c>
      <c r="O319" s="52" t="s">
        <v>81</v>
      </c>
      <c r="P319" s="52" t="s">
        <v>82</v>
      </c>
    </row>
    <row r="320" spans="3:16" x14ac:dyDescent="0.3">
      <c r="C320" s="52" t="s">
        <v>870</v>
      </c>
      <c r="D320" s="52" t="s">
        <v>879</v>
      </c>
      <c r="E320" s="52" t="s">
        <v>887</v>
      </c>
      <c r="F320" s="52" t="s">
        <v>888</v>
      </c>
      <c r="G320" s="52" t="s">
        <v>77</v>
      </c>
      <c r="H320" s="50">
        <v>131000000</v>
      </c>
      <c r="I320" s="53">
        <v>200</v>
      </c>
      <c r="J320" s="52" t="s">
        <v>78</v>
      </c>
      <c r="K320" s="53">
        <v>3500</v>
      </c>
      <c r="L320" s="52" t="s">
        <v>215</v>
      </c>
      <c r="M320" s="52" t="s">
        <v>886</v>
      </c>
      <c r="N320" s="53">
        <v>1</v>
      </c>
      <c r="O320" s="52" t="s">
        <v>81</v>
      </c>
      <c r="P320" s="52" t="s">
        <v>104</v>
      </c>
    </row>
    <row r="321" spans="3:16" x14ac:dyDescent="0.3">
      <c r="C321" s="52" t="s">
        <v>870</v>
      </c>
      <c r="D321" s="52" t="s">
        <v>877</v>
      </c>
      <c r="E321" s="52" t="s">
        <v>239</v>
      </c>
      <c r="F321" s="52" t="s">
        <v>890</v>
      </c>
      <c r="G321" s="52" t="s">
        <v>77</v>
      </c>
      <c r="H321" s="50">
        <v>75600000</v>
      </c>
      <c r="I321" s="53">
        <v>0</v>
      </c>
      <c r="J321" s="52" t="s">
        <v>78</v>
      </c>
      <c r="K321" s="53">
        <v>2000</v>
      </c>
      <c r="L321" s="52" t="s">
        <v>215</v>
      </c>
      <c r="M321" s="52" t="s">
        <v>889</v>
      </c>
      <c r="N321" s="53">
        <v>1</v>
      </c>
      <c r="O321" s="52" t="s">
        <v>81</v>
      </c>
      <c r="P321" s="52" t="s">
        <v>82</v>
      </c>
    </row>
    <row r="322" spans="3:16" x14ac:dyDescent="0.3">
      <c r="C322" s="52" t="s">
        <v>870</v>
      </c>
      <c r="D322" s="52" t="s">
        <v>874</v>
      </c>
      <c r="E322" s="52" t="s">
        <v>875</v>
      </c>
      <c r="F322" s="52" t="s">
        <v>684</v>
      </c>
      <c r="G322" s="52" t="s">
        <v>77</v>
      </c>
      <c r="H322" s="50">
        <v>78100000</v>
      </c>
      <c r="I322" s="53">
        <v>103</v>
      </c>
      <c r="J322" s="52" t="s">
        <v>78</v>
      </c>
      <c r="K322" s="53">
        <v>2350</v>
      </c>
      <c r="L322" s="52" t="s">
        <v>215</v>
      </c>
      <c r="M322" s="52" t="s">
        <v>891</v>
      </c>
      <c r="N322" s="53">
        <v>1</v>
      </c>
      <c r="O322" s="52" t="s">
        <v>81</v>
      </c>
      <c r="P322" s="52" t="s">
        <v>82</v>
      </c>
    </row>
    <row r="323" spans="3:16" x14ac:dyDescent="0.3">
      <c r="C323" s="52" t="s">
        <v>870</v>
      </c>
      <c r="D323" s="52" t="s">
        <v>894</v>
      </c>
      <c r="E323" s="52" t="s">
        <v>716</v>
      </c>
      <c r="F323" s="52" t="s">
        <v>684</v>
      </c>
      <c r="G323" s="52" t="s">
        <v>77</v>
      </c>
      <c r="H323" s="50">
        <v>125000000</v>
      </c>
      <c r="I323" s="53">
        <v>162</v>
      </c>
      <c r="J323" s="52" t="s">
        <v>78</v>
      </c>
      <c r="K323" s="53">
        <v>2400</v>
      </c>
      <c r="L323" s="52" t="s">
        <v>215</v>
      </c>
      <c r="M323" s="52" t="s">
        <v>893</v>
      </c>
      <c r="N323" s="53">
        <v>1</v>
      </c>
      <c r="O323" s="52" t="s">
        <v>79</v>
      </c>
      <c r="P323" s="52" t="s">
        <v>79</v>
      </c>
    </row>
    <row r="324" spans="3:16" x14ac:dyDescent="0.3">
      <c r="C324" s="52" t="s">
        <v>870</v>
      </c>
      <c r="D324" s="52" t="s">
        <v>871</v>
      </c>
      <c r="E324" s="52" t="s">
        <v>896</v>
      </c>
      <c r="F324" s="52" t="s">
        <v>885</v>
      </c>
      <c r="G324" s="52" t="s">
        <v>77</v>
      </c>
      <c r="H324" s="50">
        <v>77100000</v>
      </c>
      <c r="I324" s="53">
        <v>114</v>
      </c>
      <c r="J324" s="52" t="s">
        <v>42</v>
      </c>
      <c r="K324" s="53">
        <v>1997</v>
      </c>
      <c r="L324" s="52" t="s">
        <v>215</v>
      </c>
      <c r="M324" s="52" t="s">
        <v>895</v>
      </c>
      <c r="N324" s="53">
        <v>1</v>
      </c>
      <c r="O324" s="52" t="s">
        <v>81</v>
      </c>
      <c r="P324" s="52" t="s">
        <v>82</v>
      </c>
    </row>
    <row r="325" spans="3:16" x14ac:dyDescent="0.3">
      <c r="C325" s="52" t="s">
        <v>870</v>
      </c>
      <c r="D325" s="52" t="s">
        <v>871</v>
      </c>
      <c r="E325" s="52" t="s">
        <v>350</v>
      </c>
      <c r="F325" s="52" t="s">
        <v>898</v>
      </c>
      <c r="G325" s="52" t="s">
        <v>77</v>
      </c>
      <c r="H325" s="50">
        <v>81500000</v>
      </c>
      <c r="I325" s="53">
        <v>74</v>
      </c>
      <c r="J325" s="52" t="s">
        <v>42</v>
      </c>
      <c r="K325" s="53">
        <v>2477</v>
      </c>
      <c r="L325" s="52" t="s">
        <v>215</v>
      </c>
      <c r="M325" s="52" t="s">
        <v>897</v>
      </c>
      <c r="N325" s="53">
        <v>1</v>
      </c>
      <c r="O325" s="52" t="s">
        <v>84</v>
      </c>
      <c r="P325" s="52" t="s">
        <v>82</v>
      </c>
    </row>
    <row r="326" spans="3:16" x14ac:dyDescent="0.3">
      <c r="C326" s="52" t="s">
        <v>870</v>
      </c>
      <c r="D326" s="52" t="s">
        <v>871</v>
      </c>
      <c r="E326" s="52" t="s">
        <v>350</v>
      </c>
      <c r="F326" s="52" t="s">
        <v>900</v>
      </c>
      <c r="G326" s="52" t="s">
        <v>77</v>
      </c>
      <c r="H326" s="50">
        <v>92800000</v>
      </c>
      <c r="I326" s="53">
        <v>98</v>
      </c>
      <c r="J326" s="52" t="s">
        <v>42</v>
      </c>
      <c r="K326" s="53">
        <v>2477</v>
      </c>
      <c r="L326" s="52" t="s">
        <v>215</v>
      </c>
      <c r="M326" s="52" t="s">
        <v>899</v>
      </c>
      <c r="N326" s="53">
        <v>1</v>
      </c>
      <c r="O326" s="52" t="s">
        <v>84</v>
      </c>
      <c r="P326" s="52" t="s">
        <v>82</v>
      </c>
    </row>
    <row r="327" spans="3:16" x14ac:dyDescent="0.3">
      <c r="C327" s="52" t="s">
        <v>870</v>
      </c>
      <c r="D327" s="52" t="s">
        <v>871</v>
      </c>
      <c r="E327" s="52" t="s">
        <v>896</v>
      </c>
      <c r="F327" s="52" t="s">
        <v>902</v>
      </c>
      <c r="G327" s="52" t="s">
        <v>77</v>
      </c>
      <c r="H327" s="50">
        <v>90100000</v>
      </c>
      <c r="I327" s="53">
        <v>98</v>
      </c>
      <c r="J327" s="52" t="s">
        <v>42</v>
      </c>
      <c r="K327" s="53">
        <v>2477</v>
      </c>
      <c r="L327" s="52" t="s">
        <v>215</v>
      </c>
      <c r="M327" s="52" t="s">
        <v>901</v>
      </c>
      <c r="N327" s="53">
        <v>1</v>
      </c>
      <c r="O327" s="52" t="s">
        <v>84</v>
      </c>
      <c r="P327" s="52" t="s">
        <v>82</v>
      </c>
    </row>
    <row r="328" spans="3:16" x14ac:dyDescent="0.3">
      <c r="C328" s="52" t="s">
        <v>870</v>
      </c>
      <c r="D328" s="52" t="s">
        <v>904</v>
      </c>
      <c r="E328" s="52" t="s">
        <v>896</v>
      </c>
      <c r="F328" s="52" t="s">
        <v>684</v>
      </c>
      <c r="G328" s="52" t="s">
        <v>77</v>
      </c>
      <c r="H328" s="50">
        <v>77100000</v>
      </c>
      <c r="I328" s="53">
        <v>0</v>
      </c>
      <c r="J328" s="52" t="s">
        <v>78</v>
      </c>
      <c r="K328" s="53">
        <v>2400</v>
      </c>
      <c r="L328" s="52" t="s">
        <v>216</v>
      </c>
      <c r="M328" s="52" t="s">
        <v>903</v>
      </c>
      <c r="N328" s="53">
        <v>1</v>
      </c>
      <c r="O328" s="52" t="s">
        <v>81</v>
      </c>
      <c r="P328" s="52" t="s">
        <v>82</v>
      </c>
    </row>
    <row r="329" spans="3:16" x14ac:dyDescent="0.3">
      <c r="C329" s="52" t="s">
        <v>870</v>
      </c>
      <c r="D329" s="52" t="s">
        <v>906</v>
      </c>
      <c r="E329" s="52" t="s">
        <v>756</v>
      </c>
      <c r="F329" s="52" t="s">
        <v>205</v>
      </c>
      <c r="G329" s="52" t="s">
        <v>77</v>
      </c>
      <c r="H329" s="50">
        <v>78600000</v>
      </c>
      <c r="I329" s="53">
        <v>147</v>
      </c>
      <c r="J329" s="52" t="s">
        <v>42</v>
      </c>
      <c r="K329" s="53">
        <v>1998</v>
      </c>
      <c r="L329" s="52" t="s">
        <v>215</v>
      </c>
      <c r="M329" s="52" t="s">
        <v>905</v>
      </c>
      <c r="N329" s="53">
        <v>1</v>
      </c>
      <c r="O329" s="52" t="s">
        <v>81</v>
      </c>
      <c r="P329" s="52" t="s">
        <v>82</v>
      </c>
    </row>
    <row r="330" spans="3:16" x14ac:dyDescent="0.3">
      <c r="C330" s="52" t="s">
        <v>870</v>
      </c>
      <c r="D330" s="52" t="s">
        <v>906</v>
      </c>
      <c r="E330" s="52" t="s">
        <v>756</v>
      </c>
      <c r="F330" s="52" t="s">
        <v>203</v>
      </c>
      <c r="G330" s="52" t="s">
        <v>77</v>
      </c>
      <c r="H330" s="50">
        <v>89300000</v>
      </c>
      <c r="I330" s="53">
        <v>147</v>
      </c>
      <c r="J330" s="52" t="s">
        <v>103</v>
      </c>
      <c r="K330" s="53">
        <v>1998</v>
      </c>
      <c r="L330" s="52" t="s">
        <v>215</v>
      </c>
      <c r="M330" s="52" t="s">
        <v>907</v>
      </c>
      <c r="N330" s="53">
        <v>1</v>
      </c>
      <c r="O330" s="52" t="s">
        <v>81</v>
      </c>
      <c r="P330" s="52" t="s">
        <v>82</v>
      </c>
    </row>
    <row r="331" spans="3:16" x14ac:dyDescent="0.3">
      <c r="C331" s="52" t="s">
        <v>870</v>
      </c>
      <c r="D331" s="52" t="s">
        <v>909</v>
      </c>
      <c r="E331" s="52" t="s">
        <v>910</v>
      </c>
      <c r="F331" s="52" t="s">
        <v>911</v>
      </c>
      <c r="G331" s="52" t="s">
        <v>77</v>
      </c>
      <c r="H331" s="50">
        <v>91900000</v>
      </c>
      <c r="I331" s="53">
        <v>167</v>
      </c>
      <c r="J331" s="52" t="s">
        <v>42</v>
      </c>
      <c r="K331" s="53">
        <v>2400</v>
      </c>
      <c r="L331" s="52" t="s">
        <v>215</v>
      </c>
      <c r="M331" s="52" t="s">
        <v>908</v>
      </c>
      <c r="N331" s="53">
        <v>1</v>
      </c>
      <c r="O331" s="52" t="s">
        <v>81</v>
      </c>
      <c r="P331" s="52" t="s">
        <v>82</v>
      </c>
    </row>
    <row r="332" spans="3:16" x14ac:dyDescent="0.3">
      <c r="C332" s="52" t="s">
        <v>870</v>
      </c>
      <c r="D332" s="52" t="s">
        <v>913</v>
      </c>
      <c r="E332" s="52" t="s">
        <v>914</v>
      </c>
      <c r="F332" s="52" t="s">
        <v>915</v>
      </c>
      <c r="G332" s="52" t="s">
        <v>77</v>
      </c>
      <c r="H332" s="50">
        <v>112500000</v>
      </c>
      <c r="I332" s="53">
        <v>219</v>
      </c>
      <c r="J332" s="52" t="s">
        <v>103</v>
      </c>
      <c r="K332" s="53">
        <v>2988</v>
      </c>
      <c r="L332" s="52" t="s">
        <v>916</v>
      </c>
      <c r="M332" s="52" t="s">
        <v>912</v>
      </c>
      <c r="N332" s="53">
        <v>1</v>
      </c>
      <c r="O332" s="52" t="s">
        <v>81</v>
      </c>
      <c r="P332" s="52" t="s">
        <v>82</v>
      </c>
    </row>
    <row r="333" spans="3:16" x14ac:dyDescent="0.3">
      <c r="C333" s="52" t="s">
        <v>870</v>
      </c>
      <c r="D333" s="52" t="s">
        <v>918</v>
      </c>
      <c r="E333" s="52" t="s">
        <v>239</v>
      </c>
      <c r="F333" s="52" t="s">
        <v>919</v>
      </c>
      <c r="G333" s="52" t="s">
        <v>77</v>
      </c>
      <c r="H333" s="50">
        <v>94400000</v>
      </c>
      <c r="I333" s="53">
        <v>143</v>
      </c>
      <c r="J333" s="52" t="s">
        <v>103</v>
      </c>
      <c r="K333" s="53">
        <v>1998</v>
      </c>
      <c r="L333" s="52" t="s">
        <v>215</v>
      </c>
      <c r="M333" s="52" t="s">
        <v>917</v>
      </c>
      <c r="N333" s="53">
        <v>1</v>
      </c>
      <c r="O333" s="52" t="s">
        <v>81</v>
      </c>
      <c r="P333" s="52" t="s">
        <v>82</v>
      </c>
    </row>
    <row r="334" spans="3:16" x14ac:dyDescent="0.3">
      <c r="C334" s="52" t="s">
        <v>920</v>
      </c>
      <c r="D334" s="52" t="s">
        <v>923</v>
      </c>
      <c r="E334" s="52" t="s">
        <v>925</v>
      </c>
      <c r="F334" s="52" t="s">
        <v>292</v>
      </c>
      <c r="G334" s="52" t="s">
        <v>77</v>
      </c>
      <c r="H334" s="50">
        <v>80500000</v>
      </c>
      <c r="I334" s="53">
        <v>170</v>
      </c>
      <c r="J334" s="52" t="s">
        <v>78</v>
      </c>
      <c r="K334" s="53">
        <v>3274</v>
      </c>
      <c r="L334" s="52" t="s">
        <v>215</v>
      </c>
      <c r="M334" s="52" t="s">
        <v>924</v>
      </c>
      <c r="N334" s="53">
        <v>1</v>
      </c>
      <c r="O334" s="52" t="s">
        <v>81</v>
      </c>
      <c r="P334" s="52" t="s">
        <v>104</v>
      </c>
    </row>
    <row r="335" spans="3:16" x14ac:dyDescent="0.3">
      <c r="C335" s="52" t="s">
        <v>920</v>
      </c>
      <c r="D335" s="52" t="s">
        <v>927</v>
      </c>
      <c r="E335" s="52" t="s">
        <v>44</v>
      </c>
      <c r="F335" s="52" t="s">
        <v>292</v>
      </c>
      <c r="G335" s="52" t="s">
        <v>77</v>
      </c>
      <c r="H335" s="50">
        <v>77500000</v>
      </c>
      <c r="I335" s="53">
        <v>180</v>
      </c>
      <c r="J335" s="52" t="s">
        <v>78</v>
      </c>
      <c r="K335" s="53">
        <v>3300</v>
      </c>
      <c r="L335" s="52" t="s">
        <v>212</v>
      </c>
      <c r="M335" s="52" t="s">
        <v>926</v>
      </c>
      <c r="N335" s="53">
        <v>1</v>
      </c>
      <c r="O335" s="52" t="s">
        <v>81</v>
      </c>
      <c r="P335" s="52" t="s">
        <v>104</v>
      </c>
    </row>
    <row r="336" spans="3:16" x14ac:dyDescent="0.3">
      <c r="C336" s="52" t="s">
        <v>920</v>
      </c>
      <c r="D336" s="52" t="s">
        <v>929</v>
      </c>
      <c r="E336" s="52" t="s">
        <v>930</v>
      </c>
      <c r="F336" s="52" t="s">
        <v>931</v>
      </c>
      <c r="G336" s="52" t="s">
        <v>77</v>
      </c>
      <c r="H336" s="50">
        <v>92500000</v>
      </c>
      <c r="I336" s="53">
        <v>105</v>
      </c>
      <c r="J336" s="52" t="s">
        <v>42</v>
      </c>
      <c r="K336" s="53">
        <v>2953</v>
      </c>
      <c r="L336" s="52" t="s">
        <v>215</v>
      </c>
      <c r="M336" s="52" t="s">
        <v>928</v>
      </c>
      <c r="N336" s="53">
        <v>1</v>
      </c>
      <c r="O336" s="52" t="s">
        <v>84</v>
      </c>
      <c r="P336" s="52" t="s">
        <v>82</v>
      </c>
    </row>
    <row r="337" spans="3:16" x14ac:dyDescent="0.3">
      <c r="C337" s="52" t="s">
        <v>920</v>
      </c>
      <c r="D337" s="52" t="s">
        <v>923</v>
      </c>
      <c r="E337" s="52" t="s">
        <v>922</v>
      </c>
      <c r="F337" s="52" t="s">
        <v>933</v>
      </c>
      <c r="G337" s="52" t="s">
        <v>77</v>
      </c>
      <c r="H337" s="50">
        <v>78900000</v>
      </c>
      <c r="I337" s="53">
        <v>250</v>
      </c>
      <c r="J337" s="52" t="s">
        <v>78</v>
      </c>
      <c r="K337" s="53">
        <v>3498</v>
      </c>
      <c r="L337" s="52" t="s">
        <v>215</v>
      </c>
      <c r="M337" s="52" t="s">
        <v>932</v>
      </c>
      <c r="N337" s="53">
        <v>1</v>
      </c>
      <c r="O337" s="52" t="s">
        <v>81</v>
      </c>
      <c r="P337" s="52" t="s">
        <v>104</v>
      </c>
    </row>
    <row r="338" spans="3:16" x14ac:dyDescent="0.3">
      <c r="C338" s="52" t="s">
        <v>920</v>
      </c>
      <c r="D338" s="52" t="s">
        <v>929</v>
      </c>
      <c r="E338" s="52" t="s">
        <v>935</v>
      </c>
      <c r="F338" s="52" t="s">
        <v>936</v>
      </c>
      <c r="G338" s="52" t="s">
        <v>77</v>
      </c>
      <c r="H338" s="50">
        <v>86300000</v>
      </c>
      <c r="I338" s="53">
        <v>105</v>
      </c>
      <c r="J338" s="52" t="s">
        <v>42</v>
      </c>
      <c r="K338" s="53">
        <v>2953</v>
      </c>
      <c r="L338" s="52" t="s">
        <v>215</v>
      </c>
      <c r="M338" s="52" t="s">
        <v>934</v>
      </c>
      <c r="N338" s="53">
        <v>0</v>
      </c>
      <c r="O338" s="52" t="s">
        <v>84</v>
      </c>
      <c r="P338" s="52" t="s">
        <v>82</v>
      </c>
    </row>
    <row r="339" spans="3:16" x14ac:dyDescent="0.3">
      <c r="C339" s="52" t="s">
        <v>920</v>
      </c>
      <c r="D339" s="52" t="s">
        <v>929</v>
      </c>
      <c r="E339" s="52" t="s">
        <v>935</v>
      </c>
      <c r="F339" s="52" t="s">
        <v>938</v>
      </c>
      <c r="G339" s="52" t="s">
        <v>77</v>
      </c>
      <c r="H339" s="50">
        <v>96900000</v>
      </c>
      <c r="I339" s="53">
        <v>105</v>
      </c>
      <c r="J339" s="52" t="s">
        <v>42</v>
      </c>
      <c r="K339" s="53">
        <v>2953</v>
      </c>
      <c r="L339" s="52" t="s">
        <v>215</v>
      </c>
      <c r="M339" s="52" t="s">
        <v>937</v>
      </c>
      <c r="N339" s="53">
        <v>1</v>
      </c>
      <c r="O339" s="52" t="s">
        <v>84</v>
      </c>
      <c r="P339" s="52" t="s">
        <v>82</v>
      </c>
    </row>
    <row r="340" spans="3:16" x14ac:dyDescent="0.3">
      <c r="C340" s="52" t="s">
        <v>920</v>
      </c>
      <c r="D340" s="52" t="s">
        <v>940</v>
      </c>
      <c r="E340" s="52" t="s">
        <v>44</v>
      </c>
      <c r="F340" s="52" t="s">
        <v>941</v>
      </c>
      <c r="G340" s="52" t="s">
        <v>77</v>
      </c>
      <c r="H340" s="50">
        <v>218800000</v>
      </c>
      <c r="I340" s="53">
        <v>305</v>
      </c>
      <c r="J340" s="52" t="s">
        <v>78</v>
      </c>
      <c r="K340" s="53">
        <v>5552</v>
      </c>
      <c r="L340" s="52" t="s">
        <v>212</v>
      </c>
      <c r="M340" s="52" t="s">
        <v>939</v>
      </c>
      <c r="N340" s="53">
        <v>1</v>
      </c>
      <c r="O340" s="52" t="s">
        <v>81</v>
      </c>
      <c r="P340" s="52" t="s">
        <v>104</v>
      </c>
    </row>
    <row r="341" spans="3:16" x14ac:dyDescent="0.3">
      <c r="C341" s="52" t="s">
        <v>920</v>
      </c>
      <c r="D341" s="52" t="s">
        <v>943</v>
      </c>
      <c r="E341" s="52" t="s">
        <v>944</v>
      </c>
      <c r="F341" s="52" t="s">
        <v>178</v>
      </c>
      <c r="G341" s="52" t="s">
        <v>77</v>
      </c>
      <c r="H341" s="50">
        <v>92500000</v>
      </c>
      <c r="I341" s="53">
        <v>170</v>
      </c>
      <c r="J341" s="52" t="s">
        <v>78</v>
      </c>
      <c r="K341" s="53">
        <v>2488</v>
      </c>
      <c r="L341" s="52" t="s">
        <v>215</v>
      </c>
      <c r="M341" s="52" t="s">
        <v>942</v>
      </c>
      <c r="N341" s="53">
        <v>1</v>
      </c>
      <c r="O341" s="52" t="s">
        <v>81</v>
      </c>
      <c r="P341" s="52" t="s">
        <v>104</v>
      </c>
    </row>
    <row r="342" spans="3:16" x14ac:dyDescent="0.3">
      <c r="C342" s="52" t="s">
        <v>920</v>
      </c>
      <c r="D342" s="52" t="s">
        <v>945</v>
      </c>
      <c r="E342" s="52" t="s">
        <v>478</v>
      </c>
      <c r="F342" s="52" t="s">
        <v>205</v>
      </c>
      <c r="G342" s="52" t="s">
        <v>77</v>
      </c>
      <c r="H342" s="50">
        <v>85600000</v>
      </c>
      <c r="I342" s="53">
        <v>138</v>
      </c>
      <c r="J342" s="52" t="s">
        <v>42</v>
      </c>
      <c r="K342" s="53">
        <v>1997</v>
      </c>
      <c r="L342" s="52" t="s">
        <v>724</v>
      </c>
      <c r="M342" s="52" t="s">
        <v>946</v>
      </c>
      <c r="N342" s="53">
        <v>1</v>
      </c>
      <c r="O342" s="52" t="s">
        <v>81</v>
      </c>
      <c r="P342" s="52" t="s">
        <v>82</v>
      </c>
    </row>
    <row r="343" spans="3:16" x14ac:dyDescent="0.3">
      <c r="C343" s="52" t="s">
        <v>920</v>
      </c>
      <c r="D343" s="52" t="s">
        <v>945</v>
      </c>
      <c r="E343" s="52" t="s">
        <v>478</v>
      </c>
      <c r="F343" s="52" t="s">
        <v>484</v>
      </c>
      <c r="G343" s="52" t="s">
        <v>77</v>
      </c>
      <c r="H343" s="50">
        <v>86300000</v>
      </c>
      <c r="I343" s="53">
        <v>138</v>
      </c>
      <c r="J343" s="52" t="s">
        <v>78</v>
      </c>
      <c r="K343" s="53">
        <v>1997</v>
      </c>
      <c r="L343" s="52" t="s">
        <v>724</v>
      </c>
      <c r="M343" s="52" t="s">
        <v>947</v>
      </c>
      <c r="N343" s="53">
        <v>1</v>
      </c>
      <c r="O343" s="52" t="s">
        <v>81</v>
      </c>
      <c r="P343" s="52" t="s">
        <v>82</v>
      </c>
    </row>
    <row r="344" spans="3:16" x14ac:dyDescent="0.3">
      <c r="C344" s="52" t="s">
        <v>920</v>
      </c>
      <c r="D344" s="52" t="s">
        <v>949</v>
      </c>
      <c r="E344" s="52" t="s">
        <v>950</v>
      </c>
      <c r="F344" s="52" t="s">
        <v>951</v>
      </c>
      <c r="G344" s="52" t="s">
        <v>77</v>
      </c>
      <c r="H344" s="50">
        <v>116900000</v>
      </c>
      <c r="I344" s="53">
        <v>269</v>
      </c>
      <c r="J344" s="52" t="s">
        <v>42</v>
      </c>
      <c r="K344" s="53">
        <v>3954</v>
      </c>
      <c r="L344" s="52" t="s">
        <v>212</v>
      </c>
      <c r="M344" s="52" t="s">
        <v>948</v>
      </c>
      <c r="N344" s="53">
        <v>1</v>
      </c>
      <c r="O344" s="52" t="s">
        <v>81</v>
      </c>
      <c r="P344" s="52" t="s">
        <v>82</v>
      </c>
    </row>
    <row r="345" spans="3:16" x14ac:dyDescent="0.3">
      <c r="C345" s="52" t="s">
        <v>920</v>
      </c>
      <c r="D345" s="52" t="s">
        <v>921</v>
      </c>
      <c r="E345" s="52" t="s">
        <v>944</v>
      </c>
      <c r="F345" s="52" t="s">
        <v>659</v>
      </c>
      <c r="G345" s="52" t="s">
        <v>77</v>
      </c>
      <c r="H345" s="50">
        <v>148400000</v>
      </c>
      <c r="I345" s="53">
        <v>240</v>
      </c>
      <c r="J345" s="52" t="s">
        <v>78</v>
      </c>
      <c r="K345" s="53">
        <v>3498</v>
      </c>
      <c r="L345" s="52" t="s">
        <v>212</v>
      </c>
      <c r="M345" s="52" t="s">
        <v>952</v>
      </c>
      <c r="N345" s="53">
        <v>1</v>
      </c>
      <c r="O345" s="52" t="s">
        <v>81</v>
      </c>
      <c r="P345" s="52" t="s">
        <v>82</v>
      </c>
    </row>
    <row r="346" spans="3:16" x14ac:dyDescent="0.3">
      <c r="C346" s="52" t="s">
        <v>920</v>
      </c>
      <c r="D346" s="52" t="s">
        <v>954</v>
      </c>
      <c r="E346" s="52" t="s">
        <v>478</v>
      </c>
      <c r="F346" s="52" t="s">
        <v>955</v>
      </c>
      <c r="G346" s="52" t="s">
        <v>77</v>
      </c>
      <c r="H346" s="50">
        <v>85500000</v>
      </c>
      <c r="I346" s="53">
        <v>138</v>
      </c>
      <c r="J346" s="52" t="s">
        <v>103</v>
      </c>
      <c r="K346" s="53">
        <v>1997</v>
      </c>
      <c r="L346" s="52" t="s">
        <v>724</v>
      </c>
      <c r="M346" s="52" t="s">
        <v>953</v>
      </c>
      <c r="N346" s="53">
        <v>1</v>
      </c>
      <c r="O346" s="52" t="s">
        <v>81</v>
      </c>
      <c r="P346" s="52" t="s">
        <v>82</v>
      </c>
    </row>
    <row r="347" spans="3:16" x14ac:dyDescent="0.3">
      <c r="C347" s="52" t="s">
        <v>920</v>
      </c>
      <c r="D347" s="52" t="s">
        <v>929</v>
      </c>
      <c r="E347" s="52" t="s">
        <v>957</v>
      </c>
      <c r="F347" s="52" t="s">
        <v>936</v>
      </c>
      <c r="G347" s="52" t="s">
        <v>77</v>
      </c>
      <c r="H347" s="50">
        <v>88800000</v>
      </c>
      <c r="I347" s="53">
        <v>105</v>
      </c>
      <c r="J347" s="52" t="s">
        <v>42</v>
      </c>
      <c r="K347" s="53">
        <v>2953</v>
      </c>
      <c r="L347" s="52" t="s">
        <v>215</v>
      </c>
      <c r="M347" s="52" t="s">
        <v>956</v>
      </c>
      <c r="N347" s="53">
        <v>0</v>
      </c>
      <c r="O347" s="52" t="s">
        <v>84</v>
      </c>
      <c r="P347" s="52" t="s">
        <v>82</v>
      </c>
    </row>
    <row r="348" spans="3:16" x14ac:dyDescent="0.3">
      <c r="C348" s="52" t="s">
        <v>920</v>
      </c>
      <c r="D348" s="52" t="s">
        <v>954</v>
      </c>
      <c r="E348" s="52" t="s">
        <v>478</v>
      </c>
      <c r="F348" s="52" t="s">
        <v>959</v>
      </c>
      <c r="G348" s="52" t="s">
        <v>77</v>
      </c>
      <c r="H348" s="50">
        <v>81500000</v>
      </c>
      <c r="I348" s="53">
        <v>138</v>
      </c>
      <c r="J348" s="52" t="s">
        <v>42</v>
      </c>
      <c r="K348" s="53">
        <v>1997</v>
      </c>
      <c r="L348" s="52" t="s">
        <v>724</v>
      </c>
      <c r="M348" s="52" t="s">
        <v>958</v>
      </c>
      <c r="N348" s="53">
        <v>1</v>
      </c>
      <c r="O348" s="52" t="s">
        <v>81</v>
      </c>
      <c r="P348" s="52" t="s">
        <v>82</v>
      </c>
    </row>
    <row r="349" spans="3:16" x14ac:dyDescent="0.3">
      <c r="C349" s="52" t="s">
        <v>920</v>
      </c>
      <c r="D349" s="52" t="s">
        <v>961</v>
      </c>
      <c r="E349" s="52" t="s">
        <v>323</v>
      </c>
      <c r="F349" s="52" t="s">
        <v>962</v>
      </c>
      <c r="G349" s="52" t="s">
        <v>77</v>
      </c>
      <c r="H349" s="50">
        <v>101300000</v>
      </c>
      <c r="I349" s="53">
        <v>190</v>
      </c>
      <c r="J349" s="52" t="s">
        <v>42</v>
      </c>
      <c r="K349" s="53">
        <v>1618</v>
      </c>
      <c r="L349" s="52" t="s">
        <v>724</v>
      </c>
      <c r="M349" s="52" t="s">
        <v>960</v>
      </c>
      <c r="N349" s="53">
        <v>1</v>
      </c>
      <c r="O349" s="52" t="s">
        <v>81</v>
      </c>
      <c r="P349" s="52" t="s">
        <v>82</v>
      </c>
    </row>
    <row r="350" spans="3:16" x14ac:dyDescent="0.3">
      <c r="C350" s="52" t="s">
        <v>920</v>
      </c>
      <c r="D350" s="52" t="s">
        <v>964</v>
      </c>
      <c r="E350" s="52" t="s">
        <v>478</v>
      </c>
      <c r="F350" s="52" t="s">
        <v>965</v>
      </c>
      <c r="G350" s="52" t="s">
        <v>77</v>
      </c>
      <c r="H350" s="50">
        <v>97100000</v>
      </c>
      <c r="I350" s="53">
        <v>138</v>
      </c>
      <c r="J350" s="52" t="s">
        <v>103</v>
      </c>
      <c r="K350" s="53">
        <v>2000</v>
      </c>
      <c r="L350" s="52" t="s">
        <v>724</v>
      </c>
      <c r="M350" s="52" t="s">
        <v>963</v>
      </c>
      <c r="N350" s="53">
        <v>1</v>
      </c>
      <c r="O350" s="52" t="s">
        <v>81</v>
      </c>
      <c r="P350" s="52" t="s">
        <v>82</v>
      </c>
    </row>
    <row r="351" spans="3:16" x14ac:dyDescent="0.3">
      <c r="C351" s="52" t="s">
        <v>920</v>
      </c>
      <c r="D351" s="52" t="s">
        <v>967</v>
      </c>
      <c r="E351" s="52" t="s">
        <v>968</v>
      </c>
      <c r="F351" s="52" t="s">
        <v>969</v>
      </c>
      <c r="G351" s="52" t="s">
        <v>77</v>
      </c>
      <c r="H351" s="50">
        <v>93100000</v>
      </c>
      <c r="I351" s="53">
        <v>127</v>
      </c>
      <c r="J351" s="52" t="s">
        <v>42</v>
      </c>
      <c r="K351" s="53">
        <v>2488</v>
      </c>
      <c r="L351" s="52" t="s">
        <v>215</v>
      </c>
      <c r="M351" s="52" t="s">
        <v>966</v>
      </c>
      <c r="N351" s="53">
        <v>1</v>
      </c>
      <c r="O351" s="52" t="s">
        <v>84</v>
      </c>
      <c r="P351" s="52" t="s">
        <v>82</v>
      </c>
    </row>
    <row r="352" spans="3:16" x14ac:dyDescent="0.3">
      <c r="C352" s="52" t="s">
        <v>920</v>
      </c>
      <c r="D352" s="52" t="s">
        <v>971</v>
      </c>
      <c r="E352" s="52" t="s">
        <v>972</v>
      </c>
      <c r="F352" s="52" t="s">
        <v>973</v>
      </c>
      <c r="G352" s="52" t="s">
        <v>77</v>
      </c>
      <c r="H352" s="50">
        <v>94400000</v>
      </c>
      <c r="I352" s="53">
        <v>168</v>
      </c>
      <c r="J352" s="52" t="s">
        <v>103</v>
      </c>
      <c r="K352" s="53">
        <v>2500</v>
      </c>
      <c r="L352" s="52" t="s">
        <v>215</v>
      </c>
      <c r="M352" s="52" t="s">
        <v>970</v>
      </c>
      <c r="N352" s="53">
        <v>1</v>
      </c>
      <c r="O352" s="52" t="s">
        <v>81</v>
      </c>
      <c r="P352" s="52" t="s">
        <v>82</v>
      </c>
    </row>
    <row r="353" spans="3:16" x14ac:dyDescent="0.3">
      <c r="C353" s="52" t="s">
        <v>920</v>
      </c>
      <c r="D353" s="52" t="s">
        <v>967</v>
      </c>
      <c r="E353" s="52" t="s">
        <v>968</v>
      </c>
      <c r="F353" s="52" t="s">
        <v>975</v>
      </c>
      <c r="G353" s="52" t="s">
        <v>77</v>
      </c>
      <c r="H353" s="50">
        <v>103800000</v>
      </c>
      <c r="I353" s="53">
        <v>127</v>
      </c>
      <c r="J353" s="52" t="s">
        <v>42</v>
      </c>
      <c r="K353" s="53">
        <v>2488</v>
      </c>
      <c r="L353" s="52" t="s">
        <v>215</v>
      </c>
      <c r="M353" s="52" t="s">
        <v>974</v>
      </c>
      <c r="N353" s="53">
        <v>1</v>
      </c>
      <c r="O353" s="52" t="s">
        <v>84</v>
      </c>
      <c r="P353" s="52" t="s">
        <v>82</v>
      </c>
    </row>
    <row r="354" spans="3:16" x14ac:dyDescent="0.3">
      <c r="C354" s="52" t="s">
        <v>920</v>
      </c>
      <c r="D354" s="52" t="s">
        <v>977</v>
      </c>
      <c r="E354" s="52" t="s">
        <v>978</v>
      </c>
      <c r="F354" s="52" t="s">
        <v>979</v>
      </c>
      <c r="G354" s="52" t="s">
        <v>77</v>
      </c>
      <c r="H354" s="50">
        <v>113800000</v>
      </c>
      <c r="I354" s="53">
        <v>170</v>
      </c>
      <c r="J354" s="52" t="s">
        <v>103</v>
      </c>
      <c r="K354" s="53">
        <v>2500</v>
      </c>
      <c r="L354" s="52" t="s">
        <v>215</v>
      </c>
      <c r="M354" s="52" t="s">
        <v>976</v>
      </c>
      <c r="N354" s="53">
        <v>1</v>
      </c>
      <c r="O354" s="52" t="s">
        <v>81</v>
      </c>
      <c r="P354" s="52" t="s">
        <v>82</v>
      </c>
    </row>
    <row r="355" spans="3:16" x14ac:dyDescent="0.3">
      <c r="C355" s="52" t="s">
        <v>920</v>
      </c>
      <c r="D355" s="52" t="s">
        <v>981</v>
      </c>
      <c r="E355" s="52" t="s">
        <v>978</v>
      </c>
      <c r="F355" s="52" t="s">
        <v>919</v>
      </c>
      <c r="G355" s="52" t="s">
        <v>77</v>
      </c>
      <c r="H355" s="50">
        <v>100000000</v>
      </c>
      <c r="I355" s="53">
        <v>140</v>
      </c>
      <c r="J355" s="52" t="s">
        <v>103</v>
      </c>
      <c r="K355" s="53">
        <v>1997</v>
      </c>
      <c r="L355" s="52" t="s">
        <v>724</v>
      </c>
      <c r="M355" s="52" t="s">
        <v>980</v>
      </c>
      <c r="N355" s="53">
        <v>1</v>
      </c>
      <c r="O355" s="52" t="s">
        <v>81</v>
      </c>
      <c r="P355" s="52" t="s">
        <v>82</v>
      </c>
    </row>
    <row r="356" spans="3:16" x14ac:dyDescent="0.3">
      <c r="C356" s="52" t="s">
        <v>920</v>
      </c>
      <c r="D356" s="52" t="s">
        <v>981</v>
      </c>
      <c r="E356" s="52" t="s">
        <v>978</v>
      </c>
      <c r="F356" s="52" t="s">
        <v>959</v>
      </c>
      <c r="G356" s="52" t="s">
        <v>77</v>
      </c>
      <c r="H356" s="50">
        <v>95000000</v>
      </c>
      <c r="I356" s="53">
        <v>140</v>
      </c>
      <c r="J356" s="52" t="s">
        <v>42</v>
      </c>
      <c r="K356" s="53">
        <v>1997</v>
      </c>
      <c r="L356" s="52" t="s">
        <v>724</v>
      </c>
      <c r="M356" s="52" t="s">
        <v>982</v>
      </c>
      <c r="N356" s="53">
        <v>1</v>
      </c>
      <c r="O356" s="52" t="s">
        <v>81</v>
      </c>
      <c r="P356" s="52" t="s">
        <v>82</v>
      </c>
    </row>
    <row r="357" spans="3:16" x14ac:dyDescent="0.3">
      <c r="C357" s="52" t="s">
        <v>920</v>
      </c>
      <c r="D357" s="52" t="s">
        <v>981</v>
      </c>
      <c r="E357" s="52" t="s">
        <v>984</v>
      </c>
      <c r="F357" s="52" t="s">
        <v>959</v>
      </c>
      <c r="G357" s="52" t="s">
        <v>77</v>
      </c>
      <c r="H357" s="50">
        <v>88800000</v>
      </c>
      <c r="I357" s="53">
        <v>140</v>
      </c>
      <c r="J357" s="52" t="s">
        <v>42</v>
      </c>
      <c r="K357" s="53">
        <v>1997</v>
      </c>
      <c r="L357" s="52" t="s">
        <v>724</v>
      </c>
      <c r="M357" s="52" t="s">
        <v>983</v>
      </c>
      <c r="N357" s="53">
        <v>1</v>
      </c>
      <c r="O357" s="52" t="s">
        <v>81</v>
      </c>
      <c r="P357" s="52" t="s">
        <v>82</v>
      </c>
    </row>
    <row r="358" spans="3:16" x14ac:dyDescent="0.3">
      <c r="C358" s="52" t="s">
        <v>985</v>
      </c>
      <c r="D358" s="52" t="s">
        <v>32</v>
      </c>
      <c r="E358" s="52" t="s">
        <v>987</v>
      </c>
      <c r="F358" s="52" t="s">
        <v>193</v>
      </c>
      <c r="G358" s="52" t="s">
        <v>77</v>
      </c>
      <c r="H358" s="50">
        <v>85300000</v>
      </c>
      <c r="I358" s="53">
        <v>81</v>
      </c>
      <c r="J358" s="52" t="s">
        <v>42</v>
      </c>
      <c r="K358" s="53">
        <v>2000</v>
      </c>
      <c r="L358" s="52" t="s">
        <v>322</v>
      </c>
      <c r="M358" s="52" t="s">
        <v>986</v>
      </c>
      <c r="N358" s="53">
        <v>0</v>
      </c>
      <c r="O358" s="52" t="s">
        <v>84</v>
      </c>
      <c r="P358" s="52" t="s">
        <v>82</v>
      </c>
    </row>
    <row r="359" spans="3:16" x14ac:dyDescent="0.3">
      <c r="C359" s="52" t="s">
        <v>985</v>
      </c>
      <c r="D359" s="52" t="s">
        <v>990</v>
      </c>
      <c r="E359" s="52" t="s">
        <v>51</v>
      </c>
      <c r="F359" s="52" t="s">
        <v>991</v>
      </c>
      <c r="G359" s="52" t="s">
        <v>77</v>
      </c>
      <c r="H359" s="50">
        <v>76600000</v>
      </c>
      <c r="I359" s="53">
        <v>138</v>
      </c>
      <c r="J359" s="52" t="s">
        <v>42</v>
      </c>
      <c r="K359" s="53">
        <v>2000</v>
      </c>
      <c r="L359" s="52" t="s">
        <v>322</v>
      </c>
      <c r="M359" s="52" t="s">
        <v>989</v>
      </c>
      <c r="N359" s="53">
        <v>1</v>
      </c>
      <c r="O359" s="52" t="s">
        <v>81</v>
      </c>
      <c r="P359" s="52" t="s">
        <v>82</v>
      </c>
    </row>
    <row r="360" spans="3:16" x14ac:dyDescent="0.3">
      <c r="C360" s="52" t="s">
        <v>985</v>
      </c>
      <c r="D360" s="52" t="s">
        <v>993</v>
      </c>
      <c r="E360" s="52" t="s">
        <v>994</v>
      </c>
      <c r="F360" s="52" t="s">
        <v>330</v>
      </c>
      <c r="G360" s="52" t="s">
        <v>77</v>
      </c>
      <c r="H360" s="50">
        <v>116800000</v>
      </c>
      <c r="I360" s="53">
        <v>160</v>
      </c>
      <c r="J360" s="52" t="s">
        <v>42</v>
      </c>
      <c r="K360" s="53">
        <v>2230</v>
      </c>
      <c r="L360" s="52" t="s">
        <v>322</v>
      </c>
      <c r="M360" s="52" t="s">
        <v>992</v>
      </c>
      <c r="N360" s="53">
        <v>1</v>
      </c>
      <c r="O360" s="52" t="s">
        <v>81</v>
      </c>
      <c r="P360" s="52" t="s">
        <v>82</v>
      </c>
    </row>
    <row r="361" spans="3:16" x14ac:dyDescent="0.3">
      <c r="C361" s="52" t="s">
        <v>985</v>
      </c>
      <c r="D361" s="52" t="s">
        <v>996</v>
      </c>
      <c r="E361" s="52" t="s">
        <v>994</v>
      </c>
      <c r="F361" s="52" t="s">
        <v>205</v>
      </c>
      <c r="G361" s="52" t="s">
        <v>77</v>
      </c>
      <c r="H361" s="50">
        <v>77800000</v>
      </c>
      <c r="I361" s="53">
        <v>138</v>
      </c>
      <c r="J361" s="52" t="s">
        <v>42</v>
      </c>
      <c r="K361" s="53">
        <v>1997</v>
      </c>
      <c r="L361" s="52" t="s">
        <v>322</v>
      </c>
      <c r="M361" s="52" t="s">
        <v>995</v>
      </c>
      <c r="N361" s="53">
        <v>1</v>
      </c>
      <c r="O361" s="52" t="s">
        <v>81</v>
      </c>
      <c r="P361" s="52" t="s">
        <v>82</v>
      </c>
    </row>
    <row r="362" spans="3:16" x14ac:dyDescent="0.3">
      <c r="C362" s="52" t="s">
        <v>985</v>
      </c>
      <c r="D362" s="52" t="s">
        <v>990</v>
      </c>
      <c r="E362" s="52" t="s">
        <v>51</v>
      </c>
      <c r="F362" s="52" t="s">
        <v>998</v>
      </c>
      <c r="G362" s="52" t="s">
        <v>77</v>
      </c>
      <c r="H362" s="50">
        <v>80800000</v>
      </c>
      <c r="I362" s="53">
        <v>138</v>
      </c>
      <c r="J362" s="52" t="s">
        <v>78</v>
      </c>
      <c r="K362" s="53">
        <v>2000</v>
      </c>
      <c r="L362" s="52" t="s">
        <v>322</v>
      </c>
      <c r="M362" s="52" t="s">
        <v>997</v>
      </c>
      <c r="N362" s="53">
        <v>1</v>
      </c>
      <c r="O362" s="52" t="s">
        <v>81</v>
      </c>
      <c r="P362" s="52" t="s">
        <v>82</v>
      </c>
    </row>
    <row r="363" spans="3:16" x14ac:dyDescent="0.3">
      <c r="C363" s="52" t="s">
        <v>985</v>
      </c>
      <c r="D363" s="52" t="s">
        <v>988</v>
      </c>
      <c r="E363" s="52" t="s">
        <v>1000</v>
      </c>
      <c r="F363" s="52" t="s">
        <v>1001</v>
      </c>
      <c r="G363" s="52" t="s">
        <v>77</v>
      </c>
      <c r="H363" s="50">
        <v>85900000</v>
      </c>
      <c r="I363" s="53">
        <v>143</v>
      </c>
      <c r="J363" s="52" t="s">
        <v>103</v>
      </c>
      <c r="K363" s="53">
        <v>1997</v>
      </c>
      <c r="L363" s="52" t="s">
        <v>322</v>
      </c>
      <c r="M363" s="52" t="s">
        <v>999</v>
      </c>
      <c r="N363" s="53">
        <v>1</v>
      </c>
      <c r="O363" s="52" t="s">
        <v>81</v>
      </c>
      <c r="P363" s="52" t="s">
        <v>82</v>
      </c>
    </row>
    <row r="364" spans="3:16" x14ac:dyDescent="0.3">
      <c r="C364" s="52" t="s">
        <v>1002</v>
      </c>
      <c r="D364" s="52" t="s">
        <v>1004</v>
      </c>
      <c r="E364" s="52" t="s">
        <v>1005</v>
      </c>
      <c r="F364" s="52" t="s">
        <v>1006</v>
      </c>
      <c r="G364" s="52" t="s">
        <v>77</v>
      </c>
      <c r="H364" s="50">
        <v>250000000</v>
      </c>
      <c r="I364" s="53">
        <v>250</v>
      </c>
      <c r="J364" s="52" t="s">
        <v>42</v>
      </c>
      <c r="K364" s="53">
        <v>3189</v>
      </c>
      <c r="L364" s="52" t="s">
        <v>90</v>
      </c>
      <c r="M364" s="52" t="s">
        <v>1003</v>
      </c>
      <c r="N364" s="53">
        <v>1</v>
      </c>
      <c r="O364" s="52" t="s">
        <v>81</v>
      </c>
      <c r="P364" s="52" t="s">
        <v>104</v>
      </c>
    </row>
    <row r="365" spans="3:16" x14ac:dyDescent="0.3">
      <c r="C365" s="52" t="s">
        <v>1002</v>
      </c>
      <c r="D365" s="52" t="s">
        <v>1004</v>
      </c>
      <c r="E365" s="52" t="s">
        <v>1005</v>
      </c>
      <c r="F365" s="52" t="s">
        <v>752</v>
      </c>
      <c r="G365" s="52" t="s">
        <v>77</v>
      </c>
      <c r="H365" s="50">
        <v>256300000</v>
      </c>
      <c r="I365" s="53">
        <v>250</v>
      </c>
      <c r="J365" s="52" t="s">
        <v>78</v>
      </c>
      <c r="K365" s="53">
        <v>3189</v>
      </c>
      <c r="L365" s="52" t="s">
        <v>90</v>
      </c>
      <c r="M365" s="52" t="s">
        <v>1007</v>
      </c>
      <c r="N365" s="53">
        <v>1</v>
      </c>
      <c r="O365" s="52" t="s">
        <v>81</v>
      </c>
      <c r="P365" s="52" t="s">
        <v>104</v>
      </c>
    </row>
    <row r="366" spans="3:16" x14ac:dyDescent="0.3">
      <c r="C366" s="52" t="s">
        <v>1002</v>
      </c>
      <c r="D366" s="52" t="s">
        <v>1004</v>
      </c>
      <c r="E366" s="52" t="s">
        <v>34</v>
      </c>
      <c r="F366" s="52" t="s">
        <v>1009</v>
      </c>
      <c r="G366" s="52" t="s">
        <v>77</v>
      </c>
      <c r="H366" s="50">
        <v>277500000</v>
      </c>
      <c r="I366" s="53">
        <v>340</v>
      </c>
      <c r="J366" s="52" t="s">
        <v>42</v>
      </c>
      <c r="K366" s="53">
        <v>4511</v>
      </c>
      <c r="L366" s="52" t="s">
        <v>90</v>
      </c>
      <c r="M366" s="52" t="s">
        <v>1008</v>
      </c>
      <c r="N366" s="53">
        <v>1</v>
      </c>
      <c r="O366" s="52" t="s">
        <v>81</v>
      </c>
      <c r="P366" s="52" t="s">
        <v>104</v>
      </c>
    </row>
    <row r="367" spans="3:16" x14ac:dyDescent="0.3">
      <c r="C367" s="52" t="s">
        <v>1002</v>
      </c>
      <c r="D367" s="52" t="s">
        <v>1004</v>
      </c>
      <c r="E367" s="52" t="s">
        <v>34</v>
      </c>
      <c r="F367" s="52" t="s">
        <v>1011</v>
      </c>
      <c r="G367" s="52" t="s">
        <v>77</v>
      </c>
      <c r="H367" s="50">
        <v>294100000</v>
      </c>
      <c r="I367" s="53">
        <v>340</v>
      </c>
      <c r="J367" s="52" t="s">
        <v>78</v>
      </c>
      <c r="K367" s="53">
        <v>4511</v>
      </c>
      <c r="L367" s="52" t="s">
        <v>90</v>
      </c>
      <c r="M367" s="52" t="s">
        <v>1010</v>
      </c>
      <c r="N367" s="53">
        <v>1</v>
      </c>
      <c r="O367" s="52" t="s">
        <v>81</v>
      </c>
      <c r="P367" s="52" t="s">
        <v>104</v>
      </c>
    </row>
    <row r="368" spans="3:16" x14ac:dyDescent="0.3">
      <c r="C368" s="52" t="s">
        <v>1002</v>
      </c>
      <c r="D368" s="52" t="s">
        <v>1004</v>
      </c>
      <c r="E368" s="52" t="s">
        <v>1013</v>
      </c>
      <c r="F368" s="52" t="s">
        <v>1011</v>
      </c>
      <c r="G368" s="52" t="s">
        <v>77</v>
      </c>
      <c r="H368" s="50">
        <v>383800000</v>
      </c>
      <c r="I368" s="53">
        <v>450</v>
      </c>
      <c r="J368" s="52" t="s">
        <v>103</v>
      </c>
      <c r="K368" s="53">
        <v>4500</v>
      </c>
      <c r="L368" s="52" t="s">
        <v>90</v>
      </c>
      <c r="M368" s="52" t="s">
        <v>1012</v>
      </c>
      <c r="N368" s="53">
        <v>1</v>
      </c>
      <c r="O368" s="52" t="s">
        <v>81</v>
      </c>
      <c r="P368" s="52" t="s">
        <v>104</v>
      </c>
    </row>
    <row r="369" spans="3:16" x14ac:dyDescent="0.3">
      <c r="C369" s="52" t="s">
        <v>1002</v>
      </c>
      <c r="D369" s="52" t="s">
        <v>1015</v>
      </c>
      <c r="E369" s="52" t="s">
        <v>1005</v>
      </c>
      <c r="F369" s="52" t="s">
        <v>123</v>
      </c>
      <c r="G369" s="52" t="s">
        <v>77</v>
      </c>
      <c r="H369" s="50">
        <v>225500000</v>
      </c>
      <c r="I369" s="53">
        <v>290</v>
      </c>
      <c r="J369" s="52" t="s">
        <v>103</v>
      </c>
      <c r="K369" s="53">
        <v>3598</v>
      </c>
      <c r="L369" s="52" t="s">
        <v>90</v>
      </c>
      <c r="M369" s="52" t="s">
        <v>1014</v>
      </c>
      <c r="N369" s="53">
        <v>1</v>
      </c>
      <c r="O369" s="52" t="s">
        <v>81</v>
      </c>
      <c r="P369" s="52" t="s">
        <v>104</v>
      </c>
    </row>
    <row r="370" spans="3:16" x14ac:dyDescent="0.3">
      <c r="C370" s="52" t="s">
        <v>1002</v>
      </c>
      <c r="D370" s="52" t="s">
        <v>1015</v>
      </c>
      <c r="E370" s="52" t="s">
        <v>34</v>
      </c>
      <c r="F370" s="52" t="s">
        <v>1017</v>
      </c>
      <c r="G370" s="52" t="s">
        <v>77</v>
      </c>
      <c r="H370" s="50">
        <v>312500000</v>
      </c>
      <c r="I370" s="53">
        <v>385</v>
      </c>
      <c r="J370" s="52" t="s">
        <v>103</v>
      </c>
      <c r="K370" s="53">
        <v>4806</v>
      </c>
      <c r="L370" s="52" t="s">
        <v>90</v>
      </c>
      <c r="M370" s="52" t="s">
        <v>1016</v>
      </c>
      <c r="N370" s="53">
        <v>1</v>
      </c>
      <c r="O370" s="52" t="s">
        <v>81</v>
      </c>
      <c r="P370" s="52" t="s">
        <v>104</v>
      </c>
    </row>
    <row r="371" spans="3:16" x14ac:dyDescent="0.3">
      <c r="C371" s="52" t="s">
        <v>1002</v>
      </c>
      <c r="D371" s="52" t="s">
        <v>1015</v>
      </c>
      <c r="E371" s="52" t="s">
        <v>49</v>
      </c>
      <c r="F371" s="52" t="s">
        <v>1017</v>
      </c>
      <c r="G371" s="52" t="s">
        <v>77</v>
      </c>
      <c r="H371" s="50">
        <v>422500000</v>
      </c>
      <c r="I371" s="53">
        <v>405</v>
      </c>
      <c r="J371" s="52" t="s">
        <v>103</v>
      </c>
      <c r="K371" s="53">
        <v>4806</v>
      </c>
      <c r="L371" s="52" t="s">
        <v>90</v>
      </c>
      <c r="M371" s="52" t="s">
        <v>1018</v>
      </c>
      <c r="N371" s="53">
        <v>1</v>
      </c>
      <c r="O371" s="52" t="s">
        <v>81</v>
      </c>
      <c r="P371" s="52" t="s">
        <v>104</v>
      </c>
    </row>
    <row r="372" spans="3:16" x14ac:dyDescent="0.3">
      <c r="C372" s="52" t="s">
        <v>1002</v>
      </c>
      <c r="D372" s="52" t="s">
        <v>1015</v>
      </c>
      <c r="E372" s="52" t="s">
        <v>1020</v>
      </c>
      <c r="F372" s="52" t="s">
        <v>1017</v>
      </c>
      <c r="G372" s="52" t="s">
        <v>77</v>
      </c>
      <c r="H372" s="50">
        <v>551300000</v>
      </c>
      <c r="I372" s="53">
        <v>550</v>
      </c>
      <c r="J372" s="52" t="s">
        <v>103</v>
      </c>
      <c r="K372" s="53">
        <v>4806</v>
      </c>
      <c r="L372" s="52" t="s">
        <v>90</v>
      </c>
      <c r="M372" s="52" t="s">
        <v>1019</v>
      </c>
      <c r="N372" s="53">
        <v>1</v>
      </c>
      <c r="O372" s="52" t="s">
        <v>81</v>
      </c>
      <c r="P372" s="52" t="s">
        <v>104</v>
      </c>
    </row>
    <row r="373" spans="3:16" x14ac:dyDescent="0.3">
      <c r="C373" s="52" t="s">
        <v>1002</v>
      </c>
      <c r="D373" s="52" t="s">
        <v>1015</v>
      </c>
      <c r="E373" s="52" t="s">
        <v>1022</v>
      </c>
      <c r="F373" s="52" t="s">
        <v>123</v>
      </c>
      <c r="G373" s="52" t="s">
        <v>77</v>
      </c>
      <c r="H373" s="50">
        <v>280900000</v>
      </c>
      <c r="I373" s="53">
        <v>290</v>
      </c>
      <c r="J373" s="52" t="s">
        <v>103</v>
      </c>
      <c r="K373" s="53">
        <v>3598</v>
      </c>
      <c r="L373" s="52" t="s">
        <v>90</v>
      </c>
      <c r="M373" s="52" t="s">
        <v>1021</v>
      </c>
      <c r="N373" s="53">
        <v>1</v>
      </c>
      <c r="O373" s="52" t="s">
        <v>81</v>
      </c>
      <c r="P373" s="52" t="s">
        <v>104</v>
      </c>
    </row>
    <row r="374" spans="3:16" x14ac:dyDescent="0.3">
      <c r="C374" s="52" t="s">
        <v>1002</v>
      </c>
      <c r="D374" s="52" t="s">
        <v>1015</v>
      </c>
      <c r="E374" s="52" t="s">
        <v>1024</v>
      </c>
      <c r="F374" s="52" t="s">
        <v>1017</v>
      </c>
      <c r="G374" s="52" t="s">
        <v>77</v>
      </c>
      <c r="H374" s="50">
        <v>411900000</v>
      </c>
      <c r="I374" s="53">
        <v>405</v>
      </c>
      <c r="J374" s="52" t="s">
        <v>103</v>
      </c>
      <c r="K374" s="53">
        <v>4806</v>
      </c>
      <c r="L374" s="52" t="s">
        <v>90</v>
      </c>
      <c r="M374" s="52" t="s">
        <v>1023</v>
      </c>
      <c r="N374" s="53">
        <v>1</v>
      </c>
      <c r="O374" s="52" t="s">
        <v>81</v>
      </c>
      <c r="P374" s="52" t="s">
        <v>104</v>
      </c>
    </row>
    <row r="375" spans="3:16" x14ac:dyDescent="0.3">
      <c r="C375" s="52" t="s">
        <v>1002</v>
      </c>
      <c r="D375" s="52" t="s">
        <v>1026</v>
      </c>
      <c r="E375" s="52" t="s">
        <v>1027</v>
      </c>
      <c r="F375" s="52" t="s">
        <v>1028</v>
      </c>
      <c r="G375" s="52" t="s">
        <v>77</v>
      </c>
      <c r="H375" s="50">
        <v>278800000</v>
      </c>
      <c r="I375" s="53">
        <v>240</v>
      </c>
      <c r="J375" s="52" t="s">
        <v>103</v>
      </c>
      <c r="K375" s="53">
        <v>2967</v>
      </c>
      <c r="L375" s="52" t="s">
        <v>90</v>
      </c>
      <c r="M375" s="52" t="s">
        <v>1025</v>
      </c>
      <c r="N375" s="53">
        <v>1</v>
      </c>
      <c r="O375" s="52" t="s">
        <v>84</v>
      </c>
      <c r="P375" s="52" t="s">
        <v>104</v>
      </c>
    </row>
    <row r="376" spans="3:16" x14ac:dyDescent="0.3">
      <c r="C376" s="52" t="s">
        <v>1002</v>
      </c>
      <c r="D376" s="52" t="s">
        <v>1026</v>
      </c>
      <c r="E376" s="52" t="s">
        <v>1030</v>
      </c>
      <c r="F376" s="52" t="s">
        <v>1028</v>
      </c>
      <c r="G376" s="52" t="s">
        <v>77</v>
      </c>
      <c r="H376" s="50">
        <v>387300000</v>
      </c>
      <c r="I376" s="53">
        <v>262</v>
      </c>
      <c r="J376" s="52" t="s">
        <v>103</v>
      </c>
      <c r="K376" s="53">
        <v>2967</v>
      </c>
      <c r="L376" s="52" t="s">
        <v>90</v>
      </c>
      <c r="M376" s="52" t="s">
        <v>1029</v>
      </c>
      <c r="N376" s="53">
        <v>1</v>
      </c>
      <c r="O376" s="52" t="s">
        <v>84</v>
      </c>
      <c r="P376" s="52" t="s">
        <v>104</v>
      </c>
    </row>
    <row r="377" spans="3:16" x14ac:dyDescent="0.3">
      <c r="C377" s="52" t="s">
        <v>1031</v>
      </c>
      <c r="D377" s="52" t="s">
        <v>1033</v>
      </c>
      <c r="E377" s="52" t="s">
        <v>757</v>
      </c>
      <c r="F377" s="52" t="s">
        <v>487</v>
      </c>
      <c r="G377" s="52" t="s">
        <v>77</v>
      </c>
      <c r="H377" s="50">
        <v>81800000</v>
      </c>
      <c r="I377" s="53">
        <v>0</v>
      </c>
      <c r="J377" s="52" t="s">
        <v>42</v>
      </c>
      <c r="K377" s="53">
        <v>2000</v>
      </c>
      <c r="L377" s="52" t="s">
        <v>322</v>
      </c>
      <c r="M377" s="52" t="s">
        <v>1032</v>
      </c>
      <c r="N377" s="53">
        <v>1</v>
      </c>
      <c r="O377" s="52" t="s">
        <v>81</v>
      </c>
      <c r="P377" s="52" t="s">
        <v>104</v>
      </c>
    </row>
    <row r="378" spans="3:16" x14ac:dyDescent="0.3">
      <c r="C378" s="52" t="s">
        <v>1031</v>
      </c>
      <c r="D378" s="52" t="s">
        <v>1034</v>
      </c>
      <c r="E378" s="52" t="s">
        <v>1035</v>
      </c>
      <c r="F378" s="52" t="s">
        <v>1037</v>
      </c>
      <c r="G378" s="52" t="s">
        <v>77</v>
      </c>
      <c r="H378" s="50">
        <v>79400000</v>
      </c>
      <c r="I378" s="53">
        <v>170</v>
      </c>
      <c r="J378" s="52" t="s">
        <v>78</v>
      </c>
      <c r="K378" s="53">
        <v>2488</v>
      </c>
      <c r="L378" s="52" t="s">
        <v>322</v>
      </c>
      <c r="M378" s="52" t="s">
        <v>1036</v>
      </c>
      <c r="N378" s="53">
        <v>1</v>
      </c>
      <c r="O378" s="52" t="s">
        <v>81</v>
      </c>
      <c r="P378" s="52" t="s">
        <v>82</v>
      </c>
    </row>
    <row r="379" spans="3:16" x14ac:dyDescent="0.3">
      <c r="C379" s="52" t="s">
        <v>1031</v>
      </c>
      <c r="D379" s="52" t="s">
        <v>1034</v>
      </c>
      <c r="E379" s="52" t="s">
        <v>1039</v>
      </c>
      <c r="F379" s="52" t="s">
        <v>1037</v>
      </c>
      <c r="G379" s="52" t="s">
        <v>77</v>
      </c>
      <c r="H379" s="50">
        <v>80600000</v>
      </c>
      <c r="I379" s="53">
        <v>170</v>
      </c>
      <c r="J379" s="52" t="s">
        <v>78</v>
      </c>
      <c r="K379" s="53">
        <v>2488</v>
      </c>
      <c r="L379" s="52" t="s">
        <v>322</v>
      </c>
      <c r="M379" s="52" t="s">
        <v>1038</v>
      </c>
      <c r="N379" s="53">
        <v>1</v>
      </c>
      <c r="O379" s="52" t="s">
        <v>81</v>
      </c>
      <c r="P379" s="52" t="s">
        <v>82</v>
      </c>
    </row>
    <row r="380" spans="3:16" x14ac:dyDescent="0.3">
      <c r="C380" s="52" t="s">
        <v>1031</v>
      </c>
      <c r="D380" s="52" t="s">
        <v>1040</v>
      </c>
      <c r="E380" s="52" t="s">
        <v>1039</v>
      </c>
      <c r="F380" s="52" t="s">
        <v>1037</v>
      </c>
      <c r="G380" s="52" t="s">
        <v>77</v>
      </c>
      <c r="H380" s="50">
        <v>83800000</v>
      </c>
      <c r="I380" s="53">
        <v>170</v>
      </c>
      <c r="J380" s="52" t="s">
        <v>78</v>
      </c>
      <c r="K380" s="53">
        <v>2488</v>
      </c>
      <c r="L380" s="52" t="s">
        <v>80</v>
      </c>
      <c r="M380" s="52" t="s">
        <v>1041</v>
      </c>
      <c r="N380" s="53">
        <v>1</v>
      </c>
      <c r="O380" s="52" t="s">
        <v>81</v>
      </c>
      <c r="P380" s="52" t="s">
        <v>82</v>
      </c>
    </row>
    <row r="381" spans="3:16" x14ac:dyDescent="0.3">
      <c r="C381" s="52" t="s">
        <v>1031</v>
      </c>
      <c r="D381" s="52" t="s">
        <v>1040</v>
      </c>
      <c r="E381" s="52" t="s">
        <v>1043</v>
      </c>
      <c r="F381" s="52" t="s">
        <v>1044</v>
      </c>
      <c r="G381" s="52" t="s">
        <v>77</v>
      </c>
      <c r="H381" s="50">
        <v>87500000</v>
      </c>
      <c r="I381" s="53">
        <v>170</v>
      </c>
      <c r="J381" s="52" t="s">
        <v>78</v>
      </c>
      <c r="K381" s="53">
        <v>2488</v>
      </c>
      <c r="L381" s="52" t="s">
        <v>80</v>
      </c>
      <c r="M381" s="52" t="s">
        <v>1042</v>
      </c>
      <c r="N381" s="53">
        <v>1</v>
      </c>
      <c r="O381" s="52" t="s">
        <v>81</v>
      </c>
      <c r="P381" s="52" t="s">
        <v>82</v>
      </c>
    </row>
    <row r="382" spans="3:16" x14ac:dyDescent="0.3">
      <c r="C382" s="52" t="s">
        <v>1031</v>
      </c>
      <c r="D382" s="52" t="s">
        <v>1046</v>
      </c>
      <c r="E382" s="52" t="s">
        <v>1047</v>
      </c>
      <c r="F382" s="52" t="s">
        <v>1048</v>
      </c>
      <c r="G382" s="52" t="s">
        <v>77</v>
      </c>
      <c r="H382" s="50">
        <v>84100000</v>
      </c>
      <c r="I382" s="53">
        <v>100</v>
      </c>
      <c r="J382" s="52" t="s">
        <v>42</v>
      </c>
      <c r="K382" s="53">
        <v>1870</v>
      </c>
      <c r="L382" s="52" t="s">
        <v>322</v>
      </c>
      <c r="M382" s="52" t="s">
        <v>1045</v>
      </c>
      <c r="N382" s="53">
        <v>1</v>
      </c>
      <c r="O382" s="52" t="s">
        <v>84</v>
      </c>
      <c r="P382" s="52" t="s">
        <v>82</v>
      </c>
    </row>
    <row r="383" spans="3:16" x14ac:dyDescent="0.3">
      <c r="C383" s="52" t="s">
        <v>1031</v>
      </c>
      <c r="D383" s="52" t="s">
        <v>1040</v>
      </c>
      <c r="E383" s="52" t="s">
        <v>1039</v>
      </c>
      <c r="F383" s="52" t="s">
        <v>1050</v>
      </c>
      <c r="G383" s="52" t="s">
        <v>77</v>
      </c>
      <c r="H383" s="50">
        <v>87400000</v>
      </c>
      <c r="I383" s="53">
        <v>127</v>
      </c>
      <c r="J383" s="52" t="s">
        <v>78</v>
      </c>
      <c r="K383" s="53">
        <v>1995</v>
      </c>
      <c r="L383" s="52" t="s">
        <v>322</v>
      </c>
      <c r="M383" s="52" t="s">
        <v>1049</v>
      </c>
      <c r="N383" s="53">
        <v>1</v>
      </c>
      <c r="O383" s="52" t="s">
        <v>84</v>
      </c>
      <c r="P383" s="52" t="s">
        <v>82</v>
      </c>
    </row>
    <row r="384" spans="3:16" x14ac:dyDescent="0.3">
      <c r="C384" s="52" t="s">
        <v>1031</v>
      </c>
      <c r="D384" s="52" t="s">
        <v>1046</v>
      </c>
      <c r="E384" s="52" t="s">
        <v>239</v>
      </c>
      <c r="F384" s="52" t="s">
        <v>1052</v>
      </c>
      <c r="G384" s="52" t="s">
        <v>222</v>
      </c>
      <c r="H384" s="50">
        <v>92500000</v>
      </c>
      <c r="I384" s="53">
        <v>113</v>
      </c>
      <c r="J384" s="52" t="s">
        <v>42</v>
      </c>
      <c r="K384" s="53">
        <v>1996</v>
      </c>
      <c r="L384" s="52" t="s">
        <v>322</v>
      </c>
      <c r="M384" s="52" t="s">
        <v>1051</v>
      </c>
      <c r="N384" s="53">
        <v>1</v>
      </c>
      <c r="O384" s="52" t="s">
        <v>84</v>
      </c>
      <c r="P384" s="52" t="s">
        <v>82</v>
      </c>
    </row>
    <row r="385" spans="3:16" x14ac:dyDescent="0.3">
      <c r="C385" s="52" t="s">
        <v>1031</v>
      </c>
      <c r="D385" s="52" t="s">
        <v>1040</v>
      </c>
      <c r="E385" s="52" t="s">
        <v>1054</v>
      </c>
      <c r="F385" s="52" t="s">
        <v>1055</v>
      </c>
      <c r="G385" s="52" t="s">
        <v>77</v>
      </c>
      <c r="H385" s="50">
        <v>92500000</v>
      </c>
      <c r="I385" s="53">
        <v>170</v>
      </c>
      <c r="J385" s="52" t="s">
        <v>103</v>
      </c>
      <c r="K385" s="53">
        <v>2488</v>
      </c>
      <c r="L385" s="52" t="s">
        <v>322</v>
      </c>
      <c r="M385" s="52" t="s">
        <v>1053</v>
      </c>
      <c r="N385" s="53">
        <v>1</v>
      </c>
      <c r="O385" s="52" t="s">
        <v>81</v>
      </c>
      <c r="P385" s="52" t="s">
        <v>82</v>
      </c>
    </row>
    <row r="386" spans="3:16" x14ac:dyDescent="0.3">
      <c r="C386" s="52" t="s">
        <v>1031</v>
      </c>
      <c r="D386" s="52" t="s">
        <v>1040</v>
      </c>
      <c r="E386" s="52" t="s">
        <v>1057</v>
      </c>
      <c r="F386" s="52" t="s">
        <v>1055</v>
      </c>
      <c r="G386" s="52" t="s">
        <v>77</v>
      </c>
      <c r="H386" s="50">
        <v>95000000</v>
      </c>
      <c r="I386" s="53">
        <v>170</v>
      </c>
      <c r="J386" s="52" t="s">
        <v>103</v>
      </c>
      <c r="K386" s="53">
        <v>2488</v>
      </c>
      <c r="L386" s="52" t="s">
        <v>322</v>
      </c>
      <c r="M386" s="52" t="s">
        <v>1056</v>
      </c>
      <c r="N386" s="53">
        <v>1</v>
      </c>
      <c r="O386" s="52" t="s">
        <v>81</v>
      </c>
      <c r="P386" s="52" t="s">
        <v>82</v>
      </c>
    </row>
    <row r="387" spans="3:16" x14ac:dyDescent="0.3">
      <c r="C387" s="52" t="s">
        <v>1058</v>
      </c>
      <c r="D387" s="52" t="s">
        <v>1060</v>
      </c>
      <c r="E387" s="52" t="s">
        <v>1061</v>
      </c>
      <c r="F387" s="52" t="s">
        <v>431</v>
      </c>
      <c r="G387" s="52" t="s">
        <v>77</v>
      </c>
      <c r="H387" s="50">
        <v>80800000</v>
      </c>
      <c r="I387" s="53">
        <v>115</v>
      </c>
      <c r="J387" s="52" t="s">
        <v>42</v>
      </c>
      <c r="K387" s="53">
        <v>2000</v>
      </c>
      <c r="L387" s="52" t="s">
        <v>1062</v>
      </c>
      <c r="M387" s="52" t="s">
        <v>1059</v>
      </c>
      <c r="N387" s="53">
        <v>1</v>
      </c>
      <c r="O387" s="52" t="s">
        <v>81</v>
      </c>
      <c r="P387" s="52" t="s">
        <v>82</v>
      </c>
    </row>
    <row r="388" spans="3:16" x14ac:dyDescent="0.3">
      <c r="C388" s="52" t="s">
        <v>1058</v>
      </c>
      <c r="D388" s="52" t="s">
        <v>1064</v>
      </c>
      <c r="E388" s="52" t="s">
        <v>1065</v>
      </c>
      <c r="F388" s="52" t="s">
        <v>203</v>
      </c>
      <c r="G388" s="52" t="s">
        <v>77</v>
      </c>
      <c r="H388" s="50">
        <v>94800000</v>
      </c>
      <c r="I388" s="53">
        <v>150</v>
      </c>
      <c r="J388" s="52" t="s">
        <v>103</v>
      </c>
      <c r="K388" s="53">
        <v>1984</v>
      </c>
      <c r="L388" s="52" t="s">
        <v>1062</v>
      </c>
      <c r="M388" s="52" t="s">
        <v>1063</v>
      </c>
      <c r="N388" s="53">
        <v>1</v>
      </c>
      <c r="O388" s="52" t="s">
        <v>81</v>
      </c>
      <c r="P388" s="52" t="s">
        <v>82</v>
      </c>
    </row>
    <row r="389" spans="3:16" x14ac:dyDescent="0.3">
      <c r="C389" s="52" t="s">
        <v>1058</v>
      </c>
      <c r="D389" s="52" t="s">
        <v>1064</v>
      </c>
      <c r="E389" s="52" t="s">
        <v>1065</v>
      </c>
      <c r="F389" s="52" t="s">
        <v>36</v>
      </c>
      <c r="G389" s="52" t="s">
        <v>77</v>
      </c>
      <c r="H389" s="50">
        <v>84600000</v>
      </c>
      <c r="I389" s="53">
        <v>102</v>
      </c>
      <c r="J389" s="52" t="s">
        <v>42</v>
      </c>
      <c r="K389" s="53">
        <v>1595</v>
      </c>
      <c r="L389" s="52" t="s">
        <v>1062</v>
      </c>
      <c r="M389" s="52" t="s">
        <v>1066</v>
      </c>
      <c r="N389" s="53">
        <v>1</v>
      </c>
      <c r="O389" s="52" t="s">
        <v>81</v>
      </c>
      <c r="P389" s="52" t="s">
        <v>82</v>
      </c>
    </row>
    <row r="390" spans="3:16" x14ac:dyDescent="0.3">
      <c r="C390" s="52" t="s">
        <v>1058</v>
      </c>
      <c r="D390" s="52" t="s">
        <v>1064</v>
      </c>
      <c r="E390" s="52" t="s">
        <v>1068</v>
      </c>
      <c r="F390" s="52" t="s">
        <v>1069</v>
      </c>
      <c r="G390" s="52" t="s">
        <v>77</v>
      </c>
      <c r="H390" s="50">
        <v>86900000</v>
      </c>
      <c r="I390" s="53">
        <v>160</v>
      </c>
      <c r="J390" s="52" t="s">
        <v>103</v>
      </c>
      <c r="K390" s="53">
        <v>1798</v>
      </c>
      <c r="L390" s="52" t="s">
        <v>1062</v>
      </c>
      <c r="M390" s="52" t="s">
        <v>1067</v>
      </c>
      <c r="N390" s="53">
        <v>1</v>
      </c>
      <c r="O390" s="52" t="s">
        <v>81</v>
      </c>
      <c r="P390" s="52" t="s">
        <v>82</v>
      </c>
    </row>
    <row r="391" spans="3:16" x14ac:dyDescent="0.3">
      <c r="C391" s="52" t="s">
        <v>1058</v>
      </c>
      <c r="D391" s="52" t="s">
        <v>1064</v>
      </c>
      <c r="E391" s="52" t="s">
        <v>1071</v>
      </c>
      <c r="F391" s="52" t="s">
        <v>1069</v>
      </c>
      <c r="G391" s="52" t="s">
        <v>77</v>
      </c>
      <c r="H391" s="50">
        <v>91900000</v>
      </c>
      <c r="I391" s="53">
        <v>160</v>
      </c>
      <c r="J391" s="52" t="s">
        <v>103</v>
      </c>
      <c r="K391" s="53">
        <v>1798</v>
      </c>
      <c r="L391" s="52" t="s">
        <v>1062</v>
      </c>
      <c r="M391" s="52" t="s">
        <v>1070</v>
      </c>
      <c r="N391" s="53">
        <v>1</v>
      </c>
      <c r="O391" s="52" t="s">
        <v>81</v>
      </c>
      <c r="P391" s="52" t="s">
        <v>82</v>
      </c>
    </row>
    <row r="392" spans="3:16" x14ac:dyDescent="0.3">
      <c r="C392" s="52" t="s">
        <v>1072</v>
      </c>
      <c r="D392" s="52" t="s">
        <v>1074</v>
      </c>
      <c r="E392" s="52" t="s">
        <v>1075</v>
      </c>
      <c r="F392" s="52" t="s">
        <v>1076</v>
      </c>
      <c r="G392" s="52" t="s">
        <v>77</v>
      </c>
      <c r="H392" s="50">
        <v>96800000</v>
      </c>
      <c r="I392" s="53">
        <v>165</v>
      </c>
      <c r="J392" s="52" t="s">
        <v>42</v>
      </c>
      <c r="K392" s="53">
        <v>2696</v>
      </c>
      <c r="L392" s="52" t="s">
        <v>80</v>
      </c>
      <c r="M392" s="52" t="s">
        <v>1073</v>
      </c>
      <c r="N392" s="53">
        <v>1</v>
      </c>
      <c r="O392" s="52" t="s">
        <v>84</v>
      </c>
      <c r="P392" s="52" t="s">
        <v>104</v>
      </c>
    </row>
    <row r="393" spans="3:16" x14ac:dyDescent="0.3">
      <c r="C393" s="52" t="s">
        <v>1072</v>
      </c>
      <c r="D393" s="52" t="s">
        <v>1074</v>
      </c>
      <c r="E393" s="52" t="s">
        <v>1075</v>
      </c>
      <c r="F393" s="52" t="s">
        <v>1078</v>
      </c>
      <c r="G393" s="52" t="s">
        <v>77</v>
      </c>
      <c r="H393" s="50">
        <v>100400000</v>
      </c>
      <c r="I393" s="53">
        <v>165</v>
      </c>
      <c r="J393" s="52" t="s">
        <v>78</v>
      </c>
      <c r="K393" s="53">
        <v>2696</v>
      </c>
      <c r="L393" s="52" t="s">
        <v>80</v>
      </c>
      <c r="M393" s="52" t="s">
        <v>1077</v>
      </c>
      <c r="N393" s="53">
        <v>1</v>
      </c>
      <c r="O393" s="52" t="s">
        <v>84</v>
      </c>
      <c r="P393" s="52" t="s">
        <v>104</v>
      </c>
    </row>
    <row r="394" spans="3:16" x14ac:dyDescent="0.3">
      <c r="C394" s="52" t="s">
        <v>1072</v>
      </c>
      <c r="D394" s="52" t="s">
        <v>1074</v>
      </c>
      <c r="E394" s="52" t="s">
        <v>1075</v>
      </c>
      <c r="F394" s="52" t="s">
        <v>1080</v>
      </c>
      <c r="G394" s="52" t="s">
        <v>77</v>
      </c>
      <c r="H394" s="50">
        <v>104600000</v>
      </c>
      <c r="I394" s="53">
        <v>165</v>
      </c>
      <c r="J394" s="52" t="s">
        <v>78</v>
      </c>
      <c r="K394" s="53">
        <v>2696</v>
      </c>
      <c r="L394" s="52" t="s">
        <v>80</v>
      </c>
      <c r="M394" s="52" t="s">
        <v>1079</v>
      </c>
      <c r="N394" s="53">
        <v>1</v>
      </c>
      <c r="O394" s="52" t="s">
        <v>84</v>
      </c>
      <c r="P394" s="52" t="s">
        <v>104</v>
      </c>
    </row>
    <row r="395" spans="3:16" x14ac:dyDescent="0.3">
      <c r="C395" s="52" t="s">
        <v>1072</v>
      </c>
      <c r="D395" s="52" t="s">
        <v>1082</v>
      </c>
      <c r="E395" s="52" t="s">
        <v>1083</v>
      </c>
      <c r="F395" s="52" t="s">
        <v>1084</v>
      </c>
      <c r="G395" s="52" t="s">
        <v>77</v>
      </c>
      <c r="H395" s="50">
        <v>76800000</v>
      </c>
      <c r="I395" s="53">
        <v>165</v>
      </c>
      <c r="J395" s="52" t="s">
        <v>42</v>
      </c>
      <c r="K395" s="53">
        <v>2696</v>
      </c>
      <c r="L395" s="52" t="s">
        <v>80</v>
      </c>
      <c r="M395" s="52" t="s">
        <v>1081</v>
      </c>
      <c r="N395" s="53">
        <v>1</v>
      </c>
      <c r="O395" s="52" t="s">
        <v>84</v>
      </c>
      <c r="P395" s="52" t="s">
        <v>82</v>
      </c>
    </row>
    <row r="396" spans="3:16" x14ac:dyDescent="0.3">
      <c r="C396" s="52" t="s">
        <v>1072</v>
      </c>
      <c r="D396" s="52" t="s">
        <v>1082</v>
      </c>
      <c r="E396" s="52" t="s">
        <v>1083</v>
      </c>
      <c r="F396" s="52" t="s">
        <v>1086</v>
      </c>
      <c r="G396" s="52" t="s">
        <v>77</v>
      </c>
      <c r="H396" s="50">
        <v>84300000</v>
      </c>
      <c r="I396" s="53">
        <v>165</v>
      </c>
      <c r="J396" s="52" t="s">
        <v>78</v>
      </c>
      <c r="K396" s="53">
        <v>2696</v>
      </c>
      <c r="L396" s="52" t="s">
        <v>80</v>
      </c>
      <c r="M396" s="52" t="s">
        <v>1085</v>
      </c>
      <c r="N396" s="53">
        <v>1</v>
      </c>
      <c r="O396" s="52" t="s">
        <v>84</v>
      </c>
      <c r="P396" s="52" t="s">
        <v>82</v>
      </c>
    </row>
    <row r="397" spans="3:16" x14ac:dyDescent="0.3">
      <c r="C397" s="52" t="s">
        <v>1072</v>
      </c>
      <c r="D397" s="52" t="s">
        <v>1091</v>
      </c>
      <c r="E397" s="52" t="s">
        <v>1088</v>
      </c>
      <c r="F397" s="52" t="s">
        <v>1089</v>
      </c>
      <c r="G397" s="52" t="s">
        <v>77</v>
      </c>
      <c r="H397" s="50">
        <v>81100000</v>
      </c>
      <c r="I397" s="53">
        <v>150</v>
      </c>
      <c r="J397" s="52" t="s">
        <v>42</v>
      </c>
      <c r="K397" s="53">
        <v>2295</v>
      </c>
      <c r="L397" s="52" t="s">
        <v>80</v>
      </c>
      <c r="M397" s="52" t="s">
        <v>1090</v>
      </c>
      <c r="N397" s="53">
        <v>1</v>
      </c>
      <c r="O397" s="52" t="s">
        <v>81</v>
      </c>
      <c r="P397" s="52" t="s">
        <v>82</v>
      </c>
    </row>
    <row r="398" spans="3:16" x14ac:dyDescent="0.3">
      <c r="C398" s="52" t="s">
        <v>1072</v>
      </c>
      <c r="D398" s="52" t="s">
        <v>1092</v>
      </c>
      <c r="E398" s="52" t="s">
        <v>1093</v>
      </c>
      <c r="F398" s="52" t="s">
        <v>1095</v>
      </c>
      <c r="G398" s="52" t="s">
        <v>77</v>
      </c>
      <c r="H398" s="50">
        <v>80500000</v>
      </c>
      <c r="I398" s="53">
        <v>172</v>
      </c>
      <c r="J398" s="52" t="s">
        <v>103</v>
      </c>
      <c r="K398" s="53">
        <v>1998</v>
      </c>
      <c r="L398" s="52" t="s">
        <v>80</v>
      </c>
      <c r="M398" s="52" t="s">
        <v>1094</v>
      </c>
      <c r="N398" s="53">
        <v>1</v>
      </c>
      <c r="O398" s="52" t="s">
        <v>84</v>
      </c>
      <c r="P398" s="52" t="s">
        <v>82</v>
      </c>
    </row>
    <row r="399" spans="3:16" x14ac:dyDescent="0.3">
      <c r="C399" s="52" t="s">
        <v>1072</v>
      </c>
      <c r="D399" s="52" t="s">
        <v>1082</v>
      </c>
      <c r="E399" s="52" t="s">
        <v>1097</v>
      </c>
      <c r="F399" s="52" t="s">
        <v>1098</v>
      </c>
      <c r="G399" s="52" t="s">
        <v>77</v>
      </c>
      <c r="H399" s="50">
        <v>84900000</v>
      </c>
      <c r="I399" s="53">
        <v>217</v>
      </c>
      <c r="J399" s="52" t="s">
        <v>103</v>
      </c>
      <c r="K399" s="53">
        <v>3199</v>
      </c>
      <c r="L399" s="52" t="s">
        <v>80</v>
      </c>
      <c r="M399" s="52" t="s">
        <v>1096</v>
      </c>
      <c r="N399" s="53">
        <v>1</v>
      </c>
      <c r="O399" s="52" t="s">
        <v>81</v>
      </c>
      <c r="P399" s="52" t="s">
        <v>82</v>
      </c>
    </row>
    <row r="400" spans="3:16" x14ac:dyDescent="0.3">
      <c r="C400" s="52" t="s">
        <v>1072</v>
      </c>
      <c r="D400" s="52" t="s">
        <v>1087</v>
      </c>
      <c r="E400" s="52" t="s">
        <v>1099</v>
      </c>
      <c r="F400" s="52" t="s">
        <v>441</v>
      </c>
      <c r="G400" s="52" t="s">
        <v>77</v>
      </c>
      <c r="H400" s="50">
        <v>75500000</v>
      </c>
      <c r="I400" s="53">
        <v>141</v>
      </c>
      <c r="J400" s="52" t="s">
        <v>78</v>
      </c>
      <c r="K400" s="53">
        <v>1998</v>
      </c>
      <c r="L400" s="52" t="s">
        <v>80</v>
      </c>
      <c r="M400" s="52" t="s">
        <v>1100</v>
      </c>
      <c r="N400" s="53">
        <v>1</v>
      </c>
      <c r="O400" s="52" t="s">
        <v>84</v>
      </c>
      <c r="P400" s="52" t="s">
        <v>82</v>
      </c>
    </row>
    <row r="401" spans="3:16" x14ac:dyDescent="0.3">
      <c r="C401" s="52" t="s">
        <v>1072</v>
      </c>
      <c r="D401" s="52" t="s">
        <v>1082</v>
      </c>
      <c r="E401" s="52" t="s">
        <v>1083</v>
      </c>
      <c r="F401" s="52" t="s">
        <v>1102</v>
      </c>
      <c r="G401" s="52" t="s">
        <v>77</v>
      </c>
      <c r="H401" s="50">
        <v>86800000</v>
      </c>
      <c r="I401" s="53">
        <v>165</v>
      </c>
      <c r="J401" s="52" t="s">
        <v>78</v>
      </c>
      <c r="K401" s="53">
        <v>2696</v>
      </c>
      <c r="L401" s="52" t="s">
        <v>80</v>
      </c>
      <c r="M401" s="52" t="s">
        <v>1101</v>
      </c>
      <c r="N401" s="53">
        <v>1</v>
      </c>
      <c r="O401" s="52" t="s">
        <v>84</v>
      </c>
      <c r="P401" s="52" t="s">
        <v>82</v>
      </c>
    </row>
    <row r="402" spans="3:16" x14ac:dyDescent="0.3">
      <c r="C402" s="52" t="s">
        <v>1072</v>
      </c>
      <c r="D402" s="52" t="s">
        <v>1104</v>
      </c>
      <c r="E402" s="52" t="s">
        <v>1105</v>
      </c>
      <c r="F402" s="52" t="s">
        <v>1106</v>
      </c>
      <c r="G402" s="52" t="s">
        <v>77</v>
      </c>
      <c r="H402" s="50">
        <v>92400000</v>
      </c>
      <c r="I402" s="53">
        <v>153</v>
      </c>
      <c r="J402" s="52" t="s">
        <v>42</v>
      </c>
      <c r="K402" s="53">
        <v>1998</v>
      </c>
      <c r="L402" s="52" t="s">
        <v>80</v>
      </c>
      <c r="M402" s="52" t="s">
        <v>1103</v>
      </c>
      <c r="N402" s="53">
        <v>1</v>
      </c>
      <c r="O402" s="52" t="s">
        <v>84</v>
      </c>
      <c r="P402" s="52" t="s">
        <v>82</v>
      </c>
    </row>
    <row r="403" spans="3:16" x14ac:dyDescent="0.3">
      <c r="C403" s="52" t="s">
        <v>1072</v>
      </c>
      <c r="D403" s="52" t="s">
        <v>1104</v>
      </c>
      <c r="E403" s="52" t="s">
        <v>1105</v>
      </c>
      <c r="F403" s="52" t="s">
        <v>1108</v>
      </c>
      <c r="G403" s="52" t="s">
        <v>77</v>
      </c>
      <c r="H403" s="50">
        <v>103600000</v>
      </c>
      <c r="I403" s="53">
        <v>153</v>
      </c>
      <c r="J403" s="52" t="s">
        <v>103</v>
      </c>
      <c r="K403" s="53">
        <v>1998</v>
      </c>
      <c r="L403" s="52" t="s">
        <v>80</v>
      </c>
      <c r="M403" s="52" t="s">
        <v>1107</v>
      </c>
      <c r="N403" s="53">
        <v>1</v>
      </c>
      <c r="O403" s="52" t="s">
        <v>84</v>
      </c>
      <c r="P403" s="52" t="s">
        <v>82</v>
      </c>
    </row>
    <row r="404" spans="3:16" x14ac:dyDescent="0.3">
      <c r="C404" s="52" t="s">
        <v>1072</v>
      </c>
      <c r="D404" s="52" t="s">
        <v>1104</v>
      </c>
      <c r="E404" s="52" t="s">
        <v>1110</v>
      </c>
      <c r="F404" s="52" t="s">
        <v>1111</v>
      </c>
      <c r="G404" s="52" t="s">
        <v>77</v>
      </c>
      <c r="H404" s="50">
        <v>108600000</v>
      </c>
      <c r="I404" s="53">
        <v>153</v>
      </c>
      <c r="J404" s="52" t="s">
        <v>103</v>
      </c>
      <c r="K404" s="53">
        <v>1998</v>
      </c>
      <c r="L404" s="52" t="s">
        <v>80</v>
      </c>
      <c r="M404" s="52" t="s">
        <v>1109</v>
      </c>
      <c r="N404" s="53">
        <v>1</v>
      </c>
      <c r="O404" s="52" t="s">
        <v>84</v>
      </c>
      <c r="P404" s="52" t="s">
        <v>104</v>
      </c>
    </row>
    <row r="405" spans="3:16" x14ac:dyDescent="0.3">
      <c r="C405" s="52" t="s">
        <v>1072</v>
      </c>
      <c r="D405" s="52" t="s">
        <v>1104</v>
      </c>
      <c r="E405" s="52" t="s">
        <v>1110</v>
      </c>
      <c r="F405" s="52" t="s">
        <v>1108</v>
      </c>
      <c r="G405" s="52" t="s">
        <v>77</v>
      </c>
      <c r="H405" s="50">
        <v>111100000</v>
      </c>
      <c r="I405" s="53">
        <v>153</v>
      </c>
      <c r="J405" s="52" t="s">
        <v>103</v>
      </c>
      <c r="K405" s="53">
        <v>1998</v>
      </c>
      <c r="L405" s="52" t="s">
        <v>80</v>
      </c>
      <c r="M405" s="52" t="s">
        <v>1112</v>
      </c>
      <c r="N405" s="53">
        <v>1</v>
      </c>
      <c r="O405" s="52" t="s">
        <v>84</v>
      </c>
      <c r="P405" s="52" t="s">
        <v>104</v>
      </c>
    </row>
    <row r="406" spans="3:16" x14ac:dyDescent="0.3">
      <c r="C406" s="52" t="s">
        <v>1072</v>
      </c>
      <c r="D406" s="52" t="s">
        <v>1092</v>
      </c>
      <c r="E406" s="52" t="s">
        <v>1113</v>
      </c>
      <c r="F406" s="52" t="s">
        <v>1115</v>
      </c>
      <c r="G406" s="52" t="s">
        <v>77</v>
      </c>
      <c r="H406" s="50">
        <v>83800000</v>
      </c>
      <c r="I406" s="53">
        <v>173</v>
      </c>
      <c r="J406" s="52" t="s">
        <v>103</v>
      </c>
      <c r="K406" s="53">
        <v>1998</v>
      </c>
      <c r="L406" s="52" t="s">
        <v>80</v>
      </c>
      <c r="M406" s="52" t="s">
        <v>1114</v>
      </c>
      <c r="N406" s="53">
        <v>1</v>
      </c>
      <c r="O406" s="52" t="s">
        <v>84</v>
      </c>
      <c r="P406" s="52" t="s">
        <v>82</v>
      </c>
    </row>
    <row r="407" spans="3:16" x14ac:dyDescent="0.3">
      <c r="C407" s="52" t="s">
        <v>1072</v>
      </c>
      <c r="D407" s="52" t="s">
        <v>1092</v>
      </c>
      <c r="E407" s="52" t="s">
        <v>1113</v>
      </c>
      <c r="F407" s="52" t="s">
        <v>1117</v>
      </c>
      <c r="G407" s="52" t="s">
        <v>77</v>
      </c>
      <c r="H407" s="50">
        <v>78600000</v>
      </c>
      <c r="I407" s="53">
        <v>147</v>
      </c>
      <c r="J407" s="52" t="s">
        <v>103</v>
      </c>
      <c r="K407" s="53">
        <v>1998</v>
      </c>
      <c r="L407" s="52" t="s">
        <v>80</v>
      </c>
      <c r="M407" s="52" t="s">
        <v>1116</v>
      </c>
      <c r="N407" s="53">
        <v>1</v>
      </c>
      <c r="O407" s="52" t="s">
        <v>81</v>
      </c>
      <c r="P407" s="52" t="s">
        <v>82</v>
      </c>
    </row>
    <row r="408" spans="3:16" x14ac:dyDescent="0.3">
      <c r="C408" s="52" t="s">
        <v>1072</v>
      </c>
      <c r="D408" s="52" t="s">
        <v>1118</v>
      </c>
      <c r="E408" s="52" t="s">
        <v>1099</v>
      </c>
      <c r="F408" s="52" t="s">
        <v>1120</v>
      </c>
      <c r="G408" s="52" t="s">
        <v>77</v>
      </c>
      <c r="H408" s="50">
        <v>77400000</v>
      </c>
      <c r="I408" s="53">
        <v>153</v>
      </c>
      <c r="J408" s="52" t="s">
        <v>42</v>
      </c>
      <c r="K408" s="53">
        <v>1998</v>
      </c>
      <c r="L408" s="52" t="s">
        <v>80</v>
      </c>
      <c r="M408" s="52" t="s">
        <v>1119</v>
      </c>
      <c r="N408" s="53">
        <v>1</v>
      </c>
      <c r="O408" s="52" t="s">
        <v>84</v>
      </c>
      <c r="P408" s="52" t="s">
        <v>82</v>
      </c>
    </row>
    <row r="409" spans="3:16" x14ac:dyDescent="0.3">
      <c r="C409" s="52" t="s">
        <v>1072</v>
      </c>
      <c r="D409" s="52" t="s">
        <v>1118</v>
      </c>
      <c r="E409" s="52" t="s">
        <v>1099</v>
      </c>
      <c r="F409" s="52" t="s">
        <v>1122</v>
      </c>
      <c r="G409" s="52" t="s">
        <v>77</v>
      </c>
      <c r="H409" s="50">
        <v>84900000</v>
      </c>
      <c r="I409" s="53">
        <v>153</v>
      </c>
      <c r="J409" s="52" t="s">
        <v>103</v>
      </c>
      <c r="K409" s="53">
        <v>1998</v>
      </c>
      <c r="L409" s="52" t="s">
        <v>80</v>
      </c>
      <c r="M409" s="52" t="s">
        <v>1121</v>
      </c>
      <c r="N409" s="53">
        <v>1</v>
      </c>
      <c r="O409" s="52" t="s">
        <v>84</v>
      </c>
      <c r="P409" s="52" t="s">
        <v>82</v>
      </c>
    </row>
    <row r="410" spans="3:16" x14ac:dyDescent="0.3">
      <c r="C410" s="52" t="s">
        <v>1123</v>
      </c>
      <c r="D410" s="52" t="s">
        <v>1126</v>
      </c>
      <c r="E410" s="52" t="s">
        <v>1127</v>
      </c>
      <c r="F410" s="52" t="s">
        <v>1128</v>
      </c>
      <c r="G410" s="52" t="s">
        <v>77</v>
      </c>
      <c r="H410" s="50">
        <v>100000000</v>
      </c>
      <c r="I410" s="53">
        <v>160</v>
      </c>
      <c r="J410" s="52" t="s">
        <v>42</v>
      </c>
      <c r="K410" s="53">
        <v>1798</v>
      </c>
      <c r="L410" s="52" t="s">
        <v>1124</v>
      </c>
      <c r="M410" s="52" t="s">
        <v>1125</v>
      </c>
      <c r="N410" s="53">
        <v>1</v>
      </c>
      <c r="O410" s="52" t="s">
        <v>81</v>
      </c>
      <c r="P410" s="52" t="s">
        <v>104</v>
      </c>
    </row>
    <row r="411" spans="3:16" x14ac:dyDescent="0.3">
      <c r="C411" s="52" t="s">
        <v>1123</v>
      </c>
      <c r="D411" s="52" t="s">
        <v>1126</v>
      </c>
      <c r="E411" s="52" t="s">
        <v>1130</v>
      </c>
      <c r="F411" s="52" t="s">
        <v>1128</v>
      </c>
      <c r="G411" s="52" t="s">
        <v>77</v>
      </c>
      <c r="H411" s="50">
        <v>106300000</v>
      </c>
      <c r="I411" s="53">
        <v>158</v>
      </c>
      <c r="J411" s="52" t="s">
        <v>42</v>
      </c>
      <c r="K411" s="53">
        <v>1798</v>
      </c>
      <c r="L411" s="52" t="s">
        <v>1124</v>
      </c>
      <c r="M411" s="52" t="s">
        <v>1129</v>
      </c>
      <c r="N411" s="53">
        <v>1</v>
      </c>
      <c r="O411" s="52" t="s">
        <v>81</v>
      </c>
      <c r="P411" s="52" t="s">
        <v>104</v>
      </c>
    </row>
    <row r="412" spans="3:16" x14ac:dyDescent="0.3">
      <c r="C412" s="52" t="s">
        <v>1123</v>
      </c>
      <c r="D412" s="52" t="s">
        <v>1126</v>
      </c>
      <c r="E412" s="52" t="s">
        <v>1130</v>
      </c>
      <c r="F412" s="52" t="s">
        <v>1132</v>
      </c>
      <c r="G412" s="52" t="s">
        <v>77</v>
      </c>
      <c r="H412" s="50">
        <v>111300000</v>
      </c>
      <c r="I412" s="53">
        <v>158</v>
      </c>
      <c r="J412" s="52" t="s">
        <v>103</v>
      </c>
      <c r="K412" s="53">
        <v>1798</v>
      </c>
      <c r="L412" s="52" t="s">
        <v>1124</v>
      </c>
      <c r="M412" s="52" t="s">
        <v>1131</v>
      </c>
      <c r="N412" s="53">
        <v>1</v>
      </c>
      <c r="O412" s="52" t="s">
        <v>81</v>
      </c>
      <c r="P412" s="52" t="s">
        <v>104</v>
      </c>
    </row>
    <row r="413" spans="3:16" x14ac:dyDescent="0.3">
      <c r="C413" s="52" t="s">
        <v>1133</v>
      </c>
      <c r="D413" s="52" t="s">
        <v>1135</v>
      </c>
      <c r="E413" s="52" t="s">
        <v>1136</v>
      </c>
      <c r="F413" s="52" t="s">
        <v>739</v>
      </c>
      <c r="G413" s="52" t="s">
        <v>77</v>
      </c>
      <c r="H413" s="50">
        <v>77900000</v>
      </c>
      <c r="I413" s="53">
        <v>135</v>
      </c>
      <c r="J413" s="52" t="s">
        <v>42</v>
      </c>
      <c r="K413" s="53">
        <v>2457</v>
      </c>
      <c r="L413" s="52" t="s">
        <v>215</v>
      </c>
      <c r="M413" s="52" t="s">
        <v>1134</v>
      </c>
      <c r="N413" s="53">
        <v>1</v>
      </c>
      <c r="O413" s="52" t="s">
        <v>81</v>
      </c>
      <c r="P413" s="52" t="s">
        <v>104</v>
      </c>
    </row>
    <row r="414" spans="3:16" x14ac:dyDescent="0.3">
      <c r="C414" s="52" t="s">
        <v>1133</v>
      </c>
      <c r="D414" s="52" t="s">
        <v>1135</v>
      </c>
      <c r="E414" s="52" t="s">
        <v>1136</v>
      </c>
      <c r="F414" s="52" t="s">
        <v>741</v>
      </c>
      <c r="G414" s="52" t="s">
        <v>77</v>
      </c>
      <c r="H414" s="50">
        <v>86500000</v>
      </c>
      <c r="I414" s="53">
        <v>135</v>
      </c>
      <c r="J414" s="52" t="s">
        <v>78</v>
      </c>
      <c r="K414" s="53">
        <v>2457</v>
      </c>
      <c r="L414" s="52" t="s">
        <v>215</v>
      </c>
      <c r="M414" s="52" t="s">
        <v>1137</v>
      </c>
      <c r="N414" s="53">
        <v>1</v>
      </c>
      <c r="O414" s="52" t="s">
        <v>81</v>
      </c>
      <c r="P414" s="52" t="s">
        <v>104</v>
      </c>
    </row>
    <row r="415" spans="3:16" x14ac:dyDescent="0.3">
      <c r="C415" s="52" t="s">
        <v>1133</v>
      </c>
      <c r="D415" s="52" t="s">
        <v>1139</v>
      </c>
      <c r="E415" s="52" t="s">
        <v>1140</v>
      </c>
      <c r="F415" s="52" t="s">
        <v>484</v>
      </c>
      <c r="G415" s="52" t="s">
        <v>77</v>
      </c>
      <c r="H415" s="50">
        <v>90000000</v>
      </c>
      <c r="I415" s="53">
        <v>125</v>
      </c>
      <c r="J415" s="52" t="s">
        <v>78</v>
      </c>
      <c r="K415" s="53">
        <v>1994</v>
      </c>
      <c r="L415" s="52" t="s">
        <v>215</v>
      </c>
      <c r="M415" s="52" t="s">
        <v>1138</v>
      </c>
      <c r="N415" s="53">
        <v>1</v>
      </c>
      <c r="O415" s="52" t="s">
        <v>81</v>
      </c>
      <c r="P415" s="52" t="s">
        <v>104</v>
      </c>
    </row>
    <row r="416" spans="3:16" x14ac:dyDescent="0.3">
      <c r="C416" s="52" t="s">
        <v>1133</v>
      </c>
      <c r="D416" s="52" t="s">
        <v>1142</v>
      </c>
      <c r="E416" s="52" t="s">
        <v>1143</v>
      </c>
      <c r="F416" s="52" t="s">
        <v>178</v>
      </c>
      <c r="G416" s="52" t="s">
        <v>77</v>
      </c>
      <c r="H416" s="50">
        <v>108800000</v>
      </c>
      <c r="I416" s="53">
        <v>165</v>
      </c>
      <c r="J416" s="52" t="s">
        <v>78</v>
      </c>
      <c r="K416" s="53">
        <v>2457</v>
      </c>
      <c r="L416" s="52" t="s">
        <v>215</v>
      </c>
      <c r="M416" s="52" t="s">
        <v>1141</v>
      </c>
      <c r="N416" s="53">
        <v>1</v>
      </c>
      <c r="O416" s="52" t="s">
        <v>81</v>
      </c>
      <c r="P416" s="52" t="s">
        <v>104</v>
      </c>
    </row>
    <row r="417" spans="3:16" x14ac:dyDescent="0.3">
      <c r="C417" s="52" t="s">
        <v>1133</v>
      </c>
      <c r="D417" s="52" t="s">
        <v>1145</v>
      </c>
      <c r="E417" s="52" t="s">
        <v>1146</v>
      </c>
      <c r="F417" s="52" t="s">
        <v>1147</v>
      </c>
      <c r="G417" s="52" t="s">
        <v>77</v>
      </c>
      <c r="H417" s="50">
        <v>131500000</v>
      </c>
      <c r="I417" s="53">
        <v>234</v>
      </c>
      <c r="J417" s="52" t="s">
        <v>42</v>
      </c>
      <c r="K417" s="53">
        <v>2000</v>
      </c>
      <c r="L417" s="52" t="s">
        <v>215</v>
      </c>
      <c r="M417" s="52" t="s">
        <v>1144</v>
      </c>
      <c r="N417" s="53">
        <v>1</v>
      </c>
      <c r="O417" s="52" t="s">
        <v>81</v>
      </c>
      <c r="P417" s="52" t="s">
        <v>104</v>
      </c>
    </row>
    <row r="418" spans="3:16" x14ac:dyDescent="0.3">
      <c r="C418" s="52" t="s">
        <v>1133</v>
      </c>
      <c r="D418" s="52" t="s">
        <v>1135</v>
      </c>
      <c r="E418" s="52" t="s">
        <v>1149</v>
      </c>
      <c r="F418" s="52" t="s">
        <v>1150</v>
      </c>
      <c r="G418" s="52" t="s">
        <v>77</v>
      </c>
      <c r="H418" s="50">
        <v>95000000</v>
      </c>
      <c r="I418" s="53">
        <v>135</v>
      </c>
      <c r="J418" s="52" t="s">
        <v>78</v>
      </c>
      <c r="K418" s="53">
        <v>2457</v>
      </c>
      <c r="L418" s="52" t="s">
        <v>215</v>
      </c>
      <c r="M418" s="52" t="s">
        <v>1148</v>
      </c>
      <c r="N418" s="53">
        <v>1</v>
      </c>
      <c r="O418" s="52" t="s">
        <v>81</v>
      </c>
      <c r="P418" s="52" t="s">
        <v>104</v>
      </c>
    </row>
    <row r="419" spans="3:16" x14ac:dyDescent="0.3">
      <c r="C419" s="52" t="s">
        <v>1133</v>
      </c>
      <c r="D419" s="52" t="s">
        <v>1142</v>
      </c>
      <c r="E419" s="52" t="s">
        <v>1143</v>
      </c>
      <c r="F419" s="52" t="s">
        <v>152</v>
      </c>
      <c r="G419" s="52" t="s">
        <v>77</v>
      </c>
      <c r="H419" s="50">
        <v>97800000</v>
      </c>
      <c r="I419" s="53">
        <v>165</v>
      </c>
      <c r="J419" s="52" t="s">
        <v>42</v>
      </c>
      <c r="K419" s="53">
        <v>2457</v>
      </c>
      <c r="L419" s="52" t="s">
        <v>215</v>
      </c>
      <c r="M419" s="52" t="s">
        <v>1151</v>
      </c>
      <c r="N419" s="53">
        <v>1</v>
      </c>
      <c r="O419" s="52" t="s">
        <v>81</v>
      </c>
      <c r="P419" s="52" t="s">
        <v>104</v>
      </c>
    </row>
    <row r="420" spans="3:16" x14ac:dyDescent="0.3">
      <c r="C420" s="52" t="s">
        <v>1133</v>
      </c>
      <c r="D420" s="52" t="s">
        <v>1142</v>
      </c>
      <c r="E420" s="52" t="s">
        <v>1153</v>
      </c>
      <c r="F420" s="52" t="s">
        <v>1154</v>
      </c>
      <c r="G420" s="52" t="s">
        <v>77</v>
      </c>
      <c r="H420" s="50">
        <v>119400000</v>
      </c>
      <c r="I420" s="53">
        <v>165</v>
      </c>
      <c r="J420" s="52" t="s">
        <v>78</v>
      </c>
      <c r="K420" s="53">
        <v>2999</v>
      </c>
      <c r="L420" s="52" t="s">
        <v>215</v>
      </c>
      <c r="M420" s="52" t="s">
        <v>1152</v>
      </c>
      <c r="N420" s="53">
        <v>1</v>
      </c>
      <c r="O420" s="52" t="s">
        <v>81</v>
      </c>
      <c r="P420" s="52" t="s">
        <v>104</v>
      </c>
    </row>
    <row r="421" spans="3:16" x14ac:dyDescent="0.3">
      <c r="C421" s="52" t="s">
        <v>1133</v>
      </c>
      <c r="D421" s="52" t="s">
        <v>1156</v>
      </c>
      <c r="E421" s="52" t="s">
        <v>1157</v>
      </c>
      <c r="F421" s="52" t="s">
        <v>1158</v>
      </c>
      <c r="G421" s="52" t="s">
        <v>77</v>
      </c>
      <c r="H421" s="50">
        <v>121400000</v>
      </c>
      <c r="I421" s="53">
        <v>173</v>
      </c>
      <c r="J421" s="52" t="s">
        <v>78</v>
      </c>
      <c r="K421" s="53">
        <v>2457</v>
      </c>
      <c r="L421" s="52" t="s">
        <v>215</v>
      </c>
      <c r="M421" s="52" t="s">
        <v>1155</v>
      </c>
      <c r="N421" s="53">
        <v>1</v>
      </c>
      <c r="O421" s="52" t="s">
        <v>81</v>
      </c>
      <c r="P421" s="52" t="s">
        <v>104</v>
      </c>
    </row>
    <row r="422" spans="3:16" x14ac:dyDescent="0.3">
      <c r="C422" s="52" t="s">
        <v>1133</v>
      </c>
      <c r="D422" s="52" t="s">
        <v>1156</v>
      </c>
      <c r="E422" s="52" t="s">
        <v>1157</v>
      </c>
      <c r="F422" s="52" t="s">
        <v>1160</v>
      </c>
      <c r="G422" s="52" t="s">
        <v>77</v>
      </c>
      <c r="H422" s="50">
        <v>112100000</v>
      </c>
      <c r="I422" s="53">
        <v>173</v>
      </c>
      <c r="J422" s="52" t="s">
        <v>42</v>
      </c>
      <c r="K422" s="53">
        <v>2457</v>
      </c>
      <c r="L422" s="52" t="s">
        <v>215</v>
      </c>
      <c r="M422" s="52" t="s">
        <v>1159</v>
      </c>
      <c r="N422" s="53">
        <v>1</v>
      </c>
      <c r="O422" s="52" t="s">
        <v>81</v>
      </c>
      <c r="P422" s="52" t="s">
        <v>104</v>
      </c>
    </row>
    <row r="423" spans="3:16" x14ac:dyDescent="0.3">
      <c r="C423" s="52" t="s">
        <v>1133</v>
      </c>
      <c r="D423" s="52" t="s">
        <v>1156</v>
      </c>
      <c r="E423" s="52" t="s">
        <v>1157</v>
      </c>
      <c r="F423" s="52" t="s">
        <v>1162</v>
      </c>
      <c r="G423" s="52" t="s">
        <v>77</v>
      </c>
      <c r="H423" s="50">
        <v>116900000</v>
      </c>
      <c r="I423" s="53">
        <v>173</v>
      </c>
      <c r="J423" s="52" t="s">
        <v>78</v>
      </c>
      <c r="K423" s="53">
        <v>2457</v>
      </c>
      <c r="L423" s="52" t="s">
        <v>215</v>
      </c>
      <c r="M423" s="52" t="s">
        <v>1161</v>
      </c>
      <c r="N423" s="53">
        <v>1</v>
      </c>
      <c r="O423" s="52" t="s">
        <v>81</v>
      </c>
      <c r="P423" s="52" t="s">
        <v>104</v>
      </c>
    </row>
    <row r="424" spans="3:16" x14ac:dyDescent="0.3">
      <c r="C424" s="52" t="s">
        <v>1133</v>
      </c>
      <c r="D424" s="52" t="s">
        <v>1156</v>
      </c>
      <c r="E424" s="52" t="s">
        <v>1164</v>
      </c>
      <c r="F424" s="52" t="s">
        <v>1165</v>
      </c>
      <c r="G424" s="52" t="s">
        <v>77</v>
      </c>
      <c r="H424" s="50">
        <v>140400000</v>
      </c>
      <c r="I424" s="53">
        <v>230</v>
      </c>
      <c r="J424" s="52" t="s">
        <v>42</v>
      </c>
      <c r="K424" s="53">
        <v>2457</v>
      </c>
      <c r="L424" s="52" t="s">
        <v>215</v>
      </c>
      <c r="M424" s="52" t="s">
        <v>1163</v>
      </c>
      <c r="N424" s="53">
        <v>1</v>
      </c>
      <c r="O424" s="52" t="s">
        <v>81</v>
      </c>
      <c r="P424" s="52" t="s">
        <v>104</v>
      </c>
    </row>
    <row r="425" spans="3:16" x14ac:dyDescent="0.3">
      <c r="C425" s="52" t="s">
        <v>1133</v>
      </c>
      <c r="D425" s="52" t="s">
        <v>1167</v>
      </c>
      <c r="E425" s="52" t="s">
        <v>1168</v>
      </c>
      <c r="F425" s="52" t="s">
        <v>170</v>
      </c>
      <c r="G425" s="52" t="s">
        <v>77</v>
      </c>
      <c r="H425" s="50">
        <v>137600000</v>
      </c>
      <c r="I425" s="53">
        <v>245</v>
      </c>
      <c r="J425" s="52" t="s">
        <v>103</v>
      </c>
      <c r="K425" s="53">
        <v>3000</v>
      </c>
      <c r="L425" s="52" t="s">
        <v>215</v>
      </c>
      <c r="M425" s="52" t="s">
        <v>1166</v>
      </c>
      <c r="N425" s="53">
        <v>1</v>
      </c>
      <c r="O425" s="52" t="s">
        <v>81</v>
      </c>
      <c r="P425" s="52" t="s">
        <v>104</v>
      </c>
    </row>
    <row r="426" spans="3:16" x14ac:dyDescent="0.3">
      <c r="C426" s="52" t="s">
        <v>1133</v>
      </c>
      <c r="D426" s="52" t="s">
        <v>1170</v>
      </c>
      <c r="E426" s="52" t="s">
        <v>1171</v>
      </c>
      <c r="F426" s="52" t="s">
        <v>1172</v>
      </c>
      <c r="G426" s="52" t="s">
        <v>77</v>
      </c>
      <c r="H426" s="50">
        <v>114800000</v>
      </c>
      <c r="I426" s="53">
        <v>170</v>
      </c>
      <c r="J426" s="52" t="s">
        <v>78</v>
      </c>
      <c r="K426" s="53">
        <v>2457</v>
      </c>
      <c r="L426" s="52" t="s">
        <v>215</v>
      </c>
      <c r="M426" s="52" t="s">
        <v>1169</v>
      </c>
      <c r="N426" s="53">
        <v>1</v>
      </c>
      <c r="O426" s="52" t="s">
        <v>81</v>
      </c>
      <c r="P426" s="52" t="s">
        <v>104</v>
      </c>
    </row>
    <row r="427" spans="3:16" x14ac:dyDescent="0.3">
      <c r="C427" s="52" t="s">
        <v>1133</v>
      </c>
      <c r="D427" s="52" t="s">
        <v>1174</v>
      </c>
      <c r="E427" s="52" t="s">
        <v>1175</v>
      </c>
      <c r="F427" s="52" t="s">
        <v>1176</v>
      </c>
      <c r="G427" s="52" t="s">
        <v>77</v>
      </c>
      <c r="H427" s="50">
        <v>93800000</v>
      </c>
      <c r="I427" s="53">
        <v>147</v>
      </c>
      <c r="J427" s="52" t="s">
        <v>103</v>
      </c>
      <c r="K427" s="53">
        <v>1994</v>
      </c>
      <c r="L427" s="52" t="s">
        <v>215</v>
      </c>
      <c r="M427" s="52" t="s">
        <v>1173</v>
      </c>
      <c r="N427" s="53">
        <v>1</v>
      </c>
      <c r="O427" s="52" t="s">
        <v>81</v>
      </c>
      <c r="P427" s="52" t="s">
        <v>104</v>
      </c>
    </row>
    <row r="428" spans="3:16" x14ac:dyDescent="0.3">
      <c r="C428" s="52" t="s">
        <v>41</v>
      </c>
      <c r="D428" s="52" t="s">
        <v>1178</v>
      </c>
      <c r="E428" s="52" t="s">
        <v>1179</v>
      </c>
      <c r="F428" s="52" t="s">
        <v>1180</v>
      </c>
      <c r="G428" s="52" t="s">
        <v>77</v>
      </c>
      <c r="H428" s="50">
        <v>84400000</v>
      </c>
      <c r="I428" s="53">
        <v>138</v>
      </c>
      <c r="J428" s="52" t="s">
        <v>78</v>
      </c>
      <c r="K428" s="53">
        <v>1995</v>
      </c>
      <c r="L428" s="52" t="s">
        <v>215</v>
      </c>
      <c r="M428" s="52" t="s">
        <v>1177</v>
      </c>
      <c r="N428" s="53">
        <v>1</v>
      </c>
      <c r="O428" s="52" t="s">
        <v>81</v>
      </c>
      <c r="P428" s="52" t="s">
        <v>82</v>
      </c>
    </row>
    <row r="429" spans="3:16" x14ac:dyDescent="0.3">
      <c r="C429" s="52" t="s">
        <v>41</v>
      </c>
      <c r="D429" s="52" t="s">
        <v>1178</v>
      </c>
      <c r="E429" s="52" t="s">
        <v>1179</v>
      </c>
      <c r="F429" s="52" t="s">
        <v>237</v>
      </c>
      <c r="G429" s="52" t="s">
        <v>77</v>
      </c>
      <c r="H429" s="50">
        <v>81300000</v>
      </c>
      <c r="I429" s="53">
        <v>138</v>
      </c>
      <c r="J429" s="52" t="s">
        <v>42</v>
      </c>
      <c r="K429" s="53">
        <v>1995</v>
      </c>
      <c r="L429" s="52" t="s">
        <v>215</v>
      </c>
      <c r="M429" s="52" t="s">
        <v>1181</v>
      </c>
      <c r="N429" s="53">
        <v>1</v>
      </c>
      <c r="O429" s="52" t="s">
        <v>81</v>
      </c>
      <c r="P429" s="52" t="s">
        <v>82</v>
      </c>
    </row>
    <row r="430" spans="3:16" x14ac:dyDescent="0.3">
      <c r="C430" s="52" t="s">
        <v>41</v>
      </c>
      <c r="D430" s="52" t="s">
        <v>1182</v>
      </c>
      <c r="E430" s="52" t="s">
        <v>1184</v>
      </c>
      <c r="F430" s="52" t="s">
        <v>1185</v>
      </c>
      <c r="G430" s="52" t="s">
        <v>77</v>
      </c>
      <c r="H430" s="50">
        <v>75800000</v>
      </c>
      <c r="I430" s="53">
        <v>144</v>
      </c>
      <c r="J430" s="52" t="s">
        <v>42</v>
      </c>
      <c r="K430" s="53">
        <v>2493</v>
      </c>
      <c r="L430" s="52" t="s">
        <v>215</v>
      </c>
      <c r="M430" s="52" t="s">
        <v>1183</v>
      </c>
      <c r="N430" s="53">
        <v>1</v>
      </c>
      <c r="O430" s="52" t="s">
        <v>81</v>
      </c>
      <c r="P430" s="52" t="s">
        <v>104</v>
      </c>
    </row>
    <row r="431" spans="3:16" x14ac:dyDescent="0.3">
      <c r="C431" s="52" t="s">
        <v>41</v>
      </c>
      <c r="D431" s="52" t="s">
        <v>1178</v>
      </c>
      <c r="E431" s="52" t="s">
        <v>1187</v>
      </c>
      <c r="F431" s="52" t="s">
        <v>1188</v>
      </c>
      <c r="G431" s="52" t="s">
        <v>77</v>
      </c>
      <c r="H431" s="50">
        <v>75000000</v>
      </c>
      <c r="I431" s="53">
        <v>163</v>
      </c>
      <c r="J431" s="52" t="s">
        <v>42</v>
      </c>
      <c r="K431" s="53">
        <v>2393</v>
      </c>
      <c r="L431" s="52" t="s">
        <v>215</v>
      </c>
      <c r="M431" s="52" t="s">
        <v>1186</v>
      </c>
      <c r="N431" s="53">
        <v>1</v>
      </c>
      <c r="O431" s="52" t="s">
        <v>81</v>
      </c>
      <c r="P431" s="52" t="s">
        <v>82</v>
      </c>
    </row>
    <row r="432" spans="3:16" x14ac:dyDescent="0.3">
      <c r="C432" s="52" t="s">
        <v>41</v>
      </c>
      <c r="D432" s="52" t="s">
        <v>1191</v>
      </c>
      <c r="E432" s="52" t="s">
        <v>1187</v>
      </c>
      <c r="F432" s="52" t="s">
        <v>1188</v>
      </c>
      <c r="G432" s="52" t="s">
        <v>77</v>
      </c>
      <c r="H432" s="50">
        <v>75000000</v>
      </c>
      <c r="I432" s="53">
        <v>163</v>
      </c>
      <c r="J432" s="52" t="s">
        <v>42</v>
      </c>
      <c r="K432" s="53">
        <v>2393</v>
      </c>
      <c r="L432" s="52" t="s">
        <v>218</v>
      </c>
      <c r="M432" s="52" t="s">
        <v>1190</v>
      </c>
      <c r="N432" s="53">
        <v>1</v>
      </c>
      <c r="O432" s="52" t="s">
        <v>81</v>
      </c>
      <c r="P432" s="52" t="s">
        <v>82</v>
      </c>
    </row>
    <row r="433" spans="3:16" x14ac:dyDescent="0.3">
      <c r="C433" s="52" t="s">
        <v>41</v>
      </c>
      <c r="D433" s="52" t="s">
        <v>1191</v>
      </c>
      <c r="E433" s="52" t="s">
        <v>1187</v>
      </c>
      <c r="F433" s="52" t="s">
        <v>256</v>
      </c>
      <c r="G433" s="52" t="s">
        <v>77</v>
      </c>
      <c r="H433" s="50">
        <v>78800000</v>
      </c>
      <c r="I433" s="53">
        <v>163</v>
      </c>
      <c r="J433" s="52" t="s">
        <v>78</v>
      </c>
      <c r="K433" s="53">
        <v>2393</v>
      </c>
      <c r="L433" s="52" t="s">
        <v>218</v>
      </c>
      <c r="M433" s="52" t="s">
        <v>1192</v>
      </c>
      <c r="N433" s="53">
        <v>1</v>
      </c>
      <c r="O433" s="52" t="s">
        <v>81</v>
      </c>
      <c r="P433" s="52" t="s">
        <v>82</v>
      </c>
    </row>
    <row r="434" spans="3:16" x14ac:dyDescent="0.3">
      <c r="C434" s="52" t="s">
        <v>1193</v>
      </c>
      <c r="D434" s="52" t="s">
        <v>1195</v>
      </c>
      <c r="E434" s="52" t="s">
        <v>1196</v>
      </c>
      <c r="F434" s="52" t="s">
        <v>1197</v>
      </c>
      <c r="G434" s="52" t="s">
        <v>77</v>
      </c>
      <c r="H434" s="50">
        <v>88900000</v>
      </c>
      <c r="I434" s="53">
        <v>155</v>
      </c>
      <c r="J434" s="52" t="s">
        <v>42</v>
      </c>
      <c r="K434" s="53">
        <v>3955</v>
      </c>
      <c r="L434" s="52" t="s">
        <v>216</v>
      </c>
      <c r="M434" s="52" t="s">
        <v>1194</v>
      </c>
      <c r="N434" s="53">
        <v>1</v>
      </c>
      <c r="O434" s="52" t="s">
        <v>81</v>
      </c>
      <c r="P434" s="52" t="s">
        <v>104</v>
      </c>
    </row>
    <row r="435" spans="3:16" x14ac:dyDescent="0.3">
      <c r="C435" s="52" t="s">
        <v>1193</v>
      </c>
      <c r="D435" s="52" t="s">
        <v>1195</v>
      </c>
      <c r="E435" s="52" t="s">
        <v>1196</v>
      </c>
      <c r="F435" s="52" t="s">
        <v>1199</v>
      </c>
      <c r="G435" s="52" t="s">
        <v>77</v>
      </c>
      <c r="H435" s="50">
        <v>92800000</v>
      </c>
      <c r="I435" s="53">
        <v>155</v>
      </c>
      <c r="J435" s="52" t="s">
        <v>78</v>
      </c>
      <c r="K435" s="53">
        <v>3955</v>
      </c>
      <c r="L435" s="52" t="s">
        <v>216</v>
      </c>
      <c r="M435" s="52" t="s">
        <v>1198</v>
      </c>
      <c r="N435" s="53">
        <v>1</v>
      </c>
      <c r="O435" s="52" t="s">
        <v>81</v>
      </c>
      <c r="P435" s="52" t="s">
        <v>104</v>
      </c>
    </row>
    <row r="436" spans="3:16" x14ac:dyDescent="0.3">
      <c r="C436" s="52" t="s">
        <v>1193</v>
      </c>
      <c r="D436" s="52" t="s">
        <v>1201</v>
      </c>
      <c r="E436" s="52" t="s">
        <v>1202</v>
      </c>
      <c r="F436" s="52" t="s">
        <v>170</v>
      </c>
      <c r="G436" s="52" t="s">
        <v>77</v>
      </c>
      <c r="H436" s="50">
        <v>78800000</v>
      </c>
      <c r="I436" s="53">
        <v>145</v>
      </c>
      <c r="J436" s="52" t="s">
        <v>78</v>
      </c>
      <c r="K436" s="53">
        <v>3000</v>
      </c>
      <c r="L436" s="52" t="s">
        <v>215</v>
      </c>
      <c r="M436" s="52" t="s">
        <v>1200</v>
      </c>
      <c r="N436" s="53">
        <v>1</v>
      </c>
      <c r="O436" s="52" t="s">
        <v>81</v>
      </c>
      <c r="P436" s="52" t="s">
        <v>104</v>
      </c>
    </row>
    <row r="437" spans="3:16" x14ac:dyDescent="0.3">
      <c r="C437" s="52" t="s">
        <v>1193</v>
      </c>
      <c r="D437" s="52" t="s">
        <v>1204</v>
      </c>
      <c r="E437" s="52" t="s">
        <v>38</v>
      </c>
      <c r="F437" s="52" t="s">
        <v>235</v>
      </c>
      <c r="G437" s="52" t="s">
        <v>77</v>
      </c>
      <c r="H437" s="50">
        <v>100500000</v>
      </c>
      <c r="I437" s="53">
        <v>125</v>
      </c>
      <c r="J437" s="52" t="s">
        <v>78</v>
      </c>
      <c r="K437" s="53">
        <v>2400</v>
      </c>
      <c r="L437" s="52" t="s">
        <v>215</v>
      </c>
      <c r="M437" s="52" t="s">
        <v>1203</v>
      </c>
      <c r="N437" s="53">
        <v>1</v>
      </c>
      <c r="O437" s="52" t="s">
        <v>81</v>
      </c>
      <c r="P437" s="52" t="s">
        <v>82</v>
      </c>
    </row>
    <row r="438" spans="3:16" x14ac:dyDescent="0.3">
      <c r="C438" s="52" t="s">
        <v>1193</v>
      </c>
      <c r="D438" s="52" t="s">
        <v>1206</v>
      </c>
      <c r="E438" s="52" t="s">
        <v>1207</v>
      </c>
      <c r="F438" s="52" t="s">
        <v>420</v>
      </c>
      <c r="G438" s="52" t="s">
        <v>77</v>
      </c>
      <c r="H438" s="50">
        <v>153800000</v>
      </c>
      <c r="I438" s="53">
        <v>155</v>
      </c>
      <c r="J438" s="52" t="s">
        <v>78</v>
      </c>
      <c r="K438" s="53">
        <v>4000</v>
      </c>
      <c r="L438" s="52" t="s">
        <v>216</v>
      </c>
      <c r="M438" s="52" t="s">
        <v>1205</v>
      </c>
      <c r="N438" s="53">
        <v>1</v>
      </c>
      <c r="O438" s="52" t="s">
        <v>81</v>
      </c>
      <c r="P438" s="52" t="s">
        <v>104</v>
      </c>
    </row>
    <row r="439" spans="3:16" x14ac:dyDescent="0.3">
      <c r="C439" s="52" t="s">
        <v>1193</v>
      </c>
      <c r="D439" s="52" t="s">
        <v>1206</v>
      </c>
      <c r="E439" s="52" t="s">
        <v>1210</v>
      </c>
      <c r="F439" s="52" t="s">
        <v>1211</v>
      </c>
      <c r="G439" s="52" t="s">
        <v>77</v>
      </c>
      <c r="H439" s="50">
        <v>124800000</v>
      </c>
      <c r="I439" s="53">
        <v>212</v>
      </c>
      <c r="J439" s="52" t="s">
        <v>78</v>
      </c>
      <c r="K439" s="53">
        <v>4477</v>
      </c>
      <c r="L439" s="52" t="s">
        <v>216</v>
      </c>
      <c r="M439" s="52" t="s">
        <v>1209</v>
      </c>
      <c r="N439" s="53">
        <v>1</v>
      </c>
      <c r="O439" s="52" t="s">
        <v>81</v>
      </c>
      <c r="P439" s="52" t="s">
        <v>104</v>
      </c>
    </row>
    <row r="440" spans="3:16" x14ac:dyDescent="0.3">
      <c r="C440" s="52" t="s">
        <v>1193</v>
      </c>
      <c r="D440" s="52" t="s">
        <v>1206</v>
      </c>
      <c r="E440" s="52" t="s">
        <v>1213</v>
      </c>
      <c r="F440" s="52" t="s">
        <v>1211</v>
      </c>
      <c r="G440" s="52" t="s">
        <v>77</v>
      </c>
      <c r="H440" s="50">
        <v>156000000</v>
      </c>
      <c r="I440" s="53">
        <v>212</v>
      </c>
      <c r="J440" s="52" t="s">
        <v>78</v>
      </c>
      <c r="K440" s="53">
        <v>4477</v>
      </c>
      <c r="L440" s="52" t="s">
        <v>216</v>
      </c>
      <c r="M440" s="52" t="s">
        <v>1212</v>
      </c>
      <c r="N440" s="53">
        <v>1</v>
      </c>
      <c r="O440" s="52" t="s">
        <v>81</v>
      </c>
      <c r="P440" s="52" t="s">
        <v>104</v>
      </c>
    </row>
    <row r="441" spans="3:16" x14ac:dyDescent="0.3">
      <c r="C441" s="52" t="s">
        <v>1193</v>
      </c>
      <c r="D441" s="52" t="s">
        <v>1208</v>
      </c>
      <c r="E441" s="52" t="s">
        <v>1202</v>
      </c>
      <c r="F441" s="52" t="s">
        <v>1215</v>
      </c>
      <c r="G441" s="52" t="s">
        <v>77</v>
      </c>
      <c r="H441" s="50">
        <v>79800000</v>
      </c>
      <c r="I441" s="53">
        <v>190</v>
      </c>
      <c r="J441" s="52" t="s">
        <v>42</v>
      </c>
      <c r="K441" s="53">
        <v>3400</v>
      </c>
      <c r="L441" s="52" t="s">
        <v>215</v>
      </c>
      <c r="M441" s="52" t="s">
        <v>1214</v>
      </c>
      <c r="N441" s="53">
        <v>1</v>
      </c>
      <c r="O441" s="52" t="s">
        <v>81</v>
      </c>
      <c r="P441" s="52" t="s">
        <v>104</v>
      </c>
    </row>
    <row r="442" spans="3:16" x14ac:dyDescent="0.3">
      <c r="C442" s="52" t="s">
        <v>1193</v>
      </c>
      <c r="D442" s="52" t="s">
        <v>1217</v>
      </c>
      <c r="E442" s="52" t="s">
        <v>1218</v>
      </c>
      <c r="F442" s="52" t="s">
        <v>170</v>
      </c>
      <c r="G442" s="52" t="s">
        <v>77</v>
      </c>
      <c r="H442" s="50">
        <v>105100000</v>
      </c>
      <c r="I442" s="53">
        <v>194</v>
      </c>
      <c r="J442" s="52" t="s">
        <v>78</v>
      </c>
      <c r="K442" s="53">
        <v>3000</v>
      </c>
      <c r="L442" s="52" t="s">
        <v>212</v>
      </c>
      <c r="M442" s="52" t="s">
        <v>1216</v>
      </c>
      <c r="N442" s="53">
        <v>1</v>
      </c>
      <c r="O442" s="52" t="s">
        <v>81</v>
      </c>
      <c r="P442" s="52" t="s">
        <v>82</v>
      </c>
    </row>
    <row r="443" spans="3:16" x14ac:dyDescent="0.3">
      <c r="C443" s="52" t="s">
        <v>1193</v>
      </c>
      <c r="D443" s="52" t="s">
        <v>1206</v>
      </c>
      <c r="E443" s="52" t="s">
        <v>1210</v>
      </c>
      <c r="F443" s="52" t="s">
        <v>1220</v>
      </c>
      <c r="G443" s="52" t="s">
        <v>77</v>
      </c>
      <c r="H443" s="50">
        <v>119900000</v>
      </c>
      <c r="I443" s="53">
        <v>212</v>
      </c>
      <c r="J443" s="52" t="s">
        <v>42</v>
      </c>
      <c r="K443" s="53">
        <v>4477</v>
      </c>
      <c r="L443" s="52" t="s">
        <v>216</v>
      </c>
      <c r="M443" s="52" t="s">
        <v>1219</v>
      </c>
      <c r="N443" s="53">
        <v>1</v>
      </c>
      <c r="O443" s="52" t="s">
        <v>81</v>
      </c>
      <c r="P443" s="52" t="s">
        <v>104</v>
      </c>
    </row>
    <row r="444" spans="3:16" x14ac:dyDescent="0.3">
      <c r="C444" s="52" t="s">
        <v>1193</v>
      </c>
      <c r="D444" s="52" t="s">
        <v>1222</v>
      </c>
      <c r="E444" s="52" t="s">
        <v>1223</v>
      </c>
      <c r="F444" s="52" t="s">
        <v>1224</v>
      </c>
      <c r="G444" s="52" t="s">
        <v>77</v>
      </c>
      <c r="H444" s="50">
        <v>241300000</v>
      </c>
      <c r="I444" s="53">
        <v>234</v>
      </c>
      <c r="J444" s="52" t="s">
        <v>42</v>
      </c>
      <c r="K444" s="53">
        <v>4700</v>
      </c>
      <c r="L444" s="52" t="s">
        <v>215</v>
      </c>
      <c r="M444" s="52" t="s">
        <v>1221</v>
      </c>
      <c r="N444" s="53">
        <v>1</v>
      </c>
      <c r="O444" s="52" t="s">
        <v>81</v>
      </c>
      <c r="P444" s="52" t="s">
        <v>104</v>
      </c>
    </row>
    <row r="445" spans="3:16" x14ac:dyDescent="0.3">
      <c r="C445" s="52" t="s">
        <v>1193</v>
      </c>
      <c r="D445" s="52" t="s">
        <v>1226</v>
      </c>
      <c r="E445" s="52" t="s">
        <v>308</v>
      </c>
      <c r="F445" s="52" t="s">
        <v>354</v>
      </c>
      <c r="G445" s="52" t="s">
        <v>77</v>
      </c>
      <c r="H445" s="50">
        <v>178800000</v>
      </c>
      <c r="I445" s="53">
        <v>273</v>
      </c>
      <c r="J445" s="52" t="s">
        <v>78</v>
      </c>
      <c r="K445" s="53">
        <v>4700</v>
      </c>
      <c r="L445" s="52" t="s">
        <v>215</v>
      </c>
      <c r="M445" s="52" t="s">
        <v>1225</v>
      </c>
      <c r="N445" s="53">
        <v>1</v>
      </c>
      <c r="O445" s="52" t="s">
        <v>81</v>
      </c>
      <c r="P445" s="52" t="s">
        <v>104</v>
      </c>
    </row>
    <row r="446" spans="3:16" x14ac:dyDescent="0.3">
      <c r="C446" s="52" t="s">
        <v>1193</v>
      </c>
      <c r="D446" s="52" t="s">
        <v>1195</v>
      </c>
      <c r="E446" s="52" t="s">
        <v>1196</v>
      </c>
      <c r="F446" s="52" t="s">
        <v>1228</v>
      </c>
      <c r="G446" s="52" t="s">
        <v>77</v>
      </c>
      <c r="H446" s="50">
        <v>91300000</v>
      </c>
      <c r="I446" s="53">
        <v>155</v>
      </c>
      <c r="J446" s="52" t="s">
        <v>42</v>
      </c>
      <c r="K446" s="53">
        <v>3955</v>
      </c>
      <c r="L446" s="52" t="s">
        <v>216</v>
      </c>
      <c r="M446" s="52" t="s">
        <v>1227</v>
      </c>
      <c r="N446" s="53">
        <v>1</v>
      </c>
      <c r="O446" s="52" t="s">
        <v>81</v>
      </c>
      <c r="P446" s="52" t="s">
        <v>104</v>
      </c>
    </row>
    <row r="447" spans="3:16" x14ac:dyDescent="0.3">
      <c r="C447" s="52" t="s">
        <v>1193</v>
      </c>
      <c r="D447" s="52" t="s">
        <v>1230</v>
      </c>
      <c r="E447" s="52" t="s">
        <v>1218</v>
      </c>
      <c r="F447" s="52" t="s">
        <v>1231</v>
      </c>
      <c r="G447" s="52" t="s">
        <v>77</v>
      </c>
      <c r="H447" s="50">
        <v>142300000</v>
      </c>
      <c r="I447" s="53">
        <v>215</v>
      </c>
      <c r="J447" s="52" t="s">
        <v>78</v>
      </c>
      <c r="K447" s="53">
        <v>3300</v>
      </c>
      <c r="L447" s="52" t="s">
        <v>212</v>
      </c>
      <c r="M447" s="52" t="s">
        <v>1229</v>
      </c>
      <c r="N447" s="53">
        <v>1</v>
      </c>
      <c r="O447" s="52" t="s">
        <v>81</v>
      </c>
      <c r="P447" s="52" t="s">
        <v>82</v>
      </c>
    </row>
    <row r="448" spans="3:16" x14ac:dyDescent="0.3">
      <c r="C448" s="52" t="s">
        <v>1193</v>
      </c>
      <c r="D448" s="52" t="s">
        <v>1222</v>
      </c>
      <c r="E448" s="52" t="s">
        <v>1223</v>
      </c>
      <c r="F448" s="52" t="s">
        <v>1233</v>
      </c>
      <c r="G448" s="52" t="s">
        <v>77</v>
      </c>
      <c r="H448" s="50">
        <v>244900000</v>
      </c>
      <c r="I448" s="53">
        <v>234</v>
      </c>
      <c r="J448" s="52" t="s">
        <v>78</v>
      </c>
      <c r="K448" s="53">
        <v>4700</v>
      </c>
      <c r="L448" s="52" t="s">
        <v>215</v>
      </c>
      <c r="M448" s="52" t="s">
        <v>1232</v>
      </c>
      <c r="N448" s="53">
        <v>1</v>
      </c>
      <c r="O448" s="52" t="s">
        <v>81</v>
      </c>
      <c r="P448" s="52" t="s">
        <v>104</v>
      </c>
    </row>
    <row r="449" spans="3:16" x14ac:dyDescent="0.3">
      <c r="C449" s="52" t="s">
        <v>1193</v>
      </c>
      <c r="D449" s="52" t="s">
        <v>1222</v>
      </c>
      <c r="E449" s="52" t="s">
        <v>1235</v>
      </c>
      <c r="F449" s="52" t="s">
        <v>1233</v>
      </c>
      <c r="G449" s="52" t="s">
        <v>77</v>
      </c>
      <c r="H449" s="50">
        <v>207500000</v>
      </c>
      <c r="I449" s="53">
        <v>234</v>
      </c>
      <c r="J449" s="52" t="s">
        <v>78</v>
      </c>
      <c r="K449" s="53">
        <v>4700</v>
      </c>
      <c r="L449" s="52" t="s">
        <v>215</v>
      </c>
      <c r="M449" s="52" t="s">
        <v>1234</v>
      </c>
      <c r="N449" s="53">
        <v>1</v>
      </c>
      <c r="O449" s="52" t="s">
        <v>81</v>
      </c>
      <c r="P449" s="52" t="s">
        <v>104</v>
      </c>
    </row>
    <row r="450" spans="3:16" x14ac:dyDescent="0.3">
      <c r="C450" s="52" t="s">
        <v>1193</v>
      </c>
      <c r="D450" s="52" t="s">
        <v>1206</v>
      </c>
      <c r="E450" s="52" t="s">
        <v>1237</v>
      </c>
      <c r="F450" s="52" t="s">
        <v>1238</v>
      </c>
      <c r="G450" s="52" t="s">
        <v>77</v>
      </c>
      <c r="H450" s="50">
        <v>142400000</v>
      </c>
      <c r="I450" s="53">
        <v>134</v>
      </c>
      <c r="J450" s="52" t="s">
        <v>42</v>
      </c>
      <c r="K450" s="53">
        <v>4164</v>
      </c>
      <c r="L450" s="52" t="s">
        <v>215</v>
      </c>
      <c r="M450" s="52" t="s">
        <v>1236</v>
      </c>
      <c r="N450" s="53">
        <v>1</v>
      </c>
      <c r="O450" s="52" t="s">
        <v>84</v>
      </c>
      <c r="P450" s="52" t="s">
        <v>104</v>
      </c>
    </row>
    <row r="451" spans="3:16" x14ac:dyDescent="0.3">
      <c r="C451" s="52" t="s">
        <v>1193</v>
      </c>
      <c r="D451" s="52" t="s">
        <v>1240</v>
      </c>
      <c r="E451" s="52" t="s">
        <v>1241</v>
      </c>
      <c r="F451" s="52" t="s">
        <v>1242</v>
      </c>
      <c r="G451" s="52" t="s">
        <v>77</v>
      </c>
      <c r="H451" s="50">
        <v>118400000</v>
      </c>
      <c r="I451" s="53">
        <v>155</v>
      </c>
      <c r="J451" s="52" t="s">
        <v>78</v>
      </c>
      <c r="K451" s="53">
        <v>2400</v>
      </c>
      <c r="L451" s="52" t="s">
        <v>215</v>
      </c>
      <c r="M451" s="52" t="s">
        <v>1239</v>
      </c>
      <c r="N451" s="53">
        <v>1</v>
      </c>
      <c r="O451" s="52" t="s">
        <v>81</v>
      </c>
      <c r="P451" s="52" t="s">
        <v>104</v>
      </c>
    </row>
    <row r="452" spans="3:16" x14ac:dyDescent="0.3">
      <c r="C452" s="52" t="s">
        <v>1193</v>
      </c>
      <c r="D452" s="52" t="s">
        <v>1204</v>
      </c>
      <c r="E452" s="52" t="s">
        <v>38</v>
      </c>
      <c r="F452" s="52" t="s">
        <v>254</v>
      </c>
      <c r="G452" s="52" t="s">
        <v>77</v>
      </c>
      <c r="H452" s="50">
        <v>94000000</v>
      </c>
      <c r="I452" s="53">
        <v>155</v>
      </c>
      <c r="J452" s="52" t="s">
        <v>78</v>
      </c>
      <c r="K452" s="53">
        <v>2400</v>
      </c>
      <c r="L452" s="52" t="s">
        <v>215</v>
      </c>
      <c r="M452" s="52" t="s">
        <v>1243</v>
      </c>
      <c r="N452" s="53">
        <v>1</v>
      </c>
      <c r="O452" s="52" t="s">
        <v>81</v>
      </c>
      <c r="P452" s="52" t="s">
        <v>82</v>
      </c>
    </row>
    <row r="453" spans="3:16" x14ac:dyDescent="0.3">
      <c r="C453" s="52" t="s">
        <v>1193</v>
      </c>
      <c r="D453" s="52" t="s">
        <v>1245</v>
      </c>
      <c r="E453" s="52" t="s">
        <v>48</v>
      </c>
      <c r="F453" s="52" t="s">
        <v>235</v>
      </c>
      <c r="G453" s="52" t="s">
        <v>77</v>
      </c>
      <c r="H453" s="50">
        <v>120900000</v>
      </c>
      <c r="I453" s="53">
        <v>168</v>
      </c>
      <c r="J453" s="52" t="s">
        <v>78</v>
      </c>
      <c r="K453" s="53">
        <v>2362</v>
      </c>
      <c r="L453" s="52" t="s">
        <v>215</v>
      </c>
      <c r="M453" s="52" t="s">
        <v>1244</v>
      </c>
      <c r="N453" s="53">
        <v>1</v>
      </c>
      <c r="O453" s="52" t="s">
        <v>81</v>
      </c>
      <c r="P453" s="52" t="s">
        <v>104</v>
      </c>
    </row>
    <row r="454" spans="3:16" x14ac:dyDescent="0.3">
      <c r="C454" s="52" t="s">
        <v>1193</v>
      </c>
      <c r="D454" s="52" t="s">
        <v>1240</v>
      </c>
      <c r="E454" s="52" t="s">
        <v>308</v>
      </c>
      <c r="F454" s="52" t="s">
        <v>1247</v>
      </c>
      <c r="G454" s="52" t="s">
        <v>77</v>
      </c>
      <c r="H454" s="50">
        <v>123600000</v>
      </c>
      <c r="I454" s="53">
        <v>215</v>
      </c>
      <c r="J454" s="52" t="s">
        <v>78</v>
      </c>
      <c r="K454" s="53">
        <v>3300</v>
      </c>
      <c r="L454" s="52" t="s">
        <v>215</v>
      </c>
      <c r="M454" s="52" t="s">
        <v>1246</v>
      </c>
      <c r="N454" s="53">
        <v>1</v>
      </c>
      <c r="O454" s="52" t="s">
        <v>81</v>
      </c>
      <c r="P454" s="52" t="s">
        <v>104</v>
      </c>
    </row>
    <row r="455" spans="3:16" x14ac:dyDescent="0.3">
      <c r="C455" s="52" t="s">
        <v>1193</v>
      </c>
      <c r="D455" s="52" t="s">
        <v>1230</v>
      </c>
      <c r="E455" s="52" t="s">
        <v>357</v>
      </c>
      <c r="F455" s="52" t="s">
        <v>1249</v>
      </c>
      <c r="G455" s="52" t="s">
        <v>77</v>
      </c>
      <c r="H455" s="50">
        <v>132500000</v>
      </c>
      <c r="I455" s="53">
        <v>266</v>
      </c>
      <c r="J455" s="52" t="s">
        <v>78</v>
      </c>
      <c r="K455" s="53">
        <v>3500</v>
      </c>
      <c r="L455" s="52" t="s">
        <v>212</v>
      </c>
      <c r="M455" s="52" t="s">
        <v>1248</v>
      </c>
      <c r="N455" s="53">
        <v>1</v>
      </c>
      <c r="O455" s="52" t="s">
        <v>81</v>
      </c>
      <c r="P455" s="52" t="s">
        <v>104</v>
      </c>
    </row>
    <row r="456" spans="3:16" x14ac:dyDescent="0.3">
      <c r="C456" s="52" t="s">
        <v>1193</v>
      </c>
      <c r="D456" s="52" t="s">
        <v>1230</v>
      </c>
      <c r="E456" s="52" t="s">
        <v>1218</v>
      </c>
      <c r="F456" s="52" t="s">
        <v>474</v>
      </c>
      <c r="G456" s="52" t="s">
        <v>77</v>
      </c>
      <c r="H456" s="50">
        <v>160300000</v>
      </c>
      <c r="I456" s="53">
        <v>266</v>
      </c>
      <c r="J456" s="52" t="s">
        <v>78</v>
      </c>
      <c r="K456" s="53">
        <v>3500</v>
      </c>
      <c r="L456" s="52" t="s">
        <v>212</v>
      </c>
      <c r="M456" s="52" t="s">
        <v>1250</v>
      </c>
      <c r="N456" s="53">
        <v>1</v>
      </c>
      <c r="O456" s="52" t="s">
        <v>81</v>
      </c>
      <c r="P456" s="52" t="s">
        <v>82</v>
      </c>
    </row>
    <row r="457" spans="3:16" x14ac:dyDescent="0.3">
      <c r="C457" s="52" t="s">
        <v>1193</v>
      </c>
      <c r="D457" s="52" t="s">
        <v>1230</v>
      </c>
      <c r="E457" s="52" t="s">
        <v>357</v>
      </c>
      <c r="F457" s="52" t="s">
        <v>1231</v>
      </c>
      <c r="G457" s="52" t="s">
        <v>77</v>
      </c>
      <c r="H457" s="50">
        <v>119800000</v>
      </c>
      <c r="I457" s="53">
        <v>230</v>
      </c>
      <c r="J457" s="52" t="s">
        <v>78</v>
      </c>
      <c r="K457" s="53">
        <v>3300</v>
      </c>
      <c r="L457" s="52" t="s">
        <v>212</v>
      </c>
      <c r="M457" s="52" t="s">
        <v>1251</v>
      </c>
      <c r="N457" s="53">
        <v>1</v>
      </c>
      <c r="O457" s="52" t="s">
        <v>81</v>
      </c>
      <c r="P457" s="52" t="s">
        <v>82</v>
      </c>
    </row>
    <row r="458" spans="3:16" x14ac:dyDescent="0.3">
      <c r="C458" s="52" t="s">
        <v>1193</v>
      </c>
      <c r="D458" s="52" t="s">
        <v>1253</v>
      </c>
      <c r="E458" s="52" t="s">
        <v>313</v>
      </c>
      <c r="F458" s="52" t="s">
        <v>1249</v>
      </c>
      <c r="G458" s="52" t="s">
        <v>77</v>
      </c>
      <c r="H458" s="50">
        <v>149900000</v>
      </c>
      <c r="I458" s="53">
        <v>268</v>
      </c>
      <c r="J458" s="52" t="s">
        <v>78</v>
      </c>
      <c r="K458" s="53">
        <v>3500</v>
      </c>
      <c r="L458" s="52" t="s">
        <v>212</v>
      </c>
      <c r="M458" s="52" t="s">
        <v>1252</v>
      </c>
      <c r="N458" s="53">
        <v>1</v>
      </c>
      <c r="O458" s="52" t="s">
        <v>81</v>
      </c>
      <c r="P458" s="52" t="s">
        <v>104</v>
      </c>
    </row>
    <row r="459" spans="3:16" x14ac:dyDescent="0.3">
      <c r="C459" s="52" t="s">
        <v>1193</v>
      </c>
      <c r="D459" s="52" t="s">
        <v>1255</v>
      </c>
      <c r="E459" s="52" t="s">
        <v>1256</v>
      </c>
      <c r="F459" s="52" t="s">
        <v>1257</v>
      </c>
      <c r="G459" s="52" t="s">
        <v>77</v>
      </c>
      <c r="H459" s="50">
        <v>94900000</v>
      </c>
      <c r="I459" s="53">
        <v>158</v>
      </c>
      <c r="J459" s="52" t="s">
        <v>42</v>
      </c>
      <c r="K459" s="53">
        <v>2694</v>
      </c>
      <c r="L459" s="52" t="s">
        <v>916</v>
      </c>
      <c r="M459" s="52" t="s">
        <v>1254</v>
      </c>
      <c r="N459" s="53">
        <v>1</v>
      </c>
      <c r="O459" s="52" t="s">
        <v>81</v>
      </c>
      <c r="P459" s="52" t="s">
        <v>82</v>
      </c>
    </row>
    <row r="460" spans="3:16" x14ac:dyDescent="0.3">
      <c r="C460" s="52" t="s">
        <v>1193</v>
      </c>
      <c r="D460" s="52" t="s">
        <v>1255</v>
      </c>
      <c r="E460" s="52" t="s">
        <v>1256</v>
      </c>
      <c r="F460" s="52" t="s">
        <v>1259</v>
      </c>
      <c r="G460" s="52" t="s">
        <v>77</v>
      </c>
      <c r="H460" s="50">
        <v>98600000</v>
      </c>
      <c r="I460" s="53">
        <v>158</v>
      </c>
      <c r="J460" s="52" t="s">
        <v>78</v>
      </c>
      <c r="K460" s="53">
        <v>2694</v>
      </c>
      <c r="L460" s="52" t="s">
        <v>916</v>
      </c>
      <c r="M460" s="52" t="s">
        <v>1258</v>
      </c>
      <c r="N460" s="53">
        <v>1</v>
      </c>
      <c r="O460" s="52" t="s">
        <v>81</v>
      </c>
      <c r="P460" s="52" t="s">
        <v>82</v>
      </c>
    </row>
    <row r="461" spans="3:16" x14ac:dyDescent="0.3">
      <c r="C461" s="52" t="s">
        <v>1193</v>
      </c>
      <c r="D461" s="52" t="s">
        <v>1261</v>
      </c>
      <c r="E461" s="52" t="s">
        <v>357</v>
      </c>
      <c r="F461" s="52" t="s">
        <v>474</v>
      </c>
      <c r="G461" s="52" t="s">
        <v>77</v>
      </c>
      <c r="H461" s="50">
        <v>125000000</v>
      </c>
      <c r="I461" s="53">
        <v>266</v>
      </c>
      <c r="J461" s="52" t="s">
        <v>78</v>
      </c>
      <c r="K461" s="53">
        <v>3500</v>
      </c>
      <c r="L461" s="52" t="s">
        <v>212</v>
      </c>
      <c r="M461" s="52" t="s">
        <v>1260</v>
      </c>
      <c r="N461" s="53">
        <v>1</v>
      </c>
      <c r="O461" s="52" t="s">
        <v>81</v>
      </c>
      <c r="P461" s="52" t="s">
        <v>82</v>
      </c>
    </row>
    <row r="462" spans="3:16" x14ac:dyDescent="0.3">
      <c r="C462" s="52" t="s">
        <v>1193</v>
      </c>
      <c r="D462" s="52" t="s">
        <v>1261</v>
      </c>
      <c r="E462" s="52" t="s">
        <v>357</v>
      </c>
      <c r="F462" s="52" t="s">
        <v>1259</v>
      </c>
      <c r="G462" s="52" t="s">
        <v>77</v>
      </c>
      <c r="H462" s="50">
        <v>112100000</v>
      </c>
      <c r="I462" s="53">
        <v>187</v>
      </c>
      <c r="J462" s="52" t="s">
        <v>78</v>
      </c>
      <c r="K462" s="53">
        <v>2700</v>
      </c>
      <c r="L462" s="52" t="s">
        <v>212</v>
      </c>
      <c r="M462" s="52" t="s">
        <v>1262</v>
      </c>
      <c r="N462" s="53">
        <v>1</v>
      </c>
      <c r="O462" s="52" t="s">
        <v>81</v>
      </c>
      <c r="P462" s="52" t="s">
        <v>82</v>
      </c>
    </row>
    <row r="463" spans="3:16" x14ac:dyDescent="0.3">
      <c r="C463" s="52" t="s">
        <v>1193</v>
      </c>
      <c r="D463" s="52" t="s">
        <v>1261</v>
      </c>
      <c r="E463" s="52" t="s">
        <v>44</v>
      </c>
      <c r="F463" s="52" t="s">
        <v>474</v>
      </c>
      <c r="G463" s="52" t="s">
        <v>77</v>
      </c>
      <c r="H463" s="50">
        <v>143800000</v>
      </c>
      <c r="I463" s="53">
        <v>266</v>
      </c>
      <c r="J463" s="52" t="s">
        <v>78</v>
      </c>
      <c r="K463" s="53">
        <v>3500</v>
      </c>
      <c r="L463" s="52" t="s">
        <v>212</v>
      </c>
      <c r="M463" s="52" t="s">
        <v>1263</v>
      </c>
      <c r="N463" s="53">
        <v>1</v>
      </c>
      <c r="O463" s="52" t="s">
        <v>81</v>
      </c>
      <c r="P463" s="52" t="s">
        <v>82</v>
      </c>
    </row>
    <row r="464" spans="3:16" x14ac:dyDescent="0.3">
      <c r="C464" s="52" t="s">
        <v>1193</v>
      </c>
      <c r="D464" s="52" t="s">
        <v>1245</v>
      </c>
      <c r="E464" s="52" t="s">
        <v>1265</v>
      </c>
      <c r="F464" s="52" t="s">
        <v>892</v>
      </c>
      <c r="G464" s="52" t="s">
        <v>77</v>
      </c>
      <c r="H464" s="50">
        <v>98600000</v>
      </c>
      <c r="I464" s="53">
        <v>168</v>
      </c>
      <c r="J464" s="52" t="s">
        <v>42</v>
      </c>
      <c r="K464" s="53">
        <v>2362</v>
      </c>
      <c r="L464" s="52" t="s">
        <v>215</v>
      </c>
      <c r="M464" s="52" t="s">
        <v>1264</v>
      </c>
      <c r="N464" s="53">
        <v>1</v>
      </c>
      <c r="O464" s="52" t="s">
        <v>81</v>
      </c>
      <c r="P464" s="52" t="s">
        <v>82</v>
      </c>
    </row>
    <row r="465" spans="3:16" x14ac:dyDescent="0.3">
      <c r="C465" s="52" t="s">
        <v>1193</v>
      </c>
      <c r="D465" s="52" t="s">
        <v>1245</v>
      </c>
      <c r="E465" s="52" t="s">
        <v>1265</v>
      </c>
      <c r="F465" s="52" t="s">
        <v>684</v>
      </c>
      <c r="G465" s="52" t="s">
        <v>77</v>
      </c>
      <c r="H465" s="50">
        <v>103600000</v>
      </c>
      <c r="I465" s="53">
        <v>168</v>
      </c>
      <c r="J465" s="52" t="s">
        <v>78</v>
      </c>
      <c r="K465" s="53">
        <v>2362</v>
      </c>
      <c r="L465" s="52" t="s">
        <v>215</v>
      </c>
      <c r="M465" s="52" t="s">
        <v>1266</v>
      </c>
      <c r="N465" s="53">
        <v>1</v>
      </c>
      <c r="O465" s="52" t="s">
        <v>81</v>
      </c>
      <c r="P465" s="52" t="s">
        <v>82</v>
      </c>
    </row>
    <row r="466" spans="3:16" x14ac:dyDescent="0.3">
      <c r="C466" s="52" t="s">
        <v>1193</v>
      </c>
      <c r="D466" s="52" t="s">
        <v>1261</v>
      </c>
      <c r="E466" s="52" t="s">
        <v>1218</v>
      </c>
      <c r="F466" s="52" t="s">
        <v>474</v>
      </c>
      <c r="G466" s="52" t="s">
        <v>77</v>
      </c>
      <c r="H466" s="50">
        <v>167400000</v>
      </c>
      <c r="I466" s="53">
        <v>266</v>
      </c>
      <c r="J466" s="52" t="s">
        <v>78</v>
      </c>
      <c r="K466" s="53">
        <v>3500</v>
      </c>
      <c r="L466" s="52" t="s">
        <v>212</v>
      </c>
      <c r="M466" s="52" t="s">
        <v>1267</v>
      </c>
      <c r="N466" s="53">
        <v>1</v>
      </c>
      <c r="O466" s="52" t="s">
        <v>81</v>
      </c>
      <c r="P466" s="52" t="s">
        <v>82</v>
      </c>
    </row>
    <row r="467" spans="3:16" x14ac:dyDescent="0.3">
      <c r="C467" s="52" t="s">
        <v>1193</v>
      </c>
      <c r="D467" s="52" t="s">
        <v>1230</v>
      </c>
      <c r="E467" s="52" t="s">
        <v>357</v>
      </c>
      <c r="F467" s="52" t="s">
        <v>474</v>
      </c>
      <c r="G467" s="52" t="s">
        <v>77</v>
      </c>
      <c r="H467" s="50">
        <v>123000000</v>
      </c>
      <c r="I467" s="53">
        <v>266</v>
      </c>
      <c r="J467" s="52" t="s">
        <v>78</v>
      </c>
      <c r="K467" s="53">
        <v>3500</v>
      </c>
      <c r="L467" s="52" t="s">
        <v>212</v>
      </c>
      <c r="M467" s="52" t="s">
        <v>1268</v>
      </c>
      <c r="N467" s="53">
        <v>1</v>
      </c>
      <c r="O467" s="52" t="s">
        <v>81</v>
      </c>
      <c r="P467" s="52" t="s">
        <v>82</v>
      </c>
    </row>
    <row r="468" spans="3:16" x14ac:dyDescent="0.3">
      <c r="C468" s="52" t="s">
        <v>1193</v>
      </c>
      <c r="D468" s="52" t="s">
        <v>1270</v>
      </c>
      <c r="E468" s="52" t="s">
        <v>1256</v>
      </c>
      <c r="F468" s="52" t="s">
        <v>1259</v>
      </c>
      <c r="G468" s="52" t="s">
        <v>77</v>
      </c>
      <c r="H468" s="50">
        <v>142600000</v>
      </c>
      <c r="I468" s="53">
        <v>158</v>
      </c>
      <c r="J468" s="52" t="s">
        <v>78</v>
      </c>
      <c r="K468" s="53">
        <v>2694</v>
      </c>
      <c r="L468" s="52" t="s">
        <v>916</v>
      </c>
      <c r="M468" s="52" t="s">
        <v>1269</v>
      </c>
      <c r="N468" s="53">
        <v>1</v>
      </c>
      <c r="O468" s="52" t="s">
        <v>81</v>
      </c>
      <c r="P468" s="52" t="s">
        <v>82</v>
      </c>
    </row>
    <row r="469" spans="3:16" x14ac:dyDescent="0.3">
      <c r="C469" s="52" t="s">
        <v>1193</v>
      </c>
      <c r="D469" s="52" t="s">
        <v>1270</v>
      </c>
      <c r="E469" s="52" t="s">
        <v>1256</v>
      </c>
      <c r="F469" s="52" t="s">
        <v>1257</v>
      </c>
      <c r="G469" s="52" t="s">
        <v>77</v>
      </c>
      <c r="H469" s="50">
        <v>136800000</v>
      </c>
      <c r="I469" s="53">
        <v>158</v>
      </c>
      <c r="J469" s="52" t="s">
        <v>42</v>
      </c>
      <c r="K469" s="53">
        <v>2694</v>
      </c>
      <c r="L469" s="52" t="s">
        <v>916</v>
      </c>
      <c r="M469" s="52" t="s">
        <v>1271</v>
      </c>
      <c r="N469" s="53">
        <v>1</v>
      </c>
      <c r="O469" s="52" t="s">
        <v>81</v>
      </c>
      <c r="P469" s="52" t="s">
        <v>82</v>
      </c>
    </row>
    <row r="470" spans="3:16" x14ac:dyDescent="0.3">
      <c r="C470" s="52" t="s">
        <v>1193</v>
      </c>
      <c r="D470" s="52" t="s">
        <v>1245</v>
      </c>
      <c r="E470" s="52" t="s">
        <v>83</v>
      </c>
      <c r="F470" s="52" t="s">
        <v>892</v>
      </c>
      <c r="G470" s="52" t="s">
        <v>77</v>
      </c>
      <c r="H470" s="50">
        <v>98600000</v>
      </c>
      <c r="I470" s="53">
        <v>168</v>
      </c>
      <c r="J470" s="52" t="s">
        <v>42</v>
      </c>
      <c r="K470" s="53">
        <v>2362</v>
      </c>
      <c r="L470" s="52" t="s">
        <v>215</v>
      </c>
      <c r="M470" s="52" t="s">
        <v>1272</v>
      </c>
      <c r="N470" s="53">
        <v>1</v>
      </c>
      <c r="O470" s="52" t="s">
        <v>81</v>
      </c>
      <c r="P470" s="52" t="s">
        <v>82</v>
      </c>
    </row>
    <row r="471" spans="3:16" x14ac:dyDescent="0.3">
      <c r="C471" s="52" t="s">
        <v>1193</v>
      </c>
      <c r="D471" s="52" t="s">
        <v>1274</v>
      </c>
      <c r="E471" s="52" t="s">
        <v>1275</v>
      </c>
      <c r="F471" s="52" t="s">
        <v>1276</v>
      </c>
      <c r="G471" s="52" t="s">
        <v>77</v>
      </c>
      <c r="H471" s="50">
        <v>160900000</v>
      </c>
      <c r="I471" s="53">
        <v>178</v>
      </c>
      <c r="J471" s="52" t="s">
        <v>78</v>
      </c>
      <c r="K471" s="53">
        <v>2494</v>
      </c>
      <c r="L471" s="52" t="s">
        <v>215</v>
      </c>
      <c r="M471" s="52" t="s">
        <v>1273</v>
      </c>
      <c r="N471" s="53">
        <v>1</v>
      </c>
      <c r="O471" s="52" t="s">
        <v>81</v>
      </c>
      <c r="P471" s="52" t="s">
        <v>82</v>
      </c>
    </row>
    <row r="472" spans="3:16" x14ac:dyDescent="0.3">
      <c r="C472" s="52" t="s">
        <v>1193</v>
      </c>
      <c r="D472" s="52" t="s">
        <v>1261</v>
      </c>
      <c r="E472" s="52" t="s">
        <v>357</v>
      </c>
      <c r="F472" s="52" t="s">
        <v>1249</v>
      </c>
      <c r="G472" s="52" t="s">
        <v>77</v>
      </c>
      <c r="H472" s="50">
        <v>131400000</v>
      </c>
      <c r="I472" s="53">
        <v>266</v>
      </c>
      <c r="J472" s="52" t="s">
        <v>78</v>
      </c>
      <c r="K472" s="53">
        <v>3456</v>
      </c>
      <c r="L472" s="52" t="s">
        <v>212</v>
      </c>
      <c r="M472" s="52" t="s">
        <v>1277</v>
      </c>
      <c r="N472" s="53">
        <v>1</v>
      </c>
      <c r="O472" s="52" t="s">
        <v>81</v>
      </c>
      <c r="P472" s="52" t="s">
        <v>104</v>
      </c>
    </row>
    <row r="473" spans="3:16" x14ac:dyDescent="0.3">
      <c r="C473" s="52" t="s">
        <v>1193</v>
      </c>
      <c r="D473" s="52" t="s">
        <v>1274</v>
      </c>
      <c r="E473" s="52" t="s">
        <v>1265</v>
      </c>
      <c r="F473" s="52" t="s">
        <v>1279</v>
      </c>
      <c r="G473" s="52" t="s">
        <v>77</v>
      </c>
      <c r="H473" s="50">
        <v>140800000</v>
      </c>
      <c r="I473" s="53">
        <v>145</v>
      </c>
      <c r="J473" s="52" t="s">
        <v>78</v>
      </c>
      <c r="K473" s="53">
        <v>1987</v>
      </c>
      <c r="L473" s="52" t="s">
        <v>215</v>
      </c>
      <c r="M473" s="52" t="s">
        <v>1278</v>
      </c>
      <c r="N473" s="53">
        <v>1</v>
      </c>
      <c r="O473" s="52" t="s">
        <v>81</v>
      </c>
      <c r="P473" s="52" t="s">
        <v>82</v>
      </c>
    </row>
    <row r="474" spans="3:16" x14ac:dyDescent="0.3">
      <c r="C474" s="52" t="s">
        <v>1193</v>
      </c>
      <c r="D474" s="52" t="s">
        <v>1274</v>
      </c>
      <c r="E474" s="52" t="s">
        <v>1265</v>
      </c>
      <c r="F474" s="52" t="s">
        <v>1281</v>
      </c>
      <c r="G474" s="52" t="s">
        <v>77</v>
      </c>
      <c r="H474" s="50">
        <v>120100000</v>
      </c>
      <c r="I474" s="53">
        <v>145</v>
      </c>
      <c r="J474" s="52" t="s">
        <v>42</v>
      </c>
      <c r="K474" s="53">
        <v>1987</v>
      </c>
      <c r="L474" s="52" t="s">
        <v>215</v>
      </c>
      <c r="M474" s="52" t="s">
        <v>1280</v>
      </c>
      <c r="N474" s="53">
        <v>1</v>
      </c>
      <c r="O474" s="52" t="s">
        <v>81</v>
      </c>
      <c r="P474" s="52" t="s">
        <v>82</v>
      </c>
    </row>
    <row r="475" spans="3:16" x14ac:dyDescent="0.3">
      <c r="C475" s="52" t="s">
        <v>1193</v>
      </c>
      <c r="D475" s="52" t="s">
        <v>1283</v>
      </c>
      <c r="E475" s="52" t="s">
        <v>1202</v>
      </c>
      <c r="F475" s="52" t="s">
        <v>223</v>
      </c>
      <c r="G475" s="52" t="s">
        <v>77</v>
      </c>
      <c r="H475" s="50">
        <v>236000000</v>
      </c>
      <c r="I475" s="53">
        <v>381</v>
      </c>
      <c r="J475" s="52" t="s">
        <v>78</v>
      </c>
      <c r="K475" s="53">
        <v>5700</v>
      </c>
      <c r="L475" s="52" t="s">
        <v>212</v>
      </c>
      <c r="M475" s="52" t="s">
        <v>1282</v>
      </c>
      <c r="N475" s="53">
        <v>1</v>
      </c>
      <c r="O475" s="52" t="s">
        <v>81</v>
      </c>
      <c r="P475" s="52" t="s">
        <v>82</v>
      </c>
    </row>
    <row r="476" spans="3:16" x14ac:dyDescent="0.3">
      <c r="C476" s="52" t="s">
        <v>1284</v>
      </c>
      <c r="D476" s="52" t="s">
        <v>1287</v>
      </c>
      <c r="E476" s="52" t="s">
        <v>756</v>
      </c>
      <c r="F476" s="52" t="s">
        <v>1288</v>
      </c>
      <c r="G476" s="52" t="s">
        <v>77</v>
      </c>
      <c r="H476" s="50">
        <v>130100000</v>
      </c>
      <c r="I476" s="53">
        <v>150</v>
      </c>
      <c r="J476" s="52" t="s">
        <v>78</v>
      </c>
      <c r="K476" s="53">
        <v>2800</v>
      </c>
      <c r="L476" s="52" t="s">
        <v>90</v>
      </c>
      <c r="M476" s="52" t="s">
        <v>1286</v>
      </c>
      <c r="N476" s="53">
        <v>1</v>
      </c>
      <c r="O476" s="52" t="s">
        <v>81</v>
      </c>
      <c r="P476" s="52" t="s">
        <v>82</v>
      </c>
    </row>
    <row r="477" spans="3:16" x14ac:dyDescent="0.3">
      <c r="C477" s="52" t="s">
        <v>1284</v>
      </c>
      <c r="D477" s="52" t="s">
        <v>1290</v>
      </c>
      <c r="E477" s="52" t="s">
        <v>1291</v>
      </c>
      <c r="F477" s="52" t="s">
        <v>1292</v>
      </c>
      <c r="G477" s="52" t="s">
        <v>77</v>
      </c>
      <c r="H477" s="50">
        <v>113600000</v>
      </c>
      <c r="I477" s="53">
        <v>174</v>
      </c>
      <c r="J477" s="52" t="s">
        <v>103</v>
      </c>
      <c r="K477" s="53">
        <v>2460</v>
      </c>
      <c r="L477" s="52" t="s">
        <v>90</v>
      </c>
      <c r="M477" s="52" t="s">
        <v>1289</v>
      </c>
      <c r="N477" s="53">
        <v>1</v>
      </c>
      <c r="O477" s="52" t="s">
        <v>84</v>
      </c>
      <c r="P477" s="52" t="s">
        <v>104</v>
      </c>
    </row>
    <row r="478" spans="3:16" x14ac:dyDescent="0.3">
      <c r="C478" s="52" t="s">
        <v>1284</v>
      </c>
      <c r="D478" s="52" t="s">
        <v>1287</v>
      </c>
      <c r="E478" s="52" t="s">
        <v>476</v>
      </c>
      <c r="F478" s="52" t="s">
        <v>1294</v>
      </c>
      <c r="G478" s="52" t="s">
        <v>77</v>
      </c>
      <c r="H478" s="50">
        <v>106900000</v>
      </c>
      <c r="I478" s="53">
        <v>150</v>
      </c>
      <c r="J478" s="52" t="s">
        <v>42</v>
      </c>
      <c r="K478" s="53">
        <v>1800</v>
      </c>
      <c r="L478" s="52" t="s">
        <v>90</v>
      </c>
      <c r="M478" s="52" t="s">
        <v>1293</v>
      </c>
      <c r="N478" s="53">
        <v>1</v>
      </c>
      <c r="O478" s="52" t="s">
        <v>81</v>
      </c>
      <c r="P478" s="52" t="s">
        <v>82</v>
      </c>
    </row>
    <row r="479" spans="3:16" x14ac:dyDescent="0.3">
      <c r="C479" s="52" t="s">
        <v>1284</v>
      </c>
      <c r="D479" s="52" t="s">
        <v>1296</v>
      </c>
      <c r="E479" s="52" t="s">
        <v>350</v>
      </c>
      <c r="F479" s="52" t="s">
        <v>1297</v>
      </c>
      <c r="G479" s="52" t="s">
        <v>77</v>
      </c>
      <c r="H479" s="50">
        <v>89900000</v>
      </c>
      <c r="I479" s="53">
        <v>170</v>
      </c>
      <c r="J479" s="52" t="s">
        <v>103</v>
      </c>
      <c r="K479" s="53">
        <v>2480</v>
      </c>
      <c r="L479" s="52" t="s">
        <v>236</v>
      </c>
      <c r="M479" s="52" t="s">
        <v>1295</v>
      </c>
      <c r="N479" s="53">
        <v>1</v>
      </c>
      <c r="O479" s="52" t="s">
        <v>81</v>
      </c>
      <c r="P479" s="52" t="s">
        <v>82</v>
      </c>
    </row>
    <row r="480" spans="3:16" x14ac:dyDescent="0.3">
      <c r="C480" s="52" t="s">
        <v>1284</v>
      </c>
      <c r="D480" s="52" t="s">
        <v>1296</v>
      </c>
      <c r="E480" s="52" t="s">
        <v>350</v>
      </c>
      <c r="F480" s="52" t="s">
        <v>1299</v>
      </c>
      <c r="G480" s="52" t="s">
        <v>77</v>
      </c>
      <c r="H480" s="50">
        <v>93900000</v>
      </c>
      <c r="I480" s="53">
        <v>170</v>
      </c>
      <c r="J480" s="52" t="s">
        <v>103</v>
      </c>
      <c r="K480" s="53">
        <v>2480</v>
      </c>
      <c r="L480" s="52" t="s">
        <v>236</v>
      </c>
      <c r="M480" s="52" t="s">
        <v>1298</v>
      </c>
      <c r="N480" s="53">
        <v>1</v>
      </c>
      <c r="O480" s="52" t="s">
        <v>81</v>
      </c>
      <c r="P480" s="52" t="s">
        <v>82</v>
      </c>
    </row>
    <row r="481" spans="3:16" x14ac:dyDescent="0.3">
      <c r="C481" s="52" t="s">
        <v>1284</v>
      </c>
      <c r="D481" s="52" t="s">
        <v>1296</v>
      </c>
      <c r="E481" s="52" t="s">
        <v>350</v>
      </c>
      <c r="F481" s="52" t="s">
        <v>1301</v>
      </c>
      <c r="G481" s="52" t="s">
        <v>77</v>
      </c>
      <c r="H481" s="50">
        <v>95800000</v>
      </c>
      <c r="I481" s="53">
        <v>170</v>
      </c>
      <c r="J481" s="52" t="s">
        <v>103</v>
      </c>
      <c r="K481" s="53">
        <v>2480</v>
      </c>
      <c r="L481" s="52" t="s">
        <v>236</v>
      </c>
      <c r="M481" s="52" t="s">
        <v>1300</v>
      </c>
      <c r="N481" s="53">
        <v>1</v>
      </c>
      <c r="O481" s="52" t="s">
        <v>81</v>
      </c>
      <c r="P481" s="52" t="s">
        <v>82</v>
      </c>
    </row>
    <row r="482" spans="3:16" x14ac:dyDescent="0.3">
      <c r="C482" s="52" t="s">
        <v>1284</v>
      </c>
      <c r="D482" s="52" t="s">
        <v>1303</v>
      </c>
      <c r="E482" s="52" t="s">
        <v>44</v>
      </c>
      <c r="F482" s="52" t="s">
        <v>296</v>
      </c>
      <c r="G482" s="52" t="s">
        <v>77</v>
      </c>
      <c r="H482" s="50">
        <v>116300000</v>
      </c>
      <c r="I482" s="53">
        <v>197</v>
      </c>
      <c r="J482" s="52" t="s">
        <v>78</v>
      </c>
      <c r="K482" s="53">
        <v>3800</v>
      </c>
      <c r="L482" s="52" t="s">
        <v>377</v>
      </c>
      <c r="M482" s="52" t="s">
        <v>1302</v>
      </c>
      <c r="N482" s="53">
        <v>1</v>
      </c>
      <c r="O482" s="52" t="s">
        <v>81</v>
      </c>
      <c r="P482" s="52" t="s">
        <v>82</v>
      </c>
    </row>
    <row r="483" spans="3:16" x14ac:dyDescent="0.3">
      <c r="C483" s="52" t="s">
        <v>1284</v>
      </c>
      <c r="D483" s="52" t="s">
        <v>1285</v>
      </c>
      <c r="E483" s="52" t="s">
        <v>1305</v>
      </c>
      <c r="F483" s="52" t="s">
        <v>1306</v>
      </c>
      <c r="G483" s="52" t="s">
        <v>222</v>
      </c>
      <c r="H483" s="50">
        <v>117400000</v>
      </c>
      <c r="I483" s="53">
        <v>103</v>
      </c>
      <c r="J483" s="52" t="s">
        <v>42</v>
      </c>
      <c r="K483" s="53">
        <v>1968</v>
      </c>
      <c r="L483" s="52" t="s">
        <v>90</v>
      </c>
      <c r="M483" s="52" t="s">
        <v>1304</v>
      </c>
      <c r="N483" s="53">
        <v>1</v>
      </c>
      <c r="O483" s="52" t="s">
        <v>84</v>
      </c>
      <c r="P483" s="52" t="s">
        <v>82</v>
      </c>
    </row>
    <row r="484" spans="3:16" x14ac:dyDescent="0.3">
      <c r="C484" s="52" t="s">
        <v>1284</v>
      </c>
      <c r="D484" s="52" t="s">
        <v>1285</v>
      </c>
      <c r="E484" s="52" t="s">
        <v>1305</v>
      </c>
      <c r="F484" s="52" t="s">
        <v>1308</v>
      </c>
      <c r="G484" s="52" t="s">
        <v>222</v>
      </c>
      <c r="H484" s="50">
        <v>142500000</v>
      </c>
      <c r="I484" s="53">
        <v>138</v>
      </c>
      <c r="J484" s="52" t="s">
        <v>42</v>
      </c>
      <c r="K484" s="53">
        <v>1968</v>
      </c>
      <c r="L484" s="52" t="s">
        <v>90</v>
      </c>
      <c r="M484" s="52" t="s">
        <v>1307</v>
      </c>
      <c r="N484" s="53">
        <v>1</v>
      </c>
      <c r="O484" s="52" t="s">
        <v>84</v>
      </c>
      <c r="P484" s="52" t="s">
        <v>104</v>
      </c>
    </row>
    <row r="485" spans="3:16" x14ac:dyDescent="0.3">
      <c r="C485" s="52" t="s">
        <v>1284</v>
      </c>
      <c r="D485" s="52" t="s">
        <v>1310</v>
      </c>
      <c r="E485" s="52" t="s">
        <v>1311</v>
      </c>
      <c r="F485" s="52" t="s">
        <v>1312</v>
      </c>
      <c r="G485" s="52" t="s">
        <v>77</v>
      </c>
      <c r="H485" s="50">
        <v>76300000</v>
      </c>
      <c r="I485" s="53">
        <v>110</v>
      </c>
      <c r="J485" s="52" t="s">
        <v>103</v>
      </c>
      <c r="K485" s="53">
        <v>1598</v>
      </c>
      <c r="L485" s="52" t="s">
        <v>230</v>
      </c>
      <c r="M485" s="52" t="s">
        <v>1309</v>
      </c>
      <c r="N485" s="53">
        <v>1</v>
      </c>
      <c r="O485" s="52" t="s">
        <v>81</v>
      </c>
      <c r="P485" s="52" t="s">
        <v>82</v>
      </c>
    </row>
    <row r="486" spans="3:16" x14ac:dyDescent="0.3">
      <c r="C486" s="52" t="s">
        <v>1313</v>
      </c>
      <c r="D486" s="52" t="s">
        <v>1315</v>
      </c>
      <c r="E486" s="52" t="s">
        <v>407</v>
      </c>
      <c r="F486" s="52" t="s">
        <v>1316</v>
      </c>
      <c r="G486" s="52" t="s">
        <v>77</v>
      </c>
      <c r="H486" s="50">
        <v>89500000</v>
      </c>
      <c r="I486" s="53">
        <v>114</v>
      </c>
      <c r="J486" s="52" t="s">
        <v>78</v>
      </c>
      <c r="K486" s="53">
        <v>2316</v>
      </c>
      <c r="L486" s="52" t="s">
        <v>1317</v>
      </c>
      <c r="M486" s="52" t="s">
        <v>1314</v>
      </c>
      <c r="N486" s="53">
        <v>1</v>
      </c>
      <c r="O486" s="52" t="s">
        <v>81</v>
      </c>
      <c r="P486" s="52" t="s">
        <v>82</v>
      </c>
    </row>
    <row r="487" spans="3:16" x14ac:dyDescent="0.3">
      <c r="C487" s="52" t="s">
        <v>1313</v>
      </c>
      <c r="D487" s="52" t="s">
        <v>1319</v>
      </c>
      <c r="E487" s="52" t="s">
        <v>718</v>
      </c>
      <c r="F487" s="52" t="s">
        <v>1320</v>
      </c>
      <c r="G487" s="52" t="s">
        <v>77</v>
      </c>
      <c r="H487" s="50">
        <v>91000000</v>
      </c>
      <c r="I487" s="53">
        <v>204</v>
      </c>
      <c r="J487" s="52" t="s">
        <v>78</v>
      </c>
      <c r="K487" s="53">
        <v>2922</v>
      </c>
      <c r="L487" s="52" t="s">
        <v>1317</v>
      </c>
      <c r="M487" s="52" t="s">
        <v>1318</v>
      </c>
      <c r="N487" s="53">
        <v>1</v>
      </c>
      <c r="O487" s="52" t="s">
        <v>81</v>
      </c>
      <c r="P487" s="52" t="s">
        <v>82</v>
      </c>
    </row>
    <row r="488" spans="3:16" x14ac:dyDescent="0.3">
      <c r="C488" s="52" t="s">
        <v>1313</v>
      </c>
      <c r="D488" s="52" t="s">
        <v>45</v>
      </c>
      <c r="E488" s="52" t="s">
        <v>1322</v>
      </c>
      <c r="F488" s="52" t="s">
        <v>848</v>
      </c>
      <c r="G488" s="52" t="s">
        <v>77</v>
      </c>
      <c r="H488" s="50">
        <v>86900000</v>
      </c>
      <c r="I488" s="53">
        <v>168</v>
      </c>
      <c r="J488" s="52" t="s">
        <v>78</v>
      </c>
      <c r="K488" s="53">
        <v>2435</v>
      </c>
      <c r="L488" s="52" t="s">
        <v>1317</v>
      </c>
      <c r="M488" s="52" t="s">
        <v>1321</v>
      </c>
      <c r="N488" s="53">
        <v>1</v>
      </c>
      <c r="O488" s="52" t="s">
        <v>81</v>
      </c>
      <c r="P488" s="52" t="s">
        <v>82</v>
      </c>
    </row>
    <row r="489" spans="3:16" x14ac:dyDescent="0.3">
      <c r="C489" s="52" t="s">
        <v>1313</v>
      </c>
      <c r="D489" s="52" t="s">
        <v>1324</v>
      </c>
      <c r="E489" s="52" t="s">
        <v>757</v>
      </c>
      <c r="F489" s="52" t="s">
        <v>166</v>
      </c>
      <c r="G489" s="52" t="s">
        <v>77</v>
      </c>
      <c r="H489" s="50">
        <v>87500000</v>
      </c>
      <c r="I489" s="53">
        <v>136</v>
      </c>
      <c r="J489" s="52" t="s">
        <v>42</v>
      </c>
      <c r="K489" s="53">
        <v>1948</v>
      </c>
      <c r="L489" s="52" t="s">
        <v>1317</v>
      </c>
      <c r="M489" s="52" t="s">
        <v>1323</v>
      </c>
      <c r="N489" s="53">
        <v>1</v>
      </c>
      <c r="O489" s="52" t="s">
        <v>81</v>
      </c>
      <c r="P489" s="52" t="s">
        <v>82</v>
      </c>
    </row>
    <row r="490" spans="3:16" x14ac:dyDescent="0.3">
      <c r="C490" s="52" t="s">
        <v>1313</v>
      </c>
      <c r="D490" s="52" t="s">
        <v>1324</v>
      </c>
      <c r="E490" s="52" t="s">
        <v>228</v>
      </c>
      <c r="F490" s="52" t="s">
        <v>326</v>
      </c>
      <c r="G490" s="52" t="s">
        <v>77</v>
      </c>
      <c r="H490" s="50">
        <v>93400000</v>
      </c>
      <c r="I490" s="53">
        <v>122</v>
      </c>
      <c r="J490" s="52" t="s">
        <v>42</v>
      </c>
      <c r="K490" s="53">
        <v>1783</v>
      </c>
      <c r="L490" s="52" t="s">
        <v>1317</v>
      </c>
      <c r="M490" s="52" t="s">
        <v>1325</v>
      </c>
      <c r="N490" s="53">
        <v>1</v>
      </c>
      <c r="O490" s="52" t="s">
        <v>81</v>
      </c>
      <c r="P490" s="52" t="s">
        <v>82</v>
      </c>
    </row>
    <row r="491" spans="3:16" x14ac:dyDescent="0.3">
      <c r="C491" s="52" t="s">
        <v>1313</v>
      </c>
      <c r="D491" s="52" t="s">
        <v>1327</v>
      </c>
      <c r="E491" s="52" t="s">
        <v>1328</v>
      </c>
      <c r="F491" s="52" t="s">
        <v>1329</v>
      </c>
      <c r="G491" s="52" t="s">
        <v>77</v>
      </c>
      <c r="H491" s="50">
        <v>233000000</v>
      </c>
      <c r="I491" s="53">
        <v>272</v>
      </c>
      <c r="J491" s="52" t="s">
        <v>103</v>
      </c>
      <c r="K491" s="53">
        <v>2922</v>
      </c>
      <c r="L491" s="52" t="s">
        <v>1317</v>
      </c>
      <c r="M491" s="52" t="s">
        <v>1326</v>
      </c>
      <c r="N491" s="53">
        <v>1</v>
      </c>
      <c r="O491" s="52" t="s">
        <v>81</v>
      </c>
      <c r="P491" s="52" t="s">
        <v>104</v>
      </c>
    </row>
    <row r="492" spans="3:16" x14ac:dyDescent="0.3">
      <c r="C492" s="52" t="s">
        <v>1313</v>
      </c>
      <c r="D492" s="52" t="s">
        <v>1331</v>
      </c>
      <c r="E492" s="52" t="s">
        <v>1332</v>
      </c>
      <c r="F492" s="52" t="s">
        <v>1333</v>
      </c>
      <c r="G492" s="52" t="s">
        <v>77</v>
      </c>
      <c r="H492" s="50">
        <v>147600000</v>
      </c>
      <c r="I492" s="53">
        <v>163</v>
      </c>
      <c r="J492" s="52" t="s">
        <v>78</v>
      </c>
      <c r="K492" s="53">
        <v>2401</v>
      </c>
      <c r="L492" s="52" t="s">
        <v>1317</v>
      </c>
      <c r="M492" s="52" t="s">
        <v>1330</v>
      </c>
      <c r="N492" s="53">
        <v>1</v>
      </c>
      <c r="O492" s="52" t="s">
        <v>84</v>
      </c>
      <c r="P492" s="52" t="s">
        <v>82</v>
      </c>
    </row>
    <row r="493" spans="3:16" x14ac:dyDescent="0.3">
      <c r="C493" s="52" t="s">
        <v>1313</v>
      </c>
      <c r="D493" s="52" t="s">
        <v>1335</v>
      </c>
      <c r="E493" s="52" t="s">
        <v>1336</v>
      </c>
      <c r="F493" s="52" t="s">
        <v>235</v>
      </c>
      <c r="G493" s="52" t="s">
        <v>77</v>
      </c>
      <c r="H493" s="50">
        <v>133400000</v>
      </c>
      <c r="I493" s="53">
        <v>168</v>
      </c>
      <c r="J493" s="52" t="s">
        <v>78</v>
      </c>
      <c r="K493" s="53">
        <v>2435</v>
      </c>
      <c r="L493" s="52" t="s">
        <v>1317</v>
      </c>
      <c r="M493" s="52" t="s">
        <v>1334</v>
      </c>
      <c r="N493" s="53">
        <v>1</v>
      </c>
      <c r="O493" s="52" t="s">
        <v>81</v>
      </c>
      <c r="P493" s="52" t="s">
        <v>82</v>
      </c>
    </row>
    <row r="494" spans="3:16" x14ac:dyDescent="0.3">
      <c r="C494" s="52" t="s">
        <v>1313</v>
      </c>
      <c r="D494" s="52" t="s">
        <v>1338</v>
      </c>
      <c r="E494" s="52" t="s">
        <v>1339</v>
      </c>
      <c r="F494" s="52" t="s">
        <v>1165</v>
      </c>
      <c r="G494" s="52" t="s">
        <v>77</v>
      </c>
      <c r="H494" s="50">
        <v>160000000</v>
      </c>
      <c r="I494" s="53">
        <v>210</v>
      </c>
      <c r="J494" s="52" t="s">
        <v>42</v>
      </c>
      <c r="K494" s="53">
        <v>2521</v>
      </c>
      <c r="L494" s="52" t="s">
        <v>1317</v>
      </c>
      <c r="M494" s="52" t="s">
        <v>1337</v>
      </c>
      <c r="N494" s="53">
        <v>1</v>
      </c>
      <c r="O494" s="52" t="s">
        <v>81</v>
      </c>
      <c r="P494" s="52" t="s">
        <v>104</v>
      </c>
    </row>
    <row r="495" spans="3:16" x14ac:dyDescent="0.3">
      <c r="C495" s="52" t="s">
        <v>1313</v>
      </c>
      <c r="D495" s="52" t="s">
        <v>1327</v>
      </c>
      <c r="E495" s="52" t="s">
        <v>1339</v>
      </c>
      <c r="F495" s="52" t="s">
        <v>1341</v>
      </c>
      <c r="G495" s="52" t="s">
        <v>77</v>
      </c>
      <c r="H495" s="50">
        <v>198500000</v>
      </c>
      <c r="I495" s="53">
        <v>210</v>
      </c>
      <c r="J495" s="52" t="s">
        <v>103</v>
      </c>
      <c r="K495" s="53">
        <v>2521</v>
      </c>
      <c r="L495" s="52" t="s">
        <v>1317</v>
      </c>
      <c r="M495" s="52" t="s">
        <v>1340</v>
      </c>
      <c r="N495" s="53">
        <v>1</v>
      </c>
      <c r="O495" s="52" t="s">
        <v>81</v>
      </c>
      <c r="P495" s="52" t="s">
        <v>104</v>
      </c>
    </row>
    <row r="496" spans="3:16" x14ac:dyDescent="0.3">
      <c r="C496" s="52" t="s">
        <v>1313</v>
      </c>
      <c r="D496" s="52" t="s">
        <v>1327</v>
      </c>
      <c r="E496" s="52" t="s">
        <v>1343</v>
      </c>
      <c r="F496" s="52" t="s">
        <v>1344</v>
      </c>
      <c r="G496" s="52" t="s">
        <v>77</v>
      </c>
      <c r="H496" s="50">
        <v>265000000</v>
      </c>
      <c r="I496" s="53">
        <v>315</v>
      </c>
      <c r="J496" s="52" t="s">
        <v>78</v>
      </c>
      <c r="K496" s="53">
        <v>4414</v>
      </c>
      <c r="L496" s="52" t="s">
        <v>1317</v>
      </c>
      <c r="M496" s="52" t="s">
        <v>1342</v>
      </c>
      <c r="N496" s="53">
        <v>1</v>
      </c>
      <c r="O496" s="52" t="s">
        <v>81</v>
      </c>
      <c r="P496" s="52" t="s">
        <v>104</v>
      </c>
    </row>
    <row r="497" spans="3:16" x14ac:dyDescent="0.3">
      <c r="C497" s="52" t="s">
        <v>1313</v>
      </c>
      <c r="D497" s="52" t="s">
        <v>1335</v>
      </c>
      <c r="E497" s="52" t="s">
        <v>1346</v>
      </c>
      <c r="F497" s="52" t="s">
        <v>1165</v>
      </c>
      <c r="G497" s="52" t="s">
        <v>77</v>
      </c>
      <c r="H497" s="50">
        <v>147300000</v>
      </c>
      <c r="I497" s="53">
        <v>220</v>
      </c>
      <c r="J497" s="52" t="s">
        <v>42</v>
      </c>
      <c r="K497" s="53">
        <v>2521</v>
      </c>
      <c r="L497" s="52" t="s">
        <v>1317</v>
      </c>
      <c r="M497" s="52" t="s">
        <v>1345</v>
      </c>
      <c r="N497" s="53">
        <v>1</v>
      </c>
      <c r="O497" s="52" t="s">
        <v>81</v>
      </c>
      <c r="P497" s="52" t="s">
        <v>82</v>
      </c>
    </row>
    <row r="498" spans="3:16" x14ac:dyDescent="0.3">
      <c r="C498" s="52" t="s">
        <v>1313</v>
      </c>
      <c r="D498" s="52" t="s">
        <v>1327</v>
      </c>
      <c r="E498" s="52" t="s">
        <v>1348</v>
      </c>
      <c r="F498" s="52" t="s">
        <v>752</v>
      </c>
      <c r="G498" s="52" t="s">
        <v>77</v>
      </c>
      <c r="H498" s="50">
        <v>175000000</v>
      </c>
      <c r="I498" s="53">
        <v>238</v>
      </c>
      <c r="J498" s="52" t="s">
        <v>103</v>
      </c>
      <c r="K498" s="53">
        <v>3192</v>
      </c>
      <c r="L498" s="52" t="s">
        <v>1317</v>
      </c>
      <c r="M498" s="52" t="s">
        <v>1347</v>
      </c>
      <c r="N498" s="53">
        <v>1</v>
      </c>
      <c r="O498" s="52" t="s">
        <v>81</v>
      </c>
      <c r="P498" s="52" t="s">
        <v>104</v>
      </c>
    </row>
    <row r="499" spans="3:16" x14ac:dyDescent="0.3">
      <c r="C499" s="52" t="s">
        <v>1313</v>
      </c>
      <c r="D499" s="52" t="s">
        <v>1338</v>
      </c>
      <c r="E499" s="52" t="s">
        <v>1350</v>
      </c>
      <c r="F499" s="52" t="s">
        <v>1351</v>
      </c>
      <c r="G499" s="52" t="s">
        <v>77</v>
      </c>
      <c r="H499" s="50">
        <v>150000000</v>
      </c>
      <c r="I499" s="53">
        <v>238</v>
      </c>
      <c r="J499" s="52" t="s">
        <v>103</v>
      </c>
      <c r="K499" s="53">
        <v>3192</v>
      </c>
      <c r="L499" s="52" t="s">
        <v>1317</v>
      </c>
      <c r="M499" s="52" t="s">
        <v>1349</v>
      </c>
      <c r="N499" s="53">
        <v>1</v>
      </c>
      <c r="O499" s="52" t="s">
        <v>81</v>
      </c>
      <c r="P499" s="52" t="s">
        <v>104</v>
      </c>
    </row>
    <row r="500" spans="3:16" x14ac:dyDescent="0.3">
      <c r="C500" s="52" t="s">
        <v>1313</v>
      </c>
      <c r="D500" s="52" t="s">
        <v>1327</v>
      </c>
      <c r="E500" s="52" t="s">
        <v>1332</v>
      </c>
      <c r="F500" s="52" t="s">
        <v>1353</v>
      </c>
      <c r="G500" s="52" t="s">
        <v>77</v>
      </c>
      <c r="H500" s="50">
        <v>209300000</v>
      </c>
      <c r="I500" s="53">
        <v>185</v>
      </c>
      <c r="J500" s="52" t="s">
        <v>103</v>
      </c>
      <c r="K500" s="53">
        <v>2400</v>
      </c>
      <c r="L500" s="52" t="s">
        <v>1317</v>
      </c>
      <c r="M500" s="52" t="s">
        <v>1352</v>
      </c>
      <c r="N500" s="53">
        <v>1</v>
      </c>
      <c r="O500" s="52" t="s">
        <v>84</v>
      </c>
      <c r="P500" s="52" t="s">
        <v>104</v>
      </c>
    </row>
    <row r="501" spans="3:16" x14ac:dyDescent="0.3">
      <c r="C501" s="52" t="s">
        <v>1313</v>
      </c>
      <c r="D501" s="52" t="s">
        <v>1338</v>
      </c>
      <c r="E501" s="52" t="s">
        <v>1355</v>
      </c>
      <c r="F501" s="52" t="s">
        <v>1356</v>
      </c>
      <c r="G501" s="52" t="s">
        <v>77</v>
      </c>
      <c r="H501" s="50">
        <v>131300000</v>
      </c>
      <c r="I501" s="53">
        <v>201</v>
      </c>
      <c r="J501" s="52" t="s">
        <v>103</v>
      </c>
      <c r="K501" s="53">
        <v>2401</v>
      </c>
      <c r="L501" s="52" t="s">
        <v>1317</v>
      </c>
      <c r="M501" s="52" t="s">
        <v>1354</v>
      </c>
      <c r="N501" s="53">
        <v>1</v>
      </c>
      <c r="O501" s="52" t="s">
        <v>84</v>
      </c>
      <c r="P501" s="52" t="s">
        <v>104</v>
      </c>
    </row>
    <row r="502" spans="3:16" x14ac:dyDescent="0.3">
      <c r="C502" s="52" t="s">
        <v>1313</v>
      </c>
      <c r="D502" s="52" t="s">
        <v>1338</v>
      </c>
      <c r="E502" s="52" t="s">
        <v>1355</v>
      </c>
      <c r="F502" s="52" t="s">
        <v>1353</v>
      </c>
      <c r="G502" s="52" t="s">
        <v>77</v>
      </c>
      <c r="H502" s="50">
        <v>118800000</v>
      </c>
      <c r="I502" s="53">
        <v>201</v>
      </c>
      <c r="J502" s="52" t="s">
        <v>103</v>
      </c>
      <c r="K502" s="53">
        <v>2401</v>
      </c>
      <c r="L502" s="52" t="s">
        <v>1317</v>
      </c>
      <c r="M502" s="52" t="s">
        <v>1357</v>
      </c>
      <c r="N502" s="53">
        <v>1</v>
      </c>
      <c r="O502" s="52" t="s">
        <v>84</v>
      </c>
      <c r="P502" s="52" t="s">
        <v>104</v>
      </c>
    </row>
    <row r="503" spans="3:16" x14ac:dyDescent="0.3">
      <c r="C503" s="52" t="s">
        <v>1313</v>
      </c>
      <c r="D503" s="52" t="s">
        <v>1359</v>
      </c>
      <c r="E503" s="52" t="s">
        <v>1360</v>
      </c>
      <c r="F503" s="52" t="s">
        <v>1361</v>
      </c>
      <c r="G503" s="52" t="s">
        <v>77</v>
      </c>
      <c r="H503" s="50">
        <v>144000000</v>
      </c>
      <c r="I503" s="53">
        <v>203</v>
      </c>
      <c r="J503" s="52" t="s">
        <v>103</v>
      </c>
      <c r="K503" s="53">
        <v>1999</v>
      </c>
      <c r="L503" s="52" t="s">
        <v>1317</v>
      </c>
      <c r="M503" s="52" t="s">
        <v>1358</v>
      </c>
      <c r="N503" s="53">
        <v>1</v>
      </c>
      <c r="O503" s="52" t="s">
        <v>81</v>
      </c>
      <c r="P503" s="52" t="s">
        <v>82</v>
      </c>
    </row>
    <row r="504" spans="3:16" x14ac:dyDescent="0.3">
      <c r="C504" s="52" t="s">
        <v>1313</v>
      </c>
      <c r="D504" s="52" t="s">
        <v>1327</v>
      </c>
      <c r="E504" s="52" t="s">
        <v>1363</v>
      </c>
      <c r="F504" s="52" t="s">
        <v>1353</v>
      </c>
      <c r="G504" s="52" t="s">
        <v>77</v>
      </c>
      <c r="H504" s="50">
        <v>176900000</v>
      </c>
      <c r="I504" s="53">
        <v>185</v>
      </c>
      <c r="J504" s="52" t="s">
        <v>103</v>
      </c>
      <c r="K504" s="53">
        <v>2400</v>
      </c>
      <c r="L504" s="52" t="s">
        <v>1317</v>
      </c>
      <c r="M504" s="52" t="s">
        <v>1362</v>
      </c>
      <c r="N504" s="53">
        <v>1</v>
      </c>
      <c r="O504" s="52" t="s">
        <v>84</v>
      </c>
      <c r="P504" s="52" t="s">
        <v>104</v>
      </c>
    </row>
    <row r="505" spans="3:16" x14ac:dyDescent="0.3">
      <c r="C505" s="52" t="s">
        <v>1313</v>
      </c>
      <c r="D505" s="52" t="s">
        <v>1365</v>
      </c>
      <c r="E505" s="52" t="s">
        <v>1366</v>
      </c>
      <c r="F505" s="52" t="s">
        <v>1367</v>
      </c>
      <c r="G505" s="52" t="s">
        <v>77</v>
      </c>
      <c r="H505" s="50">
        <v>110000000</v>
      </c>
      <c r="I505" s="53">
        <v>180</v>
      </c>
      <c r="J505" s="52" t="s">
        <v>103</v>
      </c>
      <c r="K505" s="53">
        <v>1595</v>
      </c>
      <c r="L505" s="52" t="s">
        <v>1317</v>
      </c>
      <c r="M505" s="52" t="s">
        <v>1364</v>
      </c>
      <c r="N505" s="53">
        <v>1</v>
      </c>
      <c r="O505" s="52" t="s">
        <v>81</v>
      </c>
      <c r="P505" s="52" t="s">
        <v>82</v>
      </c>
    </row>
    <row r="506" spans="3:16" x14ac:dyDescent="0.3">
      <c r="C506" s="52" t="s">
        <v>1313</v>
      </c>
      <c r="D506" s="52" t="s">
        <v>1365</v>
      </c>
      <c r="E506" s="52" t="s">
        <v>1369</v>
      </c>
      <c r="F506" s="52" t="s">
        <v>1370</v>
      </c>
      <c r="G506" s="52" t="s">
        <v>77</v>
      </c>
      <c r="H506" s="50">
        <v>116300000</v>
      </c>
      <c r="I506" s="53">
        <v>304</v>
      </c>
      <c r="J506" s="52" t="s">
        <v>103</v>
      </c>
      <c r="K506" s="53">
        <v>2953</v>
      </c>
      <c r="L506" s="52" t="s">
        <v>1317</v>
      </c>
      <c r="M506" s="52" t="s">
        <v>1368</v>
      </c>
      <c r="N506" s="53">
        <v>1</v>
      </c>
      <c r="O506" s="52" t="s">
        <v>81</v>
      </c>
      <c r="P506" s="52" t="s">
        <v>104</v>
      </c>
    </row>
    <row r="507" spans="3:16" x14ac:dyDescent="0.3">
      <c r="C507" s="52" t="s">
        <v>1313</v>
      </c>
      <c r="D507" s="52" t="s">
        <v>1359</v>
      </c>
      <c r="E507" s="52" t="s">
        <v>1372</v>
      </c>
      <c r="F507" s="52" t="s">
        <v>143</v>
      </c>
      <c r="G507" s="52" t="s">
        <v>77</v>
      </c>
      <c r="H507" s="50">
        <v>142400000</v>
      </c>
      <c r="I507" s="53">
        <v>240</v>
      </c>
      <c r="J507" s="52" t="s">
        <v>103</v>
      </c>
      <c r="K507" s="53">
        <v>1999</v>
      </c>
      <c r="L507" s="52" t="s">
        <v>1317</v>
      </c>
      <c r="M507" s="52" t="s">
        <v>1371</v>
      </c>
      <c r="N507" s="53">
        <v>1</v>
      </c>
      <c r="O507" s="52" t="s">
        <v>81</v>
      </c>
      <c r="P507" s="52" t="s">
        <v>82</v>
      </c>
    </row>
    <row r="508" spans="3:16" x14ac:dyDescent="0.3">
      <c r="C508" s="52" t="s">
        <v>1313</v>
      </c>
      <c r="D508" s="52" t="s">
        <v>1327</v>
      </c>
      <c r="E508" s="52" t="s">
        <v>1374</v>
      </c>
      <c r="F508" s="52" t="s">
        <v>1341</v>
      </c>
      <c r="G508" s="52" t="s">
        <v>77</v>
      </c>
      <c r="H508" s="50">
        <v>173100000</v>
      </c>
      <c r="I508" s="53">
        <v>210</v>
      </c>
      <c r="J508" s="52" t="s">
        <v>103</v>
      </c>
      <c r="K508" s="53">
        <v>2521</v>
      </c>
      <c r="L508" s="52" t="s">
        <v>1317</v>
      </c>
      <c r="M508" s="52" t="s">
        <v>1373</v>
      </c>
      <c r="N508" s="53">
        <v>1</v>
      </c>
      <c r="O508" s="52" t="s">
        <v>81</v>
      </c>
      <c r="P508" s="52" t="s">
        <v>104</v>
      </c>
    </row>
    <row r="509" spans="3:16" x14ac:dyDescent="0.3">
      <c r="C509" s="52" t="s">
        <v>1313</v>
      </c>
      <c r="D509" s="52" t="s">
        <v>1327</v>
      </c>
      <c r="E509" s="52" t="s">
        <v>1376</v>
      </c>
      <c r="F509" s="52" t="s">
        <v>1377</v>
      </c>
      <c r="G509" s="52" t="s">
        <v>77</v>
      </c>
      <c r="H509" s="50">
        <v>196300000</v>
      </c>
      <c r="I509" s="53">
        <v>210</v>
      </c>
      <c r="J509" s="52" t="s">
        <v>103</v>
      </c>
      <c r="K509" s="53">
        <v>2521</v>
      </c>
      <c r="L509" s="52" t="s">
        <v>1317</v>
      </c>
      <c r="M509" s="52" t="s">
        <v>1375</v>
      </c>
      <c r="N509" s="53">
        <v>1</v>
      </c>
      <c r="O509" s="52" t="s">
        <v>81</v>
      </c>
      <c r="P509" s="52" t="s">
        <v>104</v>
      </c>
    </row>
    <row r="510" spans="3:16" x14ac:dyDescent="0.3">
      <c r="C510" s="52" t="s">
        <v>1313</v>
      </c>
      <c r="D510" s="52" t="s">
        <v>1379</v>
      </c>
      <c r="E510" s="52" t="s">
        <v>1380</v>
      </c>
      <c r="F510" s="52" t="s">
        <v>1381</v>
      </c>
      <c r="G510" s="52" t="s">
        <v>77</v>
      </c>
      <c r="H510" s="50">
        <v>131300000</v>
      </c>
      <c r="I510" s="53">
        <v>180</v>
      </c>
      <c r="J510" s="52" t="s">
        <v>103</v>
      </c>
      <c r="K510" s="53">
        <v>1596</v>
      </c>
      <c r="L510" s="52" t="s">
        <v>1317</v>
      </c>
      <c r="M510" s="52" t="s">
        <v>1378</v>
      </c>
      <c r="N510" s="53">
        <v>1</v>
      </c>
      <c r="O510" s="52" t="s">
        <v>81</v>
      </c>
      <c r="P510" s="52" t="s">
        <v>82</v>
      </c>
    </row>
    <row r="511" spans="3:16" x14ac:dyDescent="0.3">
      <c r="C511" s="52" t="s">
        <v>1313</v>
      </c>
      <c r="D511" s="52" t="s">
        <v>1383</v>
      </c>
      <c r="E511" s="52" t="s">
        <v>1384</v>
      </c>
      <c r="F511" s="52" t="s">
        <v>1385</v>
      </c>
      <c r="G511" s="52" t="s">
        <v>77</v>
      </c>
      <c r="H511" s="50">
        <v>175000000</v>
      </c>
      <c r="I511" s="53">
        <v>304</v>
      </c>
      <c r="J511" s="52" t="s">
        <v>103</v>
      </c>
      <c r="K511" s="53">
        <v>2953</v>
      </c>
      <c r="L511" s="52" t="s">
        <v>1317</v>
      </c>
      <c r="M511" s="52" t="s">
        <v>1382</v>
      </c>
      <c r="N511" s="53">
        <v>1</v>
      </c>
      <c r="O511" s="52" t="s">
        <v>81</v>
      </c>
      <c r="P511" s="52" t="s">
        <v>104</v>
      </c>
    </row>
    <row r="512" spans="3:16" x14ac:dyDescent="0.3">
      <c r="C512" s="52" t="s">
        <v>1313</v>
      </c>
      <c r="D512" s="52" t="s">
        <v>1383</v>
      </c>
      <c r="E512" s="52" t="s">
        <v>1346</v>
      </c>
      <c r="F512" s="52" t="s">
        <v>143</v>
      </c>
      <c r="G512" s="52" t="s">
        <v>77</v>
      </c>
      <c r="H512" s="50">
        <v>170000000</v>
      </c>
      <c r="I512" s="53">
        <v>245</v>
      </c>
      <c r="J512" s="52" t="s">
        <v>103</v>
      </c>
      <c r="K512" s="53">
        <v>1969</v>
      </c>
      <c r="L512" s="52" t="s">
        <v>1317</v>
      </c>
      <c r="M512" s="52" t="s">
        <v>1386</v>
      </c>
      <c r="N512" s="53">
        <v>1</v>
      </c>
      <c r="O512" s="52" t="s">
        <v>81</v>
      </c>
      <c r="P512" s="52" t="s">
        <v>82</v>
      </c>
    </row>
    <row r="513" spans="3:16" x14ac:dyDescent="0.3">
      <c r="C513" s="52" t="s">
        <v>1313</v>
      </c>
      <c r="D513" s="52" t="s">
        <v>1383</v>
      </c>
      <c r="E513" s="52" t="s">
        <v>1388</v>
      </c>
      <c r="F513" s="52" t="s">
        <v>1385</v>
      </c>
      <c r="G513" s="52" t="s">
        <v>77</v>
      </c>
      <c r="H513" s="50">
        <v>187500000</v>
      </c>
      <c r="I513" s="53">
        <v>304</v>
      </c>
      <c r="J513" s="52" t="s">
        <v>103</v>
      </c>
      <c r="K513" s="53">
        <v>2953</v>
      </c>
      <c r="L513" s="52" t="s">
        <v>1317</v>
      </c>
      <c r="M513" s="52" t="s">
        <v>1387</v>
      </c>
      <c r="N513" s="53">
        <v>1</v>
      </c>
      <c r="O513" s="52" t="s">
        <v>81</v>
      </c>
      <c r="P513" s="52" t="s">
        <v>104</v>
      </c>
    </row>
    <row r="514" spans="3:16" x14ac:dyDescent="0.3">
      <c r="C514" s="52" t="s">
        <v>1313</v>
      </c>
      <c r="D514" s="52" t="s">
        <v>1383</v>
      </c>
      <c r="E514" s="52" t="s">
        <v>1390</v>
      </c>
      <c r="F514" s="52" t="s">
        <v>1391</v>
      </c>
      <c r="G514" s="52" t="s">
        <v>77</v>
      </c>
      <c r="H514" s="50">
        <v>187500000</v>
      </c>
      <c r="I514" s="53">
        <v>304</v>
      </c>
      <c r="J514" s="52" t="s">
        <v>103</v>
      </c>
      <c r="K514" s="53">
        <v>2953</v>
      </c>
      <c r="L514" s="52" t="s">
        <v>1317</v>
      </c>
      <c r="M514" s="52" t="s">
        <v>1389</v>
      </c>
      <c r="N514" s="53">
        <v>1</v>
      </c>
      <c r="O514" s="52" t="s">
        <v>81</v>
      </c>
      <c r="P514" s="52" t="s">
        <v>104</v>
      </c>
    </row>
    <row r="515" spans="3:16" x14ac:dyDescent="0.3">
      <c r="C515" s="52" t="s">
        <v>1313</v>
      </c>
      <c r="D515" s="52" t="s">
        <v>1383</v>
      </c>
      <c r="E515" s="52" t="s">
        <v>1393</v>
      </c>
      <c r="F515" s="52" t="s">
        <v>1385</v>
      </c>
      <c r="G515" s="52" t="s">
        <v>77</v>
      </c>
      <c r="H515" s="50">
        <v>175000000</v>
      </c>
      <c r="I515" s="53">
        <v>304</v>
      </c>
      <c r="J515" s="52" t="s">
        <v>103</v>
      </c>
      <c r="K515" s="53">
        <v>2953</v>
      </c>
      <c r="L515" s="52" t="s">
        <v>1317</v>
      </c>
      <c r="M515" s="52" t="s">
        <v>1392</v>
      </c>
      <c r="N515" s="53">
        <v>1</v>
      </c>
      <c r="O515" s="52" t="s">
        <v>81</v>
      </c>
      <c r="P515" s="52" t="s">
        <v>104</v>
      </c>
    </row>
    <row r="516" spans="3:16" x14ac:dyDescent="0.3">
      <c r="C516" s="52" t="s">
        <v>1313</v>
      </c>
      <c r="D516" s="52" t="s">
        <v>1383</v>
      </c>
      <c r="E516" s="52" t="s">
        <v>1395</v>
      </c>
      <c r="F516" s="52" t="s">
        <v>1396</v>
      </c>
      <c r="G516" s="52" t="s">
        <v>77</v>
      </c>
      <c r="H516" s="50">
        <v>165000000</v>
      </c>
      <c r="I516" s="53">
        <v>215</v>
      </c>
      <c r="J516" s="52" t="s">
        <v>103</v>
      </c>
      <c r="K516" s="53">
        <v>2400</v>
      </c>
      <c r="L516" s="52" t="s">
        <v>1317</v>
      </c>
      <c r="M516" s="52" t="s">
        <v>1394</v>
      </c>
      <c r="N516" s="53">
        <v>1</v>
      </c>
      <c r="O516" s="52" t="s">
        <v>84</v>
      </c>
      <c r="P516" s="52" t="s">
        <v>104</v>
      </c>
    </row>
    <row r="517" spans="3:16" x14ac:dyDescent="0.3">
      <c r="C517" s="52" t="s">
        <v>1313</v>
      </c>
      <c r="D517" s="52" t="s">
        <v>1379</v>
      </c>
      <c r="E517" s="52" t="s">
        <v>1398</v>
      </c>
      <c r="F517" s="52" t="s">
        <v>143</v>
      </c>
      <c r="G517" s="52" t="s">
        <v>77</v>
      </c>
      <c r="H517" s="50">
        <v>140000000</v>
      </c>
      <c r="I517" s="53">
        <v>180</v>
      </c>
      <c r="J517" s="52" t="s">
        <v>103</v>
      </c>
      <c r="K517" s="53">
        <v>1984</v>
      </c>
      <c r="L517" s="52" t="s">
        <v>1317</v>
      </c>
      <c r="M517" s="52" t="s">
        <v>1397</v>
      </c>
      <c r="N517" s="53">
        <v>1</v>
      </c>
      <c r="O517" s="52" t="s">
        <v>81</v>
      </c>
      <c r="P517" s="52" t="s">
        <v>104</v>
      </c>
    </row>
    <row r="518" spans="3:16" x14ac:dyDescent="0.3">
      <c r="C518" s="52" t="s">
        <v>1399</v>
      </c>
      <c r="D518" s="52" t="s">
        <v>1400</v>
      </c>
      <c r="E518" s="52" t="s">
        <v>1402</v>
      </c>
      <c r="F518" s="52" t="s">
        <v>1403</v>
      </c>
      <c r="G518" s="52" t="s">
        <v>77</v>
      </c>
      <c r="H518" s="50">
        <v>84900000</v>
      </c>
      <c r="I518" s="53">
        <v>165</v>
      </c>
      <c r="J518" s="52" t="s">
        <v>42</v>
      </c>
      <c r="K518" s="53">
        <v>2362</v>
      </c>
      <c r="L518" s="52" t="s">
        <v>253</v>
      </c>
      <c r="M518" s="52" t="s">
        <v>1401</v>
      </c>
      <c r="N518" s="53">
        <v>1</v>
      </c>
      <c r="O518" s="52" t="s">
        <v>81</v>
      </c>
      <c r="P518" s="52" t="s">
        <v>82</v>
      </c>
    </row>
    <row r="519" spans="3:16" x14ac:dyDescent="0.3">
      <c r="C519" s="52" t="s">
        <v>1404</v>
      </c>
      <c r="D519" s="52" t="s">
        <v>1407</v>
      </c>
      <c r="E519" s="52" t="s">
        <v>1408</v>
      </c>
      <c r="F519" s="52" t="s">
        <v>1405</v>
      </c>
      <c r="G519" s="52" t="s">
        <v>77</v>
      </c>
      <c r="H519" s="50">
        <v>82000000</v>
      </c>
      <c r="I519" s="53">
        <v>174</v>
      </c>
      <c r="J519" s="52" t="s">
        <v>42</v>
      </c>
      <c r="K519" s="53">
        <v>1997</v>
      </c>
      <c r="L519" s="52" t="s">
        <v>253</v>
      </c>
      <c r="M519" s="52" t="s">
        <v>1406</v>
      </c>
      <c r="N519" s="53">
        <v>1</v>
      </c>
      <c r="O519" s="52" t="s">
        <v>81</v>
      </c>
      <c r="P519" s="52" t="s">
        <v>82</v>
      </c>
    </row>
    <row r="520" spans="3:16" x14ac:dyDescent="0.3">
      <c r="C520" s="52" t="s">
        <v>1409</v>
      </c>
      <c r="D520" s="52" t="s">
        <v>1411</v>
      </c>
      <c r="E520" s="52" t="s">
        <v>1412</v>
      </c>
      <c r="F520" s="52" t="s">
        <v>1413</v>
      </c>
      <c r="G520" s="52" t="s">
        <v>77</v>
      </c>
      <c r="H520" s="50">
        <v>300000000</v>
      </c>
      <c r="I520" s="53">
        <v>315</v>
      </c>
      <c r="J520" s="52" t="s">
        <v>78</v>
      </c>
      <c r="K520" s="53">
        <v>5552</v>
      </c>
      <c r="L520" s="52" t="s">
        <v>215</v>
      </c>
      <c r="M520" s="52" t="s">
        <v>1410</v>
      </c>
      <c r="N520" s="53">
        <v>1</v>
      </c>
      <c r="O520" s="52" t="s">
        <v>81</v>
      </c>
      <c r="P520" s="52" t="s">
        <v>104</v>
      </c>
    </row>
    <row r="521" spans="3:16" x14ac:dyDescent="0.3">
      <c r="C521" s="52" t="s">
        <v>1414</v>
      </c>
      <c r="D521" s="52" t="s">
        <v>1415</v>
      </c>
      <c r="E521" s="52" t="s">
        <v>1417</v>
      </c>
      <c r="F521" s="52" t="s">
        <v>178</v>
      </c>
      <c r="G521" s="52" t="s">
        <v>77</v>
      </c>
      <c r="H521" s="50">
        <v>75000000</v>
      </c>
      <c r="I521" s="53">
        <v>157</v>
      </c>
      <c r="J521" s="52" t="s">
        <v>78</v>
      </c>
      <c r="K521" s="53">
        <v>2488</v>
      </c>
      <c r="L521" s="52" t="s">
        <v>253</v>
      </c>
      <c r="M521" s="52" t="s">
        <v>1416</v>
      </c>
      <c r="N521" s="53">
        <v>1</v>
      </c>
      <c r="O521" s="52" t="s">
        <v>81</v>
      </c>
      <c r="P521" s="52" t="s">
        <v>82</v>
      </c>
    </row>
    <row r="522" spans="3:16" x14ac:dyDescent="0.3">
      <c r="C522" s="52" t="s">
        <v>1418</v>
      </c>
      <c r="D522" s="52" t="s">
        <v>1420</v>
      </c>
      <c r="E522" s="52" t="s">
        <v>1421</v>
      </c>
      <c r="F522" s="52" t="s">
        <v>1422</v>
      </c>
      <c r="G522" s="52" t="s">
        <v>222</v>
      </c>
      <c r="H522" s="50">
        <v>87500000</v>
      </c>
      <c r="I522" s="53">
        <v>88</v>
      </c>
      <c r="J522" s="52" t="s">
        <v>42</v>
      </c>
      <c r="K522" s="53">
        <v>2667</v>
      </c>
      <c r="L522" s="52" t="s">
        <v>253</v>
      </c>
      <c r="M522" s="52" t="s">
        <v>1419</v>
      </c>
      <c r="N522" s="53">
        <v>0</v>
      </c>
      <c r="O522" s="52" t="s">
        <v>79</v>
      </c>
      <c r="P522" s="52" t="s">
        <v>79</v>
      </c>
    </row>
    <row r="523" spans="3:16" x14ac:dyDescent="0.3">
      <c r="C523" s="52" t="s">
        <v>1418</v>
      </c>
      <c r="D523" s="52" t="s">
        <v>1420</v>
      </c>
      <c r="E523" s="52" t="s">
        <v>1424</v>
      </c>
      <c r="F523" s="52" t="s">
        <v>1422</v>
      </c>
      <c r="G523" s="52" t="s">
        <v>222</v>
      </c>
      <c r="H523" s="50">
        <v>81100000</v>
      </c>
      <c r="I523" s="53">
        <v>88</v>
      </c>
      <c r="J523" s="52" t="s">
        <v>42</v>
      </c>
      <c r="K523" s="53">
        <v>2667</v>
      </c>
      <c r="L523" s="52" t="s">
        <v>253</v>
      </c>
      <c r="M523" s="52" t="s">
        <v>1423</v>
      </c>
      <c r="N523" s="53">
        <v>0</v>
      </c>
      <c r="O523" s="52" t="s">
        <v>79</v>
      </c>
      <c r="P523" s="52" t="s">
        <v>79</v>
      </c>
    </row>
    <row r="524" spans="3:16" x14ac:dyDescent="0.3">
      <c r="C524" s="52" t="s">
        <v>1425</v>
      </c>
      <c r="D524" s="52" t="s">
        <v>1426</v>
      </c>
      <c r="E524" s="52" t="s">
        <v>1428</v>
      </c>
      <c r="F524" s="52" t="s">
        <v>1429</v>
      </c>
      <c r="G524" s="52" t="s">
        <v>77</v>
      </c>
      <c r="H524" s="50">
        <v>75400000</v>
      </c>
      <c r="I524" s="53">
        <v>100</v>
      </c>
      <c r="J524" s="52" t="s">
        <v>42</v>
      </c>
      <c r="K524" s="53">
        <v>2771</v>
      </c>
      <c r="L524" s="52" t="s">
        <v>253</v>
      </c>
      <c r="M524" s="52" t="s">
        <v>1427</v>
      </c>
      <c r="N524" s="53">
        <v>1</v>
      </c>
      <c r="O524" s="52" t="s">
        <v>84</v>
      </c>
      <c r="P524" s="52" t="s">
        <v>104</v>
      </c>
    </row>
    <row r="525" spans="3:16" x14ac:dyDescent="0.3">
      <c r="C525" s="52" t="s">
        <v>1430</v>
      </c>
      <c r="D525" s="52" t="s">
        <v>1431</v>
      </c>
      <c r="E525" s="52" t="s">
        <v>1433</v>
      </c>
      <c r="F525" s="52" t="s">
        <v>1434</v>
      </c>
      <c r="G525" s="52" t="s">
        <v>77</v>
      </c>
      <c r="H525" s="50">
        <v>79800000</v>
      </c>
      <c r="I525" s="53">
        <v>110</v>
      </c>
      <c r="J525" s="52" t="s">
        <v>42</v>
      </c>
      <c r="K525" s="53">
        <v>2134</v>
      </c>
      <c r="L525" s="52" t="s">
        <v>719</v>
      </c>
      <c r="M525" s="52" t="s">
        <v>1432</v>
      </c>
      <c r="N525" s="53">
        <v>0</v>
      </c>
      <c r="O525" s="52" t="s">
        <v>79</v>
      </c>
      <c r="P525" s="52" t="s">
        <v>79</v>
      </c>
    </row>
    <row r="526" spans="3:16" x14ac:dyDescent="0.3">
      <c r="C526" s="52" t="s">
        <v>1430</v>
      </c>
      <c r="D526" s="52" t="s">
        <v>1431</v>
      </c>
      <c r="E526" s="52" t="s">
        <v>1436</v>
      </c>
      <c r="F526" s="52" t="s">
        <v>1437</v>
      </c>
      <c r="G526" s="52" t="s">
        <v>77</v>
      </c>
      <c r="H526" s="50">
        <v>75100000</v>
      </c>
      <c r="I526" s="53">
        <v>110</v>
      </c>
      <c r="J526" s="52" t="s">
        <v>42</v>
      </c>
      <c r="K526" s="53">
        <v>2134</v>
      </c>
      <c r="L526" s="52" t="s">
        <v>719</v>
      </c>
      <c r="M526" s="52" t="s">
        <v>1435</v>
      </c>
      <c r="N526" s="53">
        <v>0</v>
      </c>
      <c r="O526" s="52" t="s">
        <v>79</v>
      </c>
      <c r="P526" s="52" t="s">
        <v>79</v>
      </c>
    </row>
    <row r="527" spans="3:16" x14ac:dyDescent="0.3">
      <c r="C527" s="52" t="s">
        <v>1430</v>
      </c>
      <c r="D527" s="52" t="s">
        <v>1431</v>
      </c>
      <c r="E527" s="52" t="s">
        <v>1439</v>
      </c>
      <c r="F527" s="52" t="s">
        <v>1440</v>
      </c>
      <c r="G527" s="52" t="s">
        <v>77</v>
      </c>
      <c r="H527" s="50">
        <v>77500000</v>
      </c>
      <c r="I527" s="53">
        <v>110</v>
      </c>
      <c r="J527" s="52" t="s">
        <v>42</v>
      </c>
      <c r="K527" s="53">
        <v>2134</v>
      </c>
      <c r="L527" s="52" t="s">
        <v>719</v>
      </c>
      <c r="M527" s="52" t="s">
        <v>1438</v>
      </c>
      <c r="N527" s="53">
        <v>0</v>
      </c>
      <c r="O527" s="52" t="s">
        <v>79</v>
      </c>
      <c r="P527" s="52" t="s">
        <v>79</v>
      </c>
    </row>
    <row r="528" spans="3:16" x14ac:dyDescent="0.3">
      <c r="C528" s="52" t="s">
        <v>1441</v>
      </c>
      <c r="D528" s="52" t="s">
        <v>1443</v>
      </c>
      <c r="E528" s="52" t="s">
        <v>313</v>
      </c>
      <c r="F528" s="52" t="s">
        <v>1444</v>
      </c>
      <c r="G528" s="52" t="s">
        <v>77</v>
      </c>
      <c r="H528" s="50">
        <v>94900000</v>
      </c>
      <c r="I528" s="53">
        <v>250</v>
      </c>
      <c r="J528" s="52" t="s">
        <v>78</v>
      </c>
      <c r="K528" s="53">
        <v>3500</v>
      </c>
      <c r="L528" s="52" t="s">
        <v>212</v>
      </c>
      <c r="M528" s="52" t="s">
        <v>1442</v>
      </c>
      <c r="N528" s="53">
        <v>1</v>
      </c>
      <c r="O528" s="52" t="s">
        <v>81</v>
      </c>
      <c r="P528" s="52" t="s">
        <v>82</v>
      </c>
    </row>
    <row r="529" spans="3:16" x14ac:dyDescent="0.3">
      <c r="C529" s="52" t="s">
        <v>1445</v>
      </c>
      <c r="D529" s="52" t="s">
        <v>1447</v>
      </c>
      <c r="E529" s="52" t="s">
        <v>295</v>
      </c>
      <c r="F529" s="52" t="s">
        <v>1249</v>
      </c>
      <c r="G529" s="52" t="s">
        <v>77</v>
      </c>
      <c r="H529" s="50">
        <v>178100000</v>
      </c>
      <c r="I529" s="53">
        <v>265</v>
      </c>
      <c r="J529" s="52" t="s">
        <v>78</v>
      </c>
      <c r="K529" s="53">
        <v>3500</v>
      </c>
      <c r="L529" s="52" t="s">
        <v>377</v>
      </c>
      <c r="M529" s="52" t="s">
        <v>1446</v>
      </c>
      <c r="N529" s="53">
        <v>1</v>
      </c>
      <c r="O529" s="52" t="s">
        <v>81</v>
      </c>
      <c r="P529" s="52" t="s">
        <v>104</v>
      </c>
    </row>
    <row r="530" spans="3:16" x14ac:dyDescent="0.3">
      <c r="C530" s="52" t="s">
        <v>1448</v>
      </c>
      <c r="D530" s="52" t="s">
        <v>1450</v>
      </c>
      <c r="E530" s="52" t="s">
        <v>1451</v>
      </c>
      <c r="F530" s="52" t="s">
        <v>1231</v>
      </c>
      <c r="G530" s="52" t="s">
        <v>77</v>
      </c>
      <c r="H530" s="50">
        <v>169400000</v>
      </c>
      <c r="I530" s="53">
        <v>230</v>
      </c>
      <c r="J530" s="52" t="s">
        <v>78</v>
      </c>
      <c r="K530" s="53">
        <v>3300</v>
      </c>
      <c r="L530" s="52" t="s">
        <v>215</v>
      </c>
      <c r="M530" s="52" t="s">
        <v>1449</v>
      </c>
      <c r="N530" s="53">
        <v>1</v>
      </c>
      <c r="O530" s="52" t="s">
        <v>81</v>
      </c>
      <c r="P530" s="52" t="s">
        <v>82</v>
      </c>
    </row>
    <row r="531" spans="3:16" x14ac:dyDescent="0.3">
      <c r="C531" s="52" t="s">
        <v>1448</v>
      </c>
      <c r="D531" s="52" t="s">
        <v>1453</v>
      </c>
      <c r="E531" s="52" t="s">
        <v>1454</v>
      </c>
      <c r="F531" s="52" t="s">
        <v>1233</v>
      </c>
      <c r="G531" s="52" t="s">
        <v>77</v>
      </c>
      <c r="H531" s="50">
        <v>303900000</v>
      </c>
      <c r="I531" s="53">
        <v>230</v>
      </c>
      <c r="J531" s="52" t="s">
        <v>78</v>
      </c>
      <c r="K531" s="53">
        <v>4700</v>
      </c>
      <c r="L531" s="52" t="s">
        <v>215</v>
      </c>
      <c r="M531" s="52" t="s">
        <v>1452</v>
      </c>
      <c r="N531" s="53">
        <v>1</v>
      </c>
      <c r="O531" s="52" t="s">
        <v>81</v>
      </c>
      <c r="P531" s="52" t="s">
        <v>104</v>
      </c>
    </row>
    <row r="532" spans="3:16" x14ac:dyDescent="0.3">
      <c r="C532" s="52" t="s">
        <v>1448</v>
      </c>
      <c r="D532" s="52" t="s">
        <v>1456</v>
      </c>
      <c r="E532" s="52" t="s">
        <v>40</v>
      </c>
      <c r="F532" s="52" t="s">
        <v>1211</v>
      </c>
      <c r="G532" s="52" t="s">
        <v>77</v>
      </c>
      <c r="H532" s="50">
        <v>179300000</v>
      </c>
      <c r="I532" s="53">
        <v>212</v>
      </c>
      <c r="J532" s="52" t="s">
        <v>78</v>
      </c>
      <c r="K532" s="53">
        <v>4500</v>
      </c>
      <c r="L532" s="52" t="s">
        <v>215</v>
      </c>
      <c r="M532" s="52" t="s">
        <v>1455</v>
      </c>
      <c r="N532" s="53">
        <v>1</v>
      </c>
      <c r="O532" s="52" t="s">
        <v>81</v>
      </c>
      <c r="P532" s="52" t="s">
        <v>104</v>
      </c>
    </row>
    <row r="533" spans="3:16" x14ac:dyDescent="0.3">
      <c r="C533" s="52" t="s">
        <v>1448</v>
      </c>
      <c r="D533" s="52" t="s">
        <v>1450</v>
      </c>
      <c r="E533" s="52" t="s">
        <v>1451</v>
      </c>
      <c r="F533" s="52" t="s">
        <v>1247</v>
      </c>
      <c r="G533" s="52" t="s">
        <v>77</v>
      </c>
      <c r="H533" s="50">
        <v>179800000</v>
      </c>
      <c r="I533" s="53">
        <v>230</v>
      </c>
      <c r="J533" s="52" t="s">
        <v>78</v>
      </c>
      <c r="K533" s="53">
        <v>3300</v>
      </c>
      <c r="L533" s="52" t="s">
        <v>215</v>
      </c>
      <c r="M533" s="52" t="s">
        <v>1457</v>
      </c>
      <c r="N533" s="53">
        <v>1</v>
      </c>
      <c r="O533" s="52" t="s">
        <v>81</v>
      </c>
      <c r="P533" s="52" t="s">
        <v>104</v>
      </c>
    </row>
    <row r="534" spans="3:16" x14ac:dyDescent="0.3">
      <c r="C534" s="52" t="s">
        <v>1448</v>
      </c>
      <c r="D534" s="52" t="s">
        <v>1459</v>
      </c>
      <c r="E534" s="52" t="s">
        <v>1460</v>
      </c>
      <c r="F534" s="52" t="s">
        <v>1461</v>
      </c>
      <c r="G534" s="52" t="s">
        <v>77</v>
      </c>
      <c r="H534" s="50">
        <v>218500000</v>
      </c>
      <c r="I534" s="53">
        <v>245</v>
      </c>
      <c r="J534" s="52" t="s">
        <v>103</v>
      </c>
      <c r="K534" s="53">
        <v>3500</v>
      </c>
      <c r="L534" s="52" t="s">
        <v>212</v>
      </c>
      <c r="M534" s="52" t="s">
        <v>1458</v>
      </c>
      <c r="N534" s="53">
        <v>1</v>
      </c>
      <c r="O534" s="52" t="s">
        <v>1462</v>
      </c>
      <c r="P534" s="52" t="s">
        <v>82</v>
      </c>
    </row>
    <row r="535" spans="3:16" x14ac:dyDescent="0.3">
      <c r="C535" s="52" t="s">
        <v>1448</v>
      </c>
      <c r="D535" s="52" t="s">
        <v>1459</v>
      </c>
      <c r="E535" s="52" t="s">
        <v>47</v>
      </c>
      <c r="F535" s="52" t="s">
        <v>1464</v>
      </c>
      <c r="G535" s="52" t="s">
        <v>77</v>
      </c>
      <c r="H535" s="50">
        <v>195900000</v>
      </c>
      <c r="I535" s="53">
        <v>270</v>
      </c>
      <c r="J535" s="52" t="s">
        <v>103</v>
      </c>
      <c r="K535" s="53">
        <v>3500</v>
      </c>
      <c r="L535" s="52" t="s">
        <v>212</v>
      </c>
      <c r="M535" s="52" t="s">
        <v>1463</v>
      </c>
      <c r="N535" s="53">
        <v>1</v>
      </c>
      <c r="O535" s="52" t="s">
        <v>81</v>
      </c>
      <c r="P535" s="52" t="s">
        <v>82</v>
      </c>
    </row>
    <row r="536" spans="3:16" x14ac:dyDescent="0.3">
      <c r="C536" s="52" t="s">
        <v>1465</v>
      </c>
      <c r="D536" s="52" t="s">
        <v>1467</v>
      </c>
      <c r="E536" s="52" t="s">
        <v>1468</v>
      </c>
      <c r="F536" s="52" t="s">
        <v>1469</v>
      </c>
      <c r="G536" s="52" t="s">
        <v>77</v>
      </c>
      <c r="H536" s="50">
        <v>205900000</v>
      </c>
      <c r="I536" s="53">
        <v>403</v>
      </c>
      <c r="J536" s="52" t="s">
        <v>78</v>
      </c>
      <c r="K536" s="53">
        <v>6200</v>
      </c>
      <c r="L536" s="52" t="s">
        <v>212</v>
      </c>
      <c r="M536" s="52" t="s">
        <v>1466</v>
      </c>
      <c r="N536" s="53">
        <v>1</v>
      </c>
      <c r="O536" s="52" t="s">
        <v>81</v>
      </c>
      <c r="P536" s="52" t="s">
        <v>104</v>
      </c>
    </row>
    <row r="537" spans="3:16" x14ac:dyDescent="0.3">
      <c r="C537" s="52" t="s">
        <v>1465</v>
      </c>
      <c r="D537" s="52" t="s">
        <v>1471</v>
      </c>
      <c r="E537" s="52" t="s">
        <v>221</v>
      </c>
      <c r="F537" s="52" t="s">
        <v>265</v>
      </c>
      <c r="G537" s="52" t="s">
        <v>77</v>
      </c>
      <c r="H537" s="50">
        <v>180400000</v>
      </c>
      <c r="I537" s="53">
        <v>275</v>
      </c>
      <c r="J537" s="52" t="s">
        <v>78</v>
      </c>
      <c r="K537" s="53">
        <v>3600</v>
      </c>
      <c r="L537" s="52" t="s">
        <v>212</v>
      </c>
      <c r="M537" s="52" t="s">
        <v>1470</v>
      </c>
      <c r="N537" s="53">
        <v>1</v>
      </c>
      <c r="O537" s="52" t="s">
        <v>81</v>
      </c>
      <c r="P537" s="52" t="s">
        <v>104</v>
      </c>
    </row>
    <row r="538" spans="3:16" x14ac:dyDescent="0.3">
      <c r="C538" s="52" t="s">
        <v>1465</v>
      </c>
      <c r="D538" s="52" t="s">
        <v>1473</v>
      </c>
      <c r="E538" s="52" t="s">
        <v>1474</v>
      </c>
      <c r="F538" s="52" t="s">
        <v>1475</v>
      </c>
      <c r="G538" s="52" t="s">
        <v>77</v>
      </c>
      <c r="H538" s="50">
        <v>191300000</v>
      </c>
      <c r="I538" s="53">
        <v>260</v>
      </c>
      <c r="J538" s="52" t="s">
        <v>78</v>
      </c>
      <c r="K538" s="53">
        <v>6600</v>
      </c>
      <c r="L538" s="52" t="s">
        <v>212</v>
      </c>
      <c r="M538" s="52" t="s">
        <v>1472</v>
      </c>
      <c r="N538" s="53">
        <v>1</v>
      </c>
      <c r="O538" s="52" t="s">
        <v>84</v>
      </c>
      <c r="P538" s="52" t="s">
        <v>82</v>
      </c>
    </row>
    <row r="539" spans="3:16" x14ac:dyDescent="0.3">
      <c r="C539" s="52" t="s">
        <v>1465</v>
      </c>
      <c r="D539" s="52" t="s">
        <v>1473</v>
      </c>
      <c r="E539" s="52" t="s">
        <v>1477</v>
      </c>
      <c r="F539" s="52" t="s">
        <v>244</v>
      </c>
      <c r="G539" s="52" t="s">
        <v>77</v>
      </c>
      <c r="H539" s="50">
        <v>148400000</v>
      </c>
      <c r="I539" s="53">
        <v>310</v>
      </c>
      <c r="J539" s="52" t="s">
        <v>78</v>
      </c>
      <c r="K539" s="53">
        <v>5300</v>
      </c>
      <c r="L539" s="52" t="s">
        <v>212</v>
      </c>
      <c r="M539" s="52" t="s">
        <v>1476</v>
      </c>
      <c r="N539" s="53">
        <v>1</v>
      </c>
      <c r="O539" s="52" t="s">
        <v>81</v>
      </c>
      <c r="P539" s="52" t="s">
        <v>104</v>
      </c>
    </row>
    <row r="540" spans="3:16" x14ac:dyDescent="0.3">
      <c r="C540" s="52" t="s">
        <v>1478</v>
      </c>
      <c r="D540" s="52" t="s">
        <v>1480</v>
      </c>
      <c r="E540" s="52" t="s">
        <v>214</v>
      </c>
      <c r="F540" s="52" t="s">
        <v>1481</v>
      </c>
      <c r="G540" s="52" t="s">
        <v>77</v>
      </c>
      <c r="H540" s="50">
        <v>75000000</v>
      </c>
      <c r="I540" s="53">
        <v>120</v>
      </c>
      <c r="J540" s="52" t="s">
        <v>42</v>
      </c>
      <c r="K540" s="53">
        <v>2179</v>
      </c>
      <c r="L540" s="52" t="s">
        <v>1189</v>
      </c>
      <c r="M540" s="52" t="s">
        <v>1479</v>
      </c>
      <c r="N540" s="53">
        <v>1</v>
      </c>
      <c r="O540" s="52" t="s">
        <v>84</v>
      </c>
      <c r="P540" s="52" t="s">
        <v>82</v>
      </c>
    </row>
    <row r="541" spans="3:16" x14ac:dyDescent="0.3">
      <c r="C541" s="52" t="s">
        <v>1478</v>
      </c>
      <c r="D541" s="52" t="s">
        <v>1483</v>
      </c>
      <c r="E541" s="52" t="s">
        <v>112</v>
      </c>
      <c r="F541" s="52" t="s">
        <v>1481</v>
      </c>
      <c r="G541" s="52" t="s">
        <v>77</v>
      </c>
      <c r="H541" s="50">
        <v>85000000</v>
      </c>
      <c r="I541" s="53">
        <v>140</v>
      </c>
      <c r="J541" s="52" t="s">
        <v>42</v>
      </c>
      <c r="K541" s="53">
        <v>2179</v>
      </c>
      <c r="L541" s="52" t="s">
        <v>1189</v>
      </c>
      <c r="M541" s="52" t="s">
        <v>1482</v>
      </c>
      <c r="N541" s="53">
        <v>1</v>
      </c>
      <c r="O541" s="52" t="s">
        <v>84</v>
      </c>
      <c r="P541" s="52" t="s">
        <v>82</v>
      </c>
    </row>
  </sheetData>
  <mergeCells count="6">
    <mergeCell ref="S6:U6"/>
    <mergeCell ref="B2:Q2"/>
    <mergeCell ref="C6:F6"/>
    <mergeCell ref="B4:Q4"/>
    <mergeCell ref="C20:P20"/>
    <mergeCell ref="I6:K6"/>
  </mergeCells>
  <phoneticPr fontId="3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B2:M63"/>
  <sheetViews>
    <sheetView zoomScale="72" zoomScaleNormal="85" workbookViewId="0">
      <selection activeCell="E65" sqref="E65"/>
    </sheetView>
  </sheetViews>
  <sheetFormatPr baseColWidth="10" defaultColWidth="11.44140625" defaultRowHeight="14.4" x14ac:dyDescent="0.3"/>
  <cols>
    <col min="1" max="1" width="11.44140625" style="2"/>
    <col min="2" max="2" width="52.44140625" style="2" customWidth="1"/>
    <col min="3" max="3" width="16.5546875" style="2" bestFit="1" customWidth="1"/>
    <col min="4" max="4" width="12.44140625" style="2" customWidth="1"/>
    <col min="5" max="5" width="24.6640625" style="2" customWidth="1"/>
    <col min="6" max="6" width="21.44140625" style="2" customWidth="1"/>
    <col min="7" max="7" width="16.88671875" style="2" bestFit="1" customWidth="1"/>
    <col min="8" max="8" width="16.33203125" style="2" bestFit="1" customWidth="1"/>
    <col min="9" max="9" width="16.33203125" style="2" customWidth="1"/>
    <col min="10" max="10" width="11.44140625" style="2"/>
    <col min="11" max="11" width="19.88671875" style="2" customWidth="1"/>
    <col min="12" max="16384" width="11.44140625" style="2"/>
  </cols>
  <sheetData>
    <row r="2" spans="2:11" x14ac:dyDescent="0.3">
      <c r="B2" s="38" t="s">
        <v>53</v>
      </c>
      <c r="C2" s="39">
        <v>0.25</v>
      </c>
    </row>
    <row r="3" spans="2:11" x14ac:dyDescent="0.3">
      <c r="B3" s="38" t="s">
        <v>54</v>
      </c>
      <c r="C3" s="39"/>
    </row>
    <row r="4" spans="2:11" ht="11.25" customHeight="1" x14ac:dyDescent="0.3"/>
    <row r="5" spans="2:11" ht="23.25" customHeight="1" x14ac:dyDescent="0.3">
      <c r="B5" s="13" t="s">
        <v>6</v>
      </c>
      <c r="C5" s="82">
        <v>45017</v>
      </c>
      <c r="D5" s="83"/>
      <c r="E5" s="83"/>
      <c r="F5" s="83"/>
      <c r="G5" s="83"/>
      <c r="H5" s="83"/>
      <c r="I5" s="83"/>
      <c r="J5" s="84"/>
    </row>
    <row r="6" spans="2:11" ht="11.25" customHeight="1" x14ac:dyDescent="0.3"/>
    <row r="7" spans="2:11" ht="11.25" customHeight="1" x14ac:dyDescent="0.3"/>
    <row r="8" spans="2:11" ht="11.25" customHeight="1" x14ac:dyDescent="0.3"/>
    <row r="9" spans="2:11" ht="11.25" customHeight="1" x14ac:dyDescent="0.3"/>
    <row r="10" spans="2:11" ht="11.25" customHeight="1" x14ac:dyDescent="0.3"/>
    <row r="11" spans="2:11" ht="11.25" customHeight="1" x14ac:dyDescent="0.3"/>
    <row r="12" spans="2:11" ht="11.25" customHeight="1" x14ac:dyDescent="0.3"/>
    <row r="13" spans="2:11" ht="11.25" customHeight="1" x14ac:dyDescent="0.3"/>
    <row r="14" spans="2:11" ht="11.25" customHeight="1" x14ac:dyDescent="0.3"/>
    <row r="16" spans="2:11" s="3" customFormat="1" ht="20.399999999999999" thickBot="1" x14ac:dyDescent="0.35">
      <c r="B16" s="80" t="s">
        <v>61</v>
      </c>
      <c r="C16" s="80"/>
      <c r="D16" s="80"/>
      <c r="E16" s="80"/>
      <c r="F16" s="80"/>
      <c r="G16" s="80"/>
      <c r="H16" s="80"/>
      <c r="I16" s="80"/>
      <c r="K16" s="2"/>
    </row>
    <row r="17" spans="2:13" ht="15" thickTop="1" x14ac:dyDescent="0.3"/>
    <row r="18" spans="2:13" s="43" customFormat="1" ht="41.25" customHeight="1" x14ac:dyDescent="0.25">
      <c r="B18" s="40" t="s">
        <v>21</v>
      </c>
      <c r="C18" s="40" t="s">
        <v>1487</v>
      </c>
      <c r="D18" s="40" t="s">
        <v>1501</v>
      </c>
      <c r="E18" s="40" t="s">
        <v>1502</v>
      </c>
      <c r="F18" s="41" t="s">
        <v>19</v>
      </c>
      <c r="G18" s="41" t="s">
        <v>1490</v>
      </c>
      <c r="H18" s="42" t="s">
        <v>20</v>
      </c>
      <c r="I18" s="42" t="s">
        <v>1766</v>
      </c>
      <c r="J18" s="42" t="s">
        <v>1761</v>
      </c>
      <c r="K18" s="42" t="s">
        <v>1518</v>
      </c>
    </row>
    <row r="19" spans="2:13" x14ac:dyDescent="0.3">
      <c r="B19" s="68">
        <v>42885</v>
      </c>
      <c r="C19" s="36" t="s">
        <v>1227</v>
      </c>
      <c r="D19" s="4">
        <v>1443</v>
      </c>
      <c r="E19" s="4" t="str" cm="1">
        <f t="array" ref="E19">+_xlfn.XLOOKUP(D19,Tablas!C$8:$C$18,Tablas!D$8:$D$18,FALSE)&amp;" "&amp;_xlfn.XLOOKUP(D19,Tablas!C$8:$C$18,Tablas!E$8:$E$18,FALSE)</f>
        <v>Lady Sanabria</v>
      </c>
      <c r="F19" s="51">
        <f>+_xlfn.XLOOKUP(C19,Tablas!$M$22:$M$541,Tablas!$H$22:$H$541,FALSE)</f>
        <v>91300000</v>
      </c>
      <c r="G19" s="51">
        <f>+IF(F19&gt;90000000,F19*5%,0)</f>
        <v>4565000</v>
      </c>
      <c r="H19" s="78">
        <f>+WORKDAY(B19,45)</f>
        <v>42948</v>
      </c>
      <c r="I19" s="78">
        <f>+WORKDAY(B19,20)</f>
        <v>42913</v>
      </c>
      <c r="J19" s="77">
        <v>68</v>
      </c>
      <c r="K19" s="77" t="str">
        <f>VLOOKUP(J19,tabla_paises,2,FALSE)</f>
        <v>Bolivia</v>
      </c>
      <c r="M19" s="67"/>
    </row>
    <row r="20" spans="2:13" x14ac:dyDescent="0.3">
      <c r="B20" s="68">
        <v>42915</v>
      </c>
      <c r="C20" s="36" t="s">
        <v>1318</v>
      </c>
      <c r="D20" s="4">
        <v>222</v>
      </c>
      <c r="E20" s="4" t="str" cm="1">
        <f t="array" ref="E20">+_xlfn.XLOOKUP(D20,Tablas!C$8:$C$18,Tablas!D$8:$D$18,FALSE)&amp;" "&amp;_xlfn.XLOOKUP(D20,Tablas!C$8:$C$18,Tablas!E$8:$E$18,FALSE)</f>
        <v>Ricardo Gomez</v>
      </c>
      <c r="F20" s="51">
        <f>+_xlfn.XLOOKUP(C20,Tablas!$M$22:$M$541,Tablas!$H$22:$H$541,FALSE)</f>
        <v>91000000</v>
      </c>
      <c r="G20" s="51">
        <f>+IF(F20&gt;90000000,F20*5%,0)</f>
        <v>4550000</v>
      </c>
      <c r="H20" s="78">
        <f>+WORKDAY(B20,45)</f>
        <v>42978</v>
      </c>
      <c r="I20" s="78">
        <f>+WORKDAY(B20,20)</f>
        <v>42943</v>
      </c>
      <c r="J20" s="77">
        <v>170</v>
      </c>
      <c r="K20" s="77" t="str">
        <f>VLOOKUP(J20,tabla_paises,2,FALSE)</f>
        <v>Colombia</v>
      </c>
    </row>
    <row r="21" spans="2:13" x14ac:dyDescent="0.3">
      <c r="B21" s="68">
        <v>42920</v>
      </c>
      <c r="C21" s="36" t="s">
        <v>336</v>
      </c>
      <c r="D21" s="4">
        <v>2886</v>
      </c>
      <c r="E21" s="4" t="str" cm="1">
        <f t="array" ref="E21">+_xlfn.XLOOKUP(D21,Tablas!C$8:$C$18,Tablas!D$8:$D$18,FALSE)&amp;" "&amp;_xlfn.XLOOKUP(D21,Tablas!C$8:$C$18,Tablas!E$8:$E$18,FALSE)</f>
        <v>Tatiana Andrade</v>
      </c>
      <c r="F21" s="51">
        <f>+_xlfn.XLOOKUP(C21,Tablas!$M$22:$M$541,Tablas!$H$22:$H$541,FALSE)</f>
        <v>91100000</v>
      </c>
      <c r="G21" s="51">
        <f>+IF(F21&gt;90000000,F21*5%,0)</f>
        <v>4555000</v>
      </c>
      <c r="H21" s="78">
        <f>+WORKDAY(B21,45)</f>
        <v>42983</v>
      </c>
      <c r="I21" s="78">
        <f>+WORKDAY(B21,20)</f>
        <v>42948</v>
      </c>
      <c r="J21" s="77">
        <v>218</v>
      </c>
      <c r="K21" s="77" t="str">
        <f>VLOOKUP(J21,tabla_paises,2,FALSE)</f>
        <v>Ecuador</v>
      </c>
    </row>
    <row r="22" spans="2:13" x14ac:dyDescent="0.3">
      <c r="B22" s="68">
        <v>42921</v>
      </c>
      <c r="C22" s="36" t="s">
        <v>448</v>
      </c>
      <c r="D22" s="4">
        <v>333</v>
      </c>
      <c r="E22" s="4" t="str" cm="1">
        <f t="array" ref="E22">+_xlfn.XLOOKUP(D22,Tablas!C$8:$C$18,Tablas!D$8:$D$18,FALSE)&amp;" "&amp;_xlfn.XLOOKUP(D22,Tablas!C$8:$C$18,Tablas!E$8:$E$18,FALSE)</f>
        <v>Manuel Ibáñez</v>
      </c>
      <c r="F22" s="51">
        <f>+_xlfn.XLOOKUP(C22,Tablas!$M$22:$M$541,Tablas!$H$22:$H$541,FALSE)</f>
        <v>90900000</v>
      </c>
      <c r="G22" s="51">
        <f>+IF(F22&gt;90000000,F22*5%,0)</f>
        <v>4545000</v>
      </c>
      <c r="H22" s="78">
        <f>+WORKDAY(B22,45)</f>
        <v>42984</v>
      </c>
      <c r="I22" s="78">
        <f>+WORKDAY(B22,20)</f>
        <v>42949</v>
      </c>
      <c r="J22" s="77">
        <v>170</v>
      </c>
      <c r="K22" s="77" t="str">
        <f>VLOOKUP(J22,tabla_paises,2,FALSE)</f>
        <v>Colombia</v>
      </c>
    </row>
    <row r="23" spans="2:13" x14ac:dyDescent="0.3">
      <c r="B23" s="68">
        <v>42922</v>
      </c>
      <c r="C23" s="36" t="s">
        <v>456</v>
      </c>
      <c r="D23" s="4">
        <v>555</v>
      </c>
      <c r="E23" s="4" t="str" cm="1">
        <f t="array" ref="E23">+_xlfn.XLOOKUP(D23,Tablas!C$8:$C$18,Tablas!D$8:$D$18,FALSE)&amp;" "&amp;_xlfn.XLOOKUP(D23,Tablas!C$8:$C$18,Tablas!E$8:$E$18,FALSE)</f>
        <v>Jorge Domínguez</v>
      </c>
      <c r="F23" s="51">
        <f>+_xlfn.XLOOKUP(C23,Tablas!$M$22:$M$541,Tablas!$H$22:$H$541,FALSE)</f>
        <v>90900000</v>
      </c>
      <c r="G23" s="51">
        <f>+IF(F23&gt;90000000,F23*5%,0)</f>
        <v>4545000</v>
      </c>
      <c r="H23" s="78">
        <f>+WORKDAY(B23,45)</f>
        <v>42985</v>
      </c>
      <c r="I23" s="78">
        <f>+WORKDAY(B23,20)</f>
        <v>42950</v>
      </c>
      <c r="J23" s="77">
        <v>170</v>
      </c>
      <c r="K23" s="77" t="str">
        <f>VLOOKUP(J23,tabla_paises,2,FALSE)</f>
        <v>Colombia</v>
      </c>
    </row>
    <row r="24" spans="2:13" x14ac:dyDescent="0.3">
      <c r="B24" s="68">
        <v>42953</v>
      </c>
      <c r="C24" s="36" t="s">
        <v>706</v>
      </c>
      <c r="D24" s="4">
        <v>777</v>
      </c>
      <c r="E24" s="4" t="str" cm="1">
        <f t="array" ref="E24">+_xlfn.XLOOKUP(D24,Tablas!C$8:$C$18,Tablas!D$8:$D$18,FALSE)&amp;" "&amp;_xlfn.XLOOKUP(D24,Tablas!C$8:$C$18,Tablas!E$8:$E$18,FALSE)</f>
        <v>David Gomez</v>
      </c>
      <c r="F24" s="51">
        <f>+_xlfn.XLOOKUP(C24,Tablas!$M$22:$M$541,Tablas!$H$22:$H$541,FALSE)</f>
        <v>90800000</v>
      </c>
      <c r="G24" s="51">
        <f>+IF(F24&gt;90000000,F24*5%,0)</f>
        <v>4540000</v>
      </c>
      <c r="H24" s="78">
        <f>+WORKDAY(B24,45)</f>
        <v>43014</v>
      </c>
      <c r="I24" s="78">
        <f>+WORKDAY(B24,20)</f>
        <v>42979</v>
      </c>
      <c r="J24" s="77">
        <v>170</v>
      </c>
      <c r="K24" s="77" t="str">
        <f>VLOOKUP(J24,tabla_paises,2,FALSE)</f>
        <v>Colombia</v>
      </c>
    </row>
    <row r="25" spans="2:13" x14ac:dyDescent="0.3">
      <c r="B25" s="68">
        <v>42953</v>
      </c>
      <c r="C25" s="36" t="s">
        <v>798</v>
      </c>
      <c r="D25" s="4">
        <v>999</v>
      </c>
      <c r="E25" s="4" t="str" cm="1">
        <f t="array" ref="E25">+_xlfn.XLOOKUP(D25,Tablas!C$8:$C$18,Tablas!D$8:$D$18,FALSE)&amp;" "&amp;_xlfn.XLOOKUP(D25,Tablas!C$8:$C$18,Tablas!E$8:$E$18,FALSE)</f>
        <v>Gissell Díaz</v>
      </c>
      <c r="F25" s="51">
        <f>+_xlfn.XLOOKUP(C25,Tablas!$M$22:$M$541,Tablas!$H$22:$H$541,FALSE)</f>
        <v>90400000</v>
      </c>
      <c r="G25" s="51">
        <f>+IF(F25&gt;90000000,F25*5%,0)</f>
        <v>4520000</v>
      </c>
      <c r="H25" s="78">
        <f>+WORKDAY(B25,45)</f>
        <v>43014</v>
      </c>
      <c r="I25" s="78">
        <f>+WORKDAY(B25,20)</f>
        <v>42979</v>
      </c>
      <c r="J25" s="77">
        <v>170</v>
      </c>
      <c r="K25" s="77" t="str">
        <f>VLOOKUP(J25,tabla_paises,2,FALSE)</f>
        <v>Colombia</v>
      </c>
    </row>
    <row r="26" spans="2:13" x14ac:dyDescent="0.3">
      <c r="B26" s="68">
        <v>42953</v>
      </c>
      <c r="C26" s="36" t="s">
        <v>901</v>
      </c>
      <c r="D26" s="4">
        <v>1332</v>
      </c>
      <c r="E26" s="4" t="str" cm="1">
        <f t="array" ref="E26">+_xlfn.XLOOKUP(D26,Tablas!C$8:$C$18,Tablas!D$8:$D$18,FALSE)&amp;" "&amp;_xlfn.XLOOKUP(D26,Tablas!C$8:$C$18,Tablas!E$8:$E$18,FALSE)</f>
        <v>Juan Pineda</v>
      </c>
      <c r="F26" s="51">
        <f>+_xlfn.XLOOKUP(C26,Tablas!$M$22:$M$541,Tablas!$H$22:$H$541,FALSE)</f>
        <v>90100000</v>
      </c>
      <c r="G26" s="51">
        <f>+IF(F26&gt;90000000,F26*5%,0)</f>
        <v>4505000</v>
      </c>
      <c r="H26" s="78">
        <f>+WORKDAY(B26,45)</f>
        <v>43014</v>
      </c>
      <c r="I26" s="78">
        <f>+WORKDAY(B26,20)</f>
        <v>42979</v>
      </c>
      <c r="J26" s="77">
        <v>218</v>
      </c>
      <c r="K26" s="77" t="str">
        <f>VLOOKUP(J26,tabla_paises,2,FALSE)</f>
        <v>Ecuador</v>
      </c>
    </row>
    <row r="27" spans="2:13" x14ac:dyDescent="0.3">
      <c r="B27" s="68">
        <v>42953</v>
      </c>
      <c r="C27" s="36" t="s">
        <v>424</v>
      </c>
      <c r="D27" s="4">
        <v>1443</v>
      </c>
      <c r="E27" s="4" t="str" cm="1">
        <f t="array" ref="E27">+_xlfn.XLOOKUP(D27,Tablas!C$8:$C$18,Tablas!D$8:$D$18,FALSE)&amp;" "&amp;_xlfn.XLOOKUP(D27,Tablas!C$8:$C$18,Tablas!E$8:$E$18,FALSE)</f>
        <v>Lady Sanabria</v>
      </c>
      <c r="F27" s="51">
        <f>+_xlfn.XLOOKUP(C27,Tablas!$M$22:$M$541,Tablas!$H$22:$H$541,FALSE)</f>
        <v>90000000</v>
      </c>
      <c r="G27" s="51">
        <f>+IF(F27&gt;90000000,F27*5%,0)</f>
        <v>0</v>
      </c>
      <c r="H27" s="78">
        <f>+WORKDAY(B27,45)</f>
        <v>43014</v>
      </c>
      <c r="I27" s="78">
        <f>+WORKDAY(B27,20)</f>
        <v>42979</v>
      </c>
      <c r="J27" s="77">
        <v>170</v>
      </c>
      <c r="K27" s="77" t="str">
        <f>VLOOKUP(J27,tabla_paises,2,FALSE)</f>
        <v>Colombia</v>
      </c>
    </row>
    <row r="28" spans="2:13" x14ac:dyDescent="0.3">
      <c r="B28" s="68">
        <v>42954</v>
      </c>
      <c r="C28" s="36" t="s">
        <v>479</v>
      </c>
      <c r="D28" s="4">
        <v>2886</v>
      </c>
      <c r="E28" s="4" t="str" cm="1">
        <f t="array" ref="E28">+_xlfn.XLOOKUP(D28,Tablas!C$8:$C$18,Tablas!D$8:$D$18,FALSE)&amp;" "&amp;_xlfn.XLOOKUP(D28,Tablas!C$8:$C$18,Tablas!E$8:$E$18,FALSE)</f>
        <v>Tatiana Andrade</v>
      </c>
      <c r="F28" s="51">
        <f>+_xlfn.XLOOKUP(C28,Tablas!$M$22:$M$541,Tablas!$H$22:$H$541,FALSE)</f>
        <v>90000000</v>
      </c>
      <c r="G28" s="51">
        <f>+IF(F28&gt;90000000,F28*5%,0)</f>
        <v>0</v>
      </c>
      <c r="H28" s="78">
        <f>+WORKDAY(B28,45)</f>
        <v>43017</v>
      </c>
      <c r="I28" s="78">
        <f>+WORKDAY(B28,20)</f>
        <v>42982</v>
      </c>
      <c r="J28" s="77">
        <v>170</v>
      </c>
      <c r="K28" s="77" t="str">
        <f>VLOOKUP(J28,tabla_paises,2,FALSE)</f>
        <v>Colombia</v>
      </c>
    </row>
    <row r="29" spans="2:13" s="5" customFormat="1" x14ac:dyDescent="0.3">
      <c r="B29" s="69">
        <v>42955</v>
      </c>
      <c r="C29" s="36" t="s">
        <v>565</v>
      </c>
      <c r="D29" s="4">
        <v>3108</v>
      </c>
      <c r="E29" s="4" t="str" cm="1">
        <f t="array" ref="E29">+_xlfn.XLOOKUP(D29,Tablas!C$8:$C$18,Tablas!D$8:$D$18,FALSE)&amp;" "&amp;_xlfn.XLOOKUP(D29,Tablas!C$8:$C$18,Tablas!E$8:$E$18,FALSE)</f>
        <v>Verónica Melo</v>
      </c>
      <c r="F29" s="51">
        <f>+_xlfn.XLOOKUP(C29,Tablas!$M$22:$M$541,Tablas!$H$22:$H$541,FALSE)</f>
        <v>90000000</v>
      </c>
      <c r="G29" s="51">
        <f>+IF(F29&gt;90000000,F29*5%,0)</f>
        <v>0</v>
      </c>
      <c r="H29" s="78">
        <f>+WORKDAY(B29,45)</f>
        <v>43018</v>
      </c>
      <c r="I29" s="78">
        <f>+WORKDAY(B29,20)</f>
        <v>42983</v>
      </c>
      <c r="J29" s="77">
        <v>170</v>
      </c>
      <c r="K29" s="77" t="str">
        <f>VLOOKUP(J29,tabla_paises,2,FALSE)</f>
        <v>Colombia</v>
      </c>
    </row>
    <row r="30" spans="2:13" x14ac:dyDescent="0.3">
      <c r="B30" s="68">
        <v>42988</v>
      </c>
      <c r="C30" s="36" t="s">
        <v>1138</v>
      </c>
      <c r="D30" s="4">
        <v>3219</v>
      </c>
      <c r="E30" s="4" t="str" cm="1">
        <f t="array" ref="E30">+_xlfn.XLOOKUP(D30,Tablas!C$8:$C$18,Tablas!D$8:$D$18,FALSE)&amp;" "&amp;_xlfn.XLOOKUP(D30,Tablas!C$8:$C$18,Tablas!E$8:$E$18,FALSE)</f>
        <v>Andrea Castaño</v>
      </c>
      <c r="F30" s="51">
        <f>+_xlfn.XLOOKUP(C30,Tablas!$M$22:$M$541,Tablas!$H$22:$H$541,FALSE)</f>
        <v>90000000</v>
      </c>
      <c r="G30" s="51">
        <f>+IF(F30&gt;90000000,F30*5%,0)</f>
        <v>0</v>
      </c>
      <c r="H30" s="78">
        <f>+WORKDAY(B30,45)</f>
        <v>43049</v>
      </c>
      <c r="I30" s="78">
        <f>+WORKDAY(B30,20)</f>
        <v>43014</v>
      </c>
      <c r="J30" s="77">
        <v>170</v>
      </c>
      <c r="K30" s="77" t="str">
        <f>VLOOKUP(J30,tabla_paises,2,FALSE)</f>
        <v>Colombia</v>
      </c>
    </row>
    <row r="31" spans="2:13" x14ac:dyDescent="0.3">
      <c r="B31" s="68">
        <v>42988</v>
      </c>
      <c r="C31" s="36" t="s">
        <v>790</v>
      </c>
      <c r="D31" s="4">
        <v>555</v>
      </c>
      <c r="E31" s="4" t="str" cm="1">
        <f t="array" ref="E31">+_xlfn.XLOOKUP(D31,Tablas!C$8:$C$18,Tablas!D$8:$D$18,FALSE)&amp;" "&amp;_xlfn.XLOOKUP(D31,Tablas!C$8:$C$18,Tablas!E$8:$E$18,FALSE)</f>
        <v>Jorge Domínguez</v>
      </c>
      <c r="F31" s="51">
        <f>+_xlfn.XLOOKUP(C31,Tablas!$M$22:$M$541,Tablas!$H$22:$H$541,FALSE)</f>
        <v>89900000</v>
      </c>
      <c r="G31" s="51">
        <f>+IF(F31&gt;90000000,F31*5%,0)</f>
        <v>0</v>
      </c>
      <c r="H31" s="78">
        <f>+WORKDAY(B31,45)</f>
        <v>43049</v>
      </c>
      <c r="I31" s="78">
        <f>+WORKDAY(B31,20)</f>
        <v>43014</v>
      </c>
      <c r="J31" s="77">
        <v>218</v>
      </c>
      <c r="K31" s="77" t="str">
        <f>VLOOKUP(J31,tabla_paises,2,FALSE)</f>
        <v>Ecuador</v>
      </c>
    </row>
    <row r="32" spans="2:13" x14ac:dyDescent="0.3">
      <c r="B32" s="68">
        <v>43035</v>
      </c>
      <c r="C32" s="36" t="s">
        <v>1295</v>
      </c>
      <c r="D32" s="4">
        <v>555</v>
      </c>
      <c r="E32" s="4" t="str" cm="1">
        <f t="array" ref="E32">+_xlfn.XLOOKUP(D32,Tablas!C$8:$C$18,Tablas!D$8:$D$18,FALSE)&amp;" "&amp;_xlfn.XLOOKUP(D32,Tablas!C$8:$C$18,Tablas!E$8:$E$18,FALSE)</f>
        <v>Jorge Domínguez</v>
      </c>
      <c r="F32" s="51">
        <f>+_xlfn.XLOOKUP(C32,Tablas!$M$22:$M$541,Tablas!$H$22:$H$541,FALSE)</f>
        <v>89900000</v>
      </c>
      <c r="G32" s="51">
        <f>+IF(F32&gt;90000000,F32*5%,0)</f>
        <v>0</v>
      </c>
      <c r="H32" s="78">
        <f>+WORKDAY(B32,45)</f>
        <v>43098</v>
      </c>
      <c r="I32" s="78">
        <f>+WORKDAY(B32,20)</f>
        <v>43063</v>
      </c>
      <c r="J32" s="77">
        <v>170</v>
      </c>
      <c r="K32" s="77" t="str">
        <f>VLOOKUP(J32,tabla_paises,2,FALSE)</f>
        <v>Colombia</v>
      </c>
    </row>
    <row r="33" spans="2:11" x14ac:dyDescent="0.3">
      <c r="B33" s="68">
        <v>43035</v>
      </c>
      <c r="C33" s="36" t="s">
        <v>396</v>
      </c>
      <c r="D33" s="4">
        <v>222</v>
      </c>
      <c r="E33" s="4" t="str" cm="1">
        <f t="array" ref="E33">+_xlfn.XLOOKUP(D33,Tablas!C$8:$C$18,Tablas!D$8:$D$18,FALSE)&amp;" "&amp;_xlfn.XLOOKUP(D33,Tablas!C$8:$C$18,Tablas!E$8:$E$18,FALSE)</f>
        <v>Ricardo Gomez</v>
      </c>
      <c r="F33" s="51">
        <f>+_xlfn.XLOOKUP(C33,Tablas!$M$22:$M$541,Tablas!$H$22:$H$541,FALSE)</f>
        <v>91900000</v>
      </c>
      <c r="G33" s="51">
        <f>+IF(F33&gt;90000000,F33*5%,0)</f>
        <v>4595000</v>
      </c>
      <c r="H33" s="78">
        <f>+WORKDAY(B33,45)</f>
        <v>43098</v>
      </c>
      <c r="I33" s="78">
        <f>+WORKDAY(B33,20)</f>
        <v>43063</v>
      </c>
      <c r="J33" s="77">
        <v>170</v>
      </c>
      <c r="K33" s="77" t="str">
        <f>VLOOKUP(J33,tabla_paises,2,FALSE)</f>
        <v>Colombia</v>
      </c>
    </row>
    <row r="34" spans="2:11" x14ac:dyDescent="0.3">
      <c r="B34" s="68">
        <v>43036</v>
      </c>
      <c r="C34" s="36" t="s">
        <v>908</v>
      </c>
      <c r="D34" s="4">
        <v>333</v>
      </c>
      <c r="E34" s="4" t="str" cm="1">
        <f t="array" ref="E34">+_xlfn.XLOOKUP(D34,Tablas!C$8:$C$18,Tablas!D$8:$D$18,FALSE)&amp;" "&amp;_xlfn.XLOOKUP(D34,Tablas!C$8:$C$18,Tablas!E$8:$E$18,FALSE)</f>
        <v>Manuel Ibáñez</v>
      </c>
      <c r="F34" s="51">
        <f>+_xlfn.XLOOKUP(C34,Tablas!$M$22:$M$541,Tablas!$H$22:$H$541,FALSE)</f>
        <v>91900000</v>
      </c>
      <c r="G34" s="51">
        <f>+IF(F34&gt;90000000,F34*5%,0)</f>
        <v>4595000</v>
      </c>
      <c r="H34" s="78">
        <f>+WORKDAY(B34,45)</f>
        <v>43098</v>
      </c>
      <c r="I34" s="78">
        <f>+WORKDAY(B34,20)</f>
        <v>43063</v>
      </c>
      <c r="J34" s="77">
        <v>68</v>
      </c>
      <c r="K34" s="77" t="str">
        <f>VLOOKUP(J34,tabla_paises,2,FALSE)</f>
        <v>Bolivia</v>
      </c>
    </row>
    <row r="35" spans="2:11" x14ac:dyDescent="0.3">
      <c r="B35" s="68">
        <v>43040</v>
      </c>
      <c r="C35" s="36" t="s">
        <v>1070</v>
      </c>
      <c r="D35" s="4">
        <v>555</v>
      </c>
      <c r="E35" s="4" t="str" cm="1">
        <f t="array" ref="E35">+_xlfn.XLOOKUP(D35,Tablas!C$8:$C$18,Tablas!D$8:$D$18,FALSE)&amp;" "&amp;_xlfn.XLOOKUP(D35,Tablas!C$8:$C$18,Tablas!E$8:$E$18,FALSE)</f>
        <v>Jorge Domínguez</v>
      </c>
      <c r="F35" s="51">
        <f>+_xlfn.XLOOKUP(C35,Tablas!$M$22:$M$541,Tablas!$H$22:$H$541,FALSE)</f>
        <v>91900000</v>
      </c>
      <c r="G35" s="51">
        <f>+IF(F35&gt;90000000,F35*5%,0)</f>
        <v>4595000</v>
      </c>
      <c r="H35" s="78">
        <f>+WORKDAY(B35,45)</f>
        <v>43103</v>
      </c>
      <c r="I35" s="78">
        <f>+WORKDAY(B35,20)</f>
        <v>43068</v>
      </c>
      <c r="J35" s="77">
        <v>170</v>
      </c>
      <c r="K35" s="77" t="str">
        <f>VLOOKUP(J35,tabla_paises,2,FALSE)</f>
        <v>Colombia</v>
      </c>
    </row>
    <row r="36" spans="2:11" x14ac:dyDescent="0.3">
      <c r="B36" s="68">
        <v>43041</v>
      </c>
      <c r="C36" s="36" t="s">
        <v>616</v>
      </c>
      <c r="D36" s="4">
        <v>777</v>
      </c>
      <c r="E36" s="4" t="str" cm="1">
        <f t="array" ref="E36">+_xlfn.XLOOKUP(D36,Tablas!C$8:$C$18,Tablas!D$8:$D$18,FALSE)&amp;" "&amp;_xlfn.XLOOKUP(D36,Tablas!C$8:$C$18,Tablas!E$8:$E$18,FALSE)</f>
        <v>David Gomez</v>
      </c>
      <c r="F36" s="51">
        <f>+_xlfn.XLOOKUP(C36,Tablas!$M$22:$M$541,Tablas!$H$22:$H$541,FALSE)</f>
        <v>91500000</v>
      </c>
      <c r="G36" s="51">
        <f>+IF(F36&gt;90000000,F36*5%,0)</f>
        <v>4575000</v>
      </c>
      <c r="H36" s="78">
        <f>+WORKDAY(B36,45)</f>
        <v>43104</v>
      </c>
      <c r="I36" s="78">
        <f>+WORKDAY(B36,20)</f>
        <v>43069</v>
      </c>
      <c r="J36" s="77">
        <v>218</v>
      </c>
      <c r="K36" s="77" t="str">
        <f>VLOOKUP(J36,tabla_paises,2,FALSE)</f>
        <v>Ecuador</v>
      </c>
    </row>
    <row r="37" spans="2:11" x14ac:dyDescent="0.3">
      <c r="B37" s="68">
        <v>43042</v>
      </c>
      <c r="C37" s="36" t="s">
        <v>355</v>
      </c>
      <c r="D37" s="4">
        <v>999</v>
      </c>
      <c r="E37" s="4" t="str" cm="1">
        <f t="array" ref="E37">+_xlfn.XLOOKUP(D37,Tablas!C$8:$C$18,Tablas!D$8:$D$18,FALSE)&amp;" "&amp;_xlfn.XLOOKUP(D37,Tablas!C$8:$C$18,Tablas!E$8:$E$18,FALSE)</f>
        <v>Gissell Díaz</v>
      </c>
      <c r="F37" s="51">
        <f>+_xlfn.XLOOKUP(C37,Tablas!$M$22:$M$541,Tablas!$H$22:$H$541,FALSE)</f>
        <v>91400000</v>
      </c>
      <c r="G37" s="51">
        <f>+IF(F37&gt;90000000,F37*5%,0)</f>
        <v>4570000</v>
      </c>
      <c r="H37" s="78">
        <f>+WORKDAY(B37,45)</f>
        <v>43105</v>
      </c>
      <c r="I37" s="78">
        <f>+WORKDAY(B37,20)</f>
        <v>43070</v>
      </c>
      <c r="J37" s="77">
        <v>170</v>
      </c>
      <c r="K37" s="77" t="str">
        <f>VLOOKUP(J37,tabla_paises,2,FALSE)</f>
        <v>Colombia</v>
      </c>
    </row>
    <row r="38" spans="2:11" x14ac:dyDescent="0.3">
      <c r="B38" s="68">
        <v>43073</v>
      </c>
      <c r="C38" s="36" t="s">
        <v>403</v>
      </c>
      <c r="D38" s="4">
        <v>1332</v>
      </c>
      <c r="E38" s="4" t="str" cm="1">
        <f t="array" ref="E38">+_xlfn.XLOOKUP(D38,Tablas!C$8:$C$18,Tablas!D$8:$D$18,FALSE)&amp;" "&amp;_xlfn.XLOOKUP(D38,Tablas!C$8:$C$18,Tablas!E$8:$E$18,FALSE)</f>
        <v>Juan Pineda</v>
      </c>
      <c r="F38" s="51">
        <f>+_xlfn.XLOOKUP(C38,Tablas!$M$22:$M$541,Tablas!$H$22:$H$541,FALSE)</f>
        <v>91300000</v>
      </c>
      <c r="G38" s="51">
        <f>+IF(F38&gt;90000000,F38*5%,0)</f>
        <v>4565000</v>
      </c>
      <c r="H38" s="78">
        <f>+WORKDAY(B38,45)</f>
        <v>43136</v>
      </c>
      <c r="I38" s="78">
        <f>+WORKDAY(B38,20)</f>
        <v>43101</v>
      </c>
      <c r="J38" s="77">
        <v>170</v>
      </c>
      <c r="K38" s="77" t="str">
        <f>VLOOKUP(J38,tabla_paises,2,FALSE)</f>
        <v>Colombia</v>
      </c>
    </row>
    <row r="39" spans="2:11" x14ac:dyDescent="0.3">
      <c r="H39" s="78"/>
    </row>
    <row r="40" spans="2:11" x14ac:dyDescent="0.3">
      <c r="B40"/>
      <c r="C40"/>
      <c r="D40"/>
      <c r="E40"/>
      <c r="F40"/>
      <c r="G40"/>
      <c r="H40"/>
      <c r="I40"/>
    </row>
    <row r="41" spans="2:11" x14ac:dyDescent="0.3">
      <c r="B41" s="38" t="s">
        <v>59</v>
      </c>
      <c r="C41" s="39">
        <v>0.25</v>
      </c>
      <c r="D41"/>
      <c r="E41"/>
      <c r="F41"/>
      <c r="G41"/>
      <c r="H41"/>
      <c r="I41"/>
    </row>
    <row r="42" spans="2:11" x14ac:dyDescent="0.3">
      <c r="B42" s="38" t="s">
        <v>60</v>
      </c>
      <c r="C42" s="39"/>
      <c r="D42"/>
      <c r="E42"/>
      <c r="F42"/>
      <c r="G42"/>
      <c r="H42"/>
      <c r="I42"/>
    </row>
    <row r="43" spans="2:11" x14ac:dyDescent="0.3">
      <c r="B43"/>
      <c r="C43"/>
      <c r="D43"/>
      <c r="E43"/>
      <c r="F43"/>
      <c r="G43"/>
      <c r="H43"/>
      <c r="I43"/>
    </row>
    <row r="44" spans="2:11" x14ac:dyDescent="0.3">
      <c r="B44"/>
      <c r="C44"/>
      <c r="D44"/>
      <c r="E44"/>
      <c r="F44"/>
      <c r="G44"/>
      <c r="H44"/>
      <c r="I44"/>
    </row>
    <row r="45" spans="2:11" ht="20.399999999999999" thickBot="1" x14ac:dyDescent="0.35">
      <c r="B45" s="80" t="s">
        <v>7</v>
      </c>
      <c r="C45" s="80"/>
      <c r="D45" s="80"/>
      <c r="E45" s="80"/>
      <c r="F45" s="80"/>
      <c r="G45" s="80"/>
      <c r="H45" s="80"/>
      <c r="I45" s="80"/>
    </row>
    <row r="46" spans="2:11" ht="15" thickTop="1" x14ac:dyDescent="0.3">
      <c r="B46" s="5"/>
      <c r="C46" s="5"/>
      <c r="D46" s="5"/>
      <c r="E46" s="5"/>
      <c r="F46" s="5"/>
      <c r="G46" s="5"/>
      <c r="H46" s="5"/>
      <c r="I46" s="5"/>
    </row>
    <row r="47" spans="2:11" x14ac:dyDescent="0.3">
      <c r="B47" s="6" t="s">
        <v>27</v>
      </c>
      <c r="C47" s="5"/>
      <c r="D47" s="5"/>
      <c r="E47" s="5"/>
      <c r="F47" s="5"/>
      <c r="G47" s="6"/>
      <c r="H47" s="5"/>
      <c r="I47" s="5"/>
    </row>
    <row r="48" spans="2:11" x14ac:dyDescent="0.3">
      <c r="B48" s="5" t="s">
        <v>62</v>
      </c>
      <c r="C48" s="7">
        <f>COUNT(F19:F38)</f>
        <v>20</v>
      </c>
      <c r="D48" s="5"/>
      <c r="E48" s="5"/>
      <c r="F48" s="5"/>
      <c r="G48" s="5"/>
      <c r="H48" s="5"/>
      <c r="I48" s="5"/>
    </row>
    <row r="49" spans="2:9" x14ac:dyDescent="0.3">
      <c r="B49" s="5" t="s">
        <v>23</v>
      </c>
      <c r="C49" s="8">
        <f>MAX(F19:F38)</f>
        <v>91900000</v>
      </c>
      <c r="D49" s="9"/>
      <c r="E49" s="5"/>
      <c r="F49" s="5"/>
      <c r="G49" s="5"/>
      <c r="H49" s="5"/>
      <c r="I49" s="5"/>
    </row>
    <row r="50" spans="2:9" x14ac:dyDescent="0.3">
      <c r="B50" s="5" t="s">
        <v>24</v>
      </c>
      <c r="C50" s="8">
        <f>MIN(F19:F38)</f>
        <v>89900000</v>
      </c>
      <c r="D50" s="5"/>
      <c r="E50" s="5"/>
      <c r="F50" s="5"/>
      <c r="G50" s="5"/>
      <c r="H50" s="5"/>
      <c r="I50" s="5"/>
    </row>
    <row r="51" spans="2:9" x14ac:dyDescent="0.3">
      <c r="B51" s="5" t="s">
        <v>4</v>
      </c>
      <c r="C51" s="8">
        <f>AVERAGE(F19:F38)</f>
        <v>90810000</v>
      </c>
      <c r="D51" s="5"/>
      <c r="E51" s="5"/>
      <c r="F51" s="5"/>
      <c r="G51" s="5"/>
      <c r="H51" s="5"/>
      <c r="I51" s="5"/>
    </row>
    <row r="52" spans="2:9" x14ac:dyDescent="0.3">
      <c r="B52" s="5" t="s">
        <v>63</v>
      </c>
      <c r="C52" s="8">
        <f>SUM(F19:F38)</f>
        <v>1816200000</v>
      </c>
      <c r="D52" s="5"/>
      <c r="E52" s="5"/>
      <c r="F52" s="5"/>
      <c r="G52" s="5"/>
      <c r="H52" s="5"/>
      <c r="I52" s="5"/>
    </row>
    <row r="53" spans="2:9" x14ac:dyDescent="0.3">
      <c r="B53" s="5"/>
      <c r="C53" s="5"/>
      <c r="D53" s="5"/>
      <c r="E53" s="5"/>
      <c r="F53" s="5"/>
      <c r="G53" s="5"/>
      <c r="H53" s="5"/>
      <c r="I53" s="5"/>
    </row>
    <row r="54" spans="2:9" x14ac:dyDescent="0.3">
      <c r="B54" s="6" t="s">
        <v>1508</v>
      </c>
      <c r="C54" s="44">
        <v>333</v>
      </c>
      <c r="D54" s="5"/>
      <c r="E54" s="5"/>
      <c r="F54" s="5"/>
      <c r="G54" s="5"/>
      <c r="H54" s="5"/>
      <c r="I54" s="5"/>
    </row>
    <row r="55" spans="2:9" x14ac:dyDescent="0.3">
      <c r="B55" s="5" t="s">
        <v>1503</v>
      </c>
      <c r="C55" s="85" t="str">
        <f>+_xlfn.XLOOKUP(C54,Tablas!B8:B18,Tablas!D8:D18,FALSE)&amp;""&amp;_xlfn.XLOOKUP(C54,Tablas!B8:B18,Tablas!E8:E18,FALSE)</f>
        <v>FALSOFALSO</v>
      </c>
      <c r="D55" s="85"/>
      <c r="E55" s="85"/>
      <c r="F55" s="5"/>
      <c r="G55" s="5"/>
      <c r="H55" s="5"/>
      <c r="I55" s="5"/>
    </row>
    <row r="56" spans="2:9" x14ac:dyDescent="0.3">
      <c r="B56" s="5" t="s">
        <v>1763</v>
      </c>
      <c r="C56" s="85"/>
      <c r="D56" s="85"/>
      <c r="E56" s="85"/>
      <c r="F56" s="5"/>
      <c r="G56" s="5"/>
      <c r="H56" s="5"/>
      <c r="I56" s="5"/>
    </row>
    <row r="57" spans="2:9" x14ac:dyDescent="0.3">
      <c r="B57" s="5" t="s">
        <v>1764</v>
      </c>
      <c r="C57" s="87"/>
      <c r="D57" s="87"/>
      <c r="E57" s="87"/>
      <c r="F57" s="5"/>
      <c r="G57" s="5"/>
      <c r="H57" s="5"/>
      <c r="I57" s="5"/>
    </row>
    <row r="58" spans="2:9" x14ac:dyDescent="0.3">
      <c r="B58" s="5" t="s">
        <v>1504</v>
      </c>
      <c r="C58" s="85"/>
      <c r="D58" s="85"/>
      <c r="E58" s="85"/>
      <c r="F58" s="5"/>
      <c r="G58" s="5"/>
      <c r="H58" s="5"/>
      <c r="I58" s="5"/>
    </row>
    <row r="59" spans="2:9" x14ac:dyDescent="0.3">
      <c r="B59" s="35" t="s">
        <v>1505</v>
      </c>
      <c r="C59" s="85"/>
      <c r="D59" s="85"/>
      <c r="E59" s="85"/>
      <c r="F59" s="5"/>
      <c r="G59" s="5"/>
      <c r="H59" s="5"/>
      <c r="I59" s="5"/>
    </row>
    <row r="60" spans="2:9" x14ac:dyDescent="0.3">
      <c r="B60" s="5" t="s">
        <v>1506</v>
      </c>
      <c r="C60" s="86"/>
      <c r="D60" s="86"/>
      <c r="E60" s="86"/>
      <c r="F60" s="5"/>
      <c r="G60" s="5"/>
      <c r="H60" s="5"/>
      <c r="I60" s="5"/>
    </row>
    <row r="61" spans="2:9" ht="28.8" x14ac:dyDescent="0.3">
      <c r="B61" s="35" t="s">
        <v>1507</v>
      </c>
      <c r="C61" s="85"/>
      <c r="D61" s="85"/>
      <c r="E61" s="85"/>
      <c r="F61" s="5"/>
      <c r="G61" s="5"/>
      <c r="H61" s="5"/>
      <c r="I61" s="5"/>
    </row>
    <row r="62" spans="2:9" x14ac:dyDescent="0.3">
      <c r="B62"/>
      <c r="C62"/>
      <c r="D62"/>
      <c r="E62"/>
      <c r="F62"/>
      <c r="G62"/>
      <c r="H62"/>
      <c r="I62"/>
    </row>
    <row r="63" spans="2:9" x14ac:dyDescent="0.3">
      <c r="B63"/>
      <c r="C63"/>
      <c r="D63"/>
      <c r="E63"/>
      <c r="F63"/>
      <c r="G63"/>
      <c r="H63"/>
      <c r="I63"/>
    </row>
  </sheetData>
  <sortState xmlns:xlrd2="http://schemas.microsoft.com/office/spreadsheetml/2017/richdata2" ref="B19:H58">
    <sortCondition ref="B18"/>
  </sortState>
  <mergeCells count="10">
    <mergeCell ref="B16:I16"/>
    <mergeCell ref="C5:J5"/>
    <mergeCell ref="B45:I45"/>
    <mergeCell ref="C61:E61"/>
    <mergeCell ref="C55:E55"/>
    <mergeCell ref="C56:E56"/>
    <mergeCell ref="C59:E59"/>
    <mergeCell ref="C60:E60"/>
    <mergeCell ref="C58:E58"/>
    <mergeCell ref="C57:E57"/>
  </mergeCells>
  <phoneticPr fontId="3" type="noConversion"/>
  <pageMargins left="0.75" right="0.75" top="1" bottom="1" header="0" footer="0"/>
  <pageSetup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Tablas!$C$9:$C$12</xm:f>
          </x14:formula1>
          <xm:sqref>C54</xm:sqref>
        </x14:dataValidation>
        <x14:dataValidation type="list" allowBlank="1" showInputMessage="1" showErrorMessage="1" xr:uid="{00000000-0002-0000-0100-000001000000}">
          <x14:formula1>
            <xm:f>Tablas!$C$9:$C$18</xm:f>
          </x14:formula1>
          <xm:sqref>C54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5"/>
  <dimension ref="B2:I20"/>
  <sheetViews>
    <sheetView zoomScale="55" zoomScaleNormal="100" workbookViewId="0">
      <selection activeCell="H20" sqref="H20"/>
    </sheetView>
  </sheetViews>
  <sheetFormatPr baseColWidth="10" defaultColWidth="11.44140625" defaultRowHeight="14.4" x14ac:dyDescent="0.3"/>
  <cols>
    <col min="1" max="1" width="5.5546875" style="2" customWidth="1"/>
    <col min="2" max="2" width="3.5546875" style="2" customWidth="1"/>
    <col min="3" max="3" width="28.88671875" style="14" customWidth="1"/>
    <col min="4" max="4" width="12.6640625" style="2" customWidth="1"/>
    <col min="5" max="5" width="17.109375" style="2" customWidth="1"/>
    <col min="6" max="6" width="52" style="2" customWidth="1"/>
    <col min="7" max="7" width="36" style="2" customWidth="1"/>
    <col min="8" max="8" width="18.88671875" style="29" customWidth="1"/>
    <col min="9" max="9" width="4.44140625" style="2" customWidth="1"/>
    <col min="10" max="10" width="18" style="2" customWidth="1"/>
    <col min="11" max="11" width="23.33203125" style="2" customWidth="1"/>
    <col min="12" max="16384" width="11.44140625" style="2"/>
  </cols>
  <sheetData>
    <row r="2" spans="2:9" x14ac:dyDescent="0.3">
      <c r="C2" s="38" t="s">
        <v>58</v>
      </c>
      <c r="D2" s="39">
        <v>0.25</v>
      </c>
    </row>
    <row r="3" spans="2:9" x14ac:dyDescent="0.3">
      <c r="C3" s="38" t="s">
        <v>57</v>
      </c>
      <c r="D3" s="39"/>
    </row>
    <row r="4" spans="2:9" ht="15" thickBot="1" x14ac:dyDescent="0.35"/>
    <row r="5" spans="2:9" ht="20.399999999999999" thickBot="1" x14ac:dyDescent="0.35">
      <c r="B5" s="15"/>
      <c r="C5" s="88" t="s">
        <v>22</v>
      </c>
      <c r="D5" s="88"/>
      <c r="E5" s="88"/>
      <c r="F5" s="88"/>
      <c r="G5" s="88"/>
      <c r="H5" s="88"/>
      <c r="I5" s="16"/>
    </row>
    <row r="6" spans="2:9" ht="15" thickTop="1" x14ac:dyDescent="0.3">
      <c r="B6" s="17"/>
      <c r="I6" s="18"/>
    </row>
    <row r="7" spans="2:9" x14ac:dyDescent="0.3">
      <c r="B7" s="17"/>
      <c r="C7" s="13" t="s">
        <v>1510</v>
      </c>
      <c r="D7" s="92">
        <v>45017.827777777777</v>
      </c>
      <c r="E7" s="90"/>
      <c r="F7" s="91"/>
      <c r="I7" s="18"/>
    </row>
    <row r="8" spans="2:9" x14ac:dyDescent="0.3">
      <c r="B8" s="17"/>
      <c r="I8" s="18"/>
    </row>
    <row r="9" spans="2:9" x14ac:dyDescent="0.3">
      <c r="B9" s="17"/>
      <c r="C9" s="14" t="s">
        <v>25</v>
      </c>
      <c r="D9" s="19">
        <v>777</v>
      </c>
      <c r="I9" s="18"/>
    </row>
    <row r="10" spans="2:9" x14ac:dyDescent="0.3">
      <c r="B10" s="17"/>
      <c r="C10" s="54" t="s">
        <v>1509</v>
      </c>
      <c r="D10" s="89" t="str">
        <f>+_xlfn.XLOOKUP(D9,Tablas!C8:C18,Tablas!D8:D18,FALSE)&amp;" "&amp;_xlfn.XLOOKUP(D9,Tablas!C8:C18,Tablas!E8:E18,FALSE)</f>
        <v>David Gomez</v>
      </c>
      <c r="E10" s="90"/>
      <c r="F10" s="91"/>
      <c r="G10" s="29"/>
      <c r="I10" s="18"/>
    </row>
    <row r="11" spans="2:9" x14ac:dyDescent="0.3">
      <c r="B11" s="17"/>
      <c r="I11" s="18"/>
    </row>
    <row r="12" spans="2:9" x14ac:dyDescent="0.3">
      <c r="B12" s="17"/>
      <c r="D12" s="20" t="s">
        <v>1493</v>
      </c>
      <c r="E12" s="20" t="s">
        <v>0</v>
      </c>
      <c r="F12" s="20" t="s">
        <v>1496</v>
      </c>
      <c r="G12" s="20" t="s">
        <v>74</v>
      </c>
      <c r="H12" s="30" t="s">
        <v>3</v>
      </c>
      <c r="I12" s="18"/>
    </row>
    <row r="13" spans="2:9" x14ac:dyDescent="0.3">
      <c r="B13" s="17"/>
      <c r="D13" s="21" t="s">
        <v>245</v>
      </c>
      <c r="E13" s="22" t="str">
        <f>+_xlfn.XLOOKUP(D13,Tablas!M22:M541,Tablas!C22:C541,FALSE)</f>
        <v>CHEVROLET</v>
      </c>
      <c r="F13" s="22" t="str">
        <f>+_xlfn.XLOOKUP(D13,Tablas!M22:M541,Tablas!D22:D541,FALSE)&amp;" "&amp;_xlfn.XLOOKUP(D13,Tablas!M22:M541,Tablas!E22:E541,FALSE)</f>
        <v>SUBURBAN [10] 1500</v>
      </c>
      <c r="G13" s="22" t="str">
        <f>+_xlfn.XLOOKUP(D13,Tablas!M22:M541,Tablas!L22:L541,FALSE)</f>
        <v>USA</v>
      </c>
      <c r="H13" s="31">
        <f>+_xlfn.XLOOKUP(D13,Tablas!M22:M541,Tablas!H22:H541,FALSE)</f>
        <v>97300000</v>
      </c>
      <c r="I13" s="23"/>
    </row>
    <row r="14" spans="2:9" x14ac:dyDescent="0.3">
      <c r="B14" s="17"/>
      <c r="E14" s="55"/>
      <c r="F14" s="56" t="s">
        <v>1500</v>
      </c>
      <c r="G14" s="24" t="s">
        <v>1767</v>
      </c>
      <c r="H14" s="32">
        <f>+IF(G14="Si",H13*-8%,0)</f>
        <v>0</v>
      </c>
      <c r="I14" s="18"/>
    </row>
    <row r="15" spans="2:9" x14ac:dyDescent="0.3">
      <c r="B15" s="17"/>
      <c r="E15" s="55"/>
      <c r="F15" s="56" t="s">
        <v>1494</v>
      </c>
      <c r="G15" s="24" t="s">
        <v>1767</v>
      </c>
      <c r="H15" s="32">
        <f>+IF(G15="Si",H13*12%,0)</f>
        <v>0</v>
      </c>
      <c r="I15" s="18"/>
    </row>
    <row r="16" spans="2:9" x14ac:dyDescent="0.3">
      <c r="B16" s="17"/>
      <c r="C16" s="2"/>
      <c r="G16" s="4" t="s">
        <v>1515</v>
      </c>
      <c r="H16" s="32"/>
      <c r="I16" s="18"/>
    </row>
    <row r="17" spans="2:9" x14ac:dyDescent="0.3">
      <c r="B17" s="17"/>
      <c r="C17" s="2"/>
      <c r="G17" s="4" t="s">
        <v>1516</v>
      </c>
      <c r="H17" s="32"/>
      <c r="I17" s="18"/>
    </row>
    <row r="18" spans="2:9" x14ac:dyDescent="0.3">
      <c r="B18" s="17"/>
      <c r="C18" s="2"/>
      <c r="G18" s="66" t="s">
        <v>1514</v>
      </c>
      <c r="H18" s="32">
        <f>+(H13+H14+H15)*19%</f>
        <v>18487000</v>
      </c>
      <c r="I18" s="18"/>
    </row>
    <row r="19" spans="2:9" x14ac:dyDescent="0.3">
      <c r="B19" s="17"/>
      <c r="E19" s="5"/>
      <c r="G19" s="65" t="s">
        <v>1513</v>
      </c>
      <c r="H19" s="32">
        <f>SUM(H13:H18)</f>
        <v>115787000</v>
      </c>
      <c r="I19" s="18"/>
    </row>
    <row r="20" spans="2:9" ht="15" thickBot="1" x14ac:dyDescent="0.35">
      <c r="B20" s="25"/>
      <c r="C20" s="26"/>
      <c r="D20" s="26"/>
      <c r="E20" s="27"/>
      <c r="F20" s="26"/>
      <c r="G20" s="26"/>
      <c r="H20" s="33"/>
      <c r="I20" s="28"/>
    </row>
  </sheetData>
  <mergeCells count="3">
    <mergeCell ref="C5:H5"/>
    <mergeCell ref="D10:F10"/>
    <mergeCell ref="D7:F7"/>
  </mergeCells>
  <dataValidations count="1">
    <dataValidation type="list" showInputMessage="1" showErrorMessage="1" sqref="G14:G15" xr:uid="{00000000-0002-0000-0200-000000000000}">
      <formula1>"Sí,No"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Tablas!$C$9:$C$18</xm:f>
          </x14:formula1>
          <xm:sqref>D9</xm:sqref>
        </x14:dataValidation>
        <x14:dataValidation type="list" allowBlank="1" showInputMessage="1" showErrorMessage="1" xr:uid="{00000000-0002-0000-0200-000003000000}">
          <x14:formula1>
            <xm:f>Tablas!$M$23:$M$134</xm:f>
          </x14:formula1>
          <xm:sqref>D13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6"/>
  <dimension ref="B2:H12"/>
  <sheetViews>
    <sheetView tabSelected="1" workbookViewId="0">
      <selection activeCell="B14" sqref="B14"/>
    </sheetView>
  </sheetViews>
  <sheetFormatPr baseColWidth="10" defaultRowHeight="13.2" x14ac:dyDescent="0.25"/>
  <cols>
    <col min="2" max="2" width="15.88671875" bestFit="1" customWidth="1"/>
    <col min="3" max="3" width="17.88671875" customWidth="1"/>
    <col min="4" max="4" width="18.33203125" customWidth="1"/>
    <col min="5" max="5" width="11" customWidth="1"/>
    <col min="6" max="8" width="10" customWidth="1"/>
    <col min="9" max="9" width="13.109375" customWidth="1"/>
    <col min="10" max="10" width="9.6640625" customWidth="1"/>
    <col min="11" max="12" width="10" customWidth="1"/>
    <col min="13" max="21" width="9.6640625" customWidth="1"/>
    <col min="22" max="25" width="10" customWidth="1"/>
    <col min="26" max="27" width="9" customWidth="1"/>
    <col min="28" max="28" width="10" customWidth="1"/>
    <col min="29" max="29" width="13.109375" bestFit="1" customWidth="1"/>
  </cols>
  <sheetData>
    <row r="2" spans="2:8" ht="14.4" x14ac:dyDescent="0.3">
      <c r="B2" s="38" t="s">
        <v>55</v>
      </c>
      <c r="C2" s="39">
        <v>0.25</v>
      </c>
    </row>
    <row r="3" spans="2:8" ht="14.4" x14ac:dyDescent="0.3">
      <c r="B3" s="38" t="s">
        <v>56</v>
      </c>
      <c r="C3" s="39"/>
    </row>
    <row r="6" spans="2:8" ht="20.399999999999999" thickBot="1" x14ac:dyDescent="0.3">
      <c r="B6" s="80" t="s">
        <v>1495</v>
      </c>
      <c r="C6" s="80"/>
      <c r="D6" s="80"/>
      <c r="E6" s="80"/>
      <c r="F6" s="80"/>
      <c r="G6" s="80"/>
      <c r="H6" s="80"/>
    </row>
    <row r="7" spans="2:8" ht="19.2" thickTop="1" x14ac:dyDescent="0.3">
      <c r="B7" s="1"/>
      <c r="C7" s="1"/>
      <c r="D7" s="1"/>
      <c r="E7" s="1"/>
      <c r="F7" s="1"/>
      <c r="G7" s="1"/>
      <c r="H7" s="1"/>
    </row>
    <row r="9" spans="2:8" x14ac:dyDescent="0.25">
      <c r="B9" s="64" t="s">
        <v>1512</v>
      </c>
    </row>
    <row r="10" spans="2:8" x14ac:dyDescent="0.25">
      <c r="B10" s="64" t="s">
        <v>1768</v>
      </c>
    </row>
    <row r="11" spans="2:8" x14ac:dyDescent="0.25">
      <c r="B11" s="64" t="s">
        <v>1769</v>
      </c>
    </row>
    <row r="12" spans="2:8" x14ac:dyDescent="0.25">
      <c r="B12" s="64" t="s">
        <v>1762</v>
      </c>
    </row>
  </sheetData>
  <mergeCells count="1">
    <mergeCell ref="B6:H6"/>
  </mergeCells>
  <phoneticPr fontId="3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845EE8CB01F14C882F64BA0D39CA20" ma:contentTypeVersion="9" ma:contentTypeDescription="Crear nuevo documento." ma:contentTypeScope="" ma:versionID="61dfd2501599afa28b4cf92059b74597">
  <xsd:schema xmlns:xsd="http://www.w3.org/2001/XMLSchema" xmlns:xs="http://www.w3.org/2001/XMLSchema" xmlns:p="http://schemas.microsoft.com/office/2006/metadata/properties" xmlns:ns2="9475eeed-8b83-465b-a04b-b8ff073bbab3" xmlns:ns3="301b2828-a803-4682-b137-b041b8257691" targetNamespace="http://schemas.microsoft.com/office/2006/metadata/properties" ma:root="true" ma:fieldsID="75c1fff20384ea381c25c7a144d3b061" ns2:_="" ns3:_="">
    <xsd:import namespace="9475eeed-8b83-465b-a04b-b8ff073bbab3"/>
    <xsd:import namespace="301b2828-a803-4682-b137-b041b825769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5eeed-8b83-465b-a04b-b8ff073bbab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Etiquetas de imagen" ma:readOnly="false" ma:fieldId="{5cf76f15-5ced-4ddc-b409-7134ff3c332f}" ma:taxonomyMulti="true" ma:sspId="8a37e28e-12b5-4fa1-a817-aeba67de8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b2828-a803-4682-b137-b041b8257691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bee336d6-eac9-4769-9c3e-fa92b9755de9}" ma:internalName="TaxCatchAll" ma:showField="CatchAllData" ma:web="301b2828-a803-4682-b137-b041b82576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ABF9FD-F03C-4704-9705-8200B2F146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2DAFE4-4EE1-46F5-B972-5844D477F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75eeed-8b83-465b-a04b-b8ff073bbab3"/>
    <ds:schemaRef ds:uri="301b2828-a803-4682-b137-b041b82576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Tablas</vt:lpstr>
      <vt:lpstr>Ventas</vt:lpstr>
      <vt:lpstr>Cotización</vt:lpstr>
      <vt:lpstr>GráficoDinámico</vt:lpstr>
      <vt:lpstr>tabla_paises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2010-12-11T05:13:01Z</dcterms:created>
  <dcterms:modified xsi:type="dcterms:W3CDTF">2023-04-02T01:42:08Z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