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filterPrivacy="1" defaultThemeVersion="124226"/>
  <xr:revisionPtr revIDLastSave="0" documentId="13_ncr:1_{F500F809-13FE-4829-BAFC-86F099C787A8}" xr6:coauthVersionLast="47" xr6:coauthVersionMax="47" xr10:uidLastSave="{00000000-0000-0000-0000-000000000000}"/>
  <bookViews>
    <workbookView xWindow="-96" yWindow="-96" windowWidth="23232" windowHeight="12696" firstSheet="2" activeTab="6" xr2:uid="{00000000-000D-0000-FFFF-FFFF00000000}"/>
  </bookViews>
  <sheets>
    <sheet name="Pins1301_01 (2)" sheetId="13" r:id="rId1"/>
    <sheet name="Pins1301_01" sheetId="2" r:id="rId2"/>
    <sheet name="IGBT" sheetId="5" r:id="rId3"/>
    <sheet name="Registers" sheetId="3" r:id="rId4"/>
    <sheet name="Flash" sheetId="12" r:id="rId5"/>
    <sheet name="Rd Wr Func" sheetId="4" r:id="rId6"/>
    <sheet name="CLC" sheetId="24" r:id="rId7"/>
  </sheets>
  <definedNames>
    <definedName name="ADC_bit_count">#REF!</definedName>
    <definedName name="ADC_val_count">#REF!</definedName>
    <definedName name="B">#REF!</definedName>
    <definedName name="R_top">#REF!</definedName>
    <definedName name="R0">#REF!</definedName>
    <definedName name="T0">#REF!</definedName>
    <definedName name="Vdd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9" i="13" l="1"/>
  <c r="S40" i="13"/>
  <c r="S41" i="13"/>
  <c r="S42" i="13"/>
  <c r="S43" i="13"/>
  <c r="S44" i="13"/>
  <c r="S45" i="13"/>
  <c r="S29" i="13"/>
  <c r="S30" i="13"/>
  <c r="S31" i="13"/>
  <c r="S32" i="13"/>
  <c r="S33" i="13"/>
  <c r="S34" i="13"/>
  <c r="S35" i="13"/>
  <c r="S36" i="13"/>
  <c r="S20" i="13"/>
  <c r="S21" i="13"/>
  <c r="S22" i="13"/>
  <c r="S23" i="13"/>
  <c r="S24" i="13"/>
  <c r="S25" i="13"/>
  <c r="S26" i="13"/>
  <c r="S11" i="13"/>
  <c r="S12" i="13"/>
  <c r="S13" i="13"/>
  <c r="S14" i="13"/>
  <c r="S15" i="13"/>
  <c r="S16" i="13"/>
  <c r="S17" i="13"/>
  <c r="S3" i="13"/>
  <c r="S4" i="13"/>
  <c r="S5" i="13"/>
  <c r="S6" i="13"/>
  <c r="S7" i="13"/>
  <c r="S8" i="13"/>
  <c r="S2" i="13"/>
  <c r="W23" i="12"/>
  <c r="V13" i="12"/>
  <c r="U13" i="12" s="1"/>
  <c r="K54" i="2"/>
  <c r="L54" i="2"/>
  <c r="M54" i="2"/>
  <c r="N54" i="2"/>
  <c r="O54" i="2"/>
  <c r="P54" i="2"/>
  <c r="J54" i="2"/>
  <c r="K43" i="2"/>
  <c r="L43" i="2"/>
  <c r="M43" i="2"/>
  <c r="N43" i="2"/>
  <c r="O43" i="2"/>
  <c r="P43" i="2"/>
  <c r="Q43" i="2"/>
  <c r="J43" i="2"/>
  <c r="K32" i="2"/>
  <c r="L32" i="2"/>
  <c r="M32" i="2"/>
  <c r="N32" i="2"/>
  <c r="O32" i="2"/>
  <c r="P32" i="2"/>
  <c r="J32" i="2"/>
  <c r="K21" i="2"/>
  <c r="L21" i="2"/>
  <c r="M21" i="2"/>
  <c r="N21" i="2"/>
  <c r="O21" i="2"/>
  <c r="P21" i="2"/>
  <c r="J21" i="2"/>
  <c r="K10" i="2"/>
  <c r="L10" i="2"/>
  <c r="M10" i="2"/>
  <c r="N10" i="2"/>
  <c r="O10" i="2"/>
  <c r="P10" i="2"/>
  <c r="J10" i="2"/>
  <c r="V29" i="12"/>
  <c r="U29" i="12" s="1"/>
  <c r="V30" i="12"/>
  <c r="U30" i="12" s="1"/>
  <c r="V24" i="12"/>
  <c r="U24" i="12" s="1"/>
  <c r="V25" i="12"/>
  <c r="U25" i="12" s="1"/>
  <c r="V26" i="12"/>
  <c r="U26" i="12" s="1"/>
  <c r="V27" i="12"/>
  <c r="U27" i="12" s="1"/>
  <c r="V28" i="12"/>
  <c r="U28" i="12" s="1"/>
  <c r="V23" i="12"/>
  <c r="U23" i="12" s="1"/>
  <c r="V20" i="12"/>
  <c r="U20" i="12" s="1"/>
  <c r="V14" i="12"/>
  <c r="U14" i="12" s="1"/>
  <c r="V15" i="12"/>
  <c r="U15" i="12" s="1"/>
  <c r="V16" i="12"/>
  <c r="U16" i="12" s="1"/>
  <c r="V17" i="12"/>
  <c r="U17" i="12" s="1"/>
  <c r="V18" i="12"/>
  <c r="U18" i="12" s="1"/>
  <c r="V19" i="12"/>
  <c r="U19" i="12" s="1"/>
  <c r="N46" i="4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45" i="4"/>
  <c r="N44" i="4"/>
  <c r="N43" i="4"/>
  <c r="N21" i="4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3" i="4"/>
  <c r="N4" i="4" s="1"/>
  <c r="N5" i="4" s="1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R5" i="5"/>
  <c r="R6" i="5"/>
  <c r="R7" i="5"/>
  <c r="R8" i="5"/>
  <c r="R9" i="5"/>
  <c r="R10" i="5"/>
  <c r="R4" i="5"/>
  <c r="C3" i="3"/>
  <c r="C4" i="3" s="1"/>
  <c r="C5" i="3" s="1"/>
  <c r="C6" i="3" s="1"/>
  <c r="C7" i="3" s="1"/>
  <c r="C8" i="3" s="1"/>
  <c r="C9" i="3" s="1"/>
  <c r="D9" i="3" s="1"/>
  <c r="D2" i="3"/>
  <c r="W29" i="12" l="1"/>
  <c r="W28" i="12"/>
  <c r="W27" i="12"/>
  <c r="W26" i="12"/>
  <c r="W25" i="12"/>
  <c r="W24" i="12"/>
  <c r="W30" i="12"/>
  <c r="C10" i="3"/>
  <c r="D3" i="3"/>
  <c r="D4" i="3"/>
  <c r="C11" i="3" l="1"/>
  <c r="D10" i="3"/>
  <c r="D5" i="3"/>
  <c r="D11" i="3" l="1"/>
  <c r="C12" i="3"/>
  <c r="D7" i="3"/>
  <c r="D8" i="3"/>
  <c r="D6" i="3"/>
  <c r="D12" i="3" l="1"/>
  <c r="C13" i="3"/>
  <c r="D20" i="3"/>
  <c r="C21" i="3"/>
  <c r="D21" i="3" s="1"/>
  <c r="D13" i="3" l="1"/>
  <c r="C14" i="3"/>
  <c r="C22" i="3"/>
  <c r="D22" i="3" s="1"/>
  <c r="C15" i="3" l="1"/>
  <c r="D14" i="3"/>
  <c r="C23" i="3"/>
  <c r="D23" i="3" s="1"/>
  <c r="D15" i="3" l="1"/>
  <c r="C16" i="3"/>
  <c r="C24" i="3"/>
  <c r="D24" i="3" s="1"/>
  <c r="C17" i="3" l="1"/>
  <c r="D17" i="3" s="1"/>
  <c r="D16" i="3"/>
  <c r="C25" i="3"/>
  <c r="D25" i="3" s="1"/>
  <c r="C26" i="3" l="1"/>
  <c r="D26" i="3" s="1"/>
  <c r="C27" i="3" l="1"/>
  <c r="D27" i="3" s="1"/>
  <c r="C28" i="3" l="1"/>
  <c r="D28" i="3" s="1"/>
  <c r="C29" i="3" l="1"/>
  <c r="D29" i="3" s="1"/>
  <c r="C30" i="3" l="1"/>
  <c r="D30" i="3" s="1"/>
  <c r="C31" i="3" l="1"/>
  <c r="C32" i="3" s="1"/>
  <c r="D32" i="3" l="1"/>
  <c r="C33" i="3"/>
  <c r="D31" i="3"/>
  <c r="D33" i="3" l="1"/>
  <c r="C34" i="3"/>
  <c r="D34" i="3" l="1"/>
  <c r="C35" i="3"/>
  <c r="C36" i="3" l="1"/>
  <c r="D35" i="3"/>
  <c r="C37" i="3" l="1"/>
  <c r="D36" i="3"/>
  <c r="C38" i="3" l="1"/>
  <c r="D37" i="3"/>
  <c r="C39" i="3" l="1"/>
  <c r="D39" i="3" s="1"/>
  <c r="D38" i="3"/>
</calcChain>
</file>

<file path=xl/sharedStrings.xml><?xml version="1.0" encoding="utf-8"?>
<sst xmlns="http://schemas.openxmlformats.org/spreadsheetml/2006/main" count="2187" uniqueCount="884">
  <si>
    <t>RA0</t>
  </si>
  <si>
    <t>RA1</t>
  </si>
  <si>
    <t>RA2</t>
  </si>
  <si>
    <t>RA3</t>
  </si>
  <si>
    <t>RA4</t>
  </si>
  <si>
    <t>RA5</t>
  </si>
  <si>
    <t>RA6</t>
  </si>
  <si>
    <t>RA7</t>
  </si>
  <si>
    <t>RB0</t>
  </si>
  <si>
    <t>RB1</t>
  </si>
  <si>
    <t>RB2</t>
  </si>
  <si>
    <t>RB3</t>
  </si>
  <si>
    <t>RB4</t>
  </si>
  <si>
    <t>RB5</t>
  </si>
  <si>
    <t>RB6</t>
  </si>
  <si>
    <t>RB7</t>
  </si>
  <si>
    <t>RC0</t>
  </si>
  <si>
    <t>RC1</t>
  </si>
  <si>
    <t>RC2</t>
  </si>
  <si>
    <t>RC3</t>
  </si>
  <si>
    <t>RC4</t>
  </si>
  <si>
    <t>RC5</t>
  </si>
  <si>
    <t>RC6</t>
  </si>
  <si>
    <t>RC7</t>
  </si>
  <si>
    <t>PWM1T</t>
  </si>
  <si>
    <t>PWM1B</t>
  </si>
  <si>
    <t>PWM2T</t>
  </si>
  <si>
    <t>PWM2B</t>
  </si>
  <si>
    <t>PWM3T</t>
  </si>
  <si>
    <t>PWM3B</t>
  </si>
  <si>
    <t>out</t>
  </si>
  <si>
    <t>PWM1</t>
  </si>
  <si>
    <t>PWM2</t>
  </si>
  <si>
    <t>PWM3</t>
  </si>
  <si>
    <t>in</t>
  </si>
  <si>
    <t>Ain</t>
  </si>
  <si>
    <t>NTCAmbp</t>
  </si>
  <si>
    <t>#FLT</t>
  </si>
  <si>
    <t>NTCHSp</t>
  </si>
  <si>
    <t>#EN</t>
  </si>
  <si>
    <t>PWM_EN</t>
  </si>
  <si>
    <t>NTCIndp</t>
  </si>
  <si>
    <t>#RST1</t>
  </si>
  <si>
    <t>FLTOut</t>
  </si>
  <si>
    <t>DE</t>
  </si>
  <si>
    <t>RX</t>
  </si>
  <si>
    <t>TX</t>
  </si>
  <si>
    <t>-</t>
  </si>
  <si>
    <t>RE3</t>
  </si>
  <si>
    <t>HOLDING_REG_COUNT</t>
  </si>
  <si>
    <t>INPUT_REG_COUNT</t>
  </si>
  <si>
    <t>hex value</t>
  </si>
  <si>
    <t>firmware version</t>
  </si>
  <si>
    <t>Read Func</t>
  </si>
  <si>
    <t>READ_INPUT_REGISTERS</t>
  </si>
  <si>
    <t>NO_FUNCTION_CODE</t>
  </si>
  <si>
    <t>byte0</t>
  </si>
  <si>
    <t>byte1</t>
  </si>
  <si>
    <t>byte2</t>
  </si>
  <si>
    <t>byte3</t>
  </si>
  <si>
    <t>byte4</t>
  </si>
  <si>
    <t>byte5</t>
  </si>
  <si>
    <t>byte6</t>
  </si>
  <si>
    <t>byte7</t>
  </si>
  <si>
    <t>READ_COILS</t>
  </si>
  <si>
    <t>0x01</t>
  </si>
  <si>
    <t>Function</t>
  </si>
  <si>
    <t>Starting address</t>
  </si>
  <si>
    <t>Quantity of registers</t>
  </si>
  <si>
    <t>CRC-16</t>
  </si>
  <si>
    <t>READ_DISCRETE_INPUTS</t>
  </si>
  <si>
    <t>0x02</t>
  </si>
  <si>
    <t>0x04</t>
  </si>
  <si>
    <t>0x0000 - 0xFFFF</t>
  </si>
  <si>
    <t>READ_HOLDING_REGISTERS</t>
  </si>
  <si>
    <t>0x03</t>
  </si>
  <si>
    <t>0x00</t>
  </si>
  <si>
    <t>0x31</t>
  </si>
  <si>
    <t>Response</t>
  </si>
  <si>
    <t>READ_EXCEPTION_STATUS</t>
  </si>
  <si>
    <t>0x07</t>
  </si>
  <si>
    <t>READ_FILE_RECORD</t>
  </si>
  <si>
    <t>0x14</t>
  </si>
  <si>
    <t>Bytes</t>
  </si>
  <si>
    <t>Register value</t>
  </si>
  <si>
    <t>error</t>
  </si>
  <si>
    <t>READ_AND_WRITE_MULTIPLE_REGISTERS</t>
  </si>
  <si>
    <t>0x17</t>
  </si>
  <si>
    <t>2 x N</t>
  </si>
  <si>
    <t>0x84</t>
  </si>
  <si>
    <t>READ_FIFO_QUEUE</t>
  </si>
  <si>
    <t>0x18</t>
  </si>
  <si>
    <t>exception</t>
  </si>
  <si>
    <t>READ_DEVICE_IDENTIFICATION</t>
  </si>
  <si>
    <t>0x2B / 0x0D</t>
  </si>
  <si>
    <t>01 or 02 or 03 or 04</t>
  </si>
  <si>
    <t>Request</t>
  </si>
  <si>
    <t>Write Func</t>
  </si>
  <si>
    <t>Quantity of registers N</t>
  </si>
  <si>
    <t>WRITE_SINGLE_COIL</t>
  </si>
  <si>
    <t>WRITE_SINGLE_REGISTER</t>
  </si>
  <si>
    <t>0x06</t>
  </si>
  <si>
    <t>WRITE_MULTIPLE_COILS</t>
  </si>
  <si>
    <t>WRITE_MULTIPLE_REGISTERS</t>
  </si>
  <si>
    <t>WRITE_FILE_RECORD</t>
  </si>
  <si>
    <t>0x15</t>
  </si>
  <si>
    <t>0x83</t>
  </si>
  <si>
    <t>MASK_WRITE_REGISTER</t>
  </si>
  <si>
    <t>0x16</t>
  </si>
  <si>
    <t>function</t>
  </si>
  <si>
    <t>Register address</t>
  </si>
  <si>
    <t>0x86</t>
  </si>
  <si>
    <t>Read up to 2000 contiguous memory bits</t>
  </si>
  <si>
    <t>Read up to 2000 contiguous input bits</t>
  </si>
  <si>
    <t>Read up to 125 contiguous memory words</t>
  </si>
  <si>
    <t>Read up to 125 contiguous input words</t>
  </si>
  <si>
    <t>Write one memory bit</t>
  </si>
  <si>
    <t>Write one memory word</t>
  </si>
  <si>
    <t>Write up to 1968 contiguous memory bits</t>
  </si>
  <si>
    <t>Write up to 123 contiguous memory words</t>
  </si>
  <si>
    <t>Read up 125 and write up 121 memory words</t>
  </si>
  <si>
    <t>0x17 / 23</t>
  </si>
  <si>
    <t>0x01 / 1</t>
  </si>
  <si>
    <t>0x02 / 2</t>
  </si>
  <si>
    <t>0x03 / 3</t>
  </si>
  <si>
    <t>0x04 / 4</t>
  </si>
  <si>
    <t>0x05 / 5</t>
  </si>
  <si>
    <t>0x06 / 6</t>
  </si>
  <si>
    <t>0x0F / 15</t>
  </si>
  <si>
    <t>0x10 / 16</t>
  </si>
  <si>
    <t>SlaveAddr</t>
  </si>
  <si>
    <t>ID</t>
  </si>
  <si>
    <t>Description</t>
  </si>
  <si>
    <t>Fn Code</t>
  </si>
  <si>
    <t>device ID</t>
  </si>
  <si>
    <t>Unit</t>
  </si>
  <si>
    <t>[ dV ]</t>
  </si>
  <si>
    <t>[ nS ]</t>
  </si>
  <si>
    <t>[ Hex ]</t>
  </si>
  <si>
    <t>Range</t>
  </si>
  <si>
    <t>[ Dec ]</t>
  </si>
  <si>
    <t>0 - 1023</t>
  </si>
  <si>
    <t>01 - Function code is not valid or implemented.</t>
  </si>
  <si>
    <t>02 - Object address is not valid for the Slave.</t>
  </si>
  <si>
    <t>03 - Writing value is not valid for the addressed object.</t>
  </si>
  <si>
    <t>04 - Fatal error occurred during the requested operation.</t>
  </si>
  <si>
    <t>0x74</t>
  </si>
  <si>
    <t>0x6C</t>
  </si>
  <si>
    <t>0x96</t>
  </si>
  <si>
    <t>0xB0</t>
  </si>
  <si>
    <t>0x2A</t>
  </si>
  <si>
    <t>0xAC</t>
  </si>
  <si>
    <t>0x05</t>
  </si>
  <si>
    <t>0xF3</t>
  </si>
  <si>
    <t>0xAF</t>
  </si>
  <si>
    <t>0x2C</t>
  </si>
  <si>
    <t>0x79</t>
  </si>
  <si>
    <t>0xE1</t>
  </si>
  <si>
    <t>0x0?</t>
  </si>
  <si>
    <t>[ bit field ]</t>
  </si>
  <si>
    <t>bit.0</t>
  </si>
  <si>
    <t>bit.1</t>
  </si>
  <si>
    <t>bit.2</t>
  </si>
  <si>
    <t>IDC</t>
  </si>
  <si>
    <t>ex24V</t>
  </si>
  <si>
    <t>TP1</t>
  </si>
  <si>
    <t>RD0</t>
  </si>
  <si>
    <t>RD1</t>
  </si>
  <si>
    <t>RD2</t>
  </si>
  <si>
    <t>RD3</t>
  </si>
  <si>
    <t>RD4</t>
  </si>
  <si>
    <t>RD5</t>
  </si>
  <si>
    <t>RD6</t>
  </si>
  <si>
    <t>RD7</t>
  </si>
  <si>
    <t>RE0</t>
  </si>
  <si>
    <t>RE1</t>
  </si>
  <si>
    <t>RE2</t>
  </si>
  <si>
    <t>OSC2</t>
  </si>
  <si>
    <t>OSC1</t>
  </si>
  <si>
    <t>clk</t>
  </si>
  <si>
    <t>RDY</t>
  </si>
  <si>
    <t>Sw82</t>
  </si>
  <si>
    <t>Sw42</t>
  </si>
  <si>
    <t>Sw22</t>
  </si>
  <si>
    <t>Sw12</t>
  </si>
  <si>
    <t>Sw81</t>
  </si>
  <si>
    <t>Sw41</t>
  </si>
  <si>
    <t>Sw21</t>
  </si>
  <si>
    <t>Sw11</t>
  </si>
  <si>
    <t>TP2</t>
  </si>
  <si>
    <t>#MCLR</t>
  </si>
  <si>
    <t>Sw162</t>
  </si>
  <si>
    <t>A4</t>
  </si>
  <si>
    <t>FLT</t>
  </si>
  <si>
    <t>E2</t>
  </si>
  <si>
    <t>inputs</t>
  </si>
  <si>
    <t>outputs</t>
  </si>
  <si>
    <t>EN</t>
  </si>
  <si>
    <t>FltOut</t>
  </si>
  <si>
    <t>B7</t>
  </si>
  <si>
    <t>E1</t>
  </si>
  <si>
    <t>RST1</t>
  </si>
  <si>
    <t>B1</t>
  </si>
  <si>
    <t>IGBT_FAULT</t>
  </si>
  <si>
    <t>IGBT_READY</t>
  </si>
  <si>
    <t>IGBT_DRIVE</t>
  </si>
  <si>
    <t>Low</t>
  </si>
  <si>
    <t>/FLTHS, /FLTLS Fault Output  Open-drain output to report a desaturation error of the IGBT (/FLTxx is low if desaturation occurs).</t>
  </si>
  <si>
    <t>High</t>
  </si>
  <si>
    <t>/RSTHS, /RSTLS Reset Input</t>
  </si>
  <si>
    <t>INHS–, INLS– Inverting Driver Input  INxx- control signal for driver output if INxx+ is set to high (IGBT is on if INxx– = low and INxx+ = high).</t>
  </si>
  <si>
    <t>A minimum pulse width is defined to make the IC robust against glitches at INxx–. An internal pull-up-resistor ensures IGBT off-state.</t>
  </si>
  <si>
    <t>INHS+, INLS+ Non Inverting Driver Input  INxx+ control signal for the driver output if INxx- is set to low (The IGBT is on if INxx+ = high and INxx– = low).</t>
  </si>
  <si>
    <t>A minimum pulse width is defined to make the IC robust against glitches at IN+. An internal pull-down-resistor ensures IGBT off-state.</t>
  </si>
  <si>
    <t>Function 2</t>
  </si>
  <si>
    <t>-&gt;</t>
  </si>
  <si>
    <t>ok</t>
  </si>
  <si>
    <t>0-31</t>
  </si>
  <si>
    <t>IGBT_IDLE</t>
  </si>
  <si>
    <t xml:space="preserve">RDYHS, RDYLS Ready Status Open-drain output to report the correct operation of the device </t>
  </si>
  <si>
    <t>(RDYxx = high if both chips are above the UVLO level and the internal chip transmission is faultless).</t>
  </si>
  <si>
    <t>PWM_EN  enable from operator Low = Disable, High = Enable</t>
  </si>
  <si>
    <t>FltOut  status to operator  Low = NoFault,  High = Fault</t>
  </si>
  <si>
    <t>Func2: Resets the DESAT-FAULT-state of the chip if /RSTxx is low for a time TRST. An internal pull-upresistor is used to ensure /FLTxx status output.</t>
  </si>
  <si>
    <t>Func1: Enable/shutdown of the input chip (The IGBT is off if /RSTxx = low). A minimum pulse width is defined to make the IC robust against glitches</t>
  </si>
  <si>
    <t>MB_Start</t>
  </si>
  <si>
    <t>Func 2</t>
  </si>
  <si>
    <t>IGBT_RESET</t>
  </si>
  <si>
    <t>bit.3</t>
  </si>
  <si>
    <t>bit.4</t>
  </si>
  <si>
    <t>[ dA ]</t>
  </si>
  <si>
    <t>4A, pin14</t>
  </si>
  <si>
    <t>4B, pin15</t>
  </si>
  <si>
    <t>4Y, pin13</t>
  </si>
  <si>
    <r>
      <t>PWM_EN</t>
    </r>
    <r>
      <rPr>
        <b/>
        <sz val="11"/>
        <color rgb="FFFF0000"/>
        <rFont val="Calibri"/>
        <family val="2"/>
        <charset val="204"/>
        <scheme val="minor"/>
      </rPr>
      <t>A</t>
    </r>
  </si>
  <si>
    <r>
      <t>PWM_EN</t>
    </r>
    <r>
      <rPr>
        <b/>
        <sz val="11"/>
        <color rgb="FFFF0000"/>
        <rFont val="Calibri"/>
        <family val="2"/>
        <charset val="204"/>
        <scheme val="minor"/>
      </rPr>
      <t>B</t>
    </r>
  </si>
  <si>
    <t>0 V</t>
  </si>
  <si>
    <t>0.5 V</t>
  </si>
  <si>
    <t>4 V</t>
  </si>
  <si>
    <t>5 V</t>
  </si>
  <si>
    <t>+2.5 V</t>
  </si>
  <si>
    <t>-2.5 V</t>
  </si>
  <si>
    <t>Disable</t>
  </si>
  <si>
    <t>Enable</t>
  </si>
  <si>
    <t>Generator OFF</t>
  </si>
  <si>
    <t>Disconnected</t>
  </si>
  <si>
    <t>wire patch</t>
  </si>
  <si>
    <t>Test condition of signal EN</t>
  </si>
  <si>
    <t>100 - 1000</t>
  </si>
  <si>
    <t>Default</t>
  </si>
  <si>
    <t>warning power supply</t>
  </si>
  <si>
    <t>115 - 310</t>
  </si>
  <si>
    <t>DC Link current</t>
  </si>
  <si>
    <t>hex value DC Link current</t>
  </si>
  <si>
    <t>-120A to +120A</t>
  </si>
  <si>
    <t>-1200 - 1200</t>
  </si>
  <si>
    <t>Ambient temperature</t>
  </si>
  <si>
    <t>Heat Sink temperature</t>
  </si>
  <si>
    <t>Inductor temperature</t>
  </si>
  <si>
    <t>0V - 31.5V</t>
  </si>
  <si>
    <t>Power supply voltage</t>
  </si>
  <si>
    <t>DC Link trip current</t>
  </si>
  <si>
    <t>Software PWM Enable</t>
  </si>
  <si>
    <t>0 - 1</t>
  </si>
  <si>
    <t>10°C - 125°C</t>
  </si>
  <si>
    <t>200 - 1250</t>
  </si>
  <si>
    <t>115 - 315</t>
  </si>
  <si>
    <t>trip Ambient temperature</t>
  </si>
  <si>
    <t>trip HeatSink temperature</t>
  </si>
  <si>
    <t>trip Inductor temperature</t>
  </si>
  <si>
    <t>[ d°C ]</t>
  </si>
  <si>
    <t>Multiplier for IDC value</t>
  </si>
  <si>
    <t>500 - 2000</t>
  </si>
  <si>
    <t>Multiplier for AMB value</t>
  </si>
  <si>
    <t>Multiplier for HS value</t>
  </si>
  <si>
    <t>Multiplier for IND value</t>
  </si>
  <si>
    <t>hex offset for IDC</t>
  </si>
  <si>
    <t>hex offset for AMB</t>
  </si>
  <si>
    <t>hex offset for HS</t>
  </si>
  <si>
    <t>hex offset for IND</t>
  </si>
  <si>
    <r>
      <rPr>
        <b/>
        <sz val="10"/>
        <color rgb="FF00B050"/>
        <rFont val="Calibri"/>
        <family val="2"/>
        <scheme val="minor"/>
      </rPr>
      <t xml:space="preserve">N </t>
    </r>
    <r>
      <rPr>
        <sz val="10"/>
        <color theme="1"/>
        <rFont val="Calibri"/>
        <family val="2"/>
        <scheme val="minor"/>
      </rPr>
      <t>= 1 - 125 (0x7D)</t>
    </r>
  </si>
  <si>
    <t>PWM's</t>
  </si>
  <si>
    <t>FltOut H=error</t>
  </si>
  <si>
    <t>oEN H=disable</t>
  </si>
  <si>
    <t>MB_H_TRIP_DC_AMPERE</t>
  </si>
  <si>
    <t>MB_H_WARNING_EX24V</t>
  </si>
  <si>
    <t>MB_H_TRIP_AMB_TEMP</t>
  </si>
  <si>
    <t>MB_H_TRIP_HS_TEMP</t>
  </si>
  <si>
    <t>MB_H_TRIP_IND_TEMP</t>
  </si>
  <si>
    <t>MB_H_DEAD_TIME</t>
  </si>
  <si>
    <t>MB_H_START</t>
  </si>
  <si>
    <t>MB_H_FLASH_STORE</t>
  </si>
  <si>
    <t>MB_H_COEF_IDC</t>
  </si>
  <si>
    <t>MB_H_COEF_AMB</t>
  </si>
  <si>
    <t>MB_H_COEF_HS</t>
  </si>
  <si>
    <t>MB_H_COEF_IND</t>
  </si>
  <si>
    <t>MB_H_OFFSET_IDC</t>
  </si>
  <si>
    <t>MB_H_OFFSET_AMB</t>
  </si>
  <si>
    <t>MB_H_OFFSET_HS</t>
  </si>
  <si>
    <t>MB_H_OFFSET_IND</t>
  </si>
  <si>
    <t>Store Coef and Offset values in flash</t>
  </si>
  <si>
    <t>dead time value resolution 5ns</t>
  </si>
  <si>
    <t>20°C - 125°C</t>
  </si>
  <si>
    <t>0 - 315</t>
  </si>
  <si>
    <t>0ns - 315ns</t>
  </si>
  <si>
    <t>'1' to record in flash</t>
  </si>
  <si>
    <t>0.500 - 2.000</t>
  </si>
  <si>
    <t>-500  to  +500</t>
  </si>
  <si>
    <t>Rotary switch value + Sw162</t>
  </si>
  <si>
    <t>Applied after restart</t>
  </si>
  <si>
    <t>MB_I_STATUS</t>
  </si>
  <si>
    <t>MB_I_DEVICE_ID</t>
  </si>
  <si>
    <t>MB_I_FW_VER</t>
  </si>
  <si>
    <t>MB_I_IDC</t>
  </si>
  <si>
    <t>MB_I_IDC_HEX</t>
  </si>
  <si>
    <t>MB_I_NTC_AMB</t>
  </si>
  <si>
    <t>MB_I_NTC_HS</t>
  </si>
  <si>
    <t>MB_I_NTC_IND</t>
  </si>
  <si>
    <t>MB_I_NTC_AMB_HEX</t>
  </si>
  <si>
    <t>MB_I_NTC_HS_HEX</t>
  </si>
  <si>
    <t>MB_I_NTC_IND_HEX</t>
  </si>
  <si>
    <t>MB_I_EX24V</t>
  </si>
  <si>
    <t>MB_I_EX24V_HEX</t>
  </si>
  <si>
    <t>MB_I_ADDR_SWITCH</t>
  </si>
  <si>
    <t>MB_I_DT1R</t>
  </si>
  <si>
    <t>MB_I_DT1F</t>
  </si>
  <si>
    <t>MB_I_DT2R</t>
  </si>
  <si>
    <t>MB_I_DT2F</t>
  </si>
  <si>
    <t>MB_I_DT3R</t>
  </si>
  <si>
    <t>MB_I_DT3F</t>
  </si>
  <si>
    <t>debug of DeadTime registers</t>
  </si>
  <si>
    <t>'1' to Start. Set '0' then '1' to clear FltOut</t>
  </si>
  <si>
    <t>10 A - 100 A</t>
  </si>
  <si>
    <t>11.5 V - 31 V</t>
  </si>
  <si>
    <t>Stop</t>
  </si>
  <si>
    <t>Event</t>
  </si>
  <si>
    <t>power supply warning</t>
  </si>
  <si>
    <t>HeatSink temp trip</t>
  </si>
  <si>
    <t>Ambient temp trip</t>
  </si>
  <si>
    <t>Inductor temp trip</t>
  </si>
  <si>
    <t>PWM_EN = high</t>
  </si>
  <si>
    <t>PWM_EN = low</t>
  </si>
  <si>
    <t>Inputs from and outputs to IGBT driver</t>
  </si>
  <si>
    <t>Inputs from and outputs to LiteCore control</t>
  </si>
  <si>
    <t>PIC16LF1779</t>
  </si>
  <si>
    <t>16'384 words</t>
  </si>
  <si>
    <t>start</t>
  </si>
  <si>
    <t>end</t>
  </si>
  <si>
    <t>0x0000</t>
  </si>
  <si>
    <t>0x3FFF</t>
  </si>
  <si>
    <t>Flash</t>
  </si>
  <si>
    <t>HEF</t>
  </si>
  <si>
    <t>0x3F80</t>
  </si>
  <si>
    <t>128-byte</t>
  </si>
  <si>
    <t>32-byte</t>
  </si>
  <si>
    <t>0x3FA0</t>
  </si>
  <si>
    <t>0x3FC0</t>
  </si>
  <si>
    <t>0x3FE0</t>
  </si>
  <si>
    <t>0x3F9F</t>
  </si>
  <si>
    <t>0x3FBF</t>
  </si>
  <si>
    <t>0x3FDF</t>
  </si>
  <si>
    <t>DeadTime</t>
  </si>
  <si>
    <t>Frequency</t>
  </si>
  <si>
    <t>nS</t>
  </si>
  <si>
    <t>MHz</t>
  </si>
  <si>
    <t>B2</t>
  </si>
  <si>
    <t xml:space="preserve">typedef enum </t>
  </si>
  <si>
    <t>{</t>
  </si>
  <si>
    <t>} MB_InputRegs_t;</t>
  </si>
  <si>
    <t xml:space="preserve">            </t>
  </si>
  <si>
    <t>}MB_HoldingRegs_t;</t>
  </si>
  <si>
    <t xml:space="preserve">        </t>
  </si>
  <si>
    <t>}MB_State_t;</t>
  </si>
  <si>
    <t>}Err_ReadStatusRegs_t;</t>
  </si>
  <si>
    <t>} TripPositions_t;</t>
  </si>
  <si>
    <t xml:space="preserve">    ADC_POS_COUNT</t>
  </si>
  <si>
    <t>} ADC_ChannelPosition_t;</t>
  </si>
  <si>
    <t xml:space="preserve">    FLASH_COEF_IDC,</t>
  </si>
  <si>
    <t xml:space="preserve">    FLASH_COEF_AMB,</t>
  </si>
  <si>
    <t xml:space="preserve">    FLASH_COEF_HS,</t>
  </si>
  <si>
    <t xml:space="preserve">    FLASH_COEF_IND,</t>
  </si>
  <si>
    <t xml:space="preserve">    FLASH_OFFSET_IDC,</t>
  </si>
  <si>
    <t xml:space="preserve">    FLASH_OFFSET_AMB,</t>
  </si>
  <si>
    <t xml:space="preserve">    FLASH_OFFSET_HS,</t>
  </si>
  <si>
    <t xml:space="preserve">    FLASH_OFFSET_IND,</t>
  </si>
  <si>
    <t xml:space="preserve">    </t>
  </si>
  <si>
    <t>}IGBT_DRV_State_t;</t>
  </si>
  <si>
    <t>Coef</t>
  </si>
  <si>
    <t>FLASH_TRIP_DC_AMPERE</t>
  </si>
  <si>
    <t>FLASH_WARNING_EX24V</t>
  </si>
  <si>
    <t>FLASH_TRIP_AMB_TEMP</t>
  </si>
  <si>
    <t>FLASH_TRIP_HS_TEMP</t>
  </si>
  <si>
    <t>FLASH_TRIP_IND_TEMP</t>
  </si>
  <si>
    <t>FLASH_DEAD_TIME</t>
  </si>
  <si>
    <t>FLASH_OFFSET_IDC</t>
  </si>
  <si>
    <t>FLASH_OFFSET_AMB</t>
  </si>
  <si>
    <t>FLASH_OFFSET_IND</t>
  </si>
  <si>
    <t>FLASH_COEF_IDC</t>
  </si>
  <si>
    <t>FLASH_COEF_AMB</t>
  </si>
  <si>
    <t>FLASH_COEF_HS</t>
  </si>
  <si>
    <t>FLASH_COEF_IND</t>
  </si>
  <si>
    <t>FLASH_OFFSET_HS</t>
  </si>
  <si>
    <t>FLASH_BLOCK_SIZE    32</t>
  </si>
  <si>
    <t xml:space="preserve">    MB_I_DEVICE_ID,</t>
  </si>
  <si>
    <t xml:space="preserve">    MB_I_FW_VER,</t>
  </si>
  <si>
    <t xml:space="preserve">    MB_I_IDC,</t>
  </si>
  <si>
    <t xml:space="preserve">    MB_I_IDC_HEX,</t>
  </si>
  <si>
    <t xml:space="preserve">    MB_I_NTC_AMB,</t>
  </si>
  <si>
    <t xml:space="preserve">    MB_I_NTC_HS,</t>
  </si>
  <si>
    <t xml:space="preserve">    MB_I_NTC_IND,</t>
  </si>
  <si>
    <t xml:space="preserve">    MB_I_NTC_AMB_HEX,</t>
  </si>
  <si>
    <t xml:space="preserve">    MB_I_NTC_HS_HEX,</t>
  </si>
  <si>
    <t xml:space="preserve">    MB_I_NTC_IND_HEX,</t>
  </si>
  <si>
    <t xml:space="preserve">    MB_I_EX24V,</t>
  </si>
  <si>
    <t xml:space="preserve">    MB_I_EX24V_HEX,</t>
  </si>
  <si>
    <t xml:space="preserve">    MB_I_ADDR_SWITCH,</t>
  </si>
  <si>
    <t xml:space="preserve">    MB_I_STATUS,</t>
  </si>
  <si>
    <t xml:space="preserve">    MB_I_DT1R,</t>
  </si>
  <si>
    <t xml:space="preserve">    MB_I_DT1F,</t>
  </si>
  <si>
    <t xml:space="preserve">    MB_I_DT2R,</t>
  </si>
  <si>
    <t xml:space="preserve">    MB_I_DT2F,</t>
  </si>
  <si>
    <t xml:space="preserve">    MB_I_DT3R,</t>
  </si>
  <si>
    <t xml:space="preserve">    MB_I_DT3F,</t>
  </si>
  <si>
    <t xml:space="preserve">    MB_H_TRIP_DC_AMPERE,</t>
  </si>
  <si>
    <t xml:space="preserve">    MB_H_WARNING_EX24V,</t>
  </si>
  <si>
    <t xml:space="preserve">    MB_H_TRIP_AMB_TEMP,</t>
  </si>
  <si>
    <t xml:space="preserve">    MB_H_TRIP_HS_TEMP,</t>
  </si>
  <si>
    <t xml:space="preserve">    MB_H_TRIP_IND_TEMP,</t>
  </si>
  <si>
    <t xml:space="preserve">    MB_H_DEAD_TIME,</t>
  </si>
  <si>
    <t xml:space="preserve">    MB_H_START,</t>
  </si>
  <si>
    <t xml:space="preserve">    MB_H_FLASH_STORE,</t>
  </si>
  <si>
    <t xml:space="preserve">    MB_H_COEF_IDC,</t>
  </si>
  <si>
    <t xml:space="preserve">    MB_H_COEF_AMB,</t>
  </si>
  <si>
    <t xml:space="preserve">    MB_H_COEF_HS,</t>
  </si>
  <si>
    <t xml:space="preserve">    MB_H_COEF_IND,</t>
  </si>
  <si>
    <t xml:space="preserve">    MB_H_OFFSET_IDC,</t>
  </si>
  <si>
    <t xml:space="preserve">    MB_H_OFFSET_AMB,</t>
  </si>
  <si>
    <t xml:space="preserve">    MB_H_OFFSET_HS,</t>
  </si>
  <si>
    <t xml:space="preserve">    MB_H_OFFSET_IND,</t>
  </si>
  <si>
    <t xml:space="preserve">    FLASH_PARAM_COUNT</t>
  </si>
  <si>
    <t xml:space="preserve">    FLASH_TRIP_DC_AMPERE,</t>
  </si>
  <si>
    <t xml:space="preserve">    ERR_TRIP_DCLINK,</t>
  </si>
  <si>
    <t xml:space="preserve">    ERR_WARNING_24V,</t>
  </si>
  <si>
    <t xml:space="preserve">    ERR_AMB_TRIP_TEMP,</t>
  </si>
  <si>
    <t xml:space="preserve">    ERR_HS_TRIP_TEMP,</t>
  </si>
  <si>
    <t xml:space="preserve">    ERR_IND_TRIP_TEMP,</t>
  </si>
  <si>
    <t xml:space="preserve">    ERR_iFLT_LOW,</t>
  </si>
  <si>
    <t xml:space="preserve">    ERR_iRDY_LOW,</t>
  </si>
  <si>
    <t>ANSELA</t>
  </si>
  <si>
    <t>—</t>
  </si>
  <si>
    <t>ANSA5</t>
  </si>
  <si>
    <t>ANSA4</t>
  </si>
  <si>
    <t>ANSA3</t>
  </si>
  <si>
    <t>ANSA2</t>
  </si>
  <si>
    <t>ANSA1</t>
  </si>
  <si>
    <t>ANSA0</t>
  </si>
  <si>
    <t>INLVLA</t>
  </si>
  <si>
    <t>INLVLA7</t>
  </si>
  <si>
    <t>INLVLA6</t>
  </si>
  <si>
    <t>INLVLA5</t>
  </si>
  <si>
    <t>INLVLA4</t>
  </si>
  <si>
    <t>INLVLA3</t>
  </si>
  <si>
    <t>INLVLA2</t>
  </si>
  <si>
    <t>INLVLA1</t>
  </si>
  <si>
    <t>INLVLA0</t>
  </si>
  <si>
    <t>LATA</t>
  </si>
  <si>
    <t>LATA7</t>
  </si>
  <si>
    <t>LATA6</t>
  </si>
  <si>
    <t>LATA5</t>
  </si>
  <si>
    <t>LATA4</t>
  </si>
  <si>
    <t>LATA3</t>
  </si>
  <si>
    <t>LATA2</t>
  </si>
  <si>
    <t>LATA1</t>
  </si>
  <si>
    <t>LATA0</t>
  </si>
  <si>
    <t>ODCONA</t>
  </si>
  <si>
    <t>ODA7</t>
  </si>
  <si>
    <t>ODA6</t>
  </si>
  <si>
    <t>ODA5</t>
  </si>
  <si>
    <t>ODA4</t>
  </si>
  <si>
    <t>ODA3</t>
  </si>
  <si>
    <t>ODA2</t>
  </si>
  <si>
    <t>ODA1</t>
  </si>
  <si>
    <t>ODA0</t>
  </si>
  <si>
    <t>OPTION_REG</t>
  </si>
  <si>
    <t>WPUEN</t>
  </si>
  <si>
    <t>INTEDG</t>
  </si>
  <si>
    <t>TMR0CS</t>
  </si>
  <si>
    <t>TMR0SE</t>
  </si>
  <si>
    <t>PSA</t>
  </si>
  <si>
    <t>PS[2:0]</t>
  </si>
  <si>
    <t>PORTA</t>
  </si>
  <si>
    <t>SLRCONA</t>
  </si>
  <si>
    <t>SLRA7</t>
  </si>
  <si>
    <t>SLRA6</t>
  </si>
  <si>
    <t>SLRA5</t>
  </si>
  <si>
    <t>SLRA4</t>
  </si>
  <si>
    <t>SLRA3</t>
  </si>
  <si>
    <t>SLRA2</t>
  </si>
  <si>
    <t>SLRA1</t>
  </si>
  <si>
    <t>SLRA0</t>
  </si>
  <si>
    <t>TRISA</t>
  </si>
  <si>
    <t>TRISA7</t>
  </si>
  <si>
    <t>TRISA6</t>
  </si>
  <si>
    <t>TRISA5</t>
  </si>
  <si>
    <t>TRISA4</t>
  </si>
  <si>
    <t>TRISA3</t>
  </si>
  <si>
    <t>TRISA2</t>
  </si>
  <si>
    <t>TRISA1</t>
  </si>
  <si>
    <t>TRISA0</t>
  </si>
  <si>
    <t>WPUA</t>
  </si>
  <si>
    <t>WPUA7</t>
  </si>
  <si>
    <t>WPUA6</t>
  </si>
  <si>
    <t>WPUA5</t>
  </si>
  <si>
    <t>WPUA4</t>
  </si>
  <si>
    <t>WPUA3</t>
  </si>
  <si>
    <t>WPUA2</t>
  </si>
  <si>
    <t>WPUA1</t>
  </si>
  <si>
    <t>WPUA0</t>
  </si>
  <si>
    <t>1 = Port pin is &gt; VIH</t>
  </si>
  <si>
    <t>0 = Port pin is &lt; VIL</t>
  </si>
  <si>
    <t>1 = input (tri-stated)</t>
  </si>
  <si>
    <t>0 = output</t>
  </si>
  <si>
    <t>Write</t>
  </si>
  <si>
    <t>Read</t>
  </si>
  <si>
    <t>1 = Analog input</t>
  </si>
  <si>
    <t>0 = Digital I/O.</t>
  </si>
  <si>
    <t>1 = Pull-up enabled</t>
  </si>
  <si>
    <t>0 = Pull-up disabled</t>
  </si>
  <si>
    <t>1 = open-drain</t>
  </si>
  <si>
    <t>0 = push-pull</t>
  </si>
  <si>
    <t>1 = limited slew rate</t>
  </si>
  <si>
    <t>0 = maximum slew rate</t>
  </si>
  <si>
    <t>1 = ST thresholds</t>
  </si>
  <si>
    <t>0 = TTL thresholds</t>
  </si>
  <si>
    <t>ANSELB</t>
  </si>
  <si>
    <t>ANSB5</t>
  </si>
  <si>
    <t>ANSB4</t>
  </si>
  <si>
    <t>ANSB3</t>
  </si>
  <si>
    <t>ANSB2</t>
  </si>
  <si>
    <t>ANSB1</t>
  </si>
  <si>
    <t>ANSB0</t>
  </si>
  <si>
    <t>HIDRVB</t>
  </si>
  <si>
    <t>HIDB1</t>
  </si>
  <si>
    <t>HIDB0</t>
  </si>
  <si>
    <t>INLVLB</t>
  </si>
  <si>
    <t>INLVLB7</t>
  </si>
  <si>
    <t>INLVLB6</t>
  </si>
  <si>
    <t>INLVLB5</t>
  </si>
  <si>
    <t>INLVLB4</t>
  </si>
  <si>
    <t>INLVLB3</t>
  </si>
  <si>
    <t>INLVLB2</t>
  </si>
  <si>
    <t>INLVLB1</t>
  </si>
  <si>
    <t>INLVLB0</t>
  </si>
  <si>
    <t>LATB</t>
  </si>
  <si>
    <t>LATB7</t>
  </si>
  <si>
    <t>LATB6</t>
  </si>
  <si>
    <t>LATB5</t>
  </si>
  <si>
    <t>LATB4</t>
  </si>
  <si>
    <t>LATB3</t>
  </si>
  <si>
    <t>LATB2</t>
  </si>
  <si>
    <t>LATB1</t>
  </si>
  <si>
    <t>LATB0</t>
  </si>
  <si>
    <t>ODCONB</t>
  </si>
  <si>
    <t>ODB7</t>
  </si>
  <si>
    <t>ODB6</t>
  </si>
  <si>
    <t>ODB5</t>
  </si>
  <si>
    <t>ODB4</t>
  </si>
  <si>
    <t>ODB3</t>
  </si>
  <si>
    <t>ODB2</t>
  </si>
  <si>
    <t>ODB1</t>
  </si>
  <si>
    <t>ODB0</t>
  </si>
  <si>
    <t>PORTB</t>
  </si>
  <si>
    <t>SLRCONB</t>
  </si>
  <si>
    <t>SLRB7</t>
  </si>
  <si>
    <t>SLRB6</t>
  </si>
  <si>
    <t>SLRB5</t>
  </si>
  <si>
    <t>SLRB4</t>
  </si>
  <si>
    <t>SLRB3</t>
  </si>
  <si>
    <t>SLRB2</t>
  </si>
  <si>
    <t>SLRB1</t>
  </si>
  <si>
    <t>SLRB0</t>
  </si>
  <si>
    <t>TRISB</t>
  </si>
  <si>
    <t>TRISB7</t>
  </si>
  <si>
    <t>TRISB6</t>
  </si>
  <si>
    <t>TRISB5</t>
  </si>
  <si>
    <t>TRISB4</t>
  </si>
  <si>
    <t>TRISB3</t>
  </si>
  <si>
    <t>TRISB2</t>
  </si>
  <si>
    <t>TRISB1</t>
  </si>
  <si>
    <t>TRISB0</t>
  </si>
  <si>
    <t>WPUB</t>
  </si>
  <si>
    <t>WPUB7</t>
  </si>
  <si>
    <t>WPUB6</t>
  </si>
  <si>
    <t>WPUB5</t>
  </si>
  <si>
    <t>WPUB4</t>
  </si>
  <si>
    <t>WPUB3</t>
  </si>
  <si>
    <t>WPUB2</t>
  </si>
  <si>
    <t>WPUB1</t>
  </si>
  <si>
    <t>WPUB0</t>
  </si>
  <si>
    <t>1 = High current source and sink enabled</t>
  </si>
  <si>
    <t>0 = Standard current source and sink</t>
  </si>
  <si>
    <t>ANSELC</t>
  </si>
  <si>
    <t>ANSC7</t>
  </si>
  <si>
    <t>ANSC6</t>
  </si>
  <si>
    <t>ANSC5</t>
  </si>
  <si>
    <t>ANSC4</t>
  </si>
  <si>
    <t>ANSC3</t>
  </si>
  <si>
    <t>ANSC2</t>
  </si>
  <si>
    <t>INLVLC</t>
  </si>
  <si>
    <t>INLVLC7</t>
  </si>
  <si>
    <t>INLVLC6</t>
  </si>
  <si>
    <t>INLVLC5</t>
  </si>
  <si>
    <t>INLVLC4</t>
  </si>
  <si>
    <t>INLVLC3</t>
  </si>
  <si>
    <t>INLVLC2</t>
  </si>
  <si>
    <t>INLVLC1</t>
  </si>
  <si>
    <t>INLVLC0</t>
  </si>
  <si>
    <t>LATC</t>
  </si>
  <si>
    <t>LATC7</t>
  </si>
  <si>
    <t>LATC6</t>
  </si>
  <si>
    <t>LATC5</t>
  </si>
  <si>
    <t>LATC4</t>
  </si>
  <si>
    <t>LATC3</t>
  </si>
  <si>
    <t>LATC2</t>
  </si>
  <si>
    <t>LATC1</t>
  </si>
  <si>
    <t>LATC0</t>
  </si>
  <si>
    <t>ODCONC</t>
  </si>
  <si>
    <t>ODC7</t>
  </si>
  <si>
    <t>ODC6</t>
  </si>
  <si>
    <t>ODC5</t>
  </si>
  <si>
    <t>ODC4</t>
  </si>
  <si>
    <t>ODC3</t>
  </si>
  <si>
    <t>ODC2</t>
  </si>
  <si>
    <t>ODC1</t>
  </si>
  <si>
    <t>ODC0</t>
  </si>
  <si>
    <t>PORTC</t>
  </si>
  <si>
    <t>SLRCONC</t>
  </si>
  <si>
    <t>SLRC7</t>
  </si>
  <si>
    <t>SLRC6</t>
  </si>
  <si>
    <t>SLRC5</t>
  </si>
  <si>
    <t>SLRC4</t>
  </si>
  <si>
    <t>SLRC3</t>
  </si>
  <si>
    <t>SLRC2</t>
  </si>
  <si>
    <t>SLRC1</t>
  </si>
  <si>
    <t>SLRC0</t>
  </si>
  <si>
    <t>TRISC</t>
  </si>
  <si>
    <t>TRISC7</t>
  </si>
  <si>
    <t>TRISC6</t>
  </si>
  <si>
    <t>TRISC5</t>
  </si>
  <si>
    <t>TRISC4</t>
  </si>
  <si>
    <t>TRISC3</t>
  </si>
  <si>
    <t>TRISC2</t>
  </si>
  <si>
    <t>TRISC1</t>
  </si>
  <si>
    <t>TRISC0</t>
  </si>
  <si>
    <t>WPUC</t>
  </si>
  <si>
    <t>WPUC7</t>
  </si>
  <si>
    <t>WPUC6</t>
  </si>
  <si>
    <t>WPUC5</t>
  </si>
  <si>
    <t>WPUC4</t>
  </si>
  <si>
    <t>WPUC3</t>
  </si>
  <si>
    <t>WPUC2</t>
  </si>
  <si>
    <t>WPUC1</t>
  </si>
  <si>
    <t>WPUC0</t>
  </si>
  <si>
    <t>ANSELD</t>
  </si>
  <si>
    <t>ANSD7</t>
  </si>
  <si>
    <t>ANSD6</t>
  </si>
  <si>
    <t>ANSD5</t>
  </si>
  <si>
    <t>ANSD4</t>
  </si>
  <si>
    <t>ANSD3</t>
  </si>
  <si>
    <t>ANSD2</t>
  </si>
  <si>
    <t>ANSD1</t>
  </si>
  <si>
    <t>ANSD0</t>
  </si>
  <si>
    <t>INLVLD</t>
  </si>
  <si>
    <t>INLVLD7</t>
  </si>
  <si>
    <t>INLVLD6</t>
  </si>
  <si>
    <t>INLVLD5</t>
  </si>
  <si>
    <t>INLVLD4</t>
  </si>
  <si>
    <t>INLVLD3</t>
  </si>
  <si>
    <t>INLVLD2</t>
  </si>
  <si>
    <t>INLVLD1</t>
  </si>
  <si>
    <t>INLVLD0</t>
  </si>
  <si>
    <t>LATD</t>
  </si>
  <si>
    <t>LATD7</t>
  </si>
  <si>
    <t>LATD6</t>
  </si>
  <si>
    <t>LATD5</t>
  </si>
  <si>
    <t>LATD4</t>
  </si>
  <si>
    <t>LATD3</t>
  </si>
  <si>
    <t>LATD2</t>
  </si>
  <si>
    <t>LATD1</t>
  </si>
  <si>
    <t>LATD0</t>
  </si>
  <si>
    <t>ODCOND</t>
  </si>
  <si>
    <t>ODD7</t>
  </si>
  <si>
    <t>ODD6</t>
  </si>
  <si>
    <t>ODD5</t>
  </si>
  <si>
    <t>ODD4</t>
  </si>
  <si>
    <t>ODD3</t>
  </si>
  <si>
    <t>ODD2</t>
  </si>
  <si>
    <t>ODD1</t>
  </si>
  <si>
    <t>ODD0</t>
  </si>
  <si>
    <t>PORTD</t>
  </si>
  <si>
    <t>SLRCOND</t>
  </si>
  <si>
    <t>SLRD7</t>
  </si>
  <si>
    <t>SLRD6</t>
  </si>
  <si>
    <t>SLRD5</t>
  </si>
  <si>
    <t>SLRD4</t>
  </si>
  <si>
    <t>SLRD3</t>
  </si>
  <si>
    <t>SLRD2</t>
  </si>
  <si>
    <t>SLRD1</t>
  </si>
  <si>
    <t>SLRD0</t>
  </si>
  <si>
    <t>TRISD</t>
  </si>
  <si>
    <t>TRISD7</t>
  </si>
  <si>
    <t>TRISD6</t>
  </si>
  <si>
    <t>TRISD5</t>
  </si>
  <si>
    <t>TRISD4</t>
  </si>
  <si>
    <t>TRISD3</t>
  </si>
  <si>
    <t>TRISD2</t>
  </si>
  <si>
    <t>TRISD1</t>
  </si>
  <si>
    <t>TRISD0</t>
  </si>
  <si>
    <t>WPUD</t>
  </si>
  <si>
    <t>WPUD7</t>
  </si>
  <si>
    <t>WPUD6</t>
  </si>
  <si>
    <t>WPUD5</t>
  </si>
  <si>
    <t>WPUD4</t>
  </si>
  <si>
    <t>WPUD3</t>
  </si>
  <si>
    <t>WPUD2</t>
  </si>
  <si>
    <t>WPUD1</t>
  </si>
  <si>
    <t>WPUD0</t>
  </si>
  <si>
    <t>ANSELE2</t>
  </si>
  <si>
    <t>ANSELE1</t>
  </si>
  <si>
    <t>ANSELE0</t>
  </si>
  <si>
    <t>INLVLE</t>
  </si>
  <si>
    <t>INLVLE3</t>
  </si>
  <si>
    <t>LATE2</t>
  </si>
  <si>
    <t>LATE1</t>
  </si>
  <si>
    <t>LATE0</t>
  </si>
  <si>
    <t>ODE2</t>
  </si>
  <si>
    <t>ODE1</t>
  </si>
  <si>
    <t>ODE0</t>
  </si>
  <si>
    <t>PORTE</t>
  </si>
  <si>
    <t>SLRE2</t>
  </si>
  <si>
    <t>SLRE1</t>
  </si>
  <si>
    <t>SLRE0</t>
  </si>
  <si>
    <t>TRISE</t>
  </si>
  <si>
    <t>WPUE</t>
  </si>
  <si>
    <t>WPUE3</t>
  </si>
  <si>
    <t>ANSELE</t>
  </si>
  <si>
    <t>INLVLE2</t>
  </si>
  <si>
    <t>INLVLE1</t>
  </si>
  <si>
    <t>INLVLE0</t>
  </si>
  <si>
    <t>LATE</t>
  </si>
  <si>
    <t>ODCONE</t>
  </si>
  <si>
    <t>SLRCONE</t>
  </si>
  <si>
    <t>TRISE2</t>
  </si>
  <si>
    <t>TRISE1</t>
  </si>
  <si>
    <t>TRISE0</t>
  </si>
  <si>
    <t>WPUE2</t>
  </si>
  <si>
    <t>WPUE1</t>
  </si>
  <si>
    <t>WPUE0</t>
  </si>
  <si>
    <t>New Func</t>
  </si>
  <si>
    <t>outDBG1</t>
  </si>
  <si>
    <t>outDBG2</t>
  </si>
  <si>
    <t xml:space="preserve">    FLASH_WARNING_EX24V, </t>
  </si>
  <si>
    <t xml:space="preserve">    FLASH_TRIP_AMB_TEMP, </t>
  </si>
  <si>
    <t xml:space="preserve">    FLASH_TRIP_HS_TEMP,  </t>
  </si>
  <si>
    <t xml:space="preserve">    FLASH_TRIP_IND_TEMP, </t>
  </si>
  <si>
    <t xml:space="preserve">    FLASH_DEAD_TIME,     </t>
  </si>
  <si>
    <t xml:space="preserve">        FLASH_0_7,</t>
  </si>
  <si>
    <t xml:space="preserve">        FLASH_8_14,</t>
  </si>
  <si>
    <t xml:space="preserve">    FLASH_NU16,</t>
  </si>
  <si>
    <t xml:space="preserve">    FLASH_NU17,</t>
  </si>
  <si>
    <t xml:space="preserve">    FLASH_NU18,</t>
  </si>
  <si>
    <t xml:space="preserve">    FLASH_NU19,</t>
  </si>
  <si>
    <t xml:space="preserve">    FLASH_NU20,</t>
  </si>
  <si>
    <t xml:space="preserve">    FLASH_NU21,</t>
  </si>
  <si>
    <t xml:space="preserve">    FLASH_NU22,</t>
  </si>
  <si>
    <t xml:space="preserve">        FLASH_16_22,</t>
  </si>
  <si>
    <t xml:space="preserve">    FLASH_NU24,</t>
  </si>
  <si>
    <t xml:space="preserve">    FLASH_NU25,</t>
  </si>
  <si>
    <t xml:space="preserve">    FLASH_NU26,</t>
  </si>
  <si>
    <t xml:space="preserve">    FLASH_NU27,</t>
  </si>
  <si>
    <t xml:space="preserve">    FLASH_NU28,</t>
  </si>
  <si>
    <t xml:space="preserve">    FLASH_NU29,</t>
  </si>
  <si>
    <t xml:space="preserve">    FLASH_NU30,</t>
  </si>
  <si>
    <t xml:space="preserve">        FLASH_24_30,</t>
  </si>
  <si>
    <t>}Flash_Params16_Position_t;</t>
  </si>
  <si>
    <t xml:space="preserve">    TRIP_IDC_P_POS,</t>
  </si>
  <si>
    <t xml:space="preserve">    TRIP_IDC_N_POS,</t>
  </si>
  <si>
    <t xml:space="preserve">    TRIP_EX24V_P_POS,</t>
  </si>
  <si>
    <t xml:space="preserve">    TRIP_EX24V_N_POS,</t>
  </si>
  <si>
    <t xml:space="preserve">    TRIP_AMB_P_POS,</t>
  </si>
  <si>
    <t xml:space="preserve">    TRIP_AMB_N_POS,</t>
  </si>
  <si>
    <t xml:space="preserve">    TRIP_HS_P_POS,</t>
  </si>
  <si>
    <t xml:space="preserve">    TRIP_HS_N_POS,</t>
  </si>
  <si>
    <t xml:space="preserve">    TRIP_IND_P_POS,</t>
  </si>
  <si>
    <t xml:space="preserve">    TRIP_IND_N_POS,</t>
  </si>
  <si>
    <t xml:space="preserve">    MB_STA_IDLE,    </t>
  </si>
  <si>
    <t xml:space="preserve">    MB_STA_RX_TOUT,</t>
  </si>
  <si>
    <t xml:space="preserve">    MB_STA_RECEIVED,</t>
  </si>
  <si>
    <t xml:space="preserve">    MB_STA_VERIFY_RECEIVED,</t>
  </si>
  <si>
    <t xml:space="preserve">    MB_STA_DELAY,</t>
  </si>
  <si>
    <t xml:space="preserve">    MB_STA_SEND,</t>
  </si>
  <si>
    <t xml:space="preserve">    MB_STA_CLEAR_RECEIVED,</t>
  </si>
  <si>
    <t xml:space="preserve">    IGBT_STA_IDLE,</t>
  </si>
  <si>
    <t xml:space="preserve">    IGBT_STA_READY,</t>
  </si>
  <si>
    <t xml:space="preserve">    IGBT_STA_DRIVE,</t>
  </si>
  <si>
    <t xml:space="preserve">    IGBT_STA_FAULT,</t>
  </si>
  <si>
    <t xml:space="preserve">    IGBT_STA_RESET</t>
  </si>
  <si>
    <t xml:space="preserve">    ADC_POS_AMB,</t>
  </si>
  <si>
    <t xml:space="preserve">    ADC_POS_HS,</t>
  </si>
  <si>
    <t xml:space="preserve">    ADC_POS_IND,</t>
  </si>
  <si>
    <t xml:space="preserve">    ADC_POS_EX24V,</t>
  </si>
  <si>
    <t xml:space="preserve">    ADC_POS_IDC,</t>
  </si>
  <si>
    <t xml:space="preserve">    MB_STATES_COUNT</t>
  </si>
  <si>
    <t xml:space="preserve">    ERR_STATUS_COUNT</t>
  </si>
  <si>
    <t xml:space="preserve">    MB_INPUT_REG_COUNT</t>
  </si>
  <si>
    <t xml:space="preserve">    TRIP_POSITION_COUNT</t>
  </si>
  <si>
    <t xml:space="preserve">    IGBT_STATES_COUNT</t>
  </si>
  <si>
    <t>typedef enum</t>
  </si>
  <si>
    <t xml:space="preserve">    MAIN_STA_COUNT</t>
  </si>
  <si>
    <t>}MAIN_LoopState_t;</t>
  </si>
  <si>
    <t xml:space="preserve">    MAIN_STA_CHECK_UART,</t>
  </si>
  <si>
    <t xml:space="preserve">    MAIN_STA_MODBUS_PROC,</t>
  </si>
  <si>
    <t xml:space="preserve">    MAIN_STA_ADC_PROC,</t>
  </si>
  <si>
    <t xml:space="preserve">    MAIN_STA_UPDATE_MB_REG,</t>
  </si>
  <si>
    <t xml:space="preserve">    MAIN_STA_IGBT_CONTROL,</t>
  </si>
  <si>
    <t xml:space="preserve">    MAIN_STA_IDLE,</t>
  </si>
  <si>
    <t>MASK_16_MSB</t>
  </si>
  <si>
    <t>Inverted mask</t>
  </si>
  <si>
    <t>Hex16</t>
  </si>
  <si>
    <t>Dec</t>
  </si>
  <si>
    <t>Signed</t>
  </si>
  <si>
    <t xml:space="preserve">    MB_HOLDING_REG_COUNT</t>
  </si>
  <si>
    <t>patch</t>
  </si>
  <si>
    <t>0 = max slew rate</t>
  </si>
  <si>
    <t>iFLT = high</t>
  </si>
  <si>
    <t>iFLT</t>
  </si>
  <si>
    <t>temp. trip</t>
  </si>
  <si>
    <t>oFLT_OUT</t>
  </si>
  <si>
    <t>CLCIN0</t>
  </si>
  <si>
    <t>CLC1OUT</t>
  </si>
  <si>
    <t>RC2 = iFLT = fault from IGBT; H=error, L=normal</t>
  </si>
  <si>
    <t>RC1 = TP2  = CLC1OUT; H=error,L=normal</t>
  </si>
  <si>
    <t>CLCIN3</t>
  </si>
  <si>
    <t>oEN</t>
  </si>
  <si>
    <t>#oEN</t>
  </si>
  <si>
    <t>#oFLT_OUT</t>
  </si>
  <si>
    <t>OR</t>
  </si>
  <si>
    <t>AND</t>
  </si>
  <si>
    <t>NOT</t>
  </si>
  <si>
    <t>RD4 = TP5   = temp trip out; H=trip,L=normal</t>
  </si>
  <si>
    <t>CLCIN1</t>
  </si>
  <si>
    <t>CLC2OUT</t>
  </si>
  <si>
    <t>RA4 = PWM_EN = input from control; H=Enable,L=Stop</t>
  </si>
  <si>
    <t>RD3 = oFLT_OUT = CLCIN2; H=error, L=normal</t>
  </si>
  <si>
    <t>RC0 = oEN = enable to IGBT; H=Stop, L=Enable</t>
  </si>
  <si>
    <t>CLC4OUT</t>
  </si>
  <si>
    <t>BusFlt - feedback from bus, not used</t>
  </si>
  <si>
    <t>CLC1</t>
  </si>
  <si>
    <t>CLC2</t>
  </si>
  <si>
    <t>CLC4</t>
  </si>
  <si>
    <t>CLC3</t>
  </si>
  <si>
    <t>CLC3OUT</t>
  </si>
  <si>
    <t>LC1_out</t>
  </si>
  <si>
    <t>LC3_out</t>
  </si>
  <si>
    <t>RD4 &lt;--&gt; RD5</t>
  </si>
  <si>
    <t>#LC3_out</t>
  </si>
  <si>
    <t>#CLC1OUT</t>
  </si>
  <si>
    <t>for #oFLT_OUT</t>
  </si>
  <si>
    <t>for #oEN</t>
  </si>
  <si>
    <t>for COG1,2</t>
  </si>
  <si>
    <t>for COG3</t>
  </si>
  <si>
    <t>Yellow</t>
  </si>
  <si>
    <t>LightBlue</t>
  </si>
  <si>
    <t>Red</t>
  </si>
  <si>
    <t>DarkBlue</t>
  </si>
  <si>
    <t>OPWM3B</t>
  </si>
  <si>
    <t>Run</t>
  </si>
  <si>
    <t>iPWM_EN</t>
  </si>
  <si>
    <t>active</t>
  </si>
  <si>
    <t>#oFLTout</t>
  </si>
  <si>
    <t># iFLT</t>
  </si>
  <si>
    <t># iTempTRIP</t>
  </si>
  <si>
    <t>Not needed WIRE between RC1 (TP2) and RD3 (#FltOut)</t>
  </si>
  <si>
    <t>Not needed WIRE between RD5 (TP6) and RD4 (TP5)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</si>
</sst>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0"/>
      <color theme="1"/>
      <name val="Consolas"/>
      <family val="3"/>
      <charset val="204"/>
    </font>
    <font>
      <sz val="11"/>
      <color theme="1"/>
      <name val="Consolas"/>
      <family val="3"/>
      <charset val="204"/>
    </font>
    <font>
      <sz val="9"/>
      <color theme="1"/>
      <name val="Consolas"/>
      <family val="3"/>
      <charset val="204"/>
    </font>
    <font>
      <b/>
      <sz val="10"/>
      <color theme="1"/>
      <name val="Consolas"/>
      <family val="3"/>
      <charset val="204"/>
    </font>
    <font>
      <b/>
      <sz val="9"/>
      <color theme="1"/>
      <name val="Consolas"/>
      <family val="3"/>
      <charset val="204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b/>
      <sz val="9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10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4" fillId="0" borderId="0" xfId="0" applyFont="1" applyAlignment="1">
      <alignment horizontal="left"/>
    </xf>
    <xf numFmtId="0" fontId="4" fillId="2" borderId="1" xfId="0" applyFont="1" applyFill="1" applyBorder="1"/>
    <xf numFmtId="0" fontId="4" fillId="8" borderId="1" xfId="0" applyFont="1" applyFill="1" applyBorder="1" applyAlignment="1">
      <alignment horizontal="center"/>
    </xf>
    <xf numFmtId="0" fontId="4" fillId="0" borderId="0" xfId="0" quotePrefix="1" applyFont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right"/>
    </xf>
    <xf numFmtId="0" fontId="4" fillId="0" borderId="0" xfId="0" applyFont="1" applyAlignment="1">
      <alignment horizontal="right"/>
    </xf>
    <xf numFmtId="0" fontId="6" fillId="0" borderId="1" xfId="0" applyFont="1" applyBorder="1" applyAlignment="1">
      <alignment horizontal="center"/>
    </xf>
    <xf numFmtId="0" fontId="4" fillId="8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wrapText="1"/>
    </xf>
    <xf numFmtId="0" fontId="5" fillId="8" borderId="1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center" vertical="center" wrapText="1"/>
    </xf>
    <xf numFmtId="0" fontId="4" fillId="17" borderId="1" xfId="0" applyFont="1" applyFill="1" applyBorder="1"/>
    <xf numFmtId="0" fontId="4" fillId="17" borderId="1" xfId="0" applyFont="1" applyFill="1" applyBorder="1" applyAlignment="1">
      <alignment horizontal="center"/>
    </xf>
    <xf numFmtId="0" fontId="4" fillId="17" borderId="1" xfId="0" quotePrefix="1" applyFont="1" applyFill="1" applyBorder="1" applyAlignment="1">
      <alignment horizontal="right"/>
    </xf>
    <xf numFmtId="0" fontId="4" fillId="17" borderId="0" xfId="0" quotePrefix="1" applyFont="1" applyFill="1" applyAlignment="1">
      <alignment horizontal="left"/>
    </xf>
    <xf numFmtId="0" fontId="4" fillId="17" borderId="0" xfId="0" applyFont="1" applyFill="1"/>
    <xf numFmtId="0" fontId="4" fillId="17" borderId="0" xfId="0" quotePrefix="1" applyFont="1" applyFill="1" applyAlignment="1">
      <alignment horizontal="center"/>
    </xf>
    <xf numFmtId="0" fontId="4" fillId="15" borderId="1" xfId="0" applyFont="1" applyFill="1" applyBorder="1"/>
    <xf numFmtId="0" fontId="4" fillId="15" borderId="1" xfId="0" applyFont="1" applyFill="1" applyBorder="1" applyAlignment="1">
      <alignment horizontal="center"/>
    </xf>
    <xf numFmtId="0" fontId="4" fillId="15" borderId="1" xfId="0" applyFont="1" applyFill="1" applyBorder="1" applyAlignment="1">
      <alignment horizontal="right"/>
    </xf>
    <xf numFmtId="0" fontId="4" fillId="15" borderId="0" xfId="0" applyFont="1" applyFill="1" applyAlignment="1">
      <alignment horizontal="center"/>
    </xf>
    <xf numFmtId="0" fontId="4" fillId="14" borderId="1" xfId="0" applyFont="1" applyFill="1" applyBorder="1"/>
    <xf numFmtId="0" fontId="4" fillId="14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right"/>
    </xf>
    <xf numFmtId="0" fontId="4" fillId="14" borderId="0" xfId="0" applyFont="1" applyFill="1" applyAlignment="1">
      <alignment horizontal="center"/>
    </xf>
    <xf numFmtId="0" fontId="4" fillId="14" borderId="1" xfId="0" quotePrefix="1" applyFont="1" applyFill="1" applyBorder="1" applyAlignment="1">
      <alignment horizontal="right"/>
    </xf>
    <xf numFmtId="0" fontId="4" fillId="14" borderId="0" xfId="0" quotePrefix="1" applyFont="1" applyFill="1" applyAlignment="1">
      <alignment horizontal="left"/>
    </xf>
    <xf numFmtId="0" fontId="4" fillId="14" borderId="0" xfId="0" quotePrefix="1" applyFont="1" applyFill="1" applyAlignment="1">
      <alignment horizontal="center"/>
    </xf>
    <xf numFmtId="0" fontId="4" fillId="17" borderId="1" xfId="0" applyFont="1" applyFill="1" applyBorder="1" applyAlignment="1">
      <alignment horizontal="right"/>
    </xf>
    <xf numFmtId="0" fontId="4" fillId="17" borderId="0" xfId="0" applyFont="1" applyFill="1" applyAlignment="1">
      <alignment horizontal="center"/>
    </xf>
    <xf numFmtId="0" fontId="4" fillId="18" borderId="1" xfId="0" applyFont="1" applyFill="1" applyBorder="1"/>
    <xf numFmtId="0" fontId="4" fillId="8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7" fillId="0" borderId="0" xfId="0" applyFont="1"/>
    <xf numFmtId="49" fontId="8" fillId="0" borderId="0" xfId="0" applyNumberFormat="1" applyFont="1"/>
    <xf numFmtId="0" fontId="4" fillId="16" borderId="1" xfId="0" applyFont="1" applyFill="1" applyBorder="1"/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9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5" borderId="1" xfId="0" applyFont="1" applyFill="1" applyBorder="1"/>
    <xf numFmtId="0" fontId="4" fillId="13" borderId="0" xfId="0" applyFont="1" applyFill="1"/>
    <xf numFmtId="0" fontId="4" fillId="9" borderId="1" xfId="0" applyFont="1" applyFill="1" applyBorder="1"/>
    <xf numFmtId="0" fontId="4" fillId="9" borderId="1" xfId="0" applyFont="1" applyFill="1" applyBorder="1" applyAlignment="1">
      <alignment horizontal="center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4" fillId="6" borderId="1" xfId="0" applyFont="1" applyFill="1" applyBorder="1"/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21" borderId="1" xfId="0" applyFont="1" applyFill="1" applyBorder="1"/>
    <xf numFmtId="0" fontId="4" fillId="21" borderId="1" xfId="0" applyFont="1" applyFill="1" applyBorder="1" applyAlignment="1">
      <alignment horizontal="center"/>
    </xf>
    <xf numFmtId="0" fontId="4" fillId="19" borderId="1" xfId="0" applyFont="1" applyFill="1" applyBorder="1"/>
    <xf numFmtId="0" fontId="4" fillId="19" borderId="1" xfId="0" applyFont="1" applyFill="1" applyBorder="1" applyAlignment="1">
      <alignment horizontal="center"/>
    </xf>
    <xf numFmtId="0" fontId="4" fillId="12" borderId="1" xfId="0" applyFont="1" applyFill="1" applyBorder="1"/>
    <xf numFmtId="0" fontId="4" fillId="12" borderId="1" xfId="0" applyFont="1" applyFill="1" applyBorder="1" applyAlignment="1">
      <alignment horizontal="center"/>
    </xf>
    <xf numFmtId="0" fontId="4" fillId="22" borderId="1" xfId="0" applyFont="1" applyFill="1" applyBorder="1"/>
    <xf numFmtId="0" fontId="4" fillId="22" borderId="1" xfId="0" applyFont="1" applyFill="1" applyBorder="1" applyAlignment="1">
      <alignment horizontal="center"/>
    </xf>
    <xf numFmtId="0" fontId="4" fillId="8" borderId="0" xfId="0" applyFont="1" applyFill="1"/>
    <xf numFmtId="0" fontId="4" fillId="5" borderId="1" xfId="0" applyFont="1" applyFill="1" applyBorder="1" applyAlignment="1">
      <alignment horizontal="left"/>
    </xf>
    <xf numFmtId="0" fontId="12" fillId="0" borderId="0" xfId="0" applyFont="1"/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right" vertical="center" wrapText="1"/>
    </xf>
    <xf numFmtId="0" fontId="12" fillId="0" borderId="0" xfId="0" applyFont="1" applyAlignment="1">
      <alignment horizontal="center"/>
    </xf>
    <xf numFmtId="0" fontId="12" fillId="9" borderId="1" xfId="0" applyFont="1" applyFill="1" applyBorder="1" applyAlignment="1">
      <alignment horizontal="right" vertical="center" wrapText="1"/>
    </xf>
    <xf numFmtId="0" fontId="12" fillId="0" borderId="1" xfId="0" applyFont="1" applyBorder="1"/>
    <xf numFmtId="0" fontId="12" fillId="0" borderId="1" xfId="0" applyFont="1" applyBorder="1" applyAlignment="1">
      <alignment horizontal="right"/>
    </xf>
    <xf numFmtId="0" fontId="12" fillId="20" borderId="1" xfId="0" applyFont="1" applyFill="1" applyBorder="1" applyAlignment="1">
      <alignment horizontal="right" vertical="center" wrapText="1"/>
    </xf>
    <xf numFmtId="0" fontId="12" fillId="9" borderId="1" xfId="0" applyFont="1" applyFill="1" applyBorder="1" applyAlignment="1">
      <alignment horizontal="right"/>
    </xf>
    <xf numFmtId="0" fontId="13" fillId="0" borderId="0" xfId="0" applyFont="1" applyAlignment="1">
      <alignment horizontal="center"/>
    </xf>
    <xf numFmtId="0" fontId="7" fillId="18" borderId="0" xfId="0" applyFont="1" applyFill="1"/>
    <xf numFmtId="0" fontId="10" fillId="0" borderId="0" xfId="0" applyFont="1" applyAlignment="1">
      <alignment horizontal="center"/>
    </xf>
    <xf numFmtId="0" fontId="12" fillId="18" borderId="1" xfId="0" applyFont="1" applyFill="1" applyBorder="1"/>
    <xf numFmtId="0" fontId="12" fillId="5" borderId="1" xfId="0" applyFont="1" applyFill="1" applyBorder="1" applyAlignment="1">
      <alignment horizontal="left"/>
    </xf>
    <xf numFmtId="0" fontId="12" fillId="21" borderId="1" xfId="0" applyFont="1" applyFill="1" applyBorder="1"/>
    <xf numFmtId="0" fontId="12" fillId="3" borderId="1" xfId="0" applyFont="1" applyFill="1" applyBorder="1"/>
    <xf numFmtId="0" fontId="12" fillId="0" borderId="1" xfId="0" applyFont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2" fillId="21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2" fillId="18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5" borderId="1" xfId="0" applyFont="1" applyFill="1" applyBorder="1"/>
    <xf numFmtId="0" fontId="12" fillId="12" borderId="1" xfId="0" applyFont="1" applyFill="1" applyBorder="1"/>
    <xf numFmtId="0" fontId="12" fillId="12" borderId="1" xfId="0" applyFont="1" applyFill="1" applyBorder="1" applyAlignment="1">
      <alignment horizontal="center"/>
    </xf>
    <xf numFmtId="0" fontId="12" fillId="13" borderId="0" xfId="0" applyFont="1" applyFill="1"/>
    <xf numFmtId="0" fontId="12" fillId="0" borderId="0" xfId="0" applyFont="1" applyAlignment="1">
      <alignment horizontal="center" vertical="center" wrapText="1"/>
    </xf>
    <xf numFmtId="0" fontId="12" fillId="19" borderId="1" xfId="0" applyFont="1" applyFill="1" applyBorder="1"/>
    <xf numFmtId="0" fontId="12" fillId="19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0" fontId="12" fillId="8" borderId="0" xfId="0" applyFont="1" applyFill="1"/>
    <xf numFmtId="0" fontId="12" fillId="6" borderId="1" xfId="0" applyFont="1" applyFill="1" applyBorder="1"/>
    <xf numFmtId="0" fontId="12" fillId="2" borderId="1" xfId="0" applyFont="1" applyFill="1" applyBorder="1"/>
    <xf numFmtId="0" fontId="12" fillId="6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9" borderId="1" xfId="0" applyFont="1" applyFill="1" applyBorder="1"/>
    <xf numFmtId="0" fontId="12" fillId="22" borderId="1" xfId="0" applyFont="1" applyFill="1" applyBorder="1"/>
    <xf numFmtId="0" fontId="12" fillId="22" borderId="1" xfId="0" applyFont="1" applyFill="1" applyBorder="1" applyAlignment="1">
      <alignment horizontal="center"/>
    </xf>
    <xf numFmtId="0" fontId="12" fillId="23" borderId="1" xfId="0" applyFont="1" applyFill="1" applyBorder="1" applyAlignment="1">
      <alignment horizontal="right"/>
    </xf>
    <xf numFmtId="0" fontId="12" fillId="23" borderId="1" xfId="0" applyFont="1" applyFill="1" applyBorder="1" applyAlignment="1">
      <alignment horizontal="right" vertical="center" wrapText="1"/>
    </xf>
    <xf numFmtId="0" fontId="12" fillId="2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3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6104-63E2-4CE8-A138-CE3F2267AA89}">
  <dimension ref="A1:AH66"/>
  <sheetViews>
    <sheetView zoomScaleNormal="100" workbookViewId="0">
      <selection activeCell="Q29" sqref="Q29"/>
    </sheetView>
  </sheetViews>
  <sheetFormatPr defaultColWidth="8.89453125" defaultRowHeight="11.7" x14ac:dyDescent="0.45"/>
  <cols>
    <col min="1" max="1" width="3.20703125" style="96" customWidth="1"/>
    <col min="2" max="2" width="5.20703125" style="99" customWidth="1"/>
    <col min="3" max="3" width="7.20703125" style="96" bestFit="1" customWidth="1"/>
    <col min="4" max="4" width="3.20703125" style="99" bestFit="1" customWidth="1"/>
    <col min="5" max="5" width="2.20703125" style="99" customWidth="1"/>
    <col min="6" max="6" width="3.20703125" style="99" bestFit="1" customWidth="1"/>
    <col min="7" max="7" width="7.20703125" style="96" bestFit="1" customWidth="1"/>
    <col min="8" max="8" width="6.5234375" style="96" bestFit="1" customWidth="1"/>
    <col min="9" max="9" width="3.20703125" style="96" customWidth="1"/>
    <col min="10" max="10" width="7.1015625" style="99" bestFit="1" customWidth="1"/>
    <col min="11" max="14" width="7.20703125" style="96" customWidth="1"/>
    <col min="15" max="15" width="7.20703125" style="96" bestFit="1" customWidth="1"/>
    <col min="16" max="18" width="7.20703125" style="96" customWidth="1"/>
    <col min="19" max="19" width="5.20703125" style="99" customWidth="1"/>
    <col min="20" max="20" width="13.7890625" style="96" customWidth="1"/>
    <col min="21" max="21" width="13.20703125" style="96" bestFit="1" customWidth="1"/>
    <col min="22" max="22" width="1.68359375" style="96" customWidth="1"/>
    <col min="23" max="23" width="9.3125" style="96" bestFit="1" customWidth="1"/>
    <col min="24" max="25" width="6.1015625" style="96" bestFit="1" customWidth="1"/>
    <col min="26" max="26" width="6.20703125" style="96" bestFit="1" customWidth="1"/>
    <col min="27" max="28" width="6.1015625" style="96" bestFit="1" customWidth="1"/>
    <col min="29" max="31" width="6.5234375" style="96" bestFit="1" customWidth="1"/>
    <col min="32" max="32" width="4.41796875" style="96" customWidth="1"/>
    <col min="33" max="33" width="15.3125" style="96" customWidth="1"/>
    <col min="34" max="34" width="17.89453125" style="96" bestFit="1" customWidth="1"/>
    <col min="35" max="35" width="8.89453125" style="96" customWidth="1"/>
    <col min="36" max="16384" width="8.89453125" style="96"/>
  </cols>
  <sheetData>
    <row r="1" spans="1:31" x14ac:dyDescent="0.45">
      <c r="B1" s="96"/>
      <c r="D1" s="96"/>
      <c r="E1" s="96"/>
      <c r="F1" s="96"/>
      <c r="K1" s="99"/>
      <c r="L1" s="99"/>
      <c r="M1" s="99"/>
      <c r="N1" s="99"/>
      <c r="O1" s="118" t="s">
        <v>190</v>
      </c>
      <c r="P1" s="114" t="s">
        <v>40</v>
      </c>
      <c r="Q1" s="115" t="s">
        <v>39</v>
      </c>
      <c r="R1" s="116" t="s">
        <v>29</v>
      </c>
      <c r="W1" s="101" t="s">
        <v>738</v>
      </c>
      <c r="X1" s="137" t="s">
        <v>449</v>
      </c>
      <c r="Y1" s="137" t="s">
        <v>449</v>
      </c>
      <c r="Z1" s="137" t="s">
        <v>449</v>
      </c>
      <c r="AA1" s="137" t="s">
        <v>449</v>
      </c>
      <c r="AB1" s="102" t="s">
        <v>48</v>
      </c>
      <c r="AC1" s="102" t="s">
        <v>176</v>
      </c>
      <c r="AD1" s="102" t="s">
        <v>175</v>
      </c>
      <c r="AE1" s="102" t="s">
        <v>174</v>
      </c>
    </row>
    <row r="2" spans="1:31" x14ac:dyDescent="0.45">
      <c r="B2" s="96"/>
      <c r="D2" s="96"/>
      <c r="E2" s="96"/>
      <c r="F2" s="96"/>
      <c r="G2" s="99" t="s">
        <v>758</v>
      </c>
      <c r="H2" s="96" t="s">
        <v>832</v>
      </c>
      <c r="J2" s="112" t="s">
        <v>749</v>
      </c>
      <c r="K2" s="139">
        <v>0</v>
      </c>
      <c r="L2" s="139">
        <v>0</v>
      </c>
      <c r="M2" s="139">
        <v>0</v>
      </c>
      <c r="N2" s="139">
        <v>0</v>
      </c>
      <c r="O2" s="139">
        <v>0</v>
      </c>
      <c r="P2" s="114">
        <v>0</v>
      </c>
      <c r="Q2" s="115">
        <v>1</v>
      </c>
      <c r="R2" s="116">
        <v>0</v>
      </c>
      <c r="S2" s="117" t="str">
        <f t="shared" ref="S2:S8" si="0">"0x"&amp;DEC2HEX(K2*POWER(2,$X$9)+L2*POWER(2,$Y$9)+M2*POWER(2,$Z$9)+N2*POWER(2,$AA$9)+O2*POWER(2,$AB$9)+P2*POWER(2,$AC$9)+Q2*POWER(2,$AD$9)+R2*POWER(2,$AE$9),2)</f>
        <v>0x02</v>
      </c>
      <c r="W2" s="101" t="s">
        <v>749</v>
      </c>
      <c r="X2" s="137" t="s">
        <v>449</v>
      </c>
      <c r="Y2" s="137" t="s">
        <v>449</v>
      </c>
      <c r="Z2" s="137" t="s">
        <v>449</v>
      </c>
      <c r="AA2" s="137" t="s">
        <v>449</v>
      </c>
      <c r="AB2" s="137" t="s">
        <v>449</v>
      </c>
      <c r="AC2" s="102" t="s">
        <v>732</v>
      </c>
      <c r="AD2" s="102" t="s">
        <v>733</v>
      </c>
      <c r="AE2" s="102" t="s">
        <v>734</v>
      </c>
    </row>
    <row r="3" spans="1:31" x14ac:dyDescent="0.45">
      <c r="B3" s="96"/>
      <c r="D3" s="96"/>
      <c r="E3" s="96"/>
      <c r="F3" s="96"/>
      <c r="J3" s="112" t="s">
        <v>742</v>
      </c>
      <c r="K3" s="139">
        <v>0</v>
      </c>
      <c r="L3" s="139">
        <v>0</v>
      </c>
      <c r="M3" s="139">
        <v>0</v>
      </c>
      <c r="N3" s="139">
        <v>0</v>
      </c>
      <c r="O3" s="139">
        <v>0</v>
      </c>
      <c r="P3" s="114">
        <v>1</v>
      </c>
      <c r="Q3" s="115">
        <v>0</v>
      </c>
      <c r="R3" s="116">
        <v>0</v>
      </c>
      <c r="S3" s="117" t="str">
        <f t="shared" si="0"/>
        <v>0x04</v>
      </c>
      <c r="W3" s="101" t="s">
        <v>742</v>
      </c>
      <c r="X3" s="137" t="s">
        <v>449</v>
      </c>
      <c r="Y3" s="137" t="s">
        <v>449</v>
      </c>
      <c r="Z3" s="137" t="s">
        <v>449</v>
      </c>
      <c r="AA3" s="137" t="s">
        <v>449</v>
      </c>
      <c r="AB3" s="137" t="s">
        <v>449</v>
      </c>
      <c r="AC3" s="102" t="s">
        <v>752</v>
      </c>
      <c r="AD3" s="102" t="s">
        <v>753</v>
      </c>
      <c r="AE3" s="102" t="s">
        <v>754</v>
      </c>
    </row>
    <row r="4" spans="1:31" x14ac:dyDescent="0.45">
      <c r="B4" s="96"/>
      <c r="D4" s="96"/>
      <c r="E4" s="96"/>
      <c r="F4" s="96"/>
      <c r="J4" s="112" t="s">
        <v>745</v>
      </c>
      <c r="K4" s="139">
        <v>0</v>
      </c>
      <c r="L4" s="139">
        <v>0</v>
      </c>
      <c r="M4" s="139">
        <v>0</v>
      </c>
      <c r="N4" s="139">
        <v>0</v>
      </c>
      <c r="O4" s="139">
        <v>0</v>
      </c>
      <c r="P4" s="114">
        <v>0</v>
      </c>
      <c r="Q4" s="115">
        <v>0</v>
      </c>
      <c r="R4" s="116">
        <v>0</v>
      </c>
      <c r="S4" s="117" t="str">
        <f t="shared" si="0"/>
        <v>0x00</v>
      </c>
      <c r="W4" s="101" t="s">
        <v>745</v>
      </c>
      <c r="X4" s="137" t="s">
        <v>449</v>
      </c>
      <c r="Y4" s="137" t="s">
        <v>449</v>
      </c>
      <c r="Z4" s="137" t="s">
        <v>449</v>
      </c>
      <c r="AA4" s="137" t="s">
        <v>449</v>
      </c>
      <c r="AB4" s="137" t="s">
        <v>449</v>
      </c>
      <c r="AC4" s="102" t="s">
        <v>727</v>
      </c>
      <c r="AD4" s="102" t="s">
        <v>728</v>
      </c>
      <c r="AE4" s="102" t="s">
        <v>729</v>
      </c>
    </row>
    <row r="5" spans="1:31" x14ac:dyDescent="0.45">
      <c r="A5" s="108">
        <v>18</v>
      </c>
      <c r="B5" s="118" t="s">
        <v>48</v>
      </c>
      <c r="C5" s="108" t="s">
        <v>190</v>
      </c>
      <c r="D5" s="118" t="s">
        <v>34</v>
      </c>
      <c r="E5" s="119"/>
      <c r="F5" s="118" t="s">
        <v>34</v>
      </c>
      <c r="G5" s="108" t="s">
        <v>190</v>
      </c>
      <c r="J5" s="112" t="s">
        <v>743</v>
      </c>
      <c r="K5" s="139">
        <v>0</v>
      </c>
      <c r="L5" s="139">
        <v>0</v>
      </c>
      <c r="M5" s="139">
        <v>0</v>
      </c>
      <c r="N5" s="139">
        <v>0</v>
      </c>
      <c r="O5" s="118">
        <v>0</v>
      </c>
      <c r="P5" s="114">
        <v>0</v>
      </c>
      <c r="Q5" s="115">
        <v>0</v>
      </c>
      <c r="R5" s="116">
        <v>0</v>
      </c>
      <c r="S5" s="117" t="str">
        <f t="shared" si="0"/>
        <v>0x00</v>
      </c>
      <c r="W5" s="101" t="s">
        <v>743</v>
      </c>
      <c r="X5" s="137" t="s">
        <v>449</v>
      </c>
      <c r="Y5" s="137" t="s">
        <v>449</v>
      </c>
      <c r="Z5" s="137" t="s">
        <v>449</v>
      </c>
      <c r="AA5" s="137" t="s">
        <v>449</v>
      </c>
      <c r="AB5" s="102" t="s">
        <v>744</v>
      </c>
      <c r="AC5" s="102" t="s">
        <v>755</v>
      </c>
      <c r="AD5" s="102" t="s">
        <v>756</v>
      </c>
      <c r="AE5" s="102" t="s">
        <v>757</v>
      </c>
    </row>
    <row r="6" spans="1:31" x14ac:dyDescent="0.45">
      <c r="A6" s="120">
        <v>27</v>
      </c>
      <c r="B6" s="114" t="s">
        <v>176</v>
      </c>
      <c r="C6" s="120" t="s">
        <v>40</v>
      </c>
      <c r="D6" s="114" t="s">
        <v>34</v>
      </c>
      <c r="E6" s="119"/>
      <c r="F6" s="114" t="s">
        <v>34</v>
      </c>
      <c r="G6" s="109" t="s">
        <v>40</v>
      </c>
      <c r="J6" s="112" t="s">
        <v>750</v>
      </c>
      <c r="K6" s="139">
        <v>0</v>
      </c>
      <c r="L6" s="139">
        <v>0</v>
      </c>
      <c r="M6" s="139">
        <v>0</v>
      </c>
      <c r="N6" s="139">
        <v>0</v>
      </c>
      <c r="O6" s="139">
        <v>0</v>
      </c>
      <c r="P6" s="119"/>
      <c r="Q6" s="119"/>
      <c r="R6" s="119"/>
      <c r="S6" s="117" t="str">
        <f t="shared" si="0"/>
        <v>0x00</v>
      </c>
      <c r="W6" s="101" t="s">
        <v>750</v>
      </c>
      <c r="X6" s="137" t="s">
        <v>449</v>
      </c>
      <c r="Y6" s="137" t="s">
        <v>449</v>
      </c>
      <c r="Z6" s="137" t="s">
        <v>449</v>
      </c>
      <c r="AA6" s="137" t="s">
        <v>449</v>
      </c>
      <c r="AB6" s="137" t="s">
        <v>449</v>
      </c>
      <c r="AC6" s="102" t="s">
        <v>735</v>
      </c>
      <c r="AD6" s="102" t="s">
        <v>736</v>
      </c>
      <c r="AE6" s="102" t="s">
        <v>737</v>
      </c>
    </row>
    <row r="7" spans="1:31" x14ac:dyDescent="0.45">
      <c r="A7" s="110">
        <v>26</v>
      </c>
      <c r="B7" s="115" t="s">
        <v>175</v>
      </c>
      <c r="C7" s="110" t="s">
        <v>39</v>
      </c>
      <c r="D7" s="115" t="s">
        <v>30</v>
      </c>
      <c r="E7" s="119"/>
      <c r="F7" s="115" t="s">
        <v>30</v>
      </c>
      <c r="G7" s="110" t="s">
        <v>39</v>
      </c>
      <c r="J7" s="112" t="s">
        <v>751</v>
      </c>
      <c r="K7" s="139">
        <v>0</v>
      </c>
      <c r="L7" s="139">
        <v>0</v>
      </c>
      <c r="M7" s="139">
        <v>0</v>
      </c>
      <c r="N7" s="139">
        <v>0</v>
      </c>
      <c r="O7" s="139">
        <v>0</v>
      </c>
      <c r="P7" s="119">
        <v>1</v>
      </c>
      <c r="Q7" s="119">
        <v>1</v>
      </c>
      <c r="R7" s="119">
        <v>1</v>
      </c>
      <c r="S7" s="117" t="str">
        <f t="shared" si="0"/>
        <v>0x07</v>
      </c>
      <c r="W7" s="101" t="s">
        <v>751</v>
      </c>
      <c r="X7" s="137" t="s">
        <v>449</v>
      </c>
      <c r="Y7" s="137" t="s">
        <v>449</v>
      </c>
      <c r="Z7" s="137" t="s">
        <v>449</v>
      </c>
      <c r="AA7" s="137" t="s">
        <v>449</v>
      </c>
      <c r="AB7" s="137" t="s">
        <v>449</v>
      </c>
      <c r="AC7" s="102" t="s">
        <v>739</v>
      </c>
      <c r="AD7" s="102" t="s">
        <v>740</v>
      </c>
      <c r="AE7" s="102" t="s">
        <v>741</v>
      </c>
    </row>
    <row r="8" spans="1:31" x14ac:dyDescent="0.45">
      <c r="A8" s="121">
        <v>25</v>
      </c>
      <c r="B8" s="122" t="s">
        <v>174</v>
      </c>
      <c r="C8" s="121" t="s">
        <v>189</v>
      </c>
      <c r="D8" s="122" t="s">
        <v>30</v>
      </c>
      <c r="E8" s="119"/>
      <c r="F8" s="116" t="s">
        <v>30</v>
      </c>
      <c r="G8" s="111" t="s">
        <v>29</v>
      </c>
      <c r="H8" s="123"/>
      <c r="J8" s="112" t="s">
        <v>730</v>
      </c>
      <c r="K8" s="139">
        <v>0</v>
      </c>
      <c r="L8" s="139">
        <v>0</v>
      </c>
      <c r="M8" s="139">
        <v>0</v>
      </c>
      <c r="N8" s="139">
        <v>0</v>
      </c>
      <c r="O8" s="119"/>
      <c r="P8" s="119"/>
      <c r="Q8" s="119"/>
      <c r="R8" s="119"/>
      <c r="S8" s="117" t="str">
        <f t="shared" si="0"/>
        <v>0x00</v>
      </c>
      <c r="W8" s="101" t="s">
        <v>730</v>
      </c>
      <c r="X8" s="137" t="s">
        <v>449</v>
      </c>
      <c r="Y8" s="137" t="s">
        <v>449</v>
      </c>
      <c r="Z8" s="137" t="s">
        <v>449</v>
      </c>
      <c r="AA8" s="137" t="s">
        <v>449</v>
      </c>
      <c r="AB8" s="102" t="s">
        <v>731</v>
      </c>
      <c r="AC8" s="102" t="s">
        <v>746</v>
      </c>
      <c r="AD8" s="102" t="s">
        <v>747</v>
      </c>
      <c r="AE8" s="102" t="s">
        <v>748</v>
      </c>
    </row>
    <row r="9" spans="1:31" x14ac:dyDescent="0.45">
      <c r="B9" s="96"/>
      <c r="D9" s="96"/>
      <c r="E9" s="96"/>
      <c r="F9" s="96"/>
      <c r="S9" s="117"/>
      <c r="X9" s="124">
        <v>7</v>
      </c>
      <c r="Y9" s="124">
        <v>6</v>
      </c>
      <c r="Z9" s="124">
        <v>5</v>
      </c>
      <c r="AA9" s="124">
        <v>4</v>
      </c>
      <c r="AB9" s="124">
        <v>3</v>
      </c>
      <c r="AC9" s="124">
        <v>2</v>
      </c>
      <c r="AD9" s="124">
        <v>1</v>
      </c>
      <c r="AE9" s="124">
        <v>0</v>
      </c>
    </row>
    <row r="10" spans="1:31" x14ac:dyDescent="0.45">
      <c r="A10" s="125">
        <v>5</v>
      </c>
      <c r="B10" s="126" t="s">
        <v>173</v>
      </c>
      <c r="C10" s="125" t="s">
        <v>184</v>
      </c>
      <c r="D10" s="126" t="s">
        <v>34</v>
      </c>
      <c r="E10" s="119"/>
      <c r="F10" s="126" t="s">
        <v>34</v>
      </c>
      <c r="G10" s="125" t="s">
        <v>184</v>
      </c>
      <c r="K10" s="126" t="s">
        <v>184</v>
      </c>
      <c r="L10" s="126" t="s">
        <v>183</v>
      </c>
      <c r="M10" s="126" t="s">
        <v>182</v>
      </c>
      <c r="N10" s="126" t="s">
        <v>181</v>
      </c>
      <c r="O10" s="116" t="s">
        <v>27</v>
      </c>
      <c r="P10" s="127" t="s">
        <v>33</v>
      </c>
      <c r="Q10" s="127" t="s">
        <v>32</v>
      </c>
      <c r="R10" s="116" t="s">
        <v>25</v>
      </c>
      <c r="S10" s="117"/>
      <c r="W10" s="101" t="s">
        <v>699</v>
      </c>
      <c r="X10" s="102" t="s">
        <v>173</v>
      </c>
      <c r="Y10" s="102" t="s">
        <v>172</v>
      </c>
      <c r="Z10" s="102" t="s">
        <v>171</v>
      </c>
      <c r="AA10" s="102" t="s">
        <v>170</v>
      </c>
      <c r="AB10" s="102" t="s">
        <v>169</v>
      </c>
      <c r="AC10" s="102" t="s">
        <v>168</v>
      </c>
      <c r="AD10" s="102" t="s">
        <v>167</v>
      </c>
      <c r="AE10" s="102" t="s">
        <v>166</v>
      </c>
    </row>
    <row r="11" spans="1:31" x14ac:dyDescent="0.45">
      <c r="A11" s="125">
        <v>4</v>
      </c>
      <c r="B11" s="126" t="s">
        <v>172</v>
      </c>
      <c r="C11" s="125" t="s">
        <v>183</v>
      </c>
      <c r="D11" s="126" t="s">
        <v>34</v>
      </c>
      <c r="E11" s="119"/>
      <c r="F11" s="126" t="s">
        <v>34</v>
      </c>
      <c r="G11" s="125" t="s">
        <v>183</v>
      </c>
      <c r="J11" s="112" t="s">
        <v>681</v>
      </c>
      <c r="K11" s="126">
        <v>0</v>
      </c>
      <c r="L11" s="126">
        <v>0</v>
      </c>
      <c r="M11" s="126">
        <v>0</v>
      </c>
      <c r="N11" s="126">
        <v>0</v>
      </c>
      <c r="O11" s="116">
        <v>0</v>
      </c>
      <c r="P11" s="127">
        <v>0</v>
      </c>
      <c r="Q11" s="127">
        <v>0</v>
      </c>
      <c r="R11" s="116">
        <v>0</v>
      </c>
      <c r="S11" s="117" t="str">
        <f t="shared" ref="S11:S17" si="1">"0x"&amp;DEC2HEX(K11*POWER(2,$X$9)+L11*POWER(2,$Y$9)+M11*POWER(2,$Z$9)+N11*POWER(2,$AA$9)+O11*POWER(2,$AB$9)+P11*POWER(2,$AC$9)+Q11*POWER(2,$AD$9)+R11*POWER(2,$AE$9),2)</f>
        <v>0x00</v>
      </c>
      <c r="W11" s="101" t="s">
        <v>681</v>
      </c>
      <c r="X11" s="102" t="s">
        <v>682</v>
      </c>
      <c r="Y11" s="102" t="s">
        <v>683</v>
      </c>
      <c r="Z11" s="102" t="s">
        <v>684</v>
      </c>
      <c r="AA11" s="102" t="s">
        <v>685</v>
      </c>
      <c r="AB11" s="102" t="s">
        <v>686</v>
      </c>
      <c r="AC11" s="102" t="s">
        <v>687</v>
      </c>
      <c r="AD11" s="102" t="s">
        <v>688</v>
      </c>
      <c r="AE11" s="102" t="s">
        <v>689</v>
      </c>
    </row>
    <row r="12" spans="1:31" x14ac:dyDescent="0.45">
      <c r="A12" s="125">
        <v>3</v>
      </c>
      <c r="B12" s="126" t="s">
        <v>171</v>
      </c>
      <c r="C12" s="125" t="s">
        <v>182</v>
      </c>
      <c r="D12" s="126" t="s">
        <v>34</v>
      </c>
      <c r="E12" s="119"/>
      <c r="F12" s="126" t="s">
        <v>34</v>
      </c>
      <c r="G12" s="125" t="s">
        <v>182</v>
      </c>
      <c r="J12" s="112" t="s">
        <v>709</v>
      </c>
      <c r="K12" s="126">
        <v>1</v>
      </c>
      <c r="L12" s="126">
        <v>1</v>
      </c>
      <c r="M12" s="126">
        <v>1</v>
      </c>
      <c r="N12" s="126">
        <v>1</v>
      </c>
      <c r="O12" s="116">
        <v>0</v>
      </c>
      <c r="P12" s="127">
        <v>1</v>
      </c>
      <c r="Q12" s="127">
        <v>1</v>
      </c>
      <c r="R12" s="116">
        <v>0</v>
      </c>
      <c r="S12" s="117" t="str">
        <f t="shared" si="1"/>
        <v>0xF6</v>
      </c>
      <c r="W12" s="101" t="s">
        <v>709</v>
      </c>
      <c r="X12" s="102" t="s">
        <v>710</v>
      </c>
      <c r="Y12" s="102" t="s">
        <v>711</v>
      </c>
      <c r="Z12" s="102" t="s">
        <v>712</v>
      </c>
      <c r="AA12" s="102" t="s">
        <v>713</v>
      </c>
      <c r="AB12" s="102" t="s">
        <v>714</v>
      </c>
      <c r="AC12" s="102" t="s">
        <v>715</v>
      </c>
      <c r="AD12" s="102" t="s">
        <v>716</v>
      </c>
      <c r="AE12" s="102" t="s">
        <v>717</v>
      </c>
    </row>
    <row r="13" spans="1:31" x14ac:dyDescent="0.45">
      <c r="A13" s="125">
        <v>2</v>
      </c>
      <c r="B13" s="126" t="s">
        <v>170</v>
      </c>
      <c r="C13" s="125" t="s">
        <v>181</v>
      </c>
      <c r="D13" s="126" t="s">
        <v>34</v>
      </c>
      <c r="E13" s="119"/>
      <c r="F13" s="126" t="s">
        <v>34</v>
      </c>
      <c r="G13" s="125" t="s">
        <v>181</v>
      </c>
      <c r="J13" s="112" t="s">
        <v>663</v>
      </c>
      <c r="K13" s="126">
        <v>0</v>
      </c>
      <c r="L13" s="126">
        <v>0</v>
      </c>
      <c r="M13" s="126">
        <v>0</v>
      </c>
      <c r="N13" s="126">
        <v>0</v>
      </c>
      <c r="O13" s="116">
        <v>1</v>
      </c>
      <c r="P13" s="127">
        <v>0</v>
      </c>
      <c r="Q13" s="127">
        <v>0</v>
      </c>
      <c r="R13" s="116">
        <v>1</v>
      </c>
      <c r="S13" s="117" t="str">
        <f t="shared" si="1"/>
        <v>0x09</v>
      </c>
      <c r="W13" s="101" t="s">
        <v>663</v>
      </c>
      <c r="X13" s="102" t="s">
        <v>664</v>
      </c>
      <c r="Y13" s="102" t="s">
        <v>665</v>
      </c>
      <c r="Z13" s="102" t="s">
        <v>666</v>
      </c>
      <c r="AA13" s="102" t="s">
        <v>667</v>
      </c>
      <c r="AB13" s="102" t="s">
        <v>668</v>
      </c>
      <c r="AC13" s="102" t="s">
        <v>669</v>
      </c>
      <c r="AD13" s="102" t="s">
        <v>670</v>
      </c>
      <c r="AE13" s="102" t="s">
        <v>671</v>
      </c>
    </row>
    <row r="14" spans="1:31" x14ac:dyDescent="0.45">
      <c r="A14" s="125">
        <v>41</v>
      </c>
      <c r="B14" s="126" t="s">
        <v>169</v>
      </c>
      <c r="C14" s="125" t="s">
        <v>188</v>
      </c>
      <c r="D14" s="126" t="s">
        <v>34</v>
      </c>
      <c r="E14" s="119"/>
      <c r="F14" s="116" t="s">
        <v>30</v>
      </c>
      <c r="G14" s="111" t="s">
        <v>27</v>
      </c>
      <c r="H14" s="123"/>
      <c r="J14" s="112" t="s">
        <v>718</v>
      </c>
      <c r="K14" s="126">
        <v>1</v>
      </c>
      <c r="L14" s="126">
        <v>1</v>
      </c>
      <c r="M14" s="126">
        <v>1</v>
      </c>
      <c r="N14" s="126">
        <v>1</v>
      </c>
      <c r="O14" s="116">
        <v>0</v>
      </c>
      <c r="P14" s="127">
        <v>0</v>
      </c>
      <c r="Q14" s="127">
        <v>0</v>
      </c>
      <c r="R14" s="116">
        <v>0</v>
      </c>
      <c r="S14" s="117" t="str">
        <f t="shared" si="1"/>
        <v>0xF0</v>
      </c>
      <c r="W14" s="101" t="s">
        <v>718</v>
      </c>
      <c r="X14" s="102" t="s">
        <v>719</v>
      </c>
      <c r="Y14" s="102" t="s">
        <v>720</v>
      </c>
      <c r="Z14" s="102" t="s">
        <v>721</v>
      </c>
      <c r="AA14" s="102" t="s">
        <v>722</v>
      </c>
      <c r="AB14" s="102" t="s">
        <v>723</v>
      </c>
      <c r="AC14" s="102" t="s">
        <v>724</v>
      </c>
      <c r="AD14" s="102" t="s">
        <v>725</v>
      </c>
      <c r="AE14" s="102" t="s">
        <v>726</v>
      </c>
    </row>
    <row r="15" spans="1:31" x14ac:dyDescent="0.45">
      <c r="A15" s="125">
        <v>40</v>
      </c>
      <c r="B15" s="126" t="s">
        <v>168</v>
      </c>
      <c r="C15" s="125" t="s">
        <v>187</v>
      </c>
      <c r="D15" s="126" t="s">
        <v>34</v>
      </c>
      <c r="E15" s="119"/>
      <c r="F15" s="127" t="s">
        <v>34</v>
      </c>
      <c r="G15" s="128" t="s">
        <v>33</v>
      </c>
      <c r="H15" s="123"/>
      <c r="J15" s="112" t="s">
        <v>690</v>
      </c>
      <c r="K15" s="119">
        <v>0</v>
      </c>
      <c r="L15" s="119">
        <v>0</v>
      </c>
      <c r="M15" s="119">
        <v>0</v>
      </c>
      <c r="N15" s="119">
        <v>0</v>
      </c>
      <c r="O15" s="119">
        <v>0</v>
      </c>
      <c r="P15" s="127">
        <v>0</v>
      </c>
      <c r="Q15" s="127">
        <v>0</v>
      </c>
      <c r="R15" s="119">
        <v>0</v>
      </c>
      <c r="S15" s="117" t="str">
        <f t="shared" si="1"/>
        <v>0x00</v>
      </c>
      <c r="W15" s="101" t="s">
        <v>690</v>
      </c>
      <c r="X15" s="102" t="s">
        <v>691</v>
      </c>
      <c r="Y15" s="102" t="s">
        <v>692</v>
      </c>
      <c r="Z15" s="102" t="s">
        <v>693</v>
      </c>
      <c r="AA15" s="102" t="s">
        <v>694</v>
      </c>
      <c r="AB15" s="102" t="s">
        <v>695</v>
      </c>
      <c r="AC15" s="102" t="s">
        <v>696</v>
      </c>
      <c r="AD15" s="102" t="s">
        <v>697</v>
      </c>
      <c r="AE15" s="102" t="s">
        <v>698</v>
      </c>
    </row>
    <row r="16" spans="1:31" x14ac:dyDescent="0.45">
      <c r="A16" s="125">
        <v>39</v>
      </c>
      <c r="B16" s="126" t="s">
        <v>167</v>
      </c>
      <c r="C16" s="125" t="s">
        <v>186</v>
      </c>
      <c r="D16" s="126" t="s">
        <v>34</v>
      </c>
      <c r="E16" s="119"/>
      <c r="F16" s="127" t="s">
        <v>34</v>
      </c>
      <c r="G16" s="128" t="s">
        <v>32</v>
      </c>
      <c r="H16" s="123"/>
      <c r="J16" s="112" t="s">
        <v>700</v>
      </c>
      <c r="K16" s="119">
        <v>1</v>
      </c>
      <c r="L16" s="119">
        <v>1</v>
      </c>
      <c r="M16" s="119">
        <v>1</v>
      </c>
      <c r="N16" s="119">
        <v>1</v>
      </c>
      <c r="O16" s="119">
        <v>1</v>
      </c>
      <c r="P16" s="127">
        <v>0</v>
      </c>
      <c r="Q16" s="127">
        <v>0</v>
      </c>
      <c r="R16" s="119">
        <v>1</v>
      </c>
      <c r="S16" s="117" t="str">
        <f t="shared" si="1"/>
        <v>0xF9</v>
      </c>
      <c r="W16" s="101" t="s">
        <v>700</v>
      </c>
      <c r="X16" s="102" t="s">
        <v>701</v>
      </c>
      <c r="Y16" s="102" t="s">
        <v>702</v>
      </c>
      <c r="Z16" s="102" t="s">
        <v>703</v>
      </c>
      <c r="AA16" s="102" t="s">
        <v>704</v>
      </c>
      <c r="AB16" s="102" t="s">
        <v>705</v>
      </c>
      <c r="AC16" s="102" t="s">
        <v>706</v>
      </c>
      <c r="AD16" s="102" t="s">
        <v>707</v>
      </c>
      <c r="AE16" s="102" t="s">
        <v>708</v>
      </c>
    </row>
    <row r="17" spans="1:31" x14ac:dyDescent="0.45">
      <c r="A17" s="125">
        <v>38</v>
      </c>
      <c r="B17" s="126" t="s">
        <v>166</v>
      </c>
      <c r="C17" s="125" t="s">
        <v>185</v>
      </c>
      <c r="D17" s="126" t="s">
        <v>34</v>
      </c>
      <c r="E17" s="119"/>
      <c r="F17" s="116" t="s">
        <v>30</v>
      </c>
      <c r="G17" s="111" t="s">
        <v>25</v>
      </c>
      <c r="H17" s="123"/>
      <c r="J17" s="112" t="s">
        <v>672</v>
      </c>
      <c r="K17" s="119">
        <v>1</v>
      </c>
      <c r="L17" s="119">
        <v>1</v>
      </c>
      <c r="M17" s="119">
        <v>1</v>
      </c>
      <c r="N17" s="119">
        <v>1</v>
      </c>
      <c r="O17" s="119">
        <v>1</v>
      </c>
      <c r="P17" s="127">
        <v>0</v>
      </c>
      <c r="Q17" s="127">
        <v>0</v>
      </c>
      <c r="R17" s="119">
        <v>1</v>
      </c>
      <c r="S17" s="117" t="str">
        <f t="shared" si="1"/>
        <v>0xF9</v>
      </c>
      <c r="W17" s="101" t="s">
        <v>672</v>
      </c>
      <c r="X17" s="102" t="s">
        <v>673</v>
      </c>
      <c r="Y17" s="102" t="s">
        <v>674</v>
      </c>
      <c r="Z17" s="102" t="s">
        <v>675</v>
      </c>
      <c r="AA17" s="102" t="s">
        <v>676</v>
      </c>
      <c r="AB17" s="102" t="s">
        <v>677</v>
      </c>
      <c r="AC17" s="102" t="s">
        <v>678</v>
      </c>
      <c r="AD17" s="102" t="s">
        <v>679</v>
      </c>
      <c r="AE17" s="102" t="s">
        <v>680</v>
      </c>
    </row>
    <row r="18" spans="1:31" x14ac:dyDescent="0.45">
      <c r="S18" s="117"/>
    </row>
    <row r="19" spans="1:31" x14ac:dyDescent="0.45">
      <c r="A19" s="111">
        <v>1</v>
      </c>
      <c r="B19" s="116" t="s">
        <v>23</v>
      </c>
      <c r="C19" s="111" t="s">
        <v>29</v>
      </c>
      <c r="D19" s="116" t="s">
        <v>30</v>
      </c>
      <c r="E19" s="119"/>
      <c r="F19" s="114" t="s">
        <v>34</v>
      </c>
      <c r="G19" s="109"/>
      <c r="H19" s="129" t="s">
        <v>760</v>
      </c>
      <c r="K19" s="114"/>
      <c r="L19" s="116" t="s">
        <v>28</v>
      </c>
      <c r="M19" s="114"/>
      <c r="N19" s="116" t="s">
        <v>26</v>
      </c>
      <c r="O19" s="114"/>
      <c r="P19" s="116" t="s">
        <v>24</v>
      </c>
      <c r="Q19" s="114"/>
      <c r="R19" s="114"/>
      <c r="S19" s="117"/>
      <c r="W19" s="101" t="s">
        <v>635</v>
      </c>
      <c r="X19" s="102" t="s">
        <v>23</v>
      </c>
      <c r="Y19" s="102" t="s">
        <v>22</v>
      </c>
      <c r="Z19" s="102" t="s">
        <v>21</v>
      </c>
      <c r="AA19" s="102" t="s">
        <v>20</v>
      </c>
      <c r="AB19" s="102" t="s">
        <v>19</v>
      </c>
      <c r="AC19" s="102" t="s">
        <v>18</v>
      </c>
      <c r="AD19" s="102" t="s">
        <v>17</v>
      </c>
      <c r="AE19" s="102" t="s">
        <v>16</v>
      </c>
    </row>
    <row r="20" spans="1:31" x14ac:dyDescent="0.45">
      <c r="A20" s="111">
        <v>44</v>
      </c>
      <c r="B20" s="116" t="s">
        <v>22</v>
      </c>
      <c r="C20" s="111" t="s">
        <v>28</v>
      </c>
      <c r="D20" s="116" t="s">
        <v>30</v>
      </c>
      <c r="E20" s="119"/>
      <c r="F20" s="116" t="s">
        <v>30</v>
      </c>
      <c r="G20" s="111" t="s">
        <v>28</v>
      </c>
      <c r="J20" s="112" t="s">
        <v>617</v>
      </c>
      <c r="K20" s="114">
        <v>0</v>
      </c>
      <c r="L20" s="116">
        <v>0</v>
      </c>
      <c r="M20" s="114">
        <v>0</v>
      </c>
      <c r="N20" s="116">
        <v>0</v>
      </c>
      <c r="O20" s="114">
        <v>0</v>
      </c>
      <c r="P20" s="116">
        <v>0</v>
      </c>
      <c r="Q20" s="114">
        <v>0</v>
      </c>
      <c r="R20" s="114">
        <v>0</v>
      </c>
      <c r="S20" s="117" t="str">
        <f t="shared" ref="S20:S26" si="2">"0x"&amp;DEC2HEX(K20*POWER(2,$X$9)+L20*POWER(2,$Y$9)+M20*POWER(2,$Z$9)+N20*POWER(2,$AA$9)+O20*POWER(2,$AB$9)+P20*POWER(2,$AC$9)+Q20*POWER(2,$AD$9)+R20*POWER(2,$AE$9),2)</f>
        <v>0x00</v>
      </c>
      <c r="W20" s="101" t="s">
        <v>617</v>
      </c>
      <c r="X20" s="102" t="s">
        <v>618</v>
      </c>
      <c r="Y20" s="102" t="s">
        <v>619</v>
      </c>
      <c r="Z20" s="102" t="s">
        <v>620</v>
      </c>
      <c r="AA20" s="102" t="s">
        <v>621</v>
      </c>
      <c r="AB20" s="102" t="s">
        <v>622</v>
      </c>
      <c r="AC20" s="102" t="s">
        <v>623</v>
      </c>
      <c r="AD20" s="102" t="s">
        <v>624</v>
      </c>
      <c r="AE20" s="102" t="s">
        <v>625</v>
      </c>
    </row>
    <row r="21" spans="1:31" x14ac:dyDescent="0.45">
      <c r="A21" s="111">
        <v>43</v>
      </c>
      <c r="B21" s="116" t="s">
        <v>21</v>
      </c>
      <c r="C21" s="111" t="s">
        <v>27</v>
      </c>
      <c r="D21" s="116" t="s">
        <v>30</v>
      </c>
      <c r="E21" s="119"/>
      <c r="F21" s="114" t="s">
        <v>34</v>
      </c>
      <c r="G21" s="109"/>
      <c r="J21" s="112" t="s">
        <v>645</v>
      </c>
      <c r="K21" s="114">
        <v>1</v>
      </c>
      <c r="L21" s="116">
        <v>0</v>
      </c>
      <c r="M21" s="114">
        <v>1</v>
      </c>
      <c r="N21" s="116">
        <v>0</v>
      </c>
      <c r="O21" s="114">
        <v>1</v>
      </c>
      <c r="P21" s="116">
        <v>0</v>
      </c>
      <c r="Q21" s="114">
        <v>1</v>
      </c>
      <c r="R21" s="114">
        <v>1</v>
      </c>
      <c r="S21" s="117" t="str">
        <f t="shared" si="2"/>
        <v>0xAB</v>
      </c>
      <c r="W21" s="101" t="s">
        <v>645</v>
      </c>
      <c r="X21" s="102" t="s">
        <v>646</v>
      </c>
      <c r="Y21" s="102" t="s">
        <v>647</v>
      </c>
      <c r="Z21" s="102" t="s">
        <v>648</v>
      </c>
      <c r="AA21" s="102" t="s">
        <v>649</v>
      </c>
      <c r="AB21" s="102" t="s">
        <v>650</v>
      </c>
      <c r="AC21" s="102" t="s">
        <v>651</v>
      </c>
      <c r="AD21" s="102" t="s">
        <v>652</v>
      </c>
      <c r="AE21" s="102" t="s">
        <v>653</v>
      </c>
    </row>
    <row r="22" spans="1:31" x14ac:dyDescent="0.45">
      <c r="A22" s="111">
        <v>42</v>
      </c>
      <c r="B22" s="116" t="s">
        <v>20</v>
      </c>
      <c r="C22" s="111" t="s">
        <v>26</v>
      </c>
      <c r="D22" s="116" t="s">
        <v>30</v>
      </c>
      <c r="E22" s="119"/>
      <c r="F22" s="116" t="s">
        <v>30</v>
      </c>
      <c r="G22" s="111" t="s">
        <v>26</v>
      </c>
      <c r="J22" s="112" t="s">
        <v>601</v>
      </c>
      <c r="K22" s="114">
        <v>0</v>
      </c>
      <c r="L22" s="116">
        <v>1</v>
      </c>
      <c r="M22" s="114">
        <v>0</v>
      </c>
      <c r="N22" s="116">
        <v>1</v>
      </c>
      <c r="O22" s="114">
        <v>0</v>
      </c>
      <c r="P22" s="116">
        <v>1</v>
      </c>
      <c r="Q22" s="139">
        <v>0</v>
      </c>
      <c r="R22" s="139">
        <v>0</v>
      </c>
      <c r="S22" s="117" t="str">
        <f t="shared" si="2"/>
        <v>0x54</v>
      </c>
      <c r="W22" s="101" t="s">
        <v>601</v>
      </c>
      <c r="X22" s="102" t="s">
        <v>602</v>
      </c>
      <c r="Y22" s="102" t="s">
        <v>603</v>
      </c>
      <c r="Z22" s="102" t="s">
        <v>604</v>
      </c>
      <c r="AA22" s="102" t="s">
        <v>605</v>
      </c>
      <c r="AB22" s="102" t="s">
        <v>606</v>
      </c>
      <c r="AC22" s="102" t="s">
        <v>607</v>
      </c>
      <c r="AD22" s="137" t="s">
        <v>449</v>
      </c>
      <c r="AE22" s="137" t="s">
        <v>449</v>
      </c>
    </row>
    <row r="23" spans="1:31" x14ac:dyDescent="0.45">
      <c r="A23" s="111">
        <v>37</v>
      </c>
      <c r="B23" s="116" t="s">
        <v>19</v>
      </c>
      <c r="C23" s="111" t="s">
        <v>25</v>
      </c>
      <c r="D23" s="116" t="s">
        <v>30</v>
      </c>
      <c r="E23" s="119"/>
      <c r="F23" s="114" t="s">
        <v>34</v>
      </c>
      <c r="G23" s="109"/>
      <c r="J23" s="112" t="s">
        <v>654</v>
      </c>
      <c r="K23" s="114">
        <v>0</v>
      </c>
      <c r="L23" s="116">
        <v>0</v>
      </c>
      <c r="M23" s="114">
        <v>0</v>
      </c>
      <c r="N23" s="116">
        <v>0</v>
      </c>
      <c r="O23" s="114">
        <v>0</v>
      </c>
      <c r="P23" s="116">
        <v>0</v>
      </c>
      <c r="Q23" s="114">
        <v>0</v>
      </c>
      <c r="R23" s="114">
        <v>0</v>
      </c>
      <c r="S23" s="117" t="str">
        <f t="shared" si="2"/>
        <v>0x00</v>
      </c>
      <c r="W23" s="101" t="s">
        <v>654</v>
      </c>
      <c r="X23" s="102" t="s">
        <v>655</v>
      </c>
      <c r="Y23" s="102" t="s">
        <v>656</v>
      </c>
      <c r="Z23" s="102" t="s">
        <v>657</v>
      </c>
      <c r="AA23" s="102" t="s">
        <v>658</v>
      </c>
      <c r="AB23" s="102" t="s">
        <v>659</v>
      </c>
      <c r="AC23" s="102" t="s">
        <v>660</v>
      </c>
      <c r="AD23" s="102" t="s">
        <v>661</v>
      </c>
      <c r="AE23" s="102" t="s">
        <v>662</v>
      </c>
    </row>
    <row r="24" spans="1:31" x14ac:dyDescent="0.45">
      <c r="A24" s="111">
        <v>36</v>
      </c>
      <c r="B24" s="116" t="s">
        <v>18</v>
      </c>
      <c r="C24" s="111" t="s">
        <v>24</v>
      </c>
      <c r="D24" s="116" t="s">
        <v>30</v>
      </c>
      <c r="E24" s="119"/>
      <c r="F24" s="116" t="s">
        <v>30</v>
      </c>
      <c r="G24" s="111" t="s">
        <v>24</v>
      </c>
      <c r="J24" s="112" t="s">
        <v>626</v>
      </c>
      <c r="K24" s="119">
        <v>0</v>
      </c>
      <c r="L24" s="119">
        <v>0</v>
      </c>
      <c r="M24" s="119">
        <v>0</v>
      </c>
      <c r="N24" s="119">
        <v>0</v>
      </c>
      <c r="O24" s="119">
        <v>0</v>
      </c>
      <c r="P24" s="119">
        <v>0</v>
      </c>
      <c r="Q24" s="119">
        <v>0</v>
      </c>
      <c r="R24" s="119">
        <v>0</v>
      </c>
      <c r="S24" s="117" t="str">
        <f t="shared" si="2"/>
        <v>0x00</v>
      </c>
      <c r="W24" s="101" t="s">
        <v>626</v>
      </c>
      <c r="X24" s="102" t="s">
        <v>627</v>
      </c>
      <c r="Y24" s="102" t="s">
        <v>628</v>
      </c>
      <c r="Z24" s="102" t="s">
        <v>629</v>
      </c>
      <c r="AA24" s="102" t="s">
        <v>630</v>
      </c>
      <c r="AB24" s="102" t="s">
        <v>631</v>
      </c>
      <c r="AC24" s="102" t="s">
        <v>632</v>
      </c>
      <c r="AD24" s="102" t="s">
        <v>633</v>
      </c>
      <c r="AE24" s="102" t="s">
        <v>634</v>
      </c>
    </row>
    <row r="25" spans="1:31" x14ac:dyDescent="0.45">
      <c r="A25" s="128">
        <v>35</v>
      </c>
      <c r="B25" s="127" t="s">
        <v>17</v>
      </c>
      <c r="C25" s="128" t="s">
        <v>33</v>
      </c>
      <c r="D25" s="127" t="s">
        <v>34</v>
      </c>
      <c r="E25" s="119"/>
      <c r="F25" s="114" t="s">
        <v>34</v>
      </c>
      <c r="G25" s="109"/>
      <c r="J25" s="112" t="s">
        <v>636</v>
      </c>
      <c r="K25" s="119">
        <v>1</v>
      </c>
      <c r="L25" s="119">
        <v>1</v>
      </c>
      <c r="M25" s="119">
        <v>1</v>
      </c>
      <c r="N25" s="119">
        <v>1</v>
      </c>
      <c r="O25" s="119">
        <v>1</v>
      </c>
      <c r="P25" s="119">
        <v>1</v>
      </c>
      <c r="Q25" s="119">
        <v>1</v>
      </c>
      <c r="R25" s="119">
        <v>1</v>
      </c>
      <c r="S25" s="117" t="str">
        <f t="shared" si="2"/>
        <v>0xFF</v>
      </c>
      <c r="W25" s="101" t="s">
        <v>636</v>
      </c>
      <c r="X25" s="102" t="s">
        <v>637</v>
      </c>
      <c r="Y25" s="102" t="s">
        <v>638</v>
      </c>
      <c r="Z25" s="102" t="s">
        <v>639</v>
      </c>
      <c r="AA25" s="102" t="s">
        <v>640</v>
      </c>
      <c r="AB25" s="102" t="s">
        <v>641</v>
      </c>
      <c r="AC25" s="102" t="s">
        <v>642</v>
      </c>
      <c r="AD25" s="102" t="s">
        <v>643</v>
      </c>
      <c r="AE25" s="102" t="s">
        <v>644</v>
      </c>
    </row>
    <row r="26" spans="1:31" x14ac:dyDescent="0.45">
      <c r="A26" s="128">
        <v>32</v>
      </c>
      <c r="B26" s="127" t="s">
        <v>16</v>
      </c>
      <c r="C26" s="128" t="s">
        <v>32</v>
      </c>
      <c r="D26" s="127" t="s">
        <v>34</v>
      </c>
      <c r="E26" s="119"/>
      <c r="F26" s="114" t="s">
        <v>34</v>
      </c>
      <c r="G26" s="109"/>
      <c r="H26" s="129" t="s">
        <v>759</v>
      </c>
      <c r="J26" s="112" t="s">
        <v>608</v>
      </c>
      <c r="K26" s="119">
        <v>1</v>
      </c>
      <c r="L26" s="119">
        <v>1</v>
      </c>
      <c r="M26" s="119">
        <v>1</v>
      </c>
      <c r="N26" s="119">
        <v>1</v>
      </c>
      <c r="O26" s="119">
        <v>1</v>
      </c>
      <c r="P26" s="119">
        <v>1</v>
      </c>
      <c r="Q26" s="119">
        <v>1</v>
      </c>
      <c r="R26" s="119">
        <v>1</v>
      </c>
      <c r="S26" s="117" t="str">
        <f t="shared" si="2"/>
        <v>0xFF</v>
      </c>
      <c r="W26" s="101" t="s">
        <v>608</v>
      </c>
      <c r="X26" s="102" t="s">
        <v>609</v>
      </c>
      <c r="Y26" s="102" t="s">
        <v>610</v>
      </c>
      <c r="Z26" s="102" t="s">
        <v>611</v>
      </c>
      <c r="AA26" s="102" t="s">
        <v>612</v>
      </c>
      <c r="AB26" s="102" t="s">
        <v>613</v>
      </c>
      <c r="AC26" s="102" t="s">
        <v>614</v>
      </c>
      <c r="AD26" s="102" t="s">
        <v>615</v>
      </c>
      <c r="AE26" s="102" t="s">
        <v>616</v>
      </c>
    </row>
    <row r="27" spans="1:31" x14ac:dyDescent="0.45">
      <c r="R27" s="99"/>
      <c r="S27" s="117"/>
    </row>
    <row r="28" spans="1:31" x14ac:dyDescent="0.45">
      <c r="G28" s="99" t="s">
        <v>758</v>
      </c>
      <c r="K28" s="115" t="s">
        <v>43</v>
      </c>
      <c r="L28" s="132" t="s">
        <v>46</v>
      </c>
      <c r="M28" s="132" t="s">
        <v>45</v>
      </c>
      <c r="N28" s="115" t="s">
        <v>44</v>
      </c>
      <c r="O28" s="127" t="s">
        <v>31</v>
      </c>
      <c r="P28" s="114" t="s">
        <v>180</v>
      </c>
      <c r="Q28" s="115" t="s">
        <v>42</v>
      </c>
      <c r="R28" s="133" t="s">
        <v>41</v>
      </c>
      <c r="S28" s="117"/>
      <c r="W28" s="101" t="s">
        <v>571</v>
      </c>
      <c r="X28" s="102" t="s">
        <v>15</v>
      </c>
      <c r="Y28" s="102" t="s">
        <v>14</v>
      </c>
      <c r="Z28" s="102" t="s">
        <v>13</v>
      </c>
      <c r="AA28" s="102" t="s">
        <v>12</v>
      </c>
      <c r="AB28" s="102" t="s">
        <v>11</v>
      </c>
      <c r="AC28" s="102" t="s">
        <v>10</v>
      </c>
      <c r="AD28" s="102" t="s">
        <v>9</v>
      </c>
      <c r="AE28" s="102" t="s">
        <v>8</v>
      </c>
    </row>
    <row r="29" spans="1:31" x14ac:dyDescent="0.45">
      <c r="A29" s="110">
        <v>17</v>
      </c>
      <c r="B29" s="115" t="s">
        <v>15</v>
      </c>
      <c r="C29" s="110" t="s">
        <v>43</v>
      </c>
      <c r="D29" s="115" t="s">
        <v>30</v>
      </c>
      <c r="E29" s="119"/>
      <c r="F29" s="115" t="s">
        <v>30</v>
      </c>
      <c r="G29" s="110" t="s">
        <v>43</v>
      </c>
      <c r="J29" s="112" t="s">
        <v>553</v>
      </c>
      <c r="K29" s="115">
        <v>0</v>
      </c>
      <c r="L29" s="132">
        <v>1</v>
      </c>
      <c r="M29" s="132">
        <v>0</v>
      </c>
      <c r="N29" s="115">
        <v>0</v>
      </c>
      <c r="O29" s="127">
        <v>0</v>
      </c>
      <c r="P29" s="114">
        <v>0</v>
      </c>
      <c r="Q29" s="115">
        <v>0</v>
      </c>
      <c r="R29" s="133">
        <v>0</v>
      </c>
      <c r="S29" s="117" t="str">
        <f t="shared" ref="S29:S36" si="3">"0x"&amp;DEC2HEX(K29*POWER(2,$X$9)+L29*POWER(2,$Y$9)+M29*POWER(2,$Z$9)+N29*POWER(2,$AA$9)+O29*POWER(2,$AB$9)+P29*POWER(2,$AC$9)+Q29*POWER(2,$AD$9)+R29*POWER(2,$AE$9),2)</f>
        <v>0x40</v>
      </c>
      <c r="W29" s="101" t="s">
        <v>553</v>
      </c>
      <c r="X29" s="102" t="s">
        <v>554</v>
      </c>
      <c r="Y29" s="102" t="s">
        <v>555</v>
      </c>
      <c r="Z29" s="102" t="s">
        <v>556</v>
      </c>
      <c r="AA29" s="102" t="s">
        <v>557</v>
      </c>
      <c r="AB29" s="102" t="s">
        <v>558</v>
      </c>
      <c r="AC29" s="102" t="s">
        <v>559</v>
      </c>
      <c r="AD29" s="102" t="s">
        <v>560</v>
      </c>
      <c r="AE29" s="102" t="s">
        <v>561</v>
      </c>
    </row>
    <row r="30" spans="1:31" x14ac:dyDescent="0.45">
      <c r="A30" s="130">
        <v>16</v>
      </c>
      <c r="B30" s="132" t="s">
        <v>14</v>
      </c>
      <c r="C30" s="130" t="s">
        <v>46</v>
      </c>
      <c r="D30" s="132" t="s">
        <v>30</v>
      </c>
      <c r="E30" s="119"/>
      <c r="F30" s="132" t="s">
        <v>30</v>
      </c>
      <c r="G30" s="130" t="s">
        <v>46</v>
      </c>
      <c r="J30" s="112" t="s">
        <v>581</v>
      </c>
      <c r="K30" s="115">
        <v>0</v>
      </c>
      <c r="L30" s="132">
        <v>0</v>
      </c>
      <c r="M30" s="132">
        <v>1</v>
      </c>
      <c r="N30" s="115">
        <v>0</v>
      </c>
      <c r="O30" s="127">
        <v>1</v>
      </c>
      <c r="P30" s="114">
        <v>1</v>
      </c>
      <c r="Q30" s="115">
        <v>0</v>
      </c>
      <c r="R30" s="133">
        <v>1</v>
      </c>
      <c r="S30" s="117" t="str">
        <f t="shared" si="3"/>
        <v>0x2D</v>
      </c>
      <c r="W30" s="101" t="s">
        <v>581</v>
      </c>
      <c r="X30" s="102" t="s">
        <v>582</v>
      </c>
      <c r="Y30" s="102" t="s">
        <v>583</v>
      </c>
      <c r="Z30" s="102" t="s">
        <v>584</v>
      </c>
      <c r="AA30" s="102" t="s">
        <v>585</v>
      </c>
      <c r="AB30" s="102" t="s">
        <v>586</v>
      </c>
      <c r="AC30" s="102" t="s">
        <v>587</v>
      </c>
      <c r="AD30" s="102" t="s">
        <v>588</v>
      </c>
      <c r="AE30" s="102" t="s">
        <v>589</v>
      </c>
    </row>
    <row r="31" spans="1:31" x14ac:dyDescent="0.45">
      <c r="A31" s="130">
        <v>15</v>
      </c>
      <c r="B31" s="132" t="s">
        <v>13</v>
      </c>
      <c r="C31" s="130" t="s">
        <v>45</v>
      </c>
      <c r="D31" s="132" t="s">
        <v>34</v>
      </c>
      <c r="E31" s="119"/>
      <c r="F31" s="132" t="s">
        <v>34</v>
      </c>
      <c r="G31" s="130" t="s">
        <v>45</v>
      </c>
      <c r="J31" s="112" t="s">
        <v>534</v>
      </c>
      <c r="K31" s="139">
        <v>0</v>
      </c>
      <c r="L31" s="139">
        <v>0</v>
      </c>
      <c r="M31" s="132">
        <v>0</v>
      </c>
      <c r="N31" s="115">
        <v>0</v>
      </c>
      <c r="O31" s="127">
        <v>0</v>
      </c>
      <c r="P31" s="114">
        <v>0</v>
      </c>
      <c r="Q31" s="115">
        <v>0</v>
      </c>
      <c r="R31" s="133">
        <v>1</v>
      </c>
      <c r="S31" s="117" t="str">
        <f t="shared" si="3"/>
        <v>0x01</v>
      </c>
      <c r="W31" s="101" t="s">
        <v>534</v>
      </c>
      <c r="X31" s="138" t="s">
        <v>449</v>
      </c>
      <c r="Y31" s="138" t="s">
        <v>449</v>
      </c>
      <c r="Z31" s="98" t="s">
        <v>535</v>
      </c>
      <c r="AA31" s="98" t="s">
        <v>536</v>
      </c>
      <c r="AB31" s="98" t="s">
        <v>537</v>
      </c>
      <c r="AC31" s="98" t="s">
        <v>538</v>
      </c>
      <c r="AD31" s="98" t="s">
        <v>539</v>
      </c>
      <c r="AE31" s="98" t="s">
        <v>540</v>
      </c>
    </row>
    <row r="32" spans="1:31" x14ac:dyDescent="0.45">
      <c r="A32" s="110">
        <v>14</v>
      </c>
      <c r="B32" s="115" t="s">
        <v>12</v>
      </c>
      <c r="C32" s="110" t="s">
        <v>44</v>
      </c>
      <c r="D32" s="115" t="s">
        <v>30</v>
      </c>
      <c r="E32" s="119"/>
      <c r="F32" s="115" t="s">
        <v>30</v>
      </c>
      <c r="G32" s="110" t="s">
        <v>44</v>
      </c>
      <c r="J32" s="112" t="s">
        <v>590</v>
      </c>
      <c r="K32" s="115">
        <v>0</v>
      </c>
      <c r="L32" s="132">
        <v>0</v>
      </c>
      <c r="M32" s="132">
        <v>1</v>
      </c>
      <c r="N32" s="115">
        <v>0</v>
      </c>
      <c r="O32" s="127">
        <v>0</v>
      </c>
      <c r="P32" s="114">
        <v>0</v>
      </c>
      <c r="Q32" s="115">
        <v>0</v>
      </c>
      <c r="R32" s="133">
        <v>0</v>
      </c>
      <c r="S32" s="117" t="str">
        <f t="shared" si="3"/>
        <v>0x20</v>
      </c>
      <c r="W32" s="101" t="s">
        <v>590</v>
      </c>
      <c r="X32" s="98" t="s">
        <v>591</v>
      </c>
      <c r="Y32" s="98" t="s">
        <v>592</v>
      </c>
      <c r="Z32" s="98" t="s">
        <v>593</v>
      </c>
      <c r="AA32" s="98" t="s">
        <v>594</v>
      </c>
      <c r="AB32" s="98" t="s">
        <v>595</v>
      </c>
      <c r="AC32" s="98" t="s">
        <v>596</v>
      </c>
      <c r="AD32" s="98" t="s">
        <v>597</v>
      </c>
      <c r="AE32" s="98" t="s">
        <v>598</v>
      </c>
    </row>
    <row r="33" spans="1:34" x14ac:dyDescent="0.45">
      <c r="A33" s="128">
        <v>11</v>
      </c>
      <c r="B33" s="127" t="s">
        <v>11</v>
      </c>
      <c r="C33" s="128" t="s">
        <v>31</v>
      </c>
      <c r="D33" s="127" t="s">
        <v>34</v>
      </c>
      <c r="E33" s="119"/>
      <c r="F33" s="127" t="s">
        <v>34</v>
      </c>
      <c r="G33" s="128" t="s">
        <v>31</v>
      </c>
      <c r="J33" s="112" t="s">
        <v>562</v>
      </c>
      <c r="K33" s="119">
        <v>0</v>
      </c>
      <c r="L33" s="119">
        <v>0</v>
      </c>
      <c r="M33" s="119">
        <v>0</v>
      </c>
      <c r="N33" s="119">
        <v>0</v>
      </c>
      <c r="O33" s="127">
        <v>0</v>
      </c>
      <c r="P33" s="119">
        <v>0</v>
      </c>
      <c r="Q33" s="119">
        <v>0</v>
      </c>
      <c r="R33" s="119">
        <v>0</v>
      </c>
      <c r="S33" s="117" t="str">
        <f t="shared" si="3"/>
        <v>0x00</v>
      </c>
      <c r="W33" s="101" t="s">
        <v>562</v>
      </c>
      <c r="X33" s="98" t="s">
        <v>563</v>
      </c>
      <c r="Y33" s="98" t="s">
        <v>564</v>
      </c>
      <c r="Z33" s="98" t="s">
        <v>565</v>
      </c>
      <c r="AA33" s="98" t="s">
        <v>566</v>
      </c>
      <c r="AB33" s="98" t="s">
        <v>567</v>
      </c>
      <c r="AC33" s="98" t="s">
        <v>568</v>
      </c>
      <c r="AD33" s="98" t="s">
        <v>569</v>
      </c>
      <c r="AE33" s="98" t="s">
        <v>570</v>
      </c>
    </row>
    <row r="34" spans="1:34" x14ac:dyDescent="0.45">
      <c r="A34" s="120">
        <v>10</v>
      </c>
      <c r="B34" s="114" t="s">
        <v>10</v>
      </c>
      <c r="C34" s="120" t="s">
        <v>180</v>
      </c>
      <c r="D34" s="114" t="s">
        <v>34</v>
      </c>
      <c r="E34" s="119"/>
      <c r="F34" s="114" t="s">
        <v>34</v>
      </c>
      <c r="G34" s="120" t="s">
        <v>180</v>
      </c>
      <c r="J34" s="112" t="s">
        <v>572</v>
      </c>
      <c r="K34" s="119">
        <v>1</v>
      </c>
      <c r="L34" s="119">
        <v>1</v>
      </c>
      <c r="M34" s="119">
        <v>1</v>
      </c>
      <c r="N34" s="119">
        <v>1</v>
      </c>
      <c r="O34" s="127">
        <v>0</v>
      </c>
      <c r="P34" s="119">
        <v>1</v>
      </c>
      <c r="Q34" s="119">
        <v>1</v>
      </c>
      <c r="R34" s="119">
        <v>1</v>
      </c>
      <c r="S34" s="117" t="str">
        <f t="shared" si="3"/>
        <v>0xF7</v>
      </c>
      <c r="W34" s="101" t="s">
        <v>572</v>
      </c>
      <c r="X34" s="98" t="s">
        <v>573</v>
      </c>
      <c r="Y34" s="98" t="s">
        <v>574</v>
      </c>
      <c r="Z34" s="98" t="s">
        <v>575</v>
      </c>
      <c r="AA34" s="98" t="s">
        <v>576</v>
      </c>
      <c r="AB34" s="98" t="s">
        <v>577</v>
      </c>
      <c r="AC34" s="98" t="s">
        <v>578</v>
      </c>
      <c r="AD34" s="98" t="s">
        <v>579</v>
      </c>
      <c r="AE34" s="98" t="s">
        <v>580</v>
      </c>
    </row>
    <row r="35" spans="1:34" x14ac:dyDescent="0.45">
      <c r="A35" s="110">
        <v>9</v>
      </c>
      <c r="B35" s="115" t="s">
        <v>9</v>
      </c>
      <c r="C35" s="110" t="s">
        <v>42</v>
      </c>
      <c r="D35" s="115" t="s">
        <v>30</v>
      </c>
      <c r="E35" s="119"/>
      <c r="F35" s="115" t="s">
        <v>30</v>
      </c>
      <c r="G35" s="110" t="s">
        <v>42</v>
      </c>
      <c r="J35" s="112" t="s">
        <v>544</v>
      </c>
      <c r="K35" s="119">
        <v>1</v>
      </c>
      <c r="L35" s="119">
        <v>1</v>
      </c>
      <c r="M35" s="119">
        <v>1</v>
      </c>
      <c r="N35" s="119">
        <v>1</v>
      </c>
      <c r="O35" s="127">
        <v>0</v>
      </c>
      <c r="P35" s="119">
        <v>0</v>
      </c>
      <c r="Q35" s="119">
        <v>0</v>
      </c>
      <c r="R35" s="119">
        <v>0</v>
      </c>
      <c r="S35" s="117" t="str">
        <f t="shared" si="3"/>
        <v>0xF0</v>
      </c>
      <c r="W35" s="101" t="s">
        <v>544</v>
      </c>
      <c r="X35" s="98" t="s">
        <v>545</v>
      </c>
      <c r="Y35" s="98" t="s">
        <v>546</v>
      </c>
      <c r="Z35" s="98" t="s">
        <v>547</v>
      </c>
      <c r="AA35" s="98" t="s">
        <v>548</v>
      </c>
      <c r="AB35" s="98" t="s">
        <v>549</v>
      </c>
      <c r="AC35" s="98" t="s">
        <v>550</v>
      </c>
      <c r="AD35" s="98" t="s">
        <v>551</v>
      </c>
      <c r="AE35" s="98" t="s">
        <v>552</v>
      </c>
    </row>
    <row r="36" spans="1:34" x14ac:dyDescent="0.45">
      <c r="A36" s="131">
        <v>8</v>
      </c>
      <c r="B36" s="133" t="s">
        <v>8</v>
      </c>
      <c r="C36" s="131" t="s">
        <v>41</v>
      </c>
      <c r="D36" s="133" t="s">
        <v>35</v>
      </c>
      <c r="E36" s="119"/>
      <c r="F36" s="133" t="s">
        <v>35</v>
      </c>
      <c r="G36" s="131" t="s">
        <v>41</v>
      </c>
      <c r="J36" s="119" t="s">
        <v>541</v>
      </c>
      <c r="K36" s="139">
        <v>0</v>
      </c>
      <c r="L36" s="139">
        <v>0</v>
      </c>
      <c r="M36" s="139">
        <v>0</v>
      </c>
      <c r="N36" s="139">
        <v>0</v>
      </c>
      <c r="O36" s="139">
        <v>0</v>
      </c>
      <c r="P36" s="139">
        <v>0</v>
      </c>
      <c r="Q36" s="119"/>
      <c r="R36" s="119"/>
      <c r="S36" s="117" t="str">
        <f t="shared" si="3"/>
        <v>0x00</v>
      </c>
      <c r="T36" s="96" t="s">
        <v>599</v>
      </c>
      <c r="W36" s="101" t="s">
        <v>541</v>
      </c>
      <c r="X36" s="138" t="s">
        <v>449</v>
      </c>
      <c r="Y36" s="138" t="s">
        <v>449</v>
      </c>
      <c r="Z36" s="138" t="s">
        <v>449</v>
      </c>
      <c r="AA36" s="138" t="s">
        <v>449</v>
      </c>
      <c r="AB36" s="138" t="s">
        <v>449</v>
      </c>
      <c r="AC36" s="138" t="s">
        <v>449</v>
      </c>
      <c r="AD36" s="103" t="s">
        <v>542</v>
      </c>
      <c r="AE36" s="103" t="s">
        <v>543</v>
      </c>
      <c r="AG36" s="96" t="s">
        <v>599</v>
      </c>
    </row>
    <row r="37" spans="1:34" x14ac:dyDescent="0.45">
      <c r="K37" s="117"/>
      <c r="L37" s="117"/>
      <c r="M37" s="117"/>
      <c r="N37" s="117"/>
      <c r="O37" s="117"/>
      <c r="P37" s="117"/>
      <c r="Q37" s="117"/>
      <c r="R37" s="117"/>
      <c r="S37" s="117"/>
      <c r="AH37" s="96" t="s">
        <v>600</v>
      </c>
    </row>
    <row r="38" spans="1:34" x14ac:dyDescent="0.45">
      <c r="A38" s="134">
        <v>30</v>
      </c>
      <c r="B38" s="113" t="s">
        <v>7</v>
      </c>
      <c r="C38" s="134" t="s">
        <v>178</v>
      </c>
      <c r="D38" s="113" t="s">
        <v>179</v>
      </c>
      <c r="E38" s="119"/>
      <c r="F38" s="113" t="s">
        <v>179</v>
      </c>
      <c r="G38" s="134" t="s">
        <v>178</v>
      </c>
      <c r="K38" s="113" t="s">
        <v>178</v>
      </c>
      <c r="L38" s="113" t="s">
        <v>177</v>
      </c>
      <c r="M38" s="133" t="s">
        <v>38</v>
      </c>
      <c r="N38" s="114" t="s">
        <v>37</v>
      </c>
      <c r="O38" s="133" t="s">
        <v>36</v>
      </c>
      <c r="P38" s="126" t="s">
        <v>191</v>
      </c>
      <c r="Q38" s="133" t="s">
        <v>164</v>
      </c>
      <c r="R38" s="133" t="s">
        <v>163</v>
      </c>
      <c r="S38" s="117"/>
      <c r="W38" s="97" t="s">
        <v>490</v>
      </c>
      <c r="X38" s="98" t="s">
        <v>7</v>
      </c>
      <c r="Y38" s="98" t="s">
        <v>6</v>
      </c>
      <c r="Z38" s="98" t="s">
        <v>5</v>
      </c>
      <c r="AA38" s="98" t="s">
        <v>4</v>
      </c>
      <c r="AB38" s="98" t="s">
        <v>3</v>
      </c>
      <c r="AC38" s="98" t="s">
        <v>2</v>
      </c>
      <c r="AD38" s="98" t="s">
        <v>1</v>
      </c>
      <c r="AE38" s="98" t="s">
        <v>0</v>
      </c>
      <c r="AF38" s="99" t="s">
        <v>523</v>
      </c>
      <c r="AG38" s="96" t="s">
        <v>518</v>
      </c>
      <c r="AH38" s="96" t="s">
        <v>519</v>
      </c>
    </row>
    <row r="39" spans="1:34" x14ac:dyDescent="0.45">
      <c r="A39" s="134">
        <v>31</v>
      </c>
      <c r="B39" s="113" t="s">
        <v>6</v>
      </c>
      <c r="C39" s="134" t="s">
        <v>177</v>
      </c>
      <c r="D39" s="113" t="s">
        <v>179</v>
      </c>
      <c r="E39" s="119"/>
      <c r="F39" s="113" t="s">
        <v>179</v>
      </c>
      <c r="G39" s="134" t="s">
        <v>177</v>
      </c>
      <c r="J39" s="112" t="s">
        <v>465</v>
      </c>
      <c r="K39" s="113">
        <v>0</v>
      </c>
      <c r="L39" s="113">
        <v>0</v>
      </c>
      <c r="M39" s="133">
        <v>0</v>
      </c>
      <c r="N39" s="114">
        <v>0</v>
      </c>
      <c r="O39" s="133">
        <v>0</v>
      </c>
      <c r="P39" s="126">
        <v>0</v>
      </c>
      <c r="Q39" s="133">
        <v>0</v>
      </c>
      <c r="R39" s="133">
        <v>0</v>
      </c>
      <c r="S39" s="117" t="str">
        <f t="shared" ref="S39:S45" si="4">"0x"&amp;DEC2HEX(K39*POWER(2,$X$9)+L39*POWER(2,$Y$9)+M39*POWER(2,$Z$9)+N39*POWER(2,$AA$9)+O39*POWER(2,$AB$9)+P39*POWER(2,$AC$9)+Q39*POWER(2,$AD$9)+R39*POWER(2,$AE$9),2)</f>
        <v>0x00</v>
      </c>
      <c r="T39" s="99" t="s">
        <v>522</v>
      </c>
      <c r="W39" s="97" t="s">
        <v>465</v>
      </c>
      <c r="X39" s="98" t="s">
        <v>466</v>
      </c>
      <c r="Y39" s="98" t="s">
        <v>467</v>
      </c>
      <c r="Z39" s="98" t="s">
        <v>468</v>
      </c>
      <c r="AA39" s="98" t="s">
        <v>469</v>
      </c>
      <c r="AB39" s="98" t="s">
        <v>470</v>
      </c>
      <c r="AC39" s="98" t="s">
        <v>471</v>
      </c>
      <c r="AD39" s="98" t="s">
        <v>472</v>
      </c>
      <c r="AE39" s="98" t="s">
        <v>473</v>
      </c>
      <c r="AF39" s="99" t="s">
        <v>522</v>
      </c>
    </row>
    <row r="40" spans="1:34" x14ac:dyDescent="0.45">
      <c r="A40" s="131">
        <v>24</v>
      </c>
      <c r="B40" s="133" t="s">
        <v>5</v>
      </c>
      <c r="C40" s="131" t="s">
        <v>38</v>
      </c>
      <c r="D40" s="133" t="s">
        <v>35</v>
      </c>
      <c r="E40" s="119"/>
      <c r="F40" s="133" t="s">
        <v>35</v>
      </c>
      <c r="G40" s="131" t="s">
        <v>38</v>
      </c>
      <c r="J40" s="112" t="s">
        <v>500</v>
      </c>
      <c r="K40" s="113">
        <v>1</v>
      </c>
      <c r="L40" s="113">
        <v>1</v>
      </c>
      <c r="M40" s="133">
        <v>1</v>
      </c>
      <c r="N40" s="114">
        <v>1</v>
      </c>
      <c r="O40" s="133">
        <v>1</v>
      </c>
      <c r="P40" s="126">
        <v>1</v>
      </c>
      <c r="Q40" s="133">
        <v>1</v>
      </c>
      <c r="R40" s="133">
        <v>1</v>
      </c>
      <c r="S40" s="117" t="str">
        <f t="shared" si="4"/>
        <v>0xFF</v>
      </c>
      <c r="T40" s="96" t="s">
        <v>520</v>
      </c>
      <c r="U40" s="96" t="s">
        <v>521</v>
      </c>
      <c r="W40" s="97" t="s">
        <v>500</v>
      </c>
      <c r="X40" s="98" t="s">
        <v>501</v>
      </c>
      <c r="Y40" s="98" t="s">
        <v>502</v>
      </c>
      <c r="Z40" s="98" t="s">
        <v>503</v>
      </c>
      <c r="AA40" s="98" t="s">
        <v>504</v>
      </c>
      <c r="AB40" s="98" t="s">
        <v>505</v>
      </c>
      <c r="AC40" s="98" t="s">
        <v>506</v>
      </c>
      <c r="AD40" s="98" t="s">
        <v>507</v>
      </c>
      <c r="AE40" s="98" t="s">
        <v>508</v>
      </c>
      <c r="AG40" s="96" t="s">
        <v>520</v>
      </c>
      <c r="AH40" s="96" t="s">
        <v>521</v>
      </c>
    </row>
    <row r="41" spans="1:34" x14ac:dyDescent="0.45">
      <c r="A41" s="120">
        <v>23</v>
      </c>
      <c r="B41" s="114" t="s">
        <v>4</v>
      </c>
      <c r="C41" s="120" t="s">
        <v>37</v>
      </c>
      <c r="D41" s="114" t="s">
        <v>34</v>
      </c>
      <c r="E41" s="119"/>
      <c r="F41" s="114" t="s">
        <v>34</v>
      </c>
      <c r="G41" s="120" t="s">
        <v>37</v>
      </c>
      <c r="J41" s="112" t="s">
        <v>448</v>
      </c>
      <c r="K41" s="139">
        <v>0</v>
      </c>
      <c r="L41" s="139">
        <v>0</v>
      </c>
      <c r="M41" s="133">
        <v>1</v>
      </c>
      <c r="N41" s="114">
        <v>0</v>
      </c>
      <c r="O41" s="133">
        <v>1</v>
      </c>
      <c r="P41" s="126">
        <v>0</v>
      </c>
      <c r="Q41" s="133">
        <v>1</v>
      </c>
      <c r="R41" s="133">
        <v>1</v>
      </c>
      <c r="S41" s="117" t="str">
        <f t="shared" si="4"/>
        <v>0x2B</v>
      </c>
      <c r="T41" s="96" t="s">
        <v>524</v>
      </c>
      <c r="U41" s="96" t="s">
        <v>525</v>
      </c>
      <c r="W41" s="97" t="s">
        <v>448</v>
      </c>
      <c r="X41" s="138" t="s">
        <v>449</v>
      </c>
      <c r="Y41" s="138" t="s">
        <v>449</v>
      </c>
      <c r="Z41" s="98" t="s">
        <v>450</v>
      </c>
      <c r="AA41" s="98" t="s">
        <v>451</v>
      </c>
      <c r="AB41" s="98" t="s">
        <v>452</v>
      </c>
      <c r="AC41" s="98" t="s">
        <v>453</v>
      </c>
      <c r="AD41" s="98" t="s">
        <v>454</v>
      </c>
      <c r="AE41" s="98" t="s">
        <v>455</v>
      </c>
      <c r="AG41" s="96" t="s">
        <v>524</v>
      </c>
      <c r="AH41" s="96" t="s">
        <v>525</v>
      </c>
    </row>
    <row r="42" spans="1:34" x14ac:dyDescent="0.45">
      <c r="A42" s="131">
        <v>22</v>
      </c>
      <c r="B42" s="133" t="s">
        <v>3</v>
      </c>
      <c r="C42" s="131" t="s">
        <v>36</v>
      </c>
      <c r="D42" s="133" t="s">
        <v>35</v>
      </c>
      <c r="E42" s="119"/>
      <c r="F42" s="133" t="s">
        <v>35</v>
      </c>
      <c r="G42" s="131" t="s">
        <v>36</v>
      </c>
      <c r="J42" s="112" t="s">
        <v>509</v>
      </c>
      <c r="K42" s="113">
        <v>0</v>
      </c>
      <c r="L42" s="113">
        <v>0</v>
      </c>
      <c r="M42" s="133">
        <v>0</v>
      </c>
      <c r="N42" s="114">
        <v>0</v>
      </c>
      <c r="O42" s="133">
        <v>0</v>
      </c>
      <c r="P42" s="126">
        <v>0</v>
      </c>
      <c r="Q42" s="133">
        <v>0</v>
      </c>
      <c r="R42" s="133">
        <v>0</v>
      </c>
      <c r="S42" s="117" t="str">
        <f t="shared" si="4"/>
        <v>0x00</v>
      </c>
      <c r="T42" s="96" t="s">
        <v>526</v>
      </c>
      <c r="U42" s="96" t="s">
        <v>527</v>
      </c>
      <c r="W42" s="97" t="s">
        <v>509</v>
      </c>
      <c r="X42" s="98" t="s">
        <v>510</v>
      </c>
      <c r="Y42" s="98" t="s">
        <v>511</v>
      </c>
      <c r="Z42" s="98" t="s">
        <v>512</v>
      </c>
      <c r="AA42" s="98" t="s">
        <v>513</v>
      </c>
      <c r="AB42" s="98" t="s">
        <v>514</v>
      </c>
      <c r="AC42" s="98" t="s">
        <v>515</v>
      </c>
      <c r="AD42" s="98" t="s">
        <v>516</v>
      </c>
      <c r="AE42" s="98" t="s">
        <v>517</v>
      </c>
      <c r="AG42" s="96" t="s">
        <v>526</v>
      </c>
      <c r="AH42" s="96" t="s">
        <v>527</v>
      </c>
    </row>
    <row r="43" spans="1:34" x14ac:dyDescent="0.45">
      <c r="A43" s="135">
        <v>21</v>
      </c>
      <c r="B43" s="136" t="s">
        <v>2</v>
      </c>
      <c r="C43" s="135" t="s">
        <v>165</v>
      </c>
      <c r="D43" s="136" t="s">
        <v>30</v>
      </c>
      <c r="E43" s="119"/>
      <c r="F43" s="126" t="s">
        <v>34</v>
      </c>
      <c r="G43" s="125" t="s">
        <v>191</v>
      </c>
      <c r="H43" s="123"/>
      <c r="J43" s="112" t="s">
        <v>474</v>
      </c>
      <c r="K43" s="119">
        <v>0</v>
      </c>
      <c r="L43" s="119">
        <v>0</v>
      </c>
      <c r="M43" s="119">
        <v>0</v>
      </c>
      <c r="N43" s="119">
        <v>0</v>
      </c>
      <c r="O43" s="119">
        <v>0</v>
      </c>
      <c r="P43" s="119">
        <v>0</v>
      </c>
      <c r="Q43" s="119">
        <v>0</v>
      </c>
      <c r="R43" s="119">
        <v>0</v>
      </c>
      <c r="S43" s="117" t="str">
        <f t="shared" si="4"/>
        <v>0x00</v>
      </c>
      <c r="T43" s="96" t="s">
        <v>528</v>
      </c>
      <c r="U43" s="96" t="s">
        <v>529</v>
      </c>
      <c r="W43" s="97" t="s">
        <v>474</v>
      </c>
      <c r="X43" s="98" t="s">
        <v>475</v>
      </c>
      <c r="Y43" s="98" t="s">
        <v>476</v>
      </c>
      <c r="Z43" s="98" t="s">
        <v>477</v>
      </c>
      <c r="AA43" s="98" t="s">
        <v>478</v>
      </c>
      <c r="AB43" s="98" t="s">
        <v>479</v>
      </c>
      <c r="AC43" s="98" t="s">
        <v>480</v>
      </c>
      <c r="AD43" s="98" t="s">
        <v>481</v>
      </c>
      <c r="AE43" s="98" t="s">
        <v>482</v>
      </c>
      <c r="AG43" s="96" t="s">
        <v>528</v>
      </c>
      <c r="AH43" s="96" t="s">
        <v>529</v>
      </c>
    </row>
    <row r="44" spans="1:34" x14ac:dyDescent="0.45">
      <c r="A44" s="131">
        <v>20</v>
      </c>
      <c r="B44" s="133" t="s">
        <v>1</v>
      </c>
      <c r="C44" s="131" t="s">
        <v>164</v>
      </c>
      <c r="D44" s="133" t="s">
        <v>35</v>
      </c>
      <c r="E44" s="119"/>
      <c r="F44" s="133" t="s">
        <v>35</v>
      </c>
      <c r="G44" s="131" t="s">
        <v>164</v>
      </c>
      <c r="J44" s="112" t="s">
        <v>491</v>
      </c>
      <c r="K44" s="119">
        <v>1</v>
      </c>
      <c r="L44" s="119">
        <v>1</v>
      </c>
      <c r="M44" s="119">
        <v>1</v>
      </c>
      <c r="N44" s="119">
        <v>1</v>
      </c>
      <c r="O44" s="119">
        <v>1</v>
      </c>
      <c r="P44" s="119">
        <v>1</v>
      </c>
      <c r="Q44" s="119">
        <v>1</v>
      </c>
      <c r="R44" s="119">
        <v>1</v>
      </c>
      <c r="S44" s="117" t="str">
        <f t="shared" si="4"/>
        <v>0xFF</v>
      </c>
      <c r="T44" s="96" t="s">
        <v>530</v>
      </c>
      <c r="U44" s="96" t="s">
        <v>833</v>
      </c>
      <c r="W44" s="97" t="s">
        <v>491</v>
      </c>
      <c r="X44" s="98" t="s">
        <v>492</v>
      </c>
      <c r="Y44" s="98" t="s">
        <v>493</v>
      </c>
      <c r="Z44" s="98" t="s">
        <v>494</v>
      </c>
      <c r="AA44" s="98" t="s">
        <v>495</v>
      </c>
      <c r="AB44" s="98" t="s">
        <v>496</v>
      </c>
      <c r="AC44" s="98" t="s">
        <v>497</v>
      </c>
      <c r="AD44" s="98" t="s">
        <v>498</v>
      </c>
      <c r="AE44" s="98" t="s">
        <v>499</v>
      </c>
      <c r="AG44" s="96" t="s">
        <v>530</v>
      </c>
      <c r="AH44" s="96" t="s">
        <v>531</v>
      </c>
    </row>
    <row r="45" spans="1:34" x14ac:dyDescent="0.45">
      <c r="A45" s="131">
        <v>19</v>
      </c>
      <c r="B45" s="133" t="s">
        <v>0</v>
      </c>
      <c r="C45" s="131" t="s">
        <v>163</v>
      </c>
      <c r="D45" s="133" t="s">
        <v>35</v>
      </c>
      <c r="E45" s="119"/>
      <c r="F45" s="133" t="s">
        <v>35</v>
      </c>
      <c r="G45" s="131" t="s">
        <v>163</v>
      </c>
      <c r="J45" s="112" t="s">
        <v>456</v>
      </c>
      <c r="K45" s="119">
        <v>0</v>
      </c>
      <c r="L45" s="119">
        <v>0</v>
      </c>
      <c r="M45" s="119">
        <v>1</v>
      </c>
      <c r="N45" s="119">
        <v>1</v>
      </c>
      <c r="O45" s="119">
        <v>1</v>
      </c>
      <c r="P45" s="119">
        <v>1</v>
      </c>
      <c r="Q45" s="119">
        <v>1</v>
      </c>
      <c r="R45" s="119">
        <v>1</v>
      </c>
      <c r="S45" s="117" t="str">
        <f t="shared" si="4"/>
        <v>0x3F</v>
      </c>
      <c r="T45" s="96" t="s">
        <v>532</v>
      </c>
      <c r="U45" s="96" t="s">
        <v>533</v>
      </c>
      <c r="W45" s="97" t="s">
        <v>456</v>
      </c>
      <c r="X45" s="98" t="s">
        <v>457</v>
      </c>
      <c r="Y45" s="98" t="s">
        <v>458</v>
      </c>
      <c r="Z45" s="98" t="s">
        <v>459</v>
      </c>
      <c r="AA45" s="98" t="s">
        <v>460</v>
      </c>
      <c r="AB45" s="98" t="s">
        <v>461</v>
      </c>
      <c r="AC45" s="98" t="s">
        <v>462</v>
      </c>
      <c r="AD45" s="98" t="s">
        <v>463</v>
      </c>
      <c r="AE45" s="98" t="s">
        <v>464</v>
      </c>
      <c r="AG45" s="96" t="s">
        <v>532</v>
      </c>
      <c r="AH45" s="96" t="s">
        <v>533</v>
      </c>
    </row>
    <row r="46" spans="1:34" x14ac:dyDescent="0.45">
      <c r="B46" s="96"/>
      <c r="D46" s="96"/>
      <c r="E46" s="96"/>
      <c r="F46" s="96"/>
      <c r="K46" s="117"/>
      <c r="L46" s="117"/>
      <c r="M46" s="99"/>
      <c r="N46" s="117"/>
      <c r="O46" s="99"/>
      <c r="P46" s="117"/>
      <c r="Q46" s="99"/>
      <c r="R46" s="99"/>
    </row>
    <row r="47" spans="1:34" x14ac:dyDescent="0.45">
      <c r="B47" s="96"/>
      <c r="D47" s="96"/>
      <c r="E47" s="96"/>
      <c r="F47" s="96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</row>
    <row r="48" spans="1:34" x14ac:dyDescent="0.45">
      <c r="B48" s="96"/>
      <c r="D48" s="96"/>
      <c r="E48" s="96"/>
      <c r="F48" s="96"/>
    </row>
    <row r="49" spans="2:6" x14ac:dyDescent="0.45">
      <c r="B49" s="96"/>
      <c r="D49" s="96"/>
      <c r="E49" s="96"/>
      <c r="F49" s="96"/>
    </row>
    <row r="50" spans="2:6" x14ac:dyDescent="0.45">
      <c r="B50" s="96"/>
      <c r="D50" s="96"/>
      <c r="E50" s="96"/>
      <c r="F50" s="96"/>
    </row>
    <row r="51" spans="2:6" x14ac:dyDescent="0.45">
      <c r="B51" s="96"/>
      <c r="D51" s="96"/>
      <c r="E51" s="96"/>
      <c r="F51" s="96"/>
    </row>
    <row r="52" spans="2:6" x14ac:dyDescent="0.45">
      <c r="B52" s="96"/>
      <c r="D52" s="96"/>
      <c r="E52" s="96"/>
      <c r="F52" s="96"/>
    </row>
    <row r="53" spans="2:6" x14ac:dyDescent="0.45">
      <c r="B53" s="96"/>
      <c r="D53" s="96"/>
      <c r="E53" s="96"/>
      <c r="F53" s="96"/>
    </row>
    <row r="58" spans="2:6" x14ac:dyDescent="0.45">
      <c r="B58" s="96"/>
      <c r="D58" s="96"/>
      <c r="E58" s="96"/>
      <c r="F58" s="96"/>
    </row>
    <row r="59" spans="2:6" x14ac:dyDescent="0.45">
      <c r="B59" s="96"/>
      <c r="D59" s="96"/>
      <c r="E59" s="96"/>
      <c r="F59" s="96"/>
    </row>
    <row r="60" spans="2:6" x14ac:dyDescent="0.45">
      <c r="B60" s="96"/>
      <c r="D60" s="96"/>
      <c r="E60" s="96"/>
      <c r="F60" s="96"/>
    </row>
    <row r="61" spans="2:6" x14ac:dyDescent="0.45">
      <c r="B61" s="96"/>
      <c r="D61" s="96"/>
      <c r="E61" s="96"/>
      <c r="F61" s="96"/>
    </row>
    <row r="62" spans="2:6" x14ac:dyDescent="0.45">
      <c r="B62" s="96"/>
      <c r="D62" s="96"/>
      <c r="E62" s="96"/>
      <c r="F62" s="96"/>
    </row>
    <row r="63" spans="2:6" x14ac:dyDescent="0.45">
      <c r="B63" s="96"/>
      <c r="D63" s="96"/>
      <c r="E63" s="96"/>
      <c r="F63" s="96"/>
    </row>
    <row r="64" spans="2:6" x14ac:dyDescent="0.45">
      <c r="B64" s="96"/>
      <c r="D64" s="96"/>
      <c r="E64" s="96"/>
      <c r="F64" s="96"/>
    </row>
    <row r="65" spans="2:6" x14ac:dyDescent="0.45">
      <c r="B65" s="96"/>
      <c r="D65" s="96"/>
      <c r="E65" s="96"/>
      <c r="F65" s="96"/>
    </row>
    <row r="66" spans="2:6" x14ac:dyDescent="0.45">
      <c r="B66" s="96"/>
      <c r="D66" s="96"/>
      <c r="E66" s="96"/>
      <c r="F66" s="96"/>
    </row>
  </sheetData>
  <pageMargins left="0.39370078740157483" right="0.39370078740157483" top="0.39370078740157483" bottom="0.39370078740157483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EF872-9EF5-4A55-8529-147DB9AAC690}">
  <dimension ref="A1:AD74"/>
  <sheetViews>
    <sheetView topLeftCell="B1" zoomScaleNormal="100" workbookViewId="0">
      <selection activeCell="AA62" sqref="AA62"/>
    </sheetView>
  </sheetViews>
  <sheetFormatPr defaultColWidth="8.89453125" defaultRowHeight="12.9" x14ac:dyDescent="0.5"/>
  <cols>
    <col min="1" max="1" width="3.5234375" style="14" customWidth="1"/>
    <col min="2" max="2" width="5.68359375" style="13" customWidth="1"/>
    <col min="3" max="3" width="8.1015625" style="14" bestFit="1" customWidth="1"/>
    <col min="4" max="4" width="3.20703125" style="13" bestFit="1" customWidth="1"/>
    <col min="5" max="5" width="2.20703125" style="13" customWidth="1"/>
    <col min="6" max="6" width="3.20703125" style="13" bestFit="1" customWidth="1"/>
    <col min="7" max="7" width="8.41796875" style="14" bestFit="1" customWidth="1"/>
    <col min="8" max="8" width="7.3125" style="14" bestFit="1" customWidth="1"/>
    <col min="9" max="9" width="2.5234375" style="13" customWidth="1"/>
    <col min="10" max="10" width="5.7890625" style="14" customWidth="1"/>
    <col min="11" max="11" width="4.89453125" style="14" bestFit="1" customWidth="1"/>
    <col min="12" max="12" width="6.41796875" style="14" bestFit="1" customWidth="1"/>
    <col min="13" max="13" width="5.41796875" style="14" bestFit="1" customWidth="1"/>
    <col min="14" max="15" width="7.68359375" style="14" customWidth="1"/>
    <col min="16" max="16" width="5.7890625" style="14" bestFit="1" customWidth="1"/>
    <col min="17" max="17" width="6.3125" style="14" bestFit="1" customWidth="1"/>
    <col min="18" max="18" width="0.89453125" style="14" customWidth="1"/>
    <col min="19" max="19" width="9.3125" style="96" bestFit="1" customWidth="1"/>
    <col min="20" max="21" width="6.1015625" style="96" bestFit="1" customWidth="1"/>
    <col min="22" max="22" width="6.20703125" style="96" bestFit="1" customWidth="1"/>
    <col min="23" max="24" width="6.1015625" style="96" bestFit="1" customWidth="1"/>
    <col min="25" max="27" width="6.5234375" style="96" bestFit="1" customWidth="1"/>
    <col min="28" max="28" width="4.41796875" style="96" customWidth="1"/>
    <col min="29" max="29" width="15.3125" style="96" customWidth="1"/>
    <col min="30" max="30" width="17.89453125" style="96" bestFit="1" customWidth="1"/>
    <col min="31" max="31" width="8.89453125" style="14" customWidth="1"/>
    <col min="32" max="16384" width="8.89453125" style="14"/>
  </cols>
  <sheetData>
    <row r="1" spans="1:30" x14ac:dyDescent="0.5">
      <c r="G1" s="13" t="s">
        <v>758</v>
      </c>
      <c r="J1" s="85" t="s">
        <v>749</v>
      </c>
      <c r="K1" s="85" t="s">
        <v>742</v>
      </c>
      <c r="L1" s="85" t="s">
        <v>745</v>
      </c>
      <c r="M1" s="85" t="s">
        <v>743</v>
      </c>
      <c r="N1" s="85" t="s">
        <v>750</v>
      </c>
      <c r="O1" s="85" t="s">
        <v>751</v>
      </c>
      <c r="P1" s="85" t="s">
        <v>730</v>
      </c>
      <c r="S1" s="101" t="s">
        <v>749</v>
      </c>
      <c r="T1" s="104" t="s">
        <v>449</v>
      </c>
      <c r="U1" s="104" t="s">
        <v>449</v>
      </c>
      <c r="V1" s="104" t="s">
        <v>449</v>
      </c>
      <c r="W1" s="104" t="s">
        <v>449</v>
      </c>
      <c r="X1" s="104" t="s">
        <v>449</v>
      </c>
      <c r="Y1" s="102" t="s">
        <v>732</v>
      </c>
      <c r="Z1" s="102" t="s">
        <v>733</v>
      </c>
      <c r="AA1" s="102" t="s">
        <v>734</v>
      </c>
    </row>
    <row r="2" spans="1:30" x14ac:dyDescent="0.5">
      <c r="B2" s="14"/>
      <c r="D2" s="14"/>
      <c r="E2" s="14"/>
      <c r="F2" s="14"/>
      <c r="I2" s="13">
        <v>7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S2" s="101" t="s">
        <v>738</v>
      </c>
      <c r="T2" s="104" t="s">
        <v>449</v>
      </c>
      <c r="U2" s="104" t="s">
        <v>449</v>
      </c>
      <c r="V2" s="104" t="s">
        <v>449</v>
      </c>
      <c r="W2" s="104" t="s">
        <v>449</v>
      </c>
      <c r="X2" s="102" t="s">
        <v>48</v>
      </c>
      <c r="Y2" s="102" t="s">
        <v>176</v>
      </c>
      <c r="Z2" s="102" t="s">
        <v>175</v>
      </c>
      <c r="AA2" s="102" t="s">
        <v>174</v>
      </c>
      <c r="AC2" s="14"/>
      <c r="AD2" s="14"/>
    </row>
    <row r="3" spans="1:30" x14ac:dyDescent="0.5">
      <c r="B3" s="14"/>
      <c r="D3" s="14"/>
      <c r="E3" s="14"/>
      <c r="F3" s="14"/>
      <c r="I3" s="13">
        <v>6</v>
      </c>
      <c r="J3" s="78">
        <v>0</v>
      </c>
      <c r="K3" s="78">
        <v>0</v>
      </c>
      <c r="L3" s="78">
        <v>0</v>
      </c>
      <c r="M3" s="78">
        <v>0</v>
      </c>
      <c r="N3" s="78">
        <v>0</v>
      </c>
      <c r="O3" s="78">
        <v>0</v>
      </c>
      <c r="P3" s="78">
        <v>0</v>
      </c>
      <c r="S3" s="101" t="s">
        <v>742</v>
      </c>
      <c r="T3" s="104" t="s">
        <v>449</v>
      </c>
      <c r="U3" s="104" t="s">
        <v>449</v>
      </c>
      <c r="V3" s="104" t="s">
        <v>449</v>
      </c>
      <c r="W3" s="104" t="s">
        <v>449</v>
      </c>
      <c r="X3" s="104" t="s">
        <v>449</v>
      </c>
      <c r="Y3" s="102" t="s">
        <v>752</v>
      </c>
      <c r="Z3" s="102" t="s">
        <v>753</v>
      </c>
      <c r="AA3" s="102" t="s">
        <v>754</v>
      </c>
      <c r="AC3" s="14"/>
      <c r="AD3" s="14"/>
    </row>
    <row r="4" spans="1:30" x14ac:dyDescent="0.5">
      <c r="B4" s="14"/>
      <c r="D4" s="14"/>
      <c r="E4" s="14"/>
      <c r="F4" s="14"/>
      <c r="I4" s="13">
        <v>5</v>
      </c>
      <c r="J4" s="78">
        <v>0</v>
      </c>
      <c r="K4" s="78">
        <v>0</v>
      </c>
      <c r="L4" s="78">
        <v>0</v>
      </c>
      <c r="M4" s="78">
        <v>0</v>
      </c>
      <c r="N4" s="78">
        <v>0</v>
      </c>
      <c r="O4" s="78">
        <v>0</v>
      </c>
      <c r="P4" s="78">
        <v>0</v>
      </c>
      <c r="S4" s="101" t="s">
        <v>745</v>
      </c>
      <c r="T4" s="104" t="s">
        <v>449</v>
      </c>
      <c r="U4" s="104" t="s">
        <v>449</v>
      </c>
      <c r="V4" s="104" t="s">
        <v>449</v>
      </c>
      <c r="W4" s="104" t="s">
        <v>449</v>
      </c>
      <c r="X4" s="104" t="s">
        <v>449</v>
      </c>
      <c r="Y4" s="102" t="s">
        <v>727</v>
      </c>
      <c r="Z4" s="102" t="s">
        <v>728</v>
      </c>
      <c r="AA4" s="102" t="s">
        <v>729</v>
      </c>
      <c r="AB4" s="14"/>
      <c r="AC4" s="14"/>
      <c r="AD4" s="14"/>
    </row>
    <row r="5" spans="1:30" x14ac:dyDescent="0.5">
      <c r="B5" s="14"/>
      <c r="D5" s="14"/>
      <c r="E5" s="14"/>
      <c r="F5" s="14"/>
      <c r="I5" s="13">
        <v>4</v>
      </c>
      <c r="J5" s="78">
        <v>0</v>
      </c>
      <c r="K5" s="78">
        <v>0</v>
      </c>
      <c r="L5" s="78">
        <v>0</v>
      </c>
      <c r="M5" s="78">
        <v>0</v>
      </c>
      <c r="N5" s="78">
        <v>0</v>
      </c>
      <c r="O5" s="78">
        <v>0</v>
      </c>
      <c r="P5" s="78">
        <v>0</v>
      </c>
      <c r="S5" s="101" t="s">
        <v>743</v>
      </c>
      <c r="T5" s="104" t="s">
        <v>449</v>
      </c>
      <c r="U5" s="104" t="s">
        <v>449</v>
      </c>
      <c r="V5" s="104" t="s">
        <v>449</v>
      </c>
      <c r="W5" s="104" t="s">
        <v>449</v>
      </c>
      <c r="X5" s="102" t="s">
        <v>744</v>
      </c>
      <c r="Y5" s="102" t="s">
        <v>755</v>
      </c>
      <c r="Z5" s="102" t="s">
        <v>756</v>
      </c>
      <c r="AA5" s="102" t="s">
        <v>757</v>
      </c>
      <c r="AB5" s="14"/>
      <c r="AC5" s="14"/>
      <c r="AD5" s="14"/>
    </row>
    <row r="6" spans="1:30" x14ac:dyDescent="0.5">
      <c r="A6" s="77">
        <v>18</v>
      </c>
      <c r="B6" s="78" t="s">
        <v>48</v>
      </c>
      <c r="C6" s="77" t="s">
        <v>190</v>
      </c>
      <c r="D6" s="78" t="s">
        <v>34</v>
      </c>
      <c r="E6" s="17"/>
      <c r="F6" s="78" t="s">
        <v>34</v>
      </c>
      <c r="G6" s="77" t="s">
        <v>190</v>
      </c>
      <c r="I6" s="13">
        <v>3</v>
      </c>
      <c r="J6" s="78">
        <v>0</v>
      </c>
      <c r="K6" s="78">
        <v>0</v>
      </c>
      <c r="L6" s="78">
        <v>0</v>
      </c>
      <c r="M6" s="17"/>
      <c r="N6" s="78">
        <v>0</v>
      </c>
      <c r="O6" s="78">
        <v>0</v>
      </c>
      <c r="P6" s="17"/>
      <c r="S6" s="101" t="s">
        <v>750</v>
      </c>
      <c r="T6" s="104" t="s">
        <v>449</v>
      </c>
      <c r="U6" s="104" t="s">
        <v>449</v>
      </c>
      <c r="V6" s="104" t="s">
        <v>449</v>
      </c>
      <c r="W6" s="104" t="s">
        <v>449</v>
      </c>
      <c r="X6" s="104" t="s">
        <v>449</v>
      </c>
      <c r="Y6" s="102" t="s">
        <v>735</v>
      </c>
      <c r="Z6" s="102" t="s">
        <v>736</v>
      </c>
      <c r="AA6" s="102" t="s">
        <v>737</v>
      </c>
      <c r="AB6" s="14"/>
      <c r="AC6" s="14"/>
      <c r="AD6" s="14"/>
    </row>
    <row r="7" spans="1:30" x14ac:dyDescent="0.5">
      <c r="A7" s="75">
        <v>27</v>
      </c>
      <c r="B7" s="23" t="s">
        <v>176</v>
      </c>
      <c r="C7" s="75" t="s">
        <v>40</v>
      </c>
      <c r="D7" s="23" t="s">
        <v>34</v>
      </c>
      <c r="E7" s="17"/>
      <c r="F7" s="23" t="s">
        <v>34</v>
      </c>
      <c r="G7" s="95" t="s">
        <v>40</v>
      </c>
      <c r="I7" s="13">
        <v>2</v>
      </c>
      <c r="J7" s="23">
        <v>0</v>
      </c>
      <c r="K7" s="23">
        <v>1</v>
      </c>
      <c r="L7" s="23">
        <v>0</v>
      </c>
      <c r="M7" s="17"/>
      <c r="N7" s="17"/>
      <c r="O7" s="17"/>
      <c r="P7" s="17"/>
      <c r="S7" s="101" t="s">
        <v>751</v>
      </c>
      <c r="T7" s="104" t="s">
        <v>449</v>
      </c>
      <c r="U7" s="104" t="s">
        <v>449</v>
      </c>
      <c r="V7" s="104" t="s">
        <v>449</v>
      </c>
      <c r="W7" s="104" t="s">
        <v>449</v>
      </c>
      <c r="X7" s="104" t="s">
        <v>449</v>
      </c>
      <c r="Y7" s="102" t="s">
        <v>739</v>
      </c>
      <c r="Z7" s="102" t="s">
        <v>740</v>
      </c>
      <c r="AA7" s="102" t="s">
        <v>741</v>
      </c>
      <c r="AB7" s="14"/>
      <c r="AC7" s="14"/>
      <c r="AD7" s="14"/>
    </row>
    <row r="8" spans="1:30" x14ac:dyDescent="0.5">
      <c r="A8" s="86">
        <v>26</v>
      </c>
      <c r="B8" s="87" t="s">
        <v>175</v>
      </c>
      <c r="C8" s="86" t="s">
        <v>39</v>
      </c>
      <c r="D8" s="87" t="s">
        <v>30</v>
      </c>
      <c r="E8" s="17"/>
      <c r="F8" s="87" t="s">
        <v>30</v>
      </c>
      <c r="G8" s="86" t="s">
        <v>39</v>
      </c>
      <c r="I8" s="13">
        <v>1</v>
      </c>
      <c r="J8" s="87">
        <v>0</v>
      </c>
      <c r="K8" s="87">
        <v>0</v>
      </c>
      <c r="L8" s="87">
        <v>0</v>
      </c>
      <c r="M8" s="17"/>
      <c r="N8" s="17"/>
      <c r="O8" s="17"/>
      <c r="P8" s="17"/>
      <c r="S8" s="101" t="s">
        <v>730</v>
      </c>
      <c r="T8" s="104" t="s">
        <v>449</v>
      </c>
      <c r="U8" s="104" t="s">
        <v>449</v>
      </c>
      <c r="V8" s="104" t="s">
        <v>449</v>
      </c>
      <c r="W8" s="104" t="s">
        <v>449</v>
      </c>
      <c r="X8" s="102" t="s">
        <v>731</v>
      </c>
      <c r="Y8" s="102" t="s">
        <v>746</v>
      </c>
      <c r="Z8" s="102" t="s">
        <v>747</v>
      </c>
      <c r="AA8" s="102" t="s">
        <v>748</v>
      </c>
      <c r="AB8" s="14"/>
      <c r="AC8" s="14"/>
      <c r="AD8" s="14"/>
    </row>
    <row r="9" spans="1:30" x14ac:dyDescent="0.5">
      <c r="A9" s="90">
        <v>25</v>
      </c>
      <c r="B9" s="91" t="s">
        <v>174</v>
      </c>
      <c r="C9" s="90" t="s">
        <v>189</v>
      </c>
      <c r="D9" s="91" t="s">
        <v>30</v>
      </c>
      <c r="E9" s="17"/>
      <c r="F9" s="80" t="s">
        <v>30</v>
      </c>
      <c r="G9" s="79" t="s">
        <v>29</v>
      </c>
      <c r="H9" s="76"/>
      <c r="I9" s="13">
        <v>0</v>
      </c>
      <c r="J9" s="80">
        <v>0</v>
      </c>
      <c r="K9" s="80">
        <v>0</v>
      </c>
      <c r="L9" s="80">
        <v>1</v>
      </c>
      <c r="M9" s="17"/>
      <c r="N9" s="17"/>
      <c r="O9" s="17"/>
      <c r="P9" s="17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x14ac:dyDescent="0.5">
      <c r="J10" s="105" t="str">
        <f>"0x"&amp;DEC2HEX(J2*POWER(2,$I$2)+J3*POWER(2,$I$3)+J4*POWER(2,$I$4)+J5*POWER(2,$I$5)+J6*POWER(2,$I$6)+J7*POWER(2,$I$7)+J8*POWER(2,$I$8)+J9*POWER(2,$I$9),2)</f>
        <v>0x00</v>
      </c>
      <c r="K10" s="105" t="str">
        <f t="shared" ref="K10:P10" si="0">"0x"&amp;DEC2HEX(K2*POWER(2,$I$2)+K3*POWER(2,$I$3)+K4*POWER(2,$I$4)+K5*POWER(2,$I$5)+K6*POWER(2,$I$6)+K7*POWER(2,$I$7)+K8*POWER(2,$I$8)+K9*POWER(2,$I$9),2)</f>
        <v>0x04</v>
      </c>
      <c r="L10" s="105" t="str">
        <f t="shared" si="0"/>
        <v>0x01</v>
      </c>
      <c r="M10" s="105" t="str">
        <f t="shared" si="0"/>
        <v>0x00</v>
      </c>
      <c r="N10" s="105" t="str">
        <f t="shared" si="0"/>
        <v>0x00</v>
      </c>
      <c r="O10" s="105" t="str">
        <f t="shared" si="0"/>
        <v>0x00</v>
      </c>
      <c r="P10" s="105" t="str">
        <f t="shared" si="0"/>
        <v>0x00</v>
      </c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x14ac:dyDescent="0.5">
      <c r="B11" s="14"/>
      <c r="D11" s="14"/>
      <c r="E11" s="14"/>
      <c r="F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x14ac:dyDescent="0.5">
      <c r="G12" s="13" t="s">
        <v>758</v>
      </c>
      <c r="J12" s="85" t="s">
        <v>681</v>
      </c>
      <c r="K12" s="85" t="s">
        <v>709</v>
      </c>
      <c r="L12" s="85" t="s">
        <v>663</v>
      </c>
      <c r="M12" s="85" t="s">
        <v>718</v>
      </c>
      <c r="N12" s="85" t="s">
        <v>690</v>
      </c>
      <c r="O12" s="85" t="s">
        <v>700</v>
      </c>
      <c r="P12" s="85" t="s">
        <v>672</v>
      </c>
      <c r="S12" s="101" t="s">
        <v>681</v>
      </c>
      <c r="T12" s="102" t="s">
        <v>682</v>
      </c>
      <c r="U12" s="102" t="s">
        <v>683</v>
      </c>
      <c r="V12" s="102" t="s">
        <v>684</v>
      </c>
      <c r="W12" s="102" t="s">
        <v>685</v>
      </c>
      <c r="X12" s="102" t="s">
        <v>686</v>
      </c>
      <c r="Y12" s="102" t="s">
        <v>687</v>
      </c>
      <c r="Z12" s="102" t="s">
        <v>688</v>
      </c>
      <c r="AA12" s="102" t="s">
        <v>689</v>
      </c>
    </row>
    <row r="13" spans="1:30" x14ac:dyDescent="0.5">
      <c r="A13" s="88">
        <v>5</v>
      </c>
      <c r="B13" s="89" t="s">
        <v>173</v>
      </c>
      <c r="C13" s="88" t="s">
        <v>184</v>
      </c>
      <c r="D13" s="89" t="s">
        <v>34</v>
      </c>
      <c r="E13" s="17"/>
      <c r="F13" s="89" t="s">
        <v>34</v>
      </c>
      <c r="G13" s="88" t="s">
        <v>184</v>
      </c>
      <c r="I13" s="13">
        <v>7</v>
      </c>
      <c r="J13" s="89">
        <v>0</v>
      </c>
      <c r="K13" s="89">
        <v>1</v>
      </c>
      <c r="L13" s="89">
        <v>0</v>
      </c>
      <c r="M13" s="17"/>
      <c r="N13" s="17"/>
      <c r="O13" s="17"/>
      <c r="P13" s="17"/>
      <c r="S13" s="101" t="s">
        <v>699</v>
      </c>
      <c r="T13" s="102" t="s">
        <v>173</v>
      </c>
      <c r="U13" s="102" t="s">
        <v>172</v>
      </c>
      <c r="V13" s="102" t="s">
        <v>171</v>
      </c>
      <c r="W13" s="102" t="s">
        <v>170</v>
      </c>
      <c r="X13" s="102" t="s">
        <v>169</v>
      </c>
      <c r="Y13" s="102" t="s">
        <v>168</v>
      </c>
      <c r="Z13" s="102" t="s">
        <v>167</v>
      </c>
      <c r="AA13" s="102" t="s">
        <v>166</v>
      </c>
    </row>
    <row r="14" spans="1:30" x14ac:dyDescent="0.5">
      <c r="A14" s="88">
        <v>4</v>
      </c>
      <c r="B14" s="89" t="s">
        <v>172</v>
      </c>
      <c r="C14" s="88" t="s">
        <v>183</v>
      </c>
      <c r="D14" s="89" t="s">
        <v>34</v>
      </c>
      <c r="E14" s="17"/>
      <c r="F14" s="89" t="s">
        <v>34</v>
      </c>
      <c r="G14" s="88" t="s">
        <v>183</v>
      </c>
      <c r="I14" s="13">
        <v>6</v>
      </c>
      <c r="J14" s="89">
        <v>0</v>
      </c>
      <c r="K14" s="89">
        <v>1</v>
      </c>
      <c r="L14" s="89">
        <v>0</v>
      </c>
      <c r="M14" s="17"/>
      <c r="N14" s="17"/>
      <c r="O14" s="17"/>
      <c r="P14" s="17"/>
      <c r="S14" s="101" t="s">
        <v>709</v>
      </c>
      <c r="T14" s="102" t="s">
        <v>710</v>
      </c>
      <c r="U14" s="102" t="s">
        <v>711</v>
      </c>
      <c r="V14" s="102" t="s">
        <v>712</v>
      </c>
      <c r="W14" s="102" t="s">
        <v>713</v>
      </c>
      <c r="X14" s="102" t="s">
        <v>714</v>
      </c>
      <c r="Y14" s="102" t="s">
        <v>715</v>
      </c>
      <c r="Z14" s="102" t="s">
        <v>716</v>
      </c>
      <c r="AA14" s="102" t="s">
        <v>717</v>
      </c>
    </row>
    <row r="15" spans="1:30" x14ac:dyDescent="0.5">
      <c r="A15" s="88">
        <v>3</v>
      </c>
      <c r="B15" s="89" t="s">
        <v>171</v>
      </c>
      <c r="C15" s="88" t="s">
        <v>182</v>
      </c>
      <c r="D15" s="89" t="s">
        <v>34</v>
      </c>
      <c r="E15" s="17"/>
      <c r="F15" s="89" t="s">
        <v>34</v>
      </c>
      <c r="G15" s="88" t="s">
        <v>182</v>
      </c>
      <c r="I15" s="13">
        <v>5</v>
      </c>
      <c r="J15" s="89">
        <v>0</v>
      </c>
      <c r="K15" s="89">
        <v>1</v>
      </c>
      <c r="L15" s="89">
        <v>0</v>
      </c>
      <c r="M15" s="17"/>
      <c r="N15" s="17"/>
      <c r="O15" s="17"/>
      <c r="P15" s="17"/>
      <c r="S15" s="101" t="s">
        <v>663</v>
      </c>
      <c r="T15" s="102" t="s">
        <v>664</v>
      </c>
      <c r="U15" s="102" t="s">
        <v>665</v>
      </c>
      <c r="V15" s="102" t="s">
        <v>666</v>
      </c>
      <c r="W15" s="102" t="s">
        <v>667</v>
      </c>
      <c r="X15" s="102" t="s">
        <v>668</v>
      </c>
      <c r="Y15" s="102" t="s">
        <v>669</v>
      </c>
      <c r="Z15" s="102" t="s">
        <v>670</v>
      </c>
      <c r="AA15" s="102" t="s">
        <v>671</v>
      </c>
    </row>
    <row r="16" spans="1:30" x14ac:dyDescent="0.5">
      <c r="A16" s="88">
        <v>2</v>
      </c>
      <c r="B16" s="89" t="s">
        <v>170</v>
      </c>
      <c r="C16" s="88" t="s">
        <v>181</v>
      </c>
      <c r="D16" s="89" t="s">
        <v>34</v>
      </c>
      <c r="E16" s="17"/>
      <c r="F16" s="89" t="s">
        <v>34</v>
      </c>
      <c r="G16" s="88" t="s">
        <v>181</v>
      </c>
      <c r="I16" s="13">
        <v>4</v>
      </c>
      <c r="J16" s="89">
        <v>0</v>
      </c>
      <c r="K16" s="89">
        <v>1</v>
      </c>
      <c r="L16" s="89">
        <v>0</v>
      </c>
      <c r="M16" s="17"/>
      <c r="N16" s="17"/>
      <c r="O16" s="17"/>
      <c r="P16" s="17"/>
      <c r="S16" s="101" t="s">
        <v>718</v>
      </c>
      <c r="T16" s="102" t="s">
        <v>719</v>
      </c>
      <c r="U16" s="102" t="s">
        <v>720</v>
      </c>
      <c r="V16" s="102" t="s">
        <v>721</v>
      </c>
      <c r="W16" s="102" t="s">
        <v>722</v>
      </c>
      <c r="X16" s="102" t="s">
        <v>723</v>
      </c>
      <c r="Y16" s="102" t="s">
        <v>724</v>
      </c>
      <c r="Z16" s="102" t="s">
        <v>725</v>
      </c>
      <c r="AA16" s="102" t="s">
        <v>726</v>
      </c>
    </row>
    <row r="17" spans="1:30" x14ac:dyDescent="0.5">
      <c r="A17" s="88">
        <v>41</v>
      </c>
      <c r="B17" s="89" t="s">
        <v>169</v>
      </c>
      <c r="C17" s="88" t="s">
        <v>188</v>
      </c>
      <c r="D17" s="89" t="s">
        <v>34</v>
      </c>
      <c r="E17" s="17"/>
      <c r="F17" s="80" t="s">
        <v>30</v>
      </c>
      <c r="G17" s="79" t="s">
        <v>27</v>
      </c>
      <c r="H17" s="76"/>
      <c r="I17" s="13">
        <v>3</v>
      </c>
      <c r="J17" s="80">
        <v>0</v>
      </c>
      <c r="K17" s="80">
        <v>0</v>
      </c>
      <c r="L17" s="80">
        <v>1</v>
      </c>
      <c r="M17" s="17"/>
      <c r="N17" s="17"/>
      <c r="O17" s="17"/>
      <c r="P17" s="17"/>
      <c r="S17" s="101" t="s">
        <v>690</v>
      </c>
      <c r="T17" s="102" t="s">
        <v>691</v>
      </c>
      <c r="U17" s="102" t="s">
        <v>692</v>
      </c>
      <c r="V17" s="102" t="s">
        <v>693</v>
      </c>
      <c r="W17" s="102" t="s">
        <v>694</v>
      </c>
      <c r="X17" s="102" t="s">
        <v>695</v>
      </c>
      <c r="Y17" s="102" t="s">
        <v>696</v>
      </c>
      <c r="Z17" s="102" t="s">
        <v>697</v>
      </c>
      <c r="AA17" s="102" t="s">
        <v>698</v>
      </c>
    </row>
    <row r="18" spans="1:30" x14ac:dyDescent="0.5">
      <c r="A18" s="88">
        <v>40</v>
      </c>
      <c r="B18" s="89" t="s">
        <v>168</v>
      </c>
      <c r="C18" s="88" t="s">
        <v>187</v>
      </c>
      <c r="D18" s="89" t="s">
        <v>34</v>
      </c>
      <c r="E18" s="17"/>
      <c r="F18" s="84" t="s">
        <v>34</v>
      </c>
      <c r="G18" s="83" t="s">
        <v>33</v>
      </c>
      <c r="H18" s="76"/>
      <c r="I18" s="13">
        <v>2</v>
      </c>
      <c r="J18" s="84">
        <v>0</v>
      </c>
      <c r="K18" s="84">
        <v>1</v>
      </c>
      <c r="L18" s="84">
        <v>0</v>
      </c>
      <c r="M18" s="84">
        <v>0</v>
      </c>
      <c r="N18" s="84">
        <v>0</v>
      </c>
      <c r="O18" s="84">
        <v>1</v>
      </c>
      <c r="P18" s="84">
        <v>0</v>
      </c>
      <c r="S18" s="101" t="s">
        <v>700</v>
      </c>
      <c r="T18" s="102" t="s">
        <v>701</v>
      </c>
      <c r="U18" s="102" t="s">
        <v>702</v>
      </c>
      <c r="V18" s="102" t="s">
        <v>703</v>
      </c>
      <c r="W18" s="102" t="s">
        <v>704</v>
      </c>
      <c r="X18" s="102" t="s">
        <v>705</v>
      </c>
      <c r="Y18" s="102" t="s">
        <v>706</v>
      </c>
      <c r="Z18" s="102" t="s">
        <v>707</v>
      </c>
      <c r="AA18" s="102" t="s">
        <v>708</v>
      </c>
    </row>
    <row r="19" spans="1:30" x14ac:dyDescent="0.5">
      <c r="A19" s="88">
        <v>39</v>
      </c>
      <c r="B19" s="89" t="s">
        <v>167</v>
      </c>
      <c r="C19" s="88" t="s">
        <v>186</v>
      </c>
      <c r="D19" s="89" t="s">
        <v>34</v>
      </c>
      <c r="E19" s="17"/>
      <c r="F19" s="84" t="s">
        <v>34</v>
      </c>
      <c r="G19" s="83" t="s">
        <v>32</v>
      </c>
      <c r="H19" s="76"/>
      <c r="I19" s="13">
        <v>1</v>
      </c>
      <c r="J19" s="84">
        <v>0</v>
      </c>
      <c r="K19" s="84">
        <v>1</v>
      </c>
      <c r="L19" s="84">
        <v>0</v>
      </c>
      <c r="M19" s="84">
        <v>0</v>
      </c>
      <c r="N19" s="84">
        <v>0</v>
      </c>
      <c r="O19" s="84">
        <v>1</v>
      </c>
      <c r="P19" s="84">
        <v>0</v>
      </c>
      <c r="S19" s="101" t="s">
        <v>672</v>
      </c>
      <c r="T19" s="102" t="s">
        <v>673</v>
      </c>
      <c r="U19" s="102" t="s">
        <v>674</v>
      </c>
      <c r="V19" s="102" t="s">
        <v>675</v>
      </c>
      <c r="W19" s="102" t="s">
        <v>676</v>
      </c>
      <c r="X19" s="102" t="s">
        <v>677</v>
      </c>
      <c r="Y19" s="102" t="s">
        <v>678</v>
      </c>
      <c r="Z19" s="102" t="s">
        <v>679</v>
      </c>
      <c r="AA19" s="102" t="s">
        <v>680</v>
      </c>
    </row>
    <row r="20" spans="1:30" x14ac:dyDescent="0.5">
      <c r="A20" s="88">
        <v>38</v>
      </c>
      <c r="B20" s="89" t="s">
        <v>166</v>
      </c>
      <c r="C20" s="88" t="s">
        <v>185</v>
      </c>
      <c r="D20" s="89" t="s">
        <v>34</v>
      </c>
      <c r="E20" s="17"/>
      <c r="F20" s="80" t="s">
        <v>30</v>
      </c>
      <c r="G20" s="79" t="s">
        <v>25</v>
      </c>
      <c r="H20" s="76"/>
      <c r="I20" s="13">
        <v>0</v>
      </c>
      <c r="J20" s="80">
        <v>0</v>
      </c>
      <c r="K20" s="80">
        <v>0</v>
      </c>
      <c r="L20" s="80">
        <v>1</v>
      </c>
      <c r="M20" s="17"/>
      <c r="N20" s="17"/>
      <c r="O20" s="17"/>
      <c r="P20" s="17"/>
      <c r="S20" s="14"/>
      <c r="T20" s="14"/>
      <c r="U20" s="14"/>
      <c r="V20" s="14"/>
      <c r="W20" s="14"/>
      <c r="X20" s="14"/>
      <c r="Y20" s="14"/>
      <c r="Z20" s="14"/>
      <c r="AA20" s="14"/>
    </row>
    <row r="21" spans="1:30" x14ac:dyDescent="0.5">
      <c r="B21" s="14"/>
      <c r="D21" s="14"/>
      <c r="E21" s="14"/>
      <c r="F21" s="14"/>
      <c r="J21" s="105" t="str">
        <f>"0x"&amp;DEC2HEX(J13*POWER(2,$I$13)+J14*POWER(2,$I$14)+J15*POWER(2,$I$15)+J16*POWER(2,$I$16)+J17*POWER(2,$I$17)+J18*POWER(2,$I$18)+J19*POWER(2,$I$19)+J20*POWER(2,$I$20),2)</f>
        <v>0x00</v>
      </c>
      <c r="K21" s="105" t="str">
        <f t="shared" ref="K21:P21" si="1">"0x"&amp;DEC2HEX(K13*POWER(2,$I$13)+K14*POWER(2,$I$14)+K15*POWER(2,$I$15)+K16*POWER(2,$I$16)+K17*POWER(2,$I$17)+K18*POWER(2,$I$18)+K19*POWER(2,$I$19)+K20*POWER(2,$I$20),2)</f>
        <v>0xF6</v>
      </c>
      <c r="L21" s="105" t="str">
        <f t="shared" si="1"/>
        <v>0x09</v>
      </c>
      <c r="M21" s="105" t="str">
        <f t="shared" si="1"/>
        <v>0x00</v>
      </c>
      <c r="N21" s="105" t="str">
        <f t="shared" si="1"/>
        <v>0x00</v>
      </c>
      <c r="O21" s="105" t="str">
        <f t="shared" si="1"/>
        <v>0x06</v>
      </c>
      <c r="P21" s="105" t="str">
        <f t="shared" si="1"/>
        <v>0x00</v>
      </c>
      <c r="S21" s="14"/>
      <c r="T21" s="14"/>
      <c r="U21" s="14"/>
      <c r="V21" s="14"/>
      <c r="W21" s="14"/>
      <c r="X21" s="14"/>
      <c r="Y21" s="14"/>
      <c r="Z21" s="14"/>
      <c r="AA21" s="14"/>
    </row>
    <row r="22" spans="1:30" x14ac:dyDescent="0.5">
      <c r="S22" s="14"/>
      <c r="T22" s="14"/>
      <c r="U22" s="14"/>
      <c r="V22" s="14"/>
      <c r="W22" s="14"/>
      <c r="X22" s="14"/>
      <c r="Y22" s="14"/>
      <c r="Z22" s="14"/>
      <c r="AA22" s="14"/>
      <c r="AC22" s="14"/>
    </row>
    <row r="23" spans="1:30" x14ac:dyDescent="0.5">
      <c r="G23" s="13" t="s">
        <v>758</v>
      </c>
      <c r="J23" s="85" t="s">
        <v>617</v>
      </c>
      <c r="K23" s="85" t="s">
        <v>645</v>
      </c>
      <c r="L23" s="85" t="s">
        <v>601</v>
      </c>
      <c r="M23" s="85" t="s">
        <v>654</v>
      </c>
      <c r="N23" s="85" t="s">
        <v>626</v>
      </c>
      <c r="O23" s="85" t="s">
        <v>636</v>
      </c>
      <c r="P23" s="85" t="s">
        <v>608</v>
      </c>
      <c r="S23" s="101" t="s">
        <v>617</v>
      </c>
      <c r="T23" s="102" t="s">
        <v>618</v>
      </c>
      <c r="U23" s="102" t="s">
        <v>619</v>
      </c>
      <c r="V23" s="102" t="s">
        <v>620</v>
      </c>
      <c r="W23" s="102" t="s">
        <v>621</v>
      </c>
      <c r="X23" s="102" t="s">
        <v>622</v>
      </c>
      <c r="Y23" s="102" t="s">
        <v>623</v>
      </c>
      <c r="Z23" s="102" t="s">
        <v>624</v>
      </c>
      <c r="AA23" s="102" t="s">
        <v>625</v>
      </c>
      <c r="AD23" s="14"/>
    </row>
    <row r="24" spans="1:30" x14ac:dyDescent="0.5">
      <c r="A24" s="79">
        <v>1</v>
      </c>
      <c r="B24" s="80" t="s">
        <v>23</v>
      </c>
      <c r="C24" s="79" t="s">
        <v>29</v>
      </c>
      <c r="D24" s="80" t="s">
        <v>30</v>
      </c>
      <c r="E24" s="17"/>
      <c r="F24" s="23" t="s">
        <v>34</v>
      </c>
      <c r="G24" s="95"/>
      <c r="H24" s="94" t="s">
        <v>760</v>
      </c>
      <c r="I24" s="13">
        <v>7</v>
      </c>
      <c r="J24" s="23">
        <v>0</v>
      </c>
      <c r="K24" s="23">
        <v>1</v>
      </c>
      <c r="L24" s="23">
        <v>0</v>
      </c>
      <c r="M24" s="23">
        <v>0</v>
      </c>
      <c r="N24" s="17"/>
      <c r="O24" s="17"/>
      <c r="P24" s="17"/>
      <c r="S24" s="101" t="s">
        <v>635</v>
      </c>
      <c r="T24" s="102" t="s">
        <v>23</v>
      </c>
      <c r="U24" s="102" t="s">
        <v>22</v>
      </c>
      <c r="V24" s="102" t="s">
        <v>21</v>
      </c>
      <c r="W24" s="102" t="s">
        <v>20</v>
      </c>
      <c r="X24" s="102" t="s">
        <v>19</v>
      </c>
      <c r="Y24" s="102" t="s">
        <v>18</v>
      </c>
      <c r="Z24" s="102" t="s">
        <v>17</v>
      </c>
      <c r="AA24" s="102" t="s">
        <v>16</v>
      </c>
    </row>
    <row r="25" spans="1:30" x14ac:dyDescent="0.5">
      <c r="A25" s="79">
        <v>44</v>
      </c>
      <c r="B25" s="80" t="s">
        <v>22</v>
      </c>
      <c r="C25" s="79" t="s">
        <v>28</v>
      </c>
      <c r="D25" s="80" t="s">
        <v>30</v>
      </c>
      <c r="E25" s="17"/>
      <c r="F25" s="80" t="s">
        <v>30</v>
      </c>
      <c r="G25" s="79" t="s">
        <v>28</v>
      </c>
      <c r="I25" s="13">
        <v>6</v>
      </c>
      <c r="J25" s="80">
        <v>0</v>
      </c>
      <c r="K25" s="80">
        <v>0</v>
      </c>
      <c r="L25" s="80">
        <v>1</v>
      </c>
      <c r="M25" s="17"/>
      <c r="N25" s="17"/>
      <c r="O25" s="17"/>
      <c r="P25" s="17"/>
      <c r="S25" s="101" t="s">
        <v>645</v>
      </c>
      <c r="T25" s="102" t="s">
        <v>646</v>
      </c>
      <c r="U25" s="102" t="s">
        <v>647</v>
      </c>
      <c r="V25" s="102" t="s">
        <v>648</v>
      </c>
      <c r="W25" s="102" t="s">
        <v>649</v>
      </c>
      <c r="X25" s="102" t="s">
        <v>650</v>
      </c>
      <c r="Y25" s="102" t="s">
        <v>651</v>
      </c>
      <c r="Z25" s="102" t="s">
        <v>652</v>
      </c>
      <c r="AA25" s="102" t="s">
        <v>653</v>
      </c>
    </row>
    <row r="26" spans="1:30" x14ac:dyDescent="0.5">
      <c r="A26" s="79">
        <v>43</v>
      </c>
      <c r="B26" s="80" t="s">
        <v>21</v>
      </c>
      <c r="C26" s="79" t="s">
        <v>27</v>
      </c>
      <c r="D26" s="80" t="s">
        <v>30</v>
      </c>
      <c r="E26" s="17"/>
      <c r="F26" s="23" t="s">
        <v>34</v>
      </c>
      <c r="G26" s="95"/>
      <c r="I26" s="13">
        <v>5</v>
      </c>
      <c r="J26" s="23">
        <v>0</v>
      </c>
      <c r="K26" s="23">
        <v>1</v>
      </c>
      <c r="L26" s="23">
        <v>0</v>
      </c>
      <c r="M26" s="23">
        <v>0</v>
      </c>
      <c r="N26" s="17"/>
      <c r="O26" s="17"/>
      <c r="P26" s="17"/>
      <c r="S26" s="101" t="s">
        <v>601</v>
      </c>
      <c r="T26" s="102" t="s">
        <v>602</v>
      </c>
      <c r="U26" s="102" t="s">
        <v>603</v>
      </c>
      <c r="V26" s="102" t="s">
        <v>604</v>
      </c>
      <c r="W26" s="102" t="s">
        <v>605</v>
      </c>
      <c r="X26" s="102" t="s">
        <v>606</v>
      </c>
      <c r="Y26" s="102" t="s">
        <v>607</v>
      </c>
      <c r="Z26" s="104" t="s">
        <v>449</v>
      </c>
      <c r="AA26" s="104" t="s">
        <v>449</v>
      </c>
    </row>
    <row r="27" spans="1:30" x14ac:dyDescent="0.5">
      <c r="A27" s="79">
        <v>42</v>
      </c>
      <c r="B27" s="80" t="s">
        <v>20</v>
      </c>
      <c r="C27" s="79" t="s">
        <v>26</v>
      </c>
      <c r="D27" s="80" t="s">
        <v>30</v>
      </c>
      <c r="E27" s="17"/>
      <c r="F27" s="80" t="s">
        <v>30</v>
      </c>
      <c r="G27" s="79" t="s">
        <v>26</v>
      </c>
      <c r="I27" s="13">
        <v>4</v>
      </c>
      <c r="J27" s="80">
        <v>0</v>
      </c>
      <c r="K27" s="80">
        <v>0</v>
      </c>
      <c r="L27" s="80">
        <v>1</v>
      </c>
      <c r="M27" s="17"/>
      <c r="N27" s="17"/>
      <c r="O27" s="17"/>
      <c r="P27" s="17"/>
      <c r="S27" s="101" t="s">
        <v>654</v>
      </c>
      <c r="T27" s="102" t="s">
        <v>655</v>
      </c>
      <c r="U27" s="102" t="s">
        <v>656</v>
      </c>
      <c r="V27" s="102" t="s">
        <v>657</v>
      </c>
      <c r="W27" s="102" t="s">
        <v>658</v>
      </c>
      <c r="X27" s="102" t="s">
        <v>659</v>
      </c>
      <c r="Y27" s="102" t="s">
        <v>660</v>
      </c>
      <c r="Z27" s="102" t="s">
        <v>661</v>
      </c>
      <c r="AA27" s="102" t="s">
        <v>662</v>
      </c>
    </row>
    <row r="28" spans="1:30" x14ac:dyDescent="0.5">
      <c r="A28" s="79">
        <v>37</v>
      </c>
      <c r="B28" s="80" t="s">
        <v>19</v>
      </c>
      <c r="C28" s="79" t="s">
        <v>25</v>
      </c>
      <c r="D28" s="80" t="s">
        <v>30</v>
      </c>
      <c r="E28" s="17"/>
      <c r="F28" s="23" t="s">
        <v>34</v>
      </c>
      <c r="G28" s="95"/>
      <c r="I28" s="13">
        <v>3</v>
      </c>
      <c r="J28" s="23">
        <v>0</v>
      </c>
      <c r="K28" s="23">
        <v>1</v>
      </c>
      <c r="L28" s="23">
        <v>0</v>
      </c>
      <c r="M28" s="23">
        <v>0</v>
      </c>
      <c r="N28" s="17"/>
      <c r="O28" s="17"/>
      <c r="P28" s="17"/>
      <c r="S28" s="101" t="s">
        <v>626</v>
      </c>
      <c r="T28" s="102" t="s">
        <v>627</v>
      </c>
      <c r="U28" s="102" t="s">
        <v>628</v>
      </c>
      <c r="V28" s="102" t="s">
        <v>629</v>
      </c>
      <c r="W28" s="102" t="s">
        <v>630</v>
      </c>
      <c r="X28" s="102" t="s">
        <v>631</v>
      </c>
      <c r="Y28" s="102" t="s">
        <v>632</v>
      </c>
      <c r="Z28" s="102" t="s">
        <v>633</v>
      </c>
      <c r="AA28" s="102" t="s">
        <v>634</v>
      </c>
    </row>
    <row r="29" spans="1:30" x14ac:dyDescent="0.5">
      <c r="A29" s="79">
        <v>36</v>
      </c>
      <c r="B29" s="80" t="s">
        <v>18</v>
      </c>
      <c r="C29" s="79" t="s">
        <v>24</v>
      </c>
      <c r="D29" s="80" t="s">
        <v>30</v>
      </c>
      <c r="E29" s="17"/>
      <c r="F29" s="80" t="s">
        <v>30</v>
      </c>
      <c r="G29" s="79" t="s">
        <v>24</v>
      </c>
      <c r="I29" s="13">
        <v>2</v>
      </c>
      <c r="J29" s="80">
        <v>0</v>
      </c>
      <c r="K29" s="80">
        <v>0</v>
      </c>
      <c r="L29" s="80">
        <v>1</v>
      </c>
      <c r="M29" s="17"/>
      <c r="N29" s="17"/>
      <c r="O29" s="17"/>
      <c r="P29" s="17"/>
      <c r="S29" s="101" t="s">
        <v>636</v>
      </c>
      <c r="T29" s="102" t="s">
        <v>637</v>
      </c>
      <c r="U29" s="102" t="s">
        <v>638</v>
      </c>
      <c r="V29" s="102" t="s">
        <v>639</v>
      </c>
      <c r="W29" s="102" t="s">
        <v>640</v>
      </c>
      <c r="X29" s="102" t="s">
        <v>641</v>
      </c>
      <c r="Y29" s="102" t="s">
        <v>642</v>
      </c>
      <c r="Z29" s="102" t="s">
        <v>643</v>
      </c>
      <c r="AA29" s="102" t="s">
        <v>644</v>
      </c>
    </row>
    <row r="30" spans="1:30" x14ac:dyDescent="0.5">
      <c r="A30" s="83">
        <v>35</v>
      </c>
      <c r="B30" s="84" t="s">
        <v>17</v>
      </c>
      <c r="C30" s="83" t="s">
        <v>33</v>
      </c>
      <c r="D30" s="84" t="s">
        <v>34</v>
      </c>
      <c r="E30" s="17"/>
      <c r="F30" s="23" t="s">
        <v>34</v>
      </c>
      <c r="G30" s="95"/>
      <c r="I30" s="13">
        <v>1</v>
      </c>
      <c r="J30" s="23">
        <v>0</v>
      </c>
      <c r="K30" s="23">
        <v>1</v>
      </c>
      <c r="L30" s="78">
        <v>0</v>
      </c>
      <c r="M30" s="23">
        <v>0</v>
      </c>
      <c r="N30" s="17"/>
      <c r="O30" s="17"/>
      <c r="P30" s="17"/>
      <c r="S30" s="101" t="s">
        <v>608</v>
      </c>
      <c r="T30" s="102" t="s">
        <v>609</v>
      </c>
      <c r="U30" s="102" t="s">
        <v>610</v>
      </c>
      <c r="V30" s="102" t="s">
        <v>611</v>
      </c>
      <c r="W30" s="102" t="s">
        <v>612</v>
      </c>
      <c r="X30" s="102" t="s">
        <v>613</v>
      </c>
      <c r="Y30" s="102" t="s">
        <v>614</v>
      </c>
      <c r="Z30" s="102" t="s">
        <v>615</v>
      </c>
      <c r="AA30" s="102" t="s">
        <v>616</v>
      </c>
    </row>
    <row r="31" spans="1:30" x14ac:dyDescent="0.5">
      <c r="A31" s="83">
        <v>32</v>
      </c>
      <c r="B31" s="84" t="s">
        <v>16</v>
      </c>
      <c r="C31" s="83" t="s">
        <v>32</v>
      </c>
      <c r="D31" s="84" t="s">
        <v>34</v>
      </c>
      <c r="E31" s="17"/>
      <c r="F31" s="23" t="s">
        <v>34</v>
      </c>
      <c r="G31" s="95"/>
      <c r="H31" s="94" t="s">
        <v>759</v>
      </c>
      <c r="I31" s="13">
        <v>0</v>
      </c>
      <c r="J31" s="23">
        <v>0</v>
      </c>
      <c r="K31" s="23">
        <v>1</v>
      </c>
      <c r="L31" s="78">
        <v>0</v>
      </c>
      <c r="M31" s="23">
        <v>0</v>
      </c>
      <c r="N31" s="17"/>
      <c r="O31" s="17"/>
      <c r="P31" s="17"/>
      <c r="S31" s="14"/>
      <c r="T31" s="14"/>
      <c r="U31" s="14"/>
      <c r="V31" s="14"/>
      <c r="W31" s="14"/>
      <c r="X31" s="14"/>
      <c r="Y31" s="14"/>
      <c r="Z31" s="14"/>
      <c r="AA31" s="14"/>
    </row>
    <row r="32" spans="1:30" x14ac:dyDescent="0.5">
      <c r="J32" s="105" t="str">
        <f>"0x"&amp;DEC2HEX(J24*POWER(2,$I$24)+J25*POWER(2,$I$25)+J26*POWER(2,$I$26)+J27*POWER(2,$I$27)+J28*POWER(2,$I$28)+J29*POWER(2,$I$29)+J30*POWER(2,$I$30)+J31*POWER(2,$I$31),2)</f>
        <v>0x00</v>
      </c>
      <c r="K32" s="105" t="str">
        <f t="shared" ref="K32:P32" si="2">"0x"&amp;DEC2HEX(K24*POWER(2,$I$24)+K25*POWER(2,$I$25)+K26*POWER(2,$I$26)+K27*POWER(2,$I$27)+K28*POWER(2,$I$28)+K29*POWER(2,$I$29)+K30*POWER(2,$I$30)+K31*POWER(2,$I$31),2)</f>
        <v>0xAB</v>
      </c>
      <c r="L32" s="105" t="str">
        <f t="shared" si="2"/>
        <v>0x54</v>
      </c>
      <c r="M32" s="105" t="str">
        <f t="shared" si="2"/>
        <v>0x00</v>
      </c>
      <c r="N32" s="105" t="str">
        <f t="shared" si="2"/>
        <v>0x00</v>
      </c>
      <c r="O32" s="105" t="str">
        <f t="shared" si="2"/>
        <v>0x00</v>
      </c>
      <c r="P32" s="105" t="str">
        <f t="shared" si="2"/>
        <v>0x00</v>
      </c>
      <c r="S32" s="14"/>
      <c r="T32" s="14"/>
      <c r="U32" s="14"/>
      <c r="V32" s="14"/>
      <c r="W32" s="14"/>
      <c r="X32" s="14"/>
      <c r="Y32" s="14"/>
      <c r="Z32" s="14"/>
      <c r="AA32" s="14"/>
    </row>
    <row r="34" spans="1:30" x14ac:dyDescent="0.5">
      <c r="G34" s="13" t="s">
        <v>758</v>
      </c>
      <c r="J34" s="85" t="s">
        <v>553</v>
      </c>
      <c r="K34" s="85" t="s">
        <v>581</v>
      </c>
      <c r="L34" s="85" t="s">
        <v>534</v>
      </c>
      <c r="M34" s="85" t="s">
        <v>590</v>
      </c>
      <c r="N34" s="85" t="s">
        <v>562</v>
      </c>
      <c r="O34" s="85" t="s">
        <v>572</v>
      </c>
      <c r="P34" s="85" t="s">
        <v>544</v>
      </c>
      <c r="Q34" s="16" t="s">
        <v>541</v>
      </c>
      <c r="S34" s="101" t="s">
        <v>553</v>
      </c>
      <c r="T34" s="102" t="s">
        <v>554</v>
      </c>
      <c r="U34" s="102" t="s">
        <v>555</v>
      </c>
      <c r="V34" s="102" t="s">
        <v>556</v>
      </c>
      <c r="W34" s="102" t="s">
        <v>557</v>
      </c>
      <c r="X34" s="102" t="s">
        <v>558</v>
      </c>
      <c r="Y34" s="102" t="s">
        <v>559</v>
      </c>
      <c r="Z34" s="102" t="s">
        <v>560</v>
      </c>
      <c r="AA34" s="102" t="s">
        <v>561</v>
      </c>
    </row>
    <row r="35" spans="1:30" x14ac:dyDescent="0.5">
      <c r="A35" s="86">
        <v>17</v>
      </c>
      <c r="B35" s="87" t="s">
        <v>15</v>
      </c>
      <c r="C35" s="86" t="s">
        <v>43</v>
      </c>
      <c r="D35" s="87" t="s">
        <v>30</v>
      </c>
      <c r="E35" s="17"/>
      <c r="F35" s="87" t="s">
        <v>30</v>
      </c>
      <c r="G35" s="86" t="s">
        <v>43</v>
      </c>
      <c r="I35" s="13">
        <v>7</v>
      </c>
      <c r="J35" s="87">
        <v>0</v>
      </c>
      <c r="K35" s="87">
        <v>0</v>
      </c>
      <c r="L35" s="78">
        <v>0</v>
      </c>
      <c r="M35" s="17"/>
      <c r="N35" s="17"/>
      <c r="O35" s="17"/>
      <c r="P35" s="17"/>
      <c r="Q35" s="78">
        <v>0</v>
      </c>
      <c r="S35" s="101" t="s">
        <v>571</v>
      </c>
      <c r="T35" s="102" t="s">
        <v>15</v>
      </c>
      <c r="U35" s="102" t="s">
        <v>14</v>
      </c>
      <c r="V35" s="102" t="s">
        <v>13</v>
      </c>
      <c r="W35" s="102" t="s">
        <v>12</v>
      </c>
      <c r="X35" s="102" t="s">
        <v>11</v>
      </c>
      <c r="Y35" s="102" t="s">
        <v>10</v>
      </c>
      <c r="Z35" s="102" t="s">
        <v>9</v>
      </c>
      <c r="AA35" s="102" t="s">
        <v>8</v>
      </c>
      <c r="AC35" s="14"/>
      <c r="AD35" s="14"/>
    </row>
    <row r="36" spans="1:30" x14ac:dyDescent="0.5">
      <c r="A36" s="81">
        <v>16</v>
      </c>
      <c r="B36" s="82" t="s">
        <v>14</v>
      </c>
      <c r="C36" s="81" t="s">
        <v>46</v>
      </c>
      <c r="D36" s="82" t="s">
        <v>30</v>
      </c>
      <c r="E36" s="17"/>
      <c r="F36" s="82" t="s">
        <v>30</v>
      </c>
      <c r="G36" s="81" t="s">
        <v>46</v>
      </c>
      <c r="I36" s="13">
        <v>6</v>
      </c>
      <c r="J36" s="82">
        <v>1</v>
      </c>
      <c r="K36" s="82">
        <v>0</v>
      </c>
      <c r="L36" s="78">
        <v>0</v>
      </c>
      <c r="M36" s="17"/>
      <c r="N36" s="17"/>
      <c r="O36" s="17"/>
      <c r="P36" s="17"/>
      <c r="Q36" s="78">
        <v>0</v>
      </c>
      <c r="S36" s="101" t="s">
        <v>581</v>
      </c>
      <c r="T36" s="102" t="s">
        <v>582</v>
      </c>
      <c r="U36" s="102" t="s">
        <v>583</v>
      </c>
      <c r="V36" s="102" t="s">
        <v>584</v>
      </c>
      <c r="W36" s="102" t="s">
        <v>585</v>
      </c>
      <c r="X36" s="102" t="s">
        <v>586</v>
      </c>
      <c r="Y36" s="102" t="s">
        <v>587</v>
      </c>
      <c r="Z36" s="102" t="s">
        <v>588</v>
      </c>
      <c r="AA36" s="102" t="s">
        <v>589</v>
      </c>
      <c r="AC36" s="14"/>
      <c r="AD36" s="14"/>
    </row>
    <row r="37" spans="1:30" x14ac:dyDescent="0.5">
      <c r="A37" s="81">
        <v>15</v>
      </c>
      <c r="B37" s="82" t="s">
        <v>13</v>
      </c>
      <c r="C37" s="81" t="s">
        <v>45</v>
      </c>
      <c r="D37" s="82" t="s">
        <v>34</v>
      </c>
      <c r="E37" s="17"/>
      <c r="F37" s="82" t="s">
        <v>34</v>
      </c>
      <c r="G37" s="81" t="s">
        <v>45</v>
      </c>
      <c r="I37" s="13">
        <v>5</v>
      </c>
      <c r="J37" s="82">
        <v>0</v>
      </c>
      <c r="K37" s="82">
        <v>1</v>
      </c>
      <c r="L37" s="82">
        <v>0</v>
      </c>
      <c r="M37" s="17"/>
      <c r="N37" s="17"/>
      <c r="O37" s="17"/>
      <c r="P37" s="17"/>
      <c r="Q37" s="78">
        <v>0</v>
      </c>
      <c r="S37" s="101" t="s">
        <v>534</v>
      </c>
      <c r="T37" s="100" t="s">
        <v>449</v>
      </c>
      <c r="U37" s="100" t="s">
        <v>449</v>
      </c>
      <c r="V37" s="98" t="s">
        <v>535</v>
      </c>
      <c r="W37" s="98" t="s">
        <v>536</v>
      </c>
      <c r="X37" s="98" t="s">
        <v>537</v>
      </c>
      <c r="Y37" s="98" t="s">
        <v>538</v>
      </c>
      <c r="Z37" s="98" t="s">
        <v>539</v>
      </c>
      <c r="AA37" s="98" t="s">
        <v>540</v>
      </c>
      <c r="AC37" s="14"/>
      <c r="AD37" s="14"/>
    </row>
    <row r="38" spans="1:30" x14ac:dyDescent="0.5">
      <c r="A38" s="81">
        <v>14</v>
      </c>
      <c r="B38" s="82" t="s">
        <v>12</v>
      </c>
      <c r="C38" s="81" t="s">
        <v>44</v>
      </c>
      <c r="D38" s="82" t="s">
        <v>30</v>
      </c>
      <c r="E38" s="17"/>
      <c r="F38" s="82" t="s">
        <v>30</v>
      </c>
      <c r="G38" s="81" t="s">
        <v>44</v>
      </c>
      <c r="I38" s="13">
        <v>4</v>
      </c>
      <c r="J38" s="82">
        <v>0</v>
      </c>
      <c r="K38" s="82">
        <v>0</v>
      </c>
      <c r="L38" s="82">
        <v>0</v>
      </c>
      <c r="M38" s="17"/>
      <c r="N38" s="17"/>
      <c r="O38" s="17"/>
      <c r="P38" s="17"/>
      <c r="Q38" s="78">
        <v>0</v>
      </c>
      <c r="S38" s="101" t="s">
        <v>590</v>
      </c>
      <c r="T38" s="98" t="s">
        <v>591</v>
      </c>
      <c r="U38" s="98" t="s">
        <v>592</v>
      </c>
      <c r="V38" s="98" t="s">
        <v>593</v>
      </c>
      <c r="W38" s="98" t="s">
        <v>594</v>
      </c>
      <c r="X38" s="98" t="s">
        <v>595</v>
      </c>
      <c r="Y38" s="98" t="s">
        <v>596</v>
      </c>
      <c r="Z38" s="98" t="s">
        <v>597</v>
      </c>
      <c r="AA38" s="98" t="s">
        <v>598</v>
      </c>
      <c r="AC38" s="14"/>
      <c r="AD38" s="14"/>
    </row>
    <row r="39" spans="1:30" x14ac:dyDescent="0.5">
      <c r="A39" s="83">
        <v>11</v>
      </c>
      <c r="B39" s="84" t="s">
        <v>11</v>
      </c>
      <c r="C39" s="83" t="s">
        <v>31</v>
      </c>
      <c r="D39" s="84" t="s">
        <v>34</v>
      </c>
      <c r="E39" s="17"/>
      <c r="F39" s="84" t="s">
        <v>34</v>
      </c>
      <c r="G39" s="83" t="s">
        <v>31</v>
      </c>
      <c r="I39" s="13">
        <v>3</v>
      </c>
      <c r="J39" s="84">
        <v>0</v>
      </c>
      <c r="K39" s="84">
        <v>1</v>
      </c>
      <c r="L39" s="84">
        <v>0</v>
      </c>
      <c r="M39" s="84">
        <v>0</v>
      </c>
      <c r="N39" s="84">
        <v>0</v>
      </c>
      <c r="O39" s="84">
        <v>1</v>
      </c>
      <c r="P39" s="84">
        <v>0</v>
      </c>
      <c r="Q39" s="78">
        <v>0</v>
      </c>
      <c r="S39" s="101" t="s">
        <v>562</v>
      </c>
      <c r="T39" s="98" t="s">
        <v>563</v>
      </c>
      <c r="U39" s="98" t="s">
        <v>564</v>
      </c>
      <c r="V39" s="98" t="s">
        <v>565</v>
      </c>
      <c r="W39" s="98" t="s">
        <v>566</v>
      </c>
      <c r="X39" s="98" t="s">
        <v>567</v>
      </c>
      <c r="Y39" s="98" t="s">
        <v>568</v>
      </c>
      <c r="Z39" s="98" t="s">
        <v>569</v>
      </c>
      <c r="AA39" s="98" t="s">
        <v>570</v>
      </c>
      <c r="AC39" s="14"/>
      <c r="AD39" s="14"/>
    </row>
    <row r="40" spans="1:30" x14ac:dyDescent="0.5">
      <c r="A40" s="75">
        <v>10</v>
      </c>
      <c r="B40" s="23" t="s">
        <v>10</v>
      </c>
      <c r="C40" s="75" t="s">
        <v>180</v>
      </c>
      <c r="D40" s="23" t="s">
        <v>34</v>
      </c>
      <c r="E40" s="17"/>
      <c r="F40" s="23" t="s">
        <v>34</v>
      </c>
      <c r="G40" s="75" t="s">
        <v>180</v>
      </c>
      <c r="I40" s="13">
        <v>2</v>
      </c>
      <c r="J40" s="23">
        <v>0</v>
      </c>
      <c r="K40" s="23">
        <v>1</v>
      </c>
      <c r="L40" s="23">
        <v>0</v>
      </c>
      <c r="M40" s="17"/>
      <c r="N40" s="17"/>
      <c r="O40" s="17"/>
      <c r="P40" s="17"/>
      <c r="Q40" s="78">
        <v>0</v>
      </c>
      <c r="S40" s="101" t="s">
        <v>572</v>
      </c>
      <c r="T40" s="98" t="s">
        <v>573</v>
      </c>
      <c r="U40" s="98" t="s">
        <v>574</v>
      </c>
      <c r="V40" s="98" t="s">
        <v>575</v>
      </c>
      <c r="W40" s="98" t="s">
        <v>576</v>
      </c>
      <c r="X40" s="98" t="s">
        <v>577</v>
      </c>
      <c r="Y40" s="98" t="s">
        <v>578</v>
      </c>
      <c r="Z40" s="98" t="s">
        <v>579</v>
      </c>
      <c r="AA40" s="98" t="s">
        <v>580</v>
      </c>
      <c r="AC40" s="14"/>
      <c r="AD40" s="14"/>
    </row>
    <row r="41" spans="1:30" x14ac:dyDescent="0.5">
      <c r="A41" s="86">
        <v>9</v>
      </c>
      <c r="B41" s="87" t="s">
        <v>9</v>
      </c>
      <c r="C41" s="86" t="s">
        <v>42</v>
      </c>
      <c r="D41" s="87" t="s">
        <v>30</v>
      </c>
      <c r="E41" s="17"/>
      <c r="F41" s="87" t="s">
        <v>30</v>
      </c>
      <c r="G41" s="86" t="s">
        <v>42</v>
      </c>
      <c r="I41" s="13">
        <v>1</v>
      </c>
      <c r="J41" s="87">
        <v>0</v>
      </c>
      <c r="K41" s="87">
        <v>0</v>
      </c>
      <c r="L41" s="87">
        <v>0</v>
      </c>
      <c r="M41" s="17"/>
      <c r="N41" s="17"/>
      <c r="O41" s="17"/>
      <c r="P41" s="17"/>
      <c r="Q41" s="16"/>
      <c r="S41" s="101" t="s">
        <v>544</v>
      </c>
      <c r="T41" s="98" t="s">
        <v>545</v>
      </c>
      <c r="U41" s="98" t="s">
        <v>546</v>
      </c>
      <c r="V41" s="98" t="s">
        <v>547</v>
      </c>
      <c r="W41" s="98" t="s">
        <v>548</v>
      </c>
      <c r="X41" s="98" t="s">
        <v>549</v>
      </c>
      <c r="Y41" s="98" t="s">
        <v>550</v>
      </c>
      <c r="Z41" s="98" t="s">
        <v>551</v>
      </c>
      <c r="AA41" s="98" t="s">
        <v>552</v>
      </c>
      <c r="AC41" s="14"/>
      <c r="AD41" s="14"/>
    </row>
    <row r="42" spans="1:30" x14ac:dyDescent="0.5">
      <c r="A42" s="20">
        <v>8</v>
      </c>
      <c r="B42" s="74" t="s">
        <v>8</v>
      </c>
      <c r="C42" s="20" t="s">
        <v>41</v>
      </c>
      <c r="D42" s="74" t="s">
        <v>35</v>
      </c>
      <c r="E42" s="17"/>
      <c r="F42" s="74" t="s">
        <v>35</v>
      </c>
      <c r="G42" s="20" t="s">
        <v>41</v>
      </c>
      <c r="I42" s="13">
        <v>0</v>
      </c>
      <c r="J42" s="74">
        <v>0</v>
      </c>
      <c r="K42" s="74">
        <v>1</v>
      </c>
      <c r="L42" s="74">
        <v>1</v>
      </c>
      <c r="M42" s="74">
        <v>0</v>
      </c>
      <c r="N42" s="74">
        <v>0</v>
      </c>
      <c r="O42" s="17">
        <v>0</v>
      </c>
      <c r="P42" s="74">
        <v>0</v>
      </c>
      <c r="Q42" s="74">
        <v>0</v>
      </c>
      <c r="S42" s="101" t="s">
        <v>541</v>
      </c>
      <c r="T42" s="100" t="s">
        <v>449</v>
      </c>
      <c r="U42" s="100" t="s">
        <v>449</v>
      </c>
      <c r="V42" s="100" t="s">
        <v>449</v>
      </c>
      <c r="W42" s="100" t="s">
        <v>449</v>
      </c>
      <c r="X42" s="100" t="s">
        <v>449</v>
      </c>
      <c r="Y42" s="100" t="s">
        <v>449</v>
      </c>
      <c r="Z42" s="103" t="s">
        <v>542</v>
      </c>
      <c r="AA42" s="103" t="s">
        <v>543</v>
      </c>
      <c r="AC42" s="96" t="s">
        <v>599</v>
      </c>
      <c r="AD42" s="14"/>
    </row>
    <row r="43" spans="1:30" x14ac:dyDescent="0.5">
      <c r="J43" s="105" t="str">
        <f>"0x"&amp;DEC2HEX(J35*POWER(2,$I$35)+J36*POWER(2,$I$36)+J37*POWER(2,$I$37)+J38*POWER(2,$I$38)+J39*POWER(2,$I$39)+J40*POWER(2,$I$40)+J41*POWER(2,$I$41)+J42*POWER(2,$I$42),2)</f>
        <v>0x40</v>
      </c>
      <c r="K43" s="105" t="str">
        <f t="shared" ref="K43:Q43" si="3">"0x"&amp;DEC2HEX(K35*POWER(2,$I$35)+K36*POWER(2,$I$36)+K37*POWER(2,$I$37)+K38*POWER(2,$I$38)+K39*POWER(2,$I$39)+K40*POWER(2,$I$40)+K41*POWER(2,$I$41)+K42*POWER(2,$I$42),2)</f>
        <v>0x2D</v>
      </c>
      <c r="L43" s="105" t="str">
        <f t="shared" si="3"/>
        <v>0x01</v>
      </c>
      <c r="M43" s="105" t="str">
        <f t="shared" si="3"/>
        <v>0x00</v>
      </c>
      <c r="N43" s="105" t="str">
        <f t="shared" si="3"/>
        <v>0x00</v>
      </c>
      <c r="O43" s="105" t="str">
        <f t="shared" si="3"/>
        <v>0x08</v>
      </c>
      <c r="P43" s="105" t="str">
        <f t="shared" si="3"/>
        <v>0x00</v>
      </c>
      <c r="Q43" s="105" t="str">
        <f t="shared" si="3"/>
        <v>0x00</v>
      </c>
      <c r="AD43" s="96" t="s">
        <v>600</v>
      </c>
    </row>
    <row r="45" spans="1:30" x14ac:dyDescent="0.5">
      <c r="G45" s="13" t="s">
        <v>758</v>
      </c>
      <c r="J45" s="85" t="s">
        <v>465</v>
      </c>
      <c r="K45" s="85" t="s">
        <v>500</v>
      </c>
      <c r="L45" s="85" t="s">
        <v>448</v>
      </c>
      <c r="M45" s="85" t="s">
        <v>509</v>
      </c>
      <c r="N45" s="85" t="s">
        <v>474</v>
      </c>
      <c r="O45" s="85" t="s">
        <v>491</v>
      </c>
      <c r="P45" s="85" t="s">
        <v>456</v>
      </c>
      <c r="S45" s="97" t="s">
        <v>465</v>
      </c>
      <c r="T45" s="98" t="s">
        <v>466</v>
      </c>
      <c r="U45" s="98" t="s">
        <v>467</v>
      </c>
      <c r="V45" s="98" t="s">
        <v>468</v>
      </c>
      <c r="W45" s="98" t="s">
        <v>469</v>
      </c>
      <c r="X45" s="98" t="s">
        <v>470</v>
      </c>
      <c r="Y45" s="98" t="s">
        <v>471</v>
      </c>
      <c r="Z45" s="98" t="s">
        <v>472</v>
      </c>
      <c r="AA45" s="98" t="s">
        <v>473</v>
      </c>
      <c r="AB45" s="99" t="s">
        <v>522</v>
      </c>
    </row>
    <row r="46" spans="1:30" x14ac:dyDescent="0.5">
      <c r="A46" s="77">
        <v>30</v>
      </c>
      <c r="B46" s="78" t="s">
        <v>7</v>
      </c>
      <c r="C46" s="77" t="s">
        <v>178</v>
      </c>
      <c r="D46" s="78" t="s">
        <v>179</v>
      </c>
      <c r="E46" s="17"/>
      <c r="F46" s="78" t="s">
        <v>179</v>
      </c>
      <c r="G46" s="77" t="s">
        <v>178</v>
      </c>
      <c r="I46" s="13">
        <v>7</v>
      </c>
      <c r="J46" s="17">
        <v>0</v>
      </c>
      <c r="K46" s="17">
        <v>1</v>
      </c>
      <c r="L46" s="78">
        <v>0</v>
      </c>
      <c r="M46" s="17"/>
      <c r="N46" s="17"/>
      <c r="O46" s="17"/>
      <c r="P46" s="17"/>
      <c r="S46" s="97" t="s">
        <v>490</v>
      </c>
      <c r="T46" s="98" t="s">
        <v>7</v>
      </c>
      <c r="U46" s="98" t="s">
        <v>6</v>
      </c>
      <c r="V46" s="98" t="s">
        <v>5</v>
      </c>
      <c r="W46" s="98" t="s">
        <v>4</v>
      </c>
      <c r="X46" s="98" t="s">
        <v>3</v>
      </c>
      <c r="Y46" s="98" t="s">
        <v>2</v>
      </c>
      <c r="Z46" s="98" t="s">
        <v>1</v>
      </c>
      <c r="AA46" s="98" t="s">
        <v>0</v>
      </c>
      <c r="AB46" s="99" t="s">
        <v>523</v>
      </c>
      <c r="AC46" s="96" t="s">
        <v>518</v>
      </c>
      <c r="AD46" s="96" t="s">
        <v>519</v>
      </c>
    </row>
    <row r="47" spans="1:30" x14ac:dyDescent="0.5">
      <c r="A47" s="77">
        <v>31</v>
      </c>
      <c r="B47" s="78" t="s">
        <v>6</v>
      </c>
      <c r="C47" s="77" t="s">
        <v>177</v>
      </c>
      <c r="D47" s="78" t="s">
        <v>179</v>
      </c>
      <c r="E47" s="17"/>
      <c r="F47" s="78" t="s">
        <v>179</v>
      </c>
      <c r="G47" s="77" t="s">
        <v>177</v>
      </c>
      <c r="I47" s="13">
        <v>6</v>
      </c>
      <c r="J47" s="17">
        <v>0</v>
      </c>
      <c r="K47" s="17">
        <v>1</v>
      </c>
      <c r="L47" s="78">
        <v>0</v>
      </c>
      <c r="M47" s="17"/>
      <c r="N47" s="17"/>
      <c r="O47" s="17"/>
      <c r="P47" s="17"/>
      <c r="S47" s="97" t="s">
        <v>500</v>
      </c>
      <c r="T47" s="98" t="s">
        <v>501</v>
      </c>
      <c r="U47" s="98" t="s">
        <v>502</v>
      </c>
      <c r="V47" s="98" t="s">
        <v>503</v>
      </c>
      <c r="W47" s="98" t="s">
        <v>504</v>
      </c>
      <c r="X47" s="98" t="s">
        <v>505</v>
      </c>
      <c r="Y47" s="98" t="s">
        <v>506</v>
      </c>
      <c r="Z47" s="98" t="s">
        <v>507</v>
      </c>
      <c r="AA47" s="98" t="s">
        <v>508</v>
      </c>
      <c r="AC47" s="96" t="s">
        <v>520</v>
      </c>
      <c r="AD47" s="96" t="s">
        <v>521</v>
      </c>
    </row>
    <row r="48" spans="1:30" x14ac:dyDescent="0.5">
      <c r="A48" s="20">
        <v>24</v>
      </c>
      <c r="B48" s="74" t="s">
        <v>5</v>
      </c>
      <c r="C48" s="20" t="s">
        <v>38</v>
      </c>
      <c r="D48" s="74" t="s">
        <v>35</v>
      </c>
      <c r="E48" s="17"/>
      <c r="F48" s="74" t="s">
        <v>35</v>
      </c>
      <c r="G48" s="20" t="s">
        <v>38</v>
      </c>
      <c r="I48" s="13">
        <v>5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  <c r="O48" s="17">
        <v>0</v>
      </c>
      <c r="P48" s="74">
        <v>0</v>
      </c>
      <c r="S48" s="97" t="s">
        <v>448</v>
      </c>
      <c r="T48" s="100" t="s">
        <v>449</v>
      </c>
      <c r="U48" s="100" t="s">
        <v>449</v>
      </c>
      <c r="V48" s="98" t="s">
        <v>450</v>
      </c>
      <c r="W48" s="98" t="s">
        <v>451</v>
      </c>
      <c r="X48" s="98" t="s">
        <v>452</v>
      </c>
      <c r="Y48" s="98" t="s">
        <v>453</v>
      </c>
      <c r="Z48" s="98" t="s">
        <v>454</v>
      </c>
      <c r="AA48" s="98" t="s">
        <v>455</v>
      </c>
      <c r="AC48" s="96" t="s">
        <v>524</v>
      </c>
      <c r="AD48" s="96" t="s">
        <v>525</v>
      </c>
    </row>
    <row r="49" spans="1:30" x14ac:dyDescent="0.5">
      <c r="A49" s="75">
        <v>23</v>
      </c>
      <c r="B49" s="23" t="s">
        <v>4</v>
      </c>
      <c r="C49" s="75" t="s">
        <v>37</v>
      </c>
      <c r="D49" s="23" t="s">
        <v>34</v>
      </c>
      <c r="E49" s="17"/>
      <c r="F49" s="23" t="s">
        <v>34</v>
      </c>
      <c r="G49" s="75" t="s">
        <v>37</v>
      </c>
      <c r="I49" s="13">
        <v>4</v>
      </c>
      <c r="J49" s="23">
        <v>0</v>
      </c>
      <c r="K49" s="23">
        <v>1</v>
      </c>
      <c r="L49" s="23">
        <v>0</v>
      </c>
      <c r="M49" s="17"/>
      <c r="N49" s="17"/>
      <c r="O49" s="17"/>
      <c r="P49" s="17"/>
      <c r="S49" s="97" t="s">
        <v>509</v>
      </c>
      <c r="T49" s="98" t="s">
        <v>510</v>
      </c>
      <c r="U49" s="98" t="s">
        <v>511</v>
      </c>
      <c r="V49" s="98" t="s">
        <v>512</v>
      </c>
      <c r="W49" s="98" t="s">
        <v>513</v>
      </c>
      <c r="X49" s="98" t="s">
        <v>514</v>
      </c>
      <c r="Y49" s="98" t="s">
        <v>515</v>
      </c>
      <c r="Z49" s="98" t="s">
        <v>516</v>
      </c>
      <c r="AA49" s="98" t="s">
        <v>517</v>
      </c>
      <c r="AC49" s="96" t="s">
        <v>526</v>
      </c>
      <c r="AD49" s="96" t="s">
        <v>527</v>
      </c>
    </row>
    <row r="50" spans="1:30" x14ac:dyDescent="0.5">
      <c r="A50" s="20">
        <v>22</v>
      </c>
      <c r="B50" s="74" t="s">
        <v>3</v>
      </c>
      <c r="C50" s="20" t="s">
        <v>36</v>
      </c>
      <c r="D50" s="74" t="s">
        <v>35</v>
      </c>
      <c r="E50" s="17"/>
      <c r="F50" s="74" t="s">
        <v>35</v>
      </c>
      <c r="G50" s="20" t="s">
        <v>36</v>
      </c>
      <c r="I50" s="13">
        <v>3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  <c r="O50" s="17">
        <v>0</v>
      </c>
      <c r="P50" s="74">
        <v>0</v>
      </c>
      <c r="S50" s="97" t="s">
        <v>474</v>
      </c>
      <c r="T50" s="98" t="s">
        <v>475</v>
      </c>
      <c r="U50" s="98" t="s">
        <v>476</v>
      </c>
      <c r="V50" s="98" t="s">
        <v>477</v>
      </c>
      <c r="W50" s="98" t="s">
        <v>478</v>
      </c>
      <c r="X50" s="98" t="s">
        <v>479</v>
      </c>
      <c r="Y50" s="98" t="s">
        <v>480</v>
      </c>
      <c r="Z50" s="98" t="s">
        <v>481</v>
      </c>
      <c r="AA50" s="98" t="s">
        <v>482</v>
      </c>
      <c r="AC50" s="96" t="s">
        <v>528</v>
      </c>
      <c r="AD50" s="96" t="s">
        <v>529</v>
      </c>
    </row>
    <row r="51" spans="1:30" x14ac:dyDescent="0.5">
      <c r="A51" s="92">
        <v>21</v>
      </c>
      <c r="B51" s="93" t="s">
        <v>2</v>
      </c>
      <c r="C51" s="92" t="s">
        <v>165</v>
      </c>
      <c r="D51" s="93" t="s">
        <v>30</v>
      </c>
      <c r="E51" s="17"/>
      <c r="F51" s="89" t="s">
        <v>34</v>
      </c>
      <c r="G51" s="88" t="s">
        <v>191</v>
      </c>
      <c r="H51" s="76"/>
      <c r="I51" s="13">
        <v>2</v>
      </c>
      <c r="J51" s="89">
        <v>0</v>
      </c>
      <c r="K51" s="89">
        <v>1</v>
      </c>
      <c r="L51" s="89">
        <v>0</v>
      </c>
      <c r="M51" s="17"/>
      <c r="N51" s="17"/>
      <c r="O51" s="17"/>
      <c r="P51" s="17"/>
      <c r="S51" s="97" t="s">
        <v>491</v>
      </c>
      <c r="T51" s="98" t="s">
        <v>492</v>
      </c>
      <c r="U51" s="98" t="s">
        <v>493</v>
      </c>
      <c r="V51" s="98" t="s">
        <v>494</v>
      </c>
      <c r="W51" s="98" t="s">
        <v>495</v>
      </c>
      <c r="X51" s="98" t="s">
        <v>496</v>
      </c>
      <c r="Y51" s="98" t="s">
        <v>497</v>
      </c>
      <c r="Z51" s="98" t="s">
        <v>498</v>
      </c>
      <c r="AA51" s="98" t="s">
        <v>499</v>
      </c>
      <c r="AC51" s="96" t="s">
        <v>530</v>
      </c>
      <c r="AD51" s="96" t="s">
        <v>531</v>
      </c>
    </row>
    <row r="52" spans="1:30" x14ac:dyDescent="0.5">
      <c r="A52" s="20">
        <v>20</v>
      </c>
      <c r="B52" s="74" t="s">
        <v>1</v>
      </c>
      <c r="C52" s="20" t="s">
        <v>164</v>
      </c>
      <c r="D52" s="74" t="s">
        <v>35</v>
      </c>
      <c r="E52" s="17"/>
      <c r="F52" s="74" t="s">
        <v>35</v>
      </c>
      <c r="G52" s="20" t="s">
        <v>164</v>
      </c>
      <c r="I52" s="13">
        <v>1</v>
      </c>
      <c r="J52" s="74">
        <v>0</v>
      </c>
      <c r="K52" s="74">
        <v>1</v>
      </c>
      <c r="L52" s="74">
        <v>1</v>
      </c>
      <c r="M52" s="74">
        <v>0</v>
      </c>
      <c r="N52" s="74">
        <v>0</v>
      </c>
      <c r="O52" s="17">
        <v>0</v>
      </c>
      <c r="P52" s="74">
        <v>0</v>
      </c>
      <c r="S52" s="97" t="s">
        <v>456</v>
      </c>
      <c r="T52" s="98" t="s">
        <v>457</v>
      </c>
      <c r="U52" s="98" t="s">
        <v>458</v>
      </c>
      <c r="V52" s="98" t="s">
        <v>459</v>
      </c>
      <c r="W52" s="98" t="s">
        <v>460</v>
      </c>
      <c r="X52" s="98" t="s">
        <v>461</v>
      </c>
      <c r="Y52" s="98" t="s">
        <v>462</v>
      </c>
      <c r="Z52" s="98" t="s">
        <v>463</v>
      </c>
      <c r="AA52" s="98" t="s">
        <v>464</v>
      </c>
      <c r="AC52" s="96" t="s">
        <v>532</v>
      </c>
      <c r="AD52" s="96" t="s">
        <v>533</v>
      </c>
    </row>
    <row r="53" spans="1:30" x14ac:dyDescent="0.5">
      <c r="A53" s="20">
        <v>19</v>
      </c>
      <c r="B53" s="74" t="s">
        <v>0</v>
      </c>
      <c r="C53" s="20" t="s">
        <v>163</v>
      </c>
      <c r="D53" s="74" t="s">
        <v>35</v>
      </c>
      <c r="E53" s="17"/>
      <c r="F53" s="74" t="s">
        <v>35</v>
      </c>
      <c r="G53" s="20" t="s">
        <v>163</v>
      </c>
      <c r="I53" s="13">
        <v>0</v>
      </c>
      <c r="J53" s="74">
        <v>0</v>
      </c>
      <c r="K53" s="74">
        <v>1</v>
      </c>
      <c r="L53" s="74">
        <v>1</v>
      </c>
      <c r="M53" s="74">
        <v>0</v>
      </c>
      <c r="N53" s="74">
        <v>0</v>
      </c>
      <c r="O53" s="17">
        <v>0</v>
      </c>
      <c r="P53" s="74">
        <v>0</v>
      </c>
    </row>
    <row r="54" spans="1:30" x14ac:dyDescent="0.5">
      <c r="B54" s="14"/>
      <c r="D54" s="14"/>
      <c r="E54" s="14"/>
      <c r="F54" s="14"/>
      <c r="J54" s="105" t="str">
        <f>"0x"&amp;DEC2HEX(J46*POWER(2,$I$46)+J47*POWER(2,$I$47)+J48*POWER(2,$I$48)+J49*POWER(2,$I$49)+J50*POWER(2,$I$50)+J51*POWER(2,$I$51)+J52*POWER(2,$I$52)+J53*POWER(2,$I$53),2)</f>
        <v>0x00</v>
      </c>
      <c r="K54" s="105" t="str">
        <f t="shared" ref="K54:P54" si="4">"0x"&amp;DEC2HEX(K46*POWER(2,$I$46)+K47*POWER(2,$I$47)+K48*POWER(2,$I$48)+K49*POWER(2,$I$49)+K50*POWER(2,$I$50)+K51*POWER(2,$I$51)+K52*POWER(2,$I$52)+K53*POWER(2,$I$53),2)</f>
        <v>0xFF</v>
      </c>
      <c r="L54" s="105" t="str">
        <f t="shared" si="4"/>
        <v>0x2B</v>
      </c>
      <c r="M54" s="105" t="str">
        <f t="shared" si="4"/>
        <v>0x00</v>
      </c>
      <c r="N54" s="105" t="str">
        <f t="shared" si="4"/>
        <v>0x00</v>
      </c>
      <c r="O54" s="105" t="str">
        <f t="shared" si="4"/>
        <v>0x00</v>
      </c>
      <c r="P54" s="105" t="str">
        <f t="shared" si="4"/>
        <v>0x00</v>
      </c>
    </row>
    <row r="55" spans="1:30" x14ac:dyDescent="0.5">
      <c r="B55" s="14"/>
      <c r="D55" s="14"/>
      <c r="E55" s="14"/>
      <c r="F55" s="14"/>
      <c r="G55" s="14" t="s">
        <v>246</v>
      </c>
      <c r="H55" s="76"/>
      <c r="S55" s="97" t="s">
        <v>483</v>
      </c>
      <c r="T55" s="97" t="s">
        <v>484</v>
      </c>
      <c r="U55" s="97" t="s">
        <v>485</v>
      </c>
      <c r="V55" s="97" t="s">
        <v>486</v>
      </c>
      <c r="W55" s="97" t="s">
        <v>487</v>
      </c>
      <c r="X55" s="97" t="s">
        <v>488</v>
      </c>
      <c r="Y55" s="97" t="s">
        <v>489</v>
      </c>
      <c r="Z55" s="97"/>
      <c r="AA55" s="97"/>
    </row>
    <row r="56" spans="1:30" x14ac:dyDescent="0.5">
      <c r="B56" s="14"/>
      <c r="D56" s="14"/>
      <c r="E56" s="14"/>
      <c r="F56" s="14"/>
    </row>
    <row r="57" spans="1:30" x14ac:dyDescent="0.5">
      <c r="B57" s="14"/>
      <c r="D57" s="14"/>
      <c r="E57" s="14"/>
      <c r="F57" s="14"/>
    </row>
    <row r="58" spans="1:30" x14ac:dyDescent="0.5">
      <c r="B58" s="14"/>
      <c r="D58" s="14"/>
      <c r="E58" s="14"/>
      <c r="F58" s="14"/>
      <c r="AD58" s="14"/>
    </row>
    <row r="59" spans="1:30" x14ac:dyDescent="0.5">
      <c r="B59" s="14"/>
      <c r="D59" s="14"/>
      <c r="E59" s="14"/>
      <c r="F59" s="14"/>
      <c r="AD59" s="14"/>
    </row>
    <row r="60" spans="1:30" x14ac:dyDescent="0.5">
      <c r="B60" s="14"/>
      <c r="D60" s="14"/>
      <c r="E60" s="14"/>
      <c r="F60" s="14"/>
      <c r="AD60" s="14"/>
    </row>
    <row r="61" spans="1:30" x14ac:dyDescent="0.5">
      <c r="B61" s="14"/>
      <c r="D61" s="14"/>
      <c r="E61" s="14"/>
      <c r="F61" s="14"/>
      <c r="AD61" s="14"/>
    </row>
    <row r="66" spans="2:6" x14ac:dyDescent="0.5">
      <c r="B66" s="14"/>
      <c r="D66" s="14"/>
      <c r="E66" s="14"/>
      <c r="F66" s="14"/>
    </row>
    <row r="67" spans="2:6" x14ac:dyDescent="0.5">
      <c r="B67" s="14"/>
      <c r="D67" s="14"/>
      <c r="E67" s="14"/>
      <c r="F67" s="14"/>
    </row>
    <row r="68" spans="2:6" x14ac:dyDescent="0.5">
      <c r="B68" s="14"/>
      <c r="D68" s="14"/>
      <c r="E68" s="14"/>
      <c r="F68" s="14"/>
    </row>
    <row r="69" spans="2:6" x14ac:dyDescent="0.5">
      <c r="B69" s="14"/>
      <c r="D69" s="14"/>
      <c r="E69" s="14"/>
      <c r="F69" s="14"/>
    </row>
    <row r="70" spans="2:6" x14ac:dyDescent="0.5">
      <c r="B70" s="14"/>
      <c r="D70" s="14"/>
      <c r="E70" s="14"/>
      <c r="F70" s="14"/>
    </row>
    <row r="71" spans="2:6" x14ac:dyDescent="0.5">
      <c r="B71" s="14"/>
      <c r="D71" s="14"/>
      <c r="E71" s="14"/>
      <c r="F71" s="14"/>
    </row>
    <row r="72" spans="2:6" x14ac:dyDescent="0.5">
      <c r="B72" s="14"/>
      <c r="D72" s="14"/>
      <c r="E72" s="14"/>
      <c r="F72" s="14"/>
    </row>
    <row r="73" spans="2:6" x14ac:dyDescent="0.5">
      <c r="B73" s="14"/>
      <c r="D73" s="14"/>
      <c r="E73" s="14"/>
      <c r="F73" s="14"/>
    </row>
    <row r="74" spans="2:6" x14ac:dyDescent="0.5">
      <c r="B74" s="14"/>
      <c r="D74" s="14"/>
      <c r="E74" s="14"/>
      <c r="F74" s="14"/>
    </row>
  </sheetData>
  <phoneticPr fontId="1" type="noConversion"/>
  <pageMargins left="0.39370078740157483" right="0.39370078740157483" top="0.39370078740157483" bottom="0.39370078740157483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DDB5B-386D-41C9-9A69-982A3983DEB4}">
  <dimension ref="A2:U38"/>
  <sheetViews>
    <sheetView workbookViewId="0">
      <selection activeCell="B6" sqref="B6"/>
    </sheetView>
  </sheetViews>
  <sheetFormatPr defaultRowHeight="14.4" x14ac:dyDescent="0.55000000000000004"/>
  <cols>
    <col min="1" max="1" width="8.3125" bestFit="1" customWidth="1"/>
    <col min="2" max="2" width="6.68359375" style="2" customWidth="1"/>
    <col min="4" max="4" width="9.1015625" bestFit="1" customWidth="1"/>
    <col min="5" max="5" width="10.68359375" style="2" customWidth="1"/>
    <col min="6" max="6" width="10.20703125" style="2" bestFit="1" customWidth="1"/>
    <col min="7" max="7" width="10.41796875" style="2" bestFit="1" customWidth="1"/>
    <col min="8" max="8" width="10.41796875" bestFit="1" customWidth="1"/>
    <col min="9" max="10" width="8.89453125" customWidth="1"/>
    <col min="11" max="11" width="8.3125" style="2" bestFit="1" customWidth="1"/>
    <col min="15" max="15" width="8.89453125" customWidth="1"/>
    <col min="16" max="16" width="12.68359375" bestFit="1" customWidth="1"/>
    <col min="17" max="20" width="10.68359375" style="2" customWidth="1"/>
  </cols>
  <sheetData>
    <row r="2" spans="1:18" x14ac:dyDescent="0.55000000000000004">
      <c r="B2" s="4"/>
      <c r="C2" s="5"/>
      <c r="D2" s="4" t="s">
        <v>218</v>
      </c>
      <c r="E2" s="4" t="s">
        <v>204</v>
      </c>
      <c r="F2" s="4" t="s">
        <v>205</v>
      </c>
      <c r="G2" s="4" t="s">
        <v>203</v>
      </c>
      <c r="H2" s="4" t="s">
        <v>227</v>
      </c>
      <c r="Q2" s="2" t="s">
        <v>361</v>
      </c>
      <c r="R2" s="2" t="s">
        <v>362</v>
      </c>
    </row>
    <row r="3" spans="1:18" x14ac:dyDescent="0.55000000000000004">
      <c r="B3" s="4"/>
      <c r="C3" s="5"/>
      <c r="D3" s="4"/>
      <c r="E3" s="4"/>
      <c r="F3" s="4"/>
      <c r="G3" s="4"/>
      <c r="H3" s="5"/>
      <c r="Q3" s="2" t="s">
        <v>363</v>
      </c>
      <c r="R3" s="2" t="s">
        <v>364</v>
      </c>
    </row>
    <row r="4" spans="1:18" x14ac:dyDescent="0.55000000000000004">
      <c r="B4" s="4" t="s">
        <v>192</v>
      </c>
      <c r="C4" s="5" t="s">
        <v>193</v>
      </c>
      <c r="D4" s="4"/>
      <c r="E4" s="4"/>
      <c r="F4" s="4"/>
      <c r="G4" s="4"/>
      <c r="H4" s="5"/>
      <c r="Q4" s="2">
        <v>315</v>
      </c>
      <c r="R4" s="6">
        <f>1/Q4*1000</f>
        <v>3.1746031746031744</v>
      </c>
    </row>
    <row r="5" spans="1:18" x14ac:dyDescent="0.55000000000000004">
      <c r="A5" s="2" t="s">
        <v>195</v>
      </c>
      <c r="B5" s="4" t="s">
        <v>365</v>
      </c>
      <c r="C5" s="5" t="s">
        <v>180</v>
      </c>
      <c r="D5" s="4"/>
      <c r="E5" s="4"/>
      <c r="F5" s="4"/>
      <c r="G5" s="4"/>
      <c r="H5" s="5"/>
      <c r="J5" s="4" t="s">
        <v>40</v>
      </c>
      <c r="K5" s="4" t="s">
        <v>225</v>
      </c>
      <c r="L5" s="7" t="s">
        <v>215</v>
      </c>
      <c r="M5" s="5" t="s">
        <v>197</v>
      </c>
      <c r="N5" t="s">
        <v>216</v>
      </c>
      <c r="Q5" s="2">
        <v>300</v>
      </c>
      <c r="R5" s="6">
        <f t="shared" ref="R5:R10" si="0">1/Q5*1000</f>
        <v>3.3333333333333335</v>
      </c>
    </row>
    <row r="6" spans="1:18" x14ac:dyDescent="0.55000000000000004">
      <c r="B6" s="4" t="s">
        <v>194</v>
      </c>
      <c r="C6" s="5" t="s">
        <v>40</v>
      </c>
      <c r="D6" s="4"/>
      <c r="E6" s="4"/>
      <c r="F6" s="4"/>
      <c r="G6" s="4"/>
      <c r="H6" s="5"/>
      <c r="K6"/>
      <c r="L6" s="2"/>
      <c r="Q6" s="2">
        <v>250</v>
      </c>
      <c r="R6" s="6">
        <f t="shared" si="0"/>
        <v>4</v>
      </c>
    </row>
    <row r="7" spans="1:18" x14ac:dyDescent="0.55000000000000004">
      <c r="B7" s="4"/>
      <c r="C7" s="5"/>
      <c r="D7" s="4"/>
      <c r="E7" s="4"/>
      <c r="F7" s="4"/>
      <c r="G7" s="4"/>
      <c r="H7" s="5"/>
      <c r="J7" s="4" t="s">
        <v>193</v>
      </c>
      <c r="K7" s="4" t="s">
        <v>180</v>
      </c>
      <c r="L7" s="7" t="s">
        <v>215</v>
      </c>
      <c r="M7" s="5" t="s">
        <v>198</v>
      </c>
      <c r="N7" t="s">
        <v>216</v>
      </c>
      <c r="Q7" s="2">
        <v>200</v>
      </c>
      <c r="R7" s="6">
        <f t="shared" si="0"/>
        <v>5</v>
      </c>
    </row>
    <row r="8" spans="1:18" x14ac:dyDescent="0.55000000000000004">
      <c r="B8" s="4" t="s">
        <v>202</v>
      </c>
      <c r="C8" s="5" t="s">
        <v>201</v>
      </c>
      <c r="D8" s="4" t="s">
        <v>208</v>
      </c>
      <c r="E8" s="4" t="s">
        <v>208</v>
      </c>
      <c r="F8" s="4" t="s">
        <v>208</v>
      </c>
      <c r="G8" s="4" t="s">
        <v>214</v>
      </c>
      <c r="H8" s="4" t="s">
        <v>226</v>
      </c>
      <c r="Q8" s="2">
        <v>150</v>
      </c>
      <c r="R8" s="6">
        <f t="shared" si="0"/>
        <v>6.666666666666667</v>
      </c>
    </row>
    <row r="9" spans="1:18" x14ac:dyDescent="0.55000000000000004">
      <c r="A9" s="2" t="s">
        <v>196</v>
      </c>
      <c r="B9" s="4" t="s">
        <v>200</v>
      </c>
      <c r="C9" s="5" t="s">
        <v>197</v>
      </c>
      <c r="D9" s="4" t="s">
        <v>208</v>
      </c>
      <c r="E9" s="4" t="s">
        <v>208</v>
      </c>
      <c r="F9" s="1" t="s">
        <v>206</v>
      </c>
      <c r="G9" s="4" t="s">
        <v>208</v>
      </c>
      <c r="H9" s="5"/>
      <c r="Q9" s="2">
        <v>100</v>
      </c>
      <c r="R9" s="6">
        <f t="shared" si="0"/>
        <v>10</v>
      </c>
    </row>
    <row r="10" spans="1:18" x14ac:dyDescent="0.55000000000000004">
      <c r="B10" s="4" t="s">
        <v>199</v>
      </c>
      <c r="C10" s="5" t="s">
        <v>198</v>
      </c>
      <c r="D10" s="4" t="s">
        <v>206</v>
      </c>
      <c r="E10" s="1" t="s">
        <v>206</v>
      </c>
      <c r="F10" s="4" t="s">
        <v>206</v>
      </c>
      <c r="G10" s="4" t="s">
        <v>208</v>
      </c>
      <c r="H10" s="5"/>
      <c r="Q10" s="2">
        <v>50</v>
      </c>
      <c r="R10" s="6">
        <f t="shared" si="0"/>
        <v>20</v>
      </c>
    </row>
    <row r="13" spans="1:18" x14ac:dyDescent="0.55000000000000004">
      <c r="A13" s="5" t="s">
        <v>193</v>
      </c>
      <c r="B13" s="3" t="s">
        <v>207</v>
      </c>
    </row>
    <row r="14" spans="1:18" x14ac:dyDescent="0.55000000000000004">
      <c r="A14" s="5" t="s">
        <v>180</v>
      </c>
      <c r="B14" s="3" t="s">
        <v>219</v>
      </c>
    </row>
    <row r="15" spans="1:18" x14ac:dyDescent="0.55000000000000004">
      <c r="A15" s="2"/>
      <c r="C15" s="3" t="s">
        <v>220</v>
      </c>
    </row>
    <row r="16" spans="1:18" x14ac:dyDescent="0.55000000000000004">
      <c r="A16" s="5" t="s">
        <v>40</v>
      </c>
      <c r="B16" t="s">
        <v>221</v>
      </c>
    </row>
    <row r="19" spans="1:17" x14ac:dyDescent="0.55000000000000004">
      <c r="A19" s="5" t="s">
        <v>198</v>
      </c>
      <c r="B19" t="s">
        <v>222</v>
      </c>
    </row>
    <row r="20" spans="1:17" x14ac:dyDescent="0.55000000000000004">
      <c r="A20" s="5" t="s">
        <v>201</v>
      </c>
      <c r="B20" s="3" t="s">
        <v>209</v>
      </c>
    </row>
    <row r="21" spans="1:17" x14ac:dyDescent="0.55000000000000004">
      <c r="C21" s="3" t="s">
        <v>224</v>
      </c>
      <c r="D21" s="3"/>
    </row>
    <row r="22" spans="1:17" x14ac:dyDescent="0.55000000000000004">
      <c r="C22" s="3" t="s">
        <v>223</v>
      </c>
      <c r="D22" s="3"/>
    </row>
    <row r="23" spans="1:17" x14ac:dyDescent="0.55000000000000004">
      <c r="A23" s="5" t="s">
        <v>197</v>
      </c>
      <c r="B23" s="3" t="s">
        <v>210</v>
      </c>
    </row>
    <row r="24" spans="1:17" x14ac:dyDescent="0.55000000000000004">
      <c r="B24" s="3"/>
      <c r="C24" s="3" t="s">
        <v>211</v>
      </c>
      <c r="D24" s="3"/>
    </row>
    <row r="26" spans="1:17" x14ac:dyDescent="0.55000000000000004">
      <c r="B26" s="3"/>
    </row>
    <row r="27" spans="1:17" x14ac:dyDescent="0.55000000000000004">
      <c r="A27" s="5" t="s">
        <v>24</v>
      </c>
      <c r="B27" s="3" t="s">
        <v>212</v>
      </c>
    </row>
    <row r="28" spans="1:17" x14ac:dyDescent="0.55000000000000004">
      <c r="A28" s="5" t="s">
        <v>25</v>
      </c>
      <c r="B28" s="3"/>
      <c r="C28" s="3" t="s">
        <v>213</v>
      </c>
      <c r="D28" s="3"/>
    </row>
    <row r="29" spans="1:17" x14ac:dyDescent="0.55000000000000004">
      <c r="A29" s="5" t="s">
        <v>26</v>
      </c>
    </row>
    <row r="30" spans="1:17" x14ac:dyDescent="0.55000000000000004">
      <c r="A30" s="5" t="s">
        <v>27</v>
      </c>
      <c r="B30" s="3"/>
    </row>
    <row r="31" spans="1:17" x14ac:dyDescent="0.55000000000000004">
      <c r="A31" s="5" t="s">
        <v>28</v>
      </c>
      <c r="Q31" s="3" t="s">
        <v>247</v>
      </c>
    </row>
    <row r="32" spans="1:17" x14ac:dyDescent="0.55000000000000004">
      <c r="A32" s="5" t="s">
        <v>29</v>
      </c>
    </row>
    <row r="33" spans="16:21" x14ac:dyDescent="0.55000000000000004">
      <c r="Q33" s="2" t="s">
        <v>231</v>
      </c>
      <c r="R33" s="2" t="s">
        <v>232</v>
      </c>
      <c r="S33" s="2" t="s">
        <v>233</v>
      </c>
    </row>
    <row r="34" spans="16:21" ht="18" customHeight="1" x14ac:dyDescent="0.55000000000000004">
      <c r="P34" s="8"/>
      <c r="Q34" s="9" t="s">
        <v>234</v>
      </c>
      <c r="R34" s="9" t="s">
        <v>235</v>
      </c>
      <c r="S34" s="9" t="s">
        <v>40</v>
      </c>
      <c r="T34" s="9" t="s">
        <v>197</v>
      </c>
      <c r="U34" s="8"/>
    </row>
    <row r="35" spans="16:21" ht="18" customHeight="1" x14ac:dyDescent="0.55000000000000004">
      <c r="P35" s="8"/>
      <c r="Q35" s="9" t="s">
        <v>236</v>
      </c>
      <c r="R35" s="10" t="s">
        <v>240</v>
      </c>
      <c r="S35" s="9" t="s">
        <v>236</v>
      </c>
      <c r="T35" s="9" t="s">
        <v>239</v>
      </c>
      <c r="U35" s="9" t="s">
        <v>242</v>
      </c>
    </row>
    <row r="36" spans="16:21" ht="18" customHeight="1" x14ac:dyDescent="0.55000000000000004">
      <c r="P36" s="8"/>
      <c r="Q36" s="11" t="s">
        <v>236</v>
      </c>
      <c r="R36" s="12" t="s">
        <v>241</v>
      </c>
      <c r="S36" s="11" t="s">
        <v>238</v>
      </c>
      <c r="T36" s="11" t="s">
        <v>236</v>
      </c>
      <c r="U36" s="11" t="s">
        <v>243</v>
      </c>
    </row>
    <row r="37" spans="16:21" ht="18" customHeight="1" x14ac:dyDescent="0.55000000000000004">
      <c r="P37" s="8" t="s">
        <v>244</v>
      </c>
      <c r="Q37" s="9" t="s">
        <v>236</v>
      </c>
      <c r="R37" s="9" t="s">
        <v>238</v>
      </c>
      <c r="S37" s="9" t="s">
        <v>236</v>
      </c>
      <c r="T37" s="9" t="s">
        <v>239</v>
      </c>
      <c r="U37" s="9" t="s">
        <v>242</v>
      </c>
    </row>
    <row r="38" spans="16:21" ht="18" customHeight="1" x14ac:dyDescent="0.55000000000000004">
      <c r="P38" s="8" t="s">
        <v>245</v>
      </c>
      <c r="Q38" s="9" t="s">
        <v>237</v>
      </c>
      <c r="R38" s="9" t="s">
        <v>238</v>
      </c>
      <c r="S38" s="9" t="s">
        <v>236</v>
      </c>
      <c r="T38" s="9" t="s">
        <v>239</v>
      </c>
      <c r="U38" s="9" t="s">
        <v>242</v>
      </c>
    </row>
  </sheetData>
  <pageMargins left="0.39370078740157483" right="0.39370078740157483" top="0.39370078740157483" bottom="0.39370078740157483" header="0" footer="0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0DD57-B972-48EF-AF32-32ECAD33A11A}">
  <dimension ref="A1:K56"/>
  <sheetViews>
    <sheetView zoomScale="115" zoomScaleNormal="115" workbookViewId="0">
      <selection activeCell="P20" sqref="P20"/>
    </sheetView>
  </sheetViews>
  <sheetFormatPr defaultColWidth="8.89453125" defaultRowHeight="12.9" x14ac:dyDescent="0.5"/>
  <cols>
    <col min="1" max="1" width="6.7890625" style="13" customWidth="1"/>
    <col min="2" max="2" width="19.41796875" style="14" bestFit="1" customWidth="1"/>
    <col min="3" max="3" width="4.1015625" style="14" bestFit="1" customWidth="1"/>
    <col min="4" max="4" width="7.41796875" style="13" customWidth="1"/>
    <col min="5" max="5" width="27.89453125" style="14" bestFit="1" customWidth="1"/>
    <col min="6" max="6" width="8.41796875" style="13" bestFit="1" customWidth="1"/>
    <col min="7" max="7" width="5.68359375" style="14" customWidth="1"/>
    <col min="8" max="8" width="6.68359375" style="14" bestFit="1" customWidth="1"/>
    <col min="9" max="9" width="11.68359375" style="14" customWidth="1"/>
    <col min="10" max="10" width="30.89453125" style="14" bestFit="1" customWidth="1"/>
    <col min="11" max="11" width="2.5234375" style="14" customWidth="1"/>
    <col min="12" max="16384" width="8.89453125" style="14"/>
  </cols>
  <sheetData>
    <row r="1" spans="1:11" x14ac:dyDescent="0.5">
      <c r="A1" s="13" t="s">
        <v>133</v>
      </c>
      <c r="B1" s="14" t="s">
        <v>49</v>
      </c>
      <c r="C1" s="14">
        <v>16</v>
      </c>
      <c r="D1" s="13" t="s">
        <v>131</v>
      </c>
      <c r="E1" s="13" t="s">
        <v>132</v>
      </c>
      <c r="F1" s="13" t="s">
        <v>135</v>
      </c>
      <c r="G1" s="13" t="s">
        <v>387</v>
      </c>
      <c r="H1" s="13" t="s">
        <v>249</v>
      </c>
      <c r="I1" s="13" t="s">
        <v>139</v>
      </c>
    </row>
    <row r="2" spans="1:11" x14ac:dyDescent="0.5">
      <c r="A2" s="13" t="s">
        <v>75</v>
      </c>
      <c r="B2" s="15" t="s">
        <v>284</v>
      </c>
      <c r="C2" s="43">
        <v>0</v>
      </c>
      <c r="D2" s="44">
        <f>40000+C2+1</f>
        <v>40001</v>
      </c>
      <c r="E2" s="43" t="s">
        <v>261</v>
      </c>
      <c r="F2" s="44" t="s">
        <v>230</v>
      </c>
      <c r="G2" s="44">
        <v>0.1</v>
      </c>
      <c r="H2" s="44">
        <v>500</v>
      </c>
      <c r="I2" s="45" t="s">
        <v>248</v>
      </c>
      <c r="J2" s="46" t="s">
        <v>332</v>
      </c>
      <c r="K2" s="13"/>
    </row>
    <row r="3" spans="1:11" x14ac:dyDescent="0.5">
      <c r="B3" s="15" t="s">
        <v>285</v>
      </c>
      <c r="C3" s="43">
        <f t="shared" ref="C3:C17" si="0">C2+1</f>
        <v>1</v>
      </c>
      <c r="D3" s="44">
        <f t="shared" ref="D3:D13" si="1">40000+C3+1</f>
        <v>40002</v>
      </c>
      <c r="E3" s="43" t="s">
        <v>250</v>
      </c>
      <c r="F3" s="44" t="s">
        <v>136</v>
      </c>
      <c r="G3" s="44">
        <v>0.1</v>
      </c>
      <c r="H3" s="44">
        <v>199</v>
      </c>
      <c r="I3" s="45" t="s">
        <v>251</v>
      </c>
      <c r="J3" s="46" t="s">
        <v>333</v>
      </c>
      <c r="K3" s="13"/>
    </row>
    <row r="4" spans="1:11" x14ac:dyDescent="0.5">
      <c r="B4" s="15" t="s">
        <v>286</v>
      </c>
      <c r="C4" s="43">
        <f t="shared" si="0"/>
        <v>2</v>
      </c>
      <c r="D4" s="44">
        <f t="shared" si="1"/>
        <v>40003</v>
      </c>
      <c r="E4" s="43" t="s">
        <v>267</v>
      </c>
      <c r="F4" s="44" t="s">
        <v>270</v>
      </c>
      <c r="G4" s="44">
        <v>0.1</v>
      </c>
      <c r="H4" s="44">
        <v>700</v>
      </c>
      <c r="I4" s="45" t="s">
        <v>265</v>
      </c>
      <c r="J4" s="46" t="s">
        <v>302</v>
      </c>
      <c r="K4" s="13"/>
    </row>
    <row r="5" spans="1:11" x14ac:dyDescent="0.5">
      <c r="B5" s="15" t="s">
        <v>287</v>
      </c>
      <c r="C5" s="43">
        <f t="shared" si="0"/>
        <v>3</v>
      </c>
      <c r="D5" s="44">
        <f t="shared" si="1"/>
        <v>40004</v>
      </c>
      <c r="E5" s="43" t="s">
        <v>268</v>
      </c>
      <c r="F5" s="44" t="s">
        <v>270</v>
      </c>
      <c r="G5" s="44">
        <v>0.1</v>
      </c>
      <c r="H5" s="44">
        <v>850</v>
      </c>
      <c r="I5" s="45" t="s">
        <v>265</v>
      </c>
      <c r="J5" s="46" t="s">
        <v>302</v>
      </c>
      <c r="K5" s="13"/>
    </row>
    <row r="6" spans="1:11" x14ac:dyDescent="0.5">
      <c r="B6" s="15" t="s">
        <v>288</v>
      </c>
      <c r="C6" s="43">
        <f t="shared" si="0"/>
        <v>4</v>
      </c>
      <c r="D6" s="44">
        <f t="shared" si="1"/>
        <v>40005</v>
      </c>
      <c r="E6" s="43" t="s">
        <v>269</v>
      </c>
      <c r="F6" s="44" t="s">
        <v>270</v>
      </c>
      <c r="G6" s="44">
        <v>0.1</v>
      </c>
      <c r="H6" s="44">
        <v>1050</v>
      </c>
      <c r="I6" s="45" t="s">
        <v>265</v>
      </c>
      <c r="J6" s="46" t="s">
        <v>302</v>
      </c>
      <c r="K6" s="13"/>
    </row>
    <row r="7" spans="1:11" x14ac:dyDescent="0.5">
      <c r="B7" s="15" t="s">
        <v>289</v>
      </c>
      <c r="C7" s="47">
        <f t="shared" si="0"/>
        <v>5</v>
      </c>
      <c r="D7" s="48">
        <f t="shared" si="1"/>
        <v>40006</v>
      </c>
      <c r="E7" s="47" t="s">
        <v>301</v>
      </c>
      <c r="F7" s="48" t="s">
        <v>137</v>
      </c>
      <c r="G7" s="48">
        <v>1</v>
      </c>
      <c r="H7" s="48">
        <v>150</v>
      </c>
      <c r="I7" s="49" t="s">
        <v>303</v>
      </c>
      <c r="J7" s="50" t="s">
        <v>304</v>
      </c>
      <c r="K7" s="13"/>
    </row>
    <row r="8" spans="1:11" x14ac:dyDescent="0.5">
      <c r="B8" s="15" t="s">
        <v>290</v>
      </c>
      <c r="C8" s="47">
        <f t="shared" si="0"/>
        <v>6</v>
      </c>
      <c r="D8" s="48">
        <f t="shared" si="1"/>
        <v>40007</v>
      </c>
      <c r="E8" s="47" t="s">
        <v>262</v>
      </c>
      <c r="F8" s="48" t="s">
        <v>159</v>
      </c>
      <c r="G8" s="48"/>
      <c r="H8" s="48">
        <v>0</v>
      </c>
      <c r="I8" s="51" t="s">
        <v>263</v>
      </c>
      <c r="J8" s="52" t="s">
        <v>331</v>
      </c>
      <c r="K8" s="19"/>
    </row>
    <row r="9" spans="1:11" x14ac:dyDescent="0.5">
      <c r="B9" s="15" t="s">
        <v>291</v>
      </c>
      <c r="C9" s="37">
        <f t="shared" si="0"/>
        <v>7</v>
      </c>
      <c r="D9" s="38">
        <f t="shared" si="1"/>
        <v>40008</v>
      </c>
      <c r="E9" s="37" t="s">
        <v>300</v>
      </c>
      <c r="F9" s="38" t="s">
        <v>159</v>
      </c>
      <c r="G9" s="38"/>
      <c r="H9" s="38">
        <v>0</v>
      </c>
      <c r="I9" s="39" t="s">
        <v>263</v>
      </c>
      <c r="J9" s="40" t="s">
        <v>305</v>
      </c>
      <c r="K9" s="19"/>
    </row>
    <row r="10" spans="1:11" x14ac:dyDescent="0.5">
      <c r="B10" s="15" t="s">
        <v>292</v>
      </c>
      <c r="C10" s="37">
        <f t="shared" si="0"/>
        <v>8</v>
      </c>
      <c r="D10" s="38">
        <f t="shared" si="1"/>
        <v>40009</v>
      </c>
      <c r="E10" s="41" t="s">
        <v>271</v>
      </c>
      <c r="F10" s="38" t="s">
        <v>140</v>
      </c>
      <c r="G10" s="38">
        <v>1E-3</v>
      </c>
      <c r="H10" s="38">
        <v>1000</v>
      </c>
      <c r="I10" s="39" t="s">
        <v>272</v>
      </c>
      <c r="J10" s="42" t="s">
        <v>306</v>
      </c>
    </row>
    <row r="11" spans="1:11" x14ac:dyDescent="0.5">
      <c r="B11" s="15" t="s">
        <v>293</v>
      </c>
      <c r="C11" s="37">
        <f t="shared" si="0"/>
        <v>9</v>
      </c>
      <c r="D11" s="38">
        <f t="shared" si="1"/>
        <v>40010</v>
      </c>
      <c r="E11" s="41" t="s">
        <v>273</v>
      </c>
      <c r="F11" s="38" t="s">
        <v>140</v>
      </c>
      <c r="G11" s="38">
        <v>1E-3</v>
      </c>
      <c r="H11" s="38">
        <v>1000</v>
      </c>
      <c r="I11" s="39" t="s">
        <v>272</v>
      </c>
      <c r="J11" s="42" t="s">
        <v>306</v>
      </c>
    </row>
    <row r="12" spans="1:11" x14ac:dyDescent="0.5">
      <c r="B12" s="15" t="s">
        <v>294</v>
      </c>
      <c r="C12" s="37">
        <f t="shared" si="0"/>
        <v>10</v>
      </c>
      <c r="D12" s="38">
        <f t="shared" si="1"/>
        <v>40011</v>
      </c>
      <c r="E12" s="41" t="s">
        <v>274</v>
      </c>
      <c r="F12" s="38" t="s">
        <v>140</v>
      </c>
      <c r="G12" s="38">
        <v>1E-3</v>
      </c>
      <c r="H12" s="38">
        <v>1000</v>
      </c>
      <c r="I12" s="39" t="s">
        <v>272</v>
      </c>
      <c r="J12" s="42" t="s">
        <v>306</v>
      </c>
    </row>
    <row r="13" spans="1:11" x14ac:dyDescent="0.5">
      <c r="B13" s="15" t="s">
        <v>295</v>
      </c>
      <c r="C13" s="37">
        <f t="shared" si="0"/>
        <v>11</v>
      </c>
      <c r="D13" s="38">
        <f t="shared" si="1"/>
        <v>40012</v>
      </c>
      <c r="E13" s="41" t="s">
        <v>275</v>
      </c>
      <c r="F13" s="38" t="s">
        <v>140</v>
      </c>
      <c r="G13" s="38">
        <v>1E-3</v>
      </c>
      <c r="H13" s="38">
        <v>1000</v>
      </c>
      <c r="I13" s="39" t="s">
        <v>272</v>
      </c>
      <c r="J13" s="42" t="s">
        <v>306</v>
      </c>
    </row>
    <row r="14" spans="1:11" x14ac:dyDescent="0.5">
      <c r="B14" s="15" t="s">
        <v>296</v>
      </c>
      <c r="C14" s="37">
        <f t="shared" si="0"/>
        <v>12</v>
      </c>
      <c r="D14" s="38">
        <f t="shared" ref="D14:D17" si="2">40000+C14+1</f>
        <v>40013</v>
      </c>
      <c r="E14" s="41" t="s">
        <v>276</v>
      </c>
      <c r="F14" s="38" t="s">
        <v>138</v>
      </c>
      <c r="G14" s="38">
        <v>1</v>
      </c>
      <c r="H14" s="38">
        <v>0</v>
      </c>
      <c r="I14" s="39" t="s">
        <v>307</v>
      </c>
      <c r="J14" s="42" t="s">
        <v>307</v>
      </c>
    </row>
    <row r="15" spans="1:11" x14ac:dyDescent="0.5">
      <c r="B15" s="15" t="s">
        <v>297</v>
      </c>
      <c r="C15" s="37">
        <f t="shared" si="0"/>
        <v>13</v>
      </c>
      <c r="D15" s="38">
        <f t="shared" si="2"/>
        <v>40014</v>
      </c>
      <c r="E15" s="41" t="s">
        <v>277</v>
      </c>
      <c r="F15" s="38" t="s">
        <v>138</v>
      </c>
      <c r="G15" s="38">
        <v>1</v>
      </c>
      <c r="H15" s="38">
        <v>0</v>
      </c>
      <c r="I15" s="39" t="s">
        <v>307</v>
      </c>
      <c r="J15" s="42" t="s">
        <v>307</v>
      </c>
    </row>
    <row r="16" spans="1:11" x14ac:dyDescent="0.5">
      <c r="B16" s="15" t="s">
        <v>298</v>
      </c>
      <c r="C16" s="37">
        <f t="shared" si="0"/>
        <v>14</v>
      </c>
      <c r="D16" s="38">
        <f t="shared" si="2"/>
        <v>40015</v>
      </c>
      <c r="E16" s="41" t="s">
        <v>278</v>
      </c>
      <c r="F16" s="38" t="s">
        <v>138</v>
      </c>
      <c r="G16" s="38">
        <v>1</v>
      </c>
      <c r="H16" s="38">
        <v>0</v>
      </c>
      <c r="I16" s="39" t="s">
        <v>307</v>
      </c>
      <c r="J16" s="42" t="s">
        <v>307</v>
      </c>
    </row>
    <row r="17" spans="1:11" x14ac:dyDescent="0.5">
      <c r="B17" s="15" t="s">
        <v>299</v>
      </c>
      <c r="C17" s="37">
        <f t="shared" si="0"/>
        <v>15</v>
      </c>
      <c r="D17" s="38">
        <f t="shared" si="2"/>
        <v>40016</v>
      </c>
      <c r="E17" s="41" t="s">
        <v>279</v>
      </c>
      <c r="F17" s="38" t="s">
        <v>138</v>
      </c>
      <c r="G17" s="38">
        <v>1</v>
      </c>
      <c r="H17" s="38">
        <v>0</v>
      </c>
      <c r="I17" s="39" t="s">
        <v>307</v>
      </c>
      <c r="J17" s="42" t="s">
        <v>307</v>
      </c>
    </row>
    <row r="19" spans="1:11" x14ac:dyDescent="0.5">
      <c r="A19" s="13" t="s">
        <v>133</v>
      </c>
      <c r="B19" s="14" t="s">
        <v>50</v>
      </c>
      <c r="C19" s="14">
        <v>20</v>
      </c>
      <c r="D19" s="13" t="s">
        <v>131</v>
      </c>
      <c r="E19" s="13" t="s">
        <v>132</v>
      </c>
      <c r="F19" s="13" t="s">
        <v>135</v>
      </c>
      <c r="G19" s="13" t="s">
        <v>387</v>
      </c>
      <c r="H19" s="13" t="s">
        <v>249</v>
      </c>
      <c r="I19" s="13" t="s">
        <v>139</v>
      </c>
    </row>
    <row r="20" spans="1:11" x14ac:dyDescent="0.5">
      <c r="A20" s="13" t="s">
        <v>72</v>
      </c>
      <c r="B20" s="56" t="s">
        <v>311</v>
      </c>
      <c r="C20" s="56">
        <v>0</v>
      </c>
      <c r="D20" s="44">
        <f>30000+C20+1</f>
        <v>30001</v>
      </c>
      <c r="E20" s="43" t="s">
        <v>134</v>
      </c>
      <c r="F20" s="44" t="s">
        <v>140</v>
      </c>
      <c r="G20" s="44" t="s">
        <v>47</v>
      </c>
      <c r="H20" s="45">
        <v>1301</v>
      </c>
      <c r="I20" s="45"/>
      <c r="J20" s="46"/>
      <c r="K20" s="13"/>
    </row>
    <row r="21" spans="1:11" x14ac:dyDescent="0.5">
      <c r="B21" s="56" t="s">
        <v>312</v>
      </c>
      <c r="C21" s="56">
        <f>C20+1</f>
        <v>1</v>
      </c>
      <c r="D21" s="44">
        <f t="shared" ref="D21:D39" si="3">30000+C21+1</f>
        <v>30002</v>
      </c>
      <c r="E21" s="43" t="s">
        <v>52</v>
      </c>
      <c r="F21" s="44" t="s">
        <v>140</v>
      </c>
      <c r="G21" s="44" t="s">
        <v>47</v>
      </c>
      <c r="H21" s="45">
        <v>1</v>
      </c>
      <c r="I21" s="45"/>
      <c r="J21" s="46"/>
      <c r="K21" s="13"/>
    </row>
    <row r="22" spans="1:11" x14ac:dyDescent="0.5">
      <c r="B22" s="56" t="s">
        <v>313</v>
      </c>
      <c r="C22" s="56">
        <f t="shared" ref="C22:C39" si="4">C21+1</f>
        <v>2</v>
      </c>
      <c r="D22" s="48">
        <f t="shared" si="3"/>
        <v>30003</v>
      </c>
      <c r="E22" s="47" t="s">
        <v>252</v>
      </c>
      <c r="F22" s="48" t="s">
        <v>230</v>
      </c>
      <c r="G22" s="48">
        <v>0.1</v>
      </c>
      <c r="H22" s="49"/>
      <c r="I22" s="51" t="s">
        <v>255</v>
      </c>
      <c r="J22" s="53" t="s">
        <v>254</v>
      </c>
      <c r="K22" s="22"/>
    </row>
    <row r="23" spans="1:11" x14ac:dyDescent="0.5">
      <c r="B23" s="56" t="s">
        <v>314</v>
      </c>
      <c r="C23" s="56">
        <f t="shared" si="4"/>
        <v>3</v>
      </c>
      <c r="D23" s="38">
        <f t="shared" si="3"/>
        <v>30004</v>
      </c>
      <c r="E23" s="37" t="s">
        <v>253</v>
      </c>
      <c r="F23" s="38" t="s">
        <v>138</v>
      </c>
      <c r="G23" s="38" t="s">
        <v>47</v>
      </c>
      <c r="H23" s="54"/>
      <c r="I23" s="54" t="s">
        <v>141</v>
      </c>
      <c r="J23" s="55"/>
      <c r="K23" s="13"/>
    </row>
    <row r="24" spans="1:11" x14ac:dyDescent="0.5">
      <c r="B24" s="56" t="s">
        <v>315</v>
      </c>
      <c r="C24" s="56">
        <f t="shared" si="4"/>
        <v>4</v>
      </c>
      <c r="D24" s="48">
        <f t="shared" si="3"/>
        <v>30005</v>
      </c>
      <c r="E24" s="47" t="s">
        <v>256</v>
      </c>
      <c r="F24" s="48" t="s">
        <v>270</v>
      </c>
      <c r="G24" s="48">
        <v>0.1</v>
      </c>
      <c r="H24" s="49">
        <v>700</v>
      </c>
      <c r="I24" s="49" t="s">
        <v>265</v>
      </c>
      <c r="J24" s="50" t="s">
        <v>264</v>
      </c>
      <c r="K24" s="13"/>
    </row>
    <row r="25" spans="1:11" x14ac:dyDescent="0.5">
      <c r="B25" s="56" t="s">
        <v>316</v>
      </c>
      <c r="C25" s="56">
        <f t="shared" si="4"/>
        <v>5</v>
      </c>
      <c r="D25" s="48">
        <f t="shared" si="3"/>
        <v>30006</v>
      </c>
      <c r="E25" s="47" t="s">
        <v>257</v>
      </c>
      <c r="F25" s="48" t="s">
        <v>270</v>
      </c>
      <c r="G25" s="48">
        <v>0.1</v>
      </c>
      <c r="H25" s="49">
        <v>850</v>
      </c>
      <c r="I25" s="49" t="s">
        <v>265</v>
      </c>
      <c r="J25" s="50" t="s">
        <v>264</v>
      </c>
      <c r="K25" s="13"/>
    </row>
    <row r="26" spans="1:11" x14ac:dyDescent="0.5">
      <c r="B26" s="56" t="s">
        <v>317</v>
      </c>
      <c r="C26" s="56">
        <f t="shared" si="4"/>
        <v>6</v>
      </c>
      <c r="D26" s="48">
        <f t="shared" si="3"/>
        <v>30007</v>
      </c>
      <c r="E26" s="47" t="s">
        <v>258</v>
      </c>
      <c r="F26" s="48" t="s">
        <v>270</v>
      </c>
      <c r="G26" s="48">
        <v>0.1</v>
      </c>
      <c r="H26" s="49">
        <v>1050</v>
      </c>
      <c r="I26" s="49" t="s">
        <v>265</v>
      </c>
      <c r="J26" s="50" t="s">
        <v>264</v>
      </c>
      <c r="K26" s="13"/>
    </row>
    <row r="27" spans="1:11" x14ac:dyDescent="0.5">
      <c r="B27" s="56" t="s">
        <v>318</v>
      </c>
      <c r="C27" s="56">
        <f t="shared" si="4"/>
        <v>7</v>
      </c>
      <c r="D27" s="38">
        <f t="shared" si="3"/>
        <v>30008</v>
      </c>
      <c r="E27" s="37" t="s">
        <v>51</v>
      </c>
      <c r="F27" s="38" t="s">
        <v>138</v>
      </c>
      <c r="G27" s="38" t="s">
        <v>47</v>
      </c>
      <c r="H27" s="54"/>
      <c r="I27" s="54" t="s">
        <v>141</v>
      </c>
      <c r="J27" s="55"/>
      <c r="K27" s="13"/>
    </row>
    <row r="28" spans="1:11" x14ac:dyDescent="0.5">
      <c r="B28" s="56" t="s">
        <v>319</v>
      </c>
      <c r="C28" s="56">
        <f t="shared" si="4"/>
        <v>8</v>
      </c>
      <c r="D28" s="38">
        <f t="shared" si="3"/>
        <v>30009</v>
      </c>
      <c r="E28" s="37" t="s">
        <v>51</v>
      </c>
      <c r="F28" s="38" t="s">
        <v>138</v>
      </c>
      <c r="G28" s="38" t="s">
        <v>47</v>
      </c>
      <c r="H28" s="54"/>
      <c r="I28" s="54" t="s">
        <v>141</v>
      </c>
      <c r="J28" s="55"/>
      <c r="K28" s="13"/>
    </row>
    <row r="29" spans="1:11" x14ac:dyDescent="0.5">
      <c r="B29" s="56" t="s">
        <v>320</v>
      </c>
      <c r="C29" s="56">
        <f t="shared" si="4"/>
        <v>9</v>
      </c>
      <c r="D29" s="38">
        <f t="shared" si="3"/>
        <v>30010</v>
      </c>
      <c r="E29" s="37" t="s">
        <v>51</v>
      </c>
      <c r="F29" s="38" t="s">
        <v>138</v>
      </c>
      <c r="G29" s="38" t="s">
        <v>47</v>
      </c>
      <c r="H29" s="54"/>
      <c r="I29" s="54" t="s">
        <v>141</v>
      </c>
      <c r="J29" s="55"/>
      <c r="K29" s="13"/>
    </row>
    <row r="30" spans="1:11" x14ac:dyDescent="0.5">
      <c r="B30" s="56" t="s">
        <v>321</v>
      </c>
      <c r="C30" s="56">
        <f t="shared" si="4"/>
        <v>10</v>
      </c>
      <c r="D30" s="48">
        <f t="shared" si="3"/>
        <v>30011</v>
      </c>
      <c r="E30" s="47" t="s">
        <v>260</v>
      </c>
      <c r="F30" s="48" t="s">
        <v>136</v>
      </c>
      <c r="G30" s="48">
        <v>0.1</v>
      </c>
      <c r="H30" s="49">
        <v>199</v>
      </c>
      <c r="I30" s="49" t="s">
        <v>266</v>
      </c>
      <c r="J30" s="50" t="s">
        <v>259</v>
      </c>
      <c r="K30" s="13"/>
    </row>
    <row r="31" spans="1:11" x14ac:dyDescent="0.5">
      <c r="B31" s="56" t="s">
        <v>322</v>
      </c>
      <c r="C31" s="56">
        <f t="shared" si="4"/>
        <v>11</v>
      </c>
      <c r="D31" s="38">
        <f t="shared" si="3"/>
        <v>30012</v>
      </c>
      <c r="E31" s="37" t="s">
        <v>51</v>
      </c>
      <c r="F31" s="38" t="s">
        <v>138</v>
      </c>
      <c r="G31" s="38" t="s">
        <v>47</v>
      </c>
      <c r="H31" s="54"/>
      <c r="I31" s="54" t="s">
        <v>141</v>
      </c>
      <c r="J31" s="55"/>
      <c r="K31" s="13"/>
    </row>
    <row r="32" spans="1:11" x14ac:dyDescent="0.5">
      <c r="B32" s="56" t="s">
        <v>323</v>
      </c>
      <c r="C32" s="56">
        <f t="shared" si="4"/>
        <v>12</v>
      </c>
      <c r="D32" s="38">
        <f t="shared" si="3"/>
        <v>30013</v>
      </c>
      <c r="E32" s="37" t="s">
        <v>308</v>
      </c>
      <c r="F32" s="38" t="s">
        <v>138</v>
      </c>
      <c r="G32" s="38" t="s">
        <v>47</v>
      </c>
      <c r="H32" s="54"/>
      <c r="I32" s="54" t="s">
        <v>217</v>
      </c>
      <c r="J32" s="41" t="s">
        <v>309</v>
      </c>
    </row>
    <row r="33" spans="1:11" x14ac:dyDescent="0.5">
      <c r="B33" s="61" t="s">
        <v>310</v>
      </c>
      <c r="C33" s="56">
        <f t="shared" si="4"/>
        <v>13</v>
      </c>
      <c r="D33" s="44">
        <f t="shared" si="3"/>
        <v>30014</v>
      </c>
      <c r="E33" s="43" t="s">
        <v>51</v>
      </c>
      <c r="F33" s="44" t="s">
        <v>159</v>
      </c>
      <c r="G33" s="44" t="s">
        <v>47</v>
      </c>
      <c r="H33" s="45"/>
      <c r="I33" s="45" t="s">
        <v>141</v>
      </c>
      <c r="J33" s="46"/>
      <c r="K33" s="13"/>
    </row>
    <row r="34" spans="1:11" x14ac:dyDescent="0.5">
      <c r="B34" s="56" t="s">
        <v>324</v>
      </c>
      <c r="C34" s="56">
        <f t="shared" si="4"/>
        <v>14</v>
      </c>
      <c r="D34" s="38">
        <f t="shared" si="3"/>
        <v>30015</v>
      </c>
      <c r="E34" s="37" t="s">
        <v>330</v>
      </c>
      <c r="F34" s="38" t="s">
        <v>138</v>
      </c>
      <c r="G34" s="37"/>
      <c r="H34" s="37"/>
      <c r="I34" s="37"/>
      <c r="J34" s="41"/>
    </row>
    <row r="35" spans="1:11" x14ac:dyDescent="0.5">
      <c r="B35" s="56" t="s">
        <v>325</v>
      </c>
      <c r="C35" s="56">
        <f t="shared" si="4"/>
        <v>15</v>
      </c>
      <c r="D35" s="38">
        <f t="shared" si="3"/>
        <v>30016</v>
      </c>
      <c r="E35" s="37" t="s">
        <v>330</v>
      </c>
      <c r="F35" s="38" t="s">
        <v>138</v>
      </c>
      <c r="G35" s="37"/>
      <c r="H35" s="37"/>
      <c r="I35" s="37"/>
      <c r="J35" s="41"/>
    </row>
    <row r="36" spans="1:11" x14ac:dyDescent="0.5">
      <c r="B36" s="56" t="s">
        <v>326</v>
      </c>
      <c r="C36" s="56">
        <f t="shared" si="4"/>
        <v>16</v>
      </c>
      <c r="D36" s="38">
        <f t="shared" si="3"/>
        <v>30017</v>
      </c>
      <c r="E36" s="37" t="s">
        <v>330</v>
      </c>
      <c r="F36" s="38" t="s">
        <v>138</v>
      </c>
      <c r="G36" s="37"/>
      <c r="H36" s="37"/>
      <c r="I36" s="37"/>
      <c r="J36" s="41"/>
    </row>
    <row r="37" spans="1:11" x14ac:dyDescent="0.5">
      <c r="B37" s="56" t="s">
        <v>327</v>
      </c>
      <c r="C37" s="56">
        <f t="shared" si="4"/>
        <v>17</v>
      </c>
      <c r="D37" s="38">
        <f t="shared" si="3"/>
        <v>30018</v>
      </c>
      <c r="E37" s="37" t="s">
        <v>330</v>
      </c>
      <c r="F37" s="38" t="s">
        <v>138</v>
      </c>
      <c r="G37" s="37"/>
      <c r="H37" s="37"/>
      <c r="I37" s="37"/>
      <c r="J37" s="41"/>
    </row>
    <row r="38" spans="1:11" x14ac:dyDescent="0.5">
      <c r="B38" s="56" t="s">
        <v>328</v>
      </c>
      <c r="C38" s="56">
        <f t="shared" si="4"/>
        <v>18</v>
      </c>
      <c r="D38" s="38">
        <f t="shared" si="3"/>
        <v>30019</v>
      </c>
      <c r="E38" s="37" t="s">
        <v>330</v>
      </c>
      <c r="F38" s="38" t="s">
        <v>138</v>
      </c>
      <c r="G38" s="37"/>
      <c r="H38" s="37"/>
      <c r="I38" s="37"/>
      <c r="J38" s="41"/>
    </row>
    <row r="39" spans="1:11" x14ac:dyDescent="0.5">
      <c r="B39" s="56" t="s">
        <v>329</v>
      </c>
      <c r="C39" s="56">
        <f t="shared" si="4"/>
        <v>19</v>
      </c>
      <c r="D39" s="38">
        <f t="shared" si="3"/>
        <v>30020</v>
      </c>
      <c r="E39" s="37" t="s">
        <v>330</v>
      </c>
      <c r="F39" s="38" t="s">
        <v>138</v>
      </c>
      <c r="G39" s="37"/>
      <c r="H39" s="37"/>
      <c r="I39" s="37"/>
      <c r="J39" s="41"/>
    </row>
    <row r="42" spans="1:11" x14ac:dyDescent="0.5">
      <c r="B42" s="14" t="s">
        <v>402</v>
      </c>
    </row>
    <row r="43" spans="1:11" x14ac:dyDescent="0.5">
      <c r="A43" s="13">
        <v>1</v>
      </c>
      <c r="B43" s="14" t="s">
        <v>388</v>
      </c>
    </row>
    <row r="44" spans="1:11" x14ac:dyDescent="0.5">
      <c r="A44" s="13">
        <v>2</v>
      </c>
      <c r="B44" s="14" t="s">
        <v>389</v>
      </c>
    </row>
    <row r="45" spans="1:11" x14ac:dyDescent="0.5">
      <c r="A45" s="13">
        <v>3</v>
      </c>
      <c r="B45" s="14" t="s">
        <v>390</v>
      </c>
    </row>
    <row r="46" spans="1:11" x14ac:dyDescent="0.5">
      <c r="A46" s="13">
        <v>4</v>
      </c>
      <c r="B46" s="14" t="s">
        <v>391</v>
      </c>
    </row>
    <row r="47" spans="1:11" x14ac:dyDescent="0.5">
      <c r="A47" s="13">
        <v>5</v>
      </c>
      <c r="B47" s="14" t="s">
        <v>392</v>
      </c>
    </row>
    <row r="48" spans="1:11" x14ac:dyDescent="0.5">
      <c r="A48" s="13">
        <v>6</v>
      </c>
      <c r="B48" s="14" t="s">
        <v>393</v>
      </c>
    </row>
    <row r="49" spans="1:2" x14ac:dyDescent="0.5">
      <c r="A49" s="13">
        <v>7</v>
      </c>
      <c r="B49" s="14" t="s">
        <v>397</v>
      </c>
    </row>
    <row r="50" spans="1:2" x14ac:dyDescent="0.5">
      <c r="A50" s="13">
        <v>8</v>
      </c>
      <c r="B50" s="14" t="s">
        <v>398</v>
      </c>
    </row>
    <row r="51" spans="1:2" x14ac:dyDescent="0.5">
      <c r="A51" s="13">
        <v>9</v>
      </c>
      <c r="B51" s="14" t="s">
        <v>399</v>
      </c>
    </row>
    <row r="52" spans="1:2" x14ac:dyDescent="0.5">
      <c r="A52" s="13">
        <v>10</v>
      </c>
      <c r="B52" s="14" t="s">
        <v>400</v>
      </c>
    </row>
    <row r="53" spans="1:2" x14ac:dyDescent="0.5">
      <c r="A53" s="13">
        <v>11</v>
      </c>
      <c r="B53" s="14" t="s">
        <v>394</v>
      </c>
    </row>
    <row r="54" spans="1:2" x14ac:dyDescent="0.5">
      <c r="A54" s="13">
        <v>12</v>
      </c>
      <c r="B54" s="14" t="s">
        <v>395</v>
      </c>
    </row>
    <row r="55" spans="1:2" x14ac:dyDescent="0.5">
      <c r="A55" s="13">
        <v>13</v>
      </c>
      <c r="B55" s="14" t="s">
        <v>401</v>
      </c>
    </row>
    <row r="56" spans="1:2" x14ac:dyDescent="0.5">
      <c r="A56" s="13">
        <v>14</v>
      </c>
      <c r="B56" s="14" t="s">
        <v>396</v>
      </c>
    </row>
  </sheetData>
  <phoneticPr fontId="1" type="noConversion"/>
  <pageMargins left="0.39370078740157483" right="0.39370078740157483" top="0.39370078740157483" bottom="0.39370078740157483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F6F9A-3FA0-458C-9B3D-82CC80EF407D}">
  <dimension ref="A1:AC52"/>
  <sheetViews>
    <sheetView topLeftCell="A27" workbookViewId="0">
      <selection activeCell="N8" sqref="N8"/>
    </sheetView>
  </sheetViews>
  <sheetFormatPr defaultColWidth="8.89453125" defaultRowHeight="12.6" x14ac:dyDescent="0.45"/>
  <cols>
    <col min="1" max="1" width="13.1015625" style="65" customWidth="1"/>
    <col min="2" max="5" width="2.68359375" style="62" customWidth="1"/>
    <col min="6" max="6" width="1.68359375" style="62" customWidth="1"/>
    <col min="7" max="10" width="2.68359375" style="62" customWidth="1"/>
    <col min="11" max="11" width="3.68359375" style="62" customWidth="1"/>
    <col min="12" max="15" width="2.68359375" style="62" customWidth="1"/>
    <col min="16" max="16" width="1.68359375" style="62" customWidth="1"/>
    <col min="17" max="20" width="2.68359375" style="62" customWidth="1"/>
    <col min="21" max="21" width="10.41796875" style="59" bestFit="1" customWidth="1"/>
    <col min="22" max="22" width="8.89453125" style="59"/>
    <col min="23" max="23" width="6.5234375" style="59" bestFit="1" customWidth="1"/>
    <col min="24" max="24" width="3.68359375" style="59" customWidth="1"/>
    <col min="25" max="25" width="27.3125" style="59" bestFit="1" customWidth="1"/>
    <col min="26" max="26" width="3.68359375" style="59" customWidth="1"/>
    <col min="27" max="27" width="24.41796875" style="59" customWidth="1"/>
    <col min="28" max="28" width="3.68359375" style="59" customWidth="1"/>
    <col min="29" max="29" width="27.3125" style="59" bestFit="1" customWidth="1"/>
    <col min="30" max="16384" width="8.89453125" style="59"/>
  </cols>
  <sheetData>
    <row r="1" spans="1:29" ht="12.9" x14ac:dyDescent="0.5">
      <c r="E1" s="71">
        <v>1</v>
      </c>
      <c r="F1" s="63"/>
      <c r="G1" s="63">
        <v>0</v>
      </c>
      <c r="H1" s="63">
        <v>8</v>
      </c>
      <c r="I1" s="63">
        <v>16</v>
      </c>
      <c r="J1" s="63">
        <v>24</v>
      </c>
      <c r="T1" s="28" t="s">
        <v>344</v>
      </c>
      <c r="U1" s="14"/>
      <c r="V1" s="13" t="s">
        <v>346</v>
      </c>
      <c r="W1" s="13" t="s">
        <v>347</v>
      </c>
      <c r="Y1" s="59" t="s">
        <v>366</v>
      </c>
      <c r="AA1" s="59" t="s">
        <v>366</v>
      </c>
      <c r="AC1" s="59" t="s">
        <v>366</v>
      </c>
    </row>
    <row r="2" spans="1:29" ht="12.9" x14ac:dyDescent="0.5">
      <c r="E2" s="71">
        <v>2</v>
      </c>
      <c r="F2" s="63"/>
      <c r="G2" s="63">
        <v>1</v>
      </c>
      <c r="H2" s="63">
        <v>9</v>
      </c>
      <c r="I2" s="63">
        <v>17</v>
      </c>
      <c r="J2" s="63">
        <v>25</v>
      </c>
      <c r="T2" s="28" t="s">
        <v>350</v>
      </c>
      <c r="U2" s="13" t="s">
        <v>345</v>
      </c>
      <c r="V2" s="13" t="s">
        <v>348</v>
      </c>
      <c r="W2" s="13" t="s">
        <v>349</v>
      </c>
      <c r="Y2" s="59" t="s">
        <v>367</v>
      </c>
      <c r="AA2" s="59" t="s">
        <v>367</v>
      </c>
      <c r="AC2" s="59" t="s">
        <v>367</v>
      </c>
    </row>
    <row r="3" spans="1:29" ht="12.9" x14ac:dyDescent="0.5">
      <c r="E3" s="71">
        <v>3</v>
      </c>
      <c r="F3" s="63"/>
      <c r="G3" s="63">
        <v>2</v>
      </c>
      <c r="H3" s="63">
        <v>10</v>
      </c>
      <c r="I3" s="63">
        <v>18</v>
      </c>
      <c r="J3" s="63">
        <v>26</v>
      </c>
      <c r="T3" s="28" t="s">
        <v>351</v>
      </c>
      <c r="U3" s="13" t="s">
        <v>353</v>
      </c>
      <c r="V3" s="13" t="s">
        <v>352</v>
      </c>
      <c r="W3" s="13" t="s">
        <v>349</v>
      </c>
      <c r="Y3" s="59" t="s">
        <v>403</v>
      </c>
      <c r="Z3" s="59">
        <v>0</v>
      </c>
      <c r="AA3" s="59" t="s">
        <v>423</v>
      </c>
      <c r="AB3" s="59">
        <v>0</v>
      </c>
      <c r="AC3" s="59" t="s">
        <v>440</v>
      </c>
    </row>
    <row r="4" spans="1:29" ht="12.9" x14ac:dyDescent="0.5">
      <c r="E4" s="71">
        <v>4</v>
      </c>
      <c r="F4" s="63"/>
      <c r="G4" s="63">
        <v>3</v>
      </c>
      <c r="H4" s="63">
        <v>11</v>
      </c>
      <c r="I4" s="63">
        <v>19</v>
      </c>
      <c r="J4" s="63">
        <v>27</v>
      </c>
      <c r="T4" s="28"/>
      <c r="Y4" s="59" t="s">
        <v>404</v>
      </c>
      <c r="Z4" s="59">
        <v>1</v>
      </c>
      <c r="AA4" s="59" t="s">
        <v>424</v>
      </c>
      <c r="AB4" s="59">
        <v>1</v>
      </c>
      <c r="AC4" s="59" t="s">
        <v>761</v>
      </c>
    </row>
    <row r="5" spans="1:29" ht="12.9" x14ac:dyDescent="0.5">
      <c r="E5" s="71">
        <v>5</v>
      </c>
      <c r="F5" s="63"/>
      <c r="G5" s="63">
        <v>4</v>
      </c>
      <c r="H5" s="63">
        <v>12</v>
      </c>
      <c r="I5" s="63">
        <v>20</v>
      </c>
      <c r="J5" s="63">
        <v>28</v>
      </c>
      <c r="T5" s="28" t="s">
        <v>351</v>
      </c>
      <c r="U5" s="17" t="s">
        <v>354</v>
      </c>
      <c r="V5" s="17" t="s">
        <v>352</v>
      </c>
      <c r="W5" s="17" t="s">
        <v>358</v>
      </c>
      <c r="Y5" s="59" t="s">
        <v>405</v>
      </c>
      <c r="Z5" s="59">
        <v>2</v>
      </c>
      <c r="AA5" s="59" t="s">
        <v>425</v>
      </c>
      <c r="AB5" s="59">
        <v>2</v>
      </c>
      <c r="AC5" s="59" t="s">
        <v>762</v>
      </c>
    </row>
    <row r="6" spans="1:29" ht="12.9" x14ac:dyDescent="0.5">
      <c r="E6" s="71">
        <v>6</v>
      </c>
      <c r="F6" s="63"/>
      <c r="G6" s="63">
        <v>5</v>
      </c>
      <c r="H6" s="63">
        <v>13</v>
      </c>
      <c r="I6" s="63">
        <v>21</v>
      </c>
      <c r="J6" s="63">
        <v>29</v>
      </c>
      <c r="T6" s="14"/>
      <c r="U6" s="17" t="s">
        <v>354</v>
      </c>
      <c r="V6" s="17" t="s">
        <v>355</v>
      </c>
      <c r="W6" s="17" t="s">
        <v>359</v>
      </c>
      <c r="Y6" s="59" t="s">
        <v>406</v>
      </c>
      <c r="Z6" s="59">
        <v>3</v>
      </c>
      <c r="AA6" s="59" t="s">
        <v>426</v>
      </c>
      <c r="AB6" s="59">
        <v>3</v>
      </c>
      <c r="AC6" s="59" t="s">
        <v>763</v>
      </c>
    </row>
    <row r="7" spans="1:29" ht="12.9" x14ac:dyDescent="0.5">
      <c r="E7" s="71">
        <v>7</v>
      </c>
      <c r="F7" s="63"/>
      <c r="G7" s="63">
        <v>6</v>
      </c>
      <c r="H7" s="63">
        <v>14</v>
      </c>
      <c r="I7" s="63">
        <v>22</v>
      </c>
      <c r="J7" s="63">
        <v>30</v>
      </c>
      <c r="T7" s="14"/>
      <c r="U7" s="17" t="s">
        <v>354</v>
      </c>
      <c r="V7" s="17" t="s">
        <v>356</v>
      </c>
      <c r="W7" s="17" t="s">
        <v>360</v>
      </c>
      <c r="Y7" s="59" t="s">
        <v>407</v>
      </c>
      <c r="Z7" s="59">
        <v>4</v>
      </c>
      <c r="AA7" s="59" t="s">
        <v>427</v>
      </c>
      <c r="AB7" s="59">
        <v>4</v>
      </c>
      <c r="AC7" s="59" t="s">
        <v>764</v>
      </c>
    </row>
    <row r="8" spans="1:29" ht="12.9" x14ac:dyDescent="0.5">
      <c r="E8" s="107">
        <v>8</v>
      </c>
      <c r="F8" s="67"/>
      <c r="G8" s="67">
        <v>7</v>
      </c>
      <c r="H8" s="67">
        <v>15</v>
      </c>
      <c r="I8" s="67">
        <v>23</v>
      </c>
      <c r="J8" s="67">
        <v>31</v>
      </c>
      <c r="T8" s="14"/>
      <c r="U8" s="17" t="s">
        <v>354</v>
      </c>
      <c r="V8" s="17" t="s">
        <v>357</v>
      </c>
      <c r="W8" s="17" t="s">
        <v>349</v>
      </c>
      <c r="Y8" s="59" t="s">
        <v>408</v>
      </c>
      <c r="Z8" s="59">
        <v>5</v>
      </c>
      <c r="AA8" s="59" t="s">
        <v>428</v>
      </c>
      <c r="AB8" s="59">
        <v>5</v>
      </c>
      <c r="AC8" s="59" t="s">
        <v>765</v>
      </c>
    </row>
    <row r="9" spans="1:29" x14ac:dyDescent="0.45">
      <c r="Y9" s="59" t="s">
        <v>409</v>
      </c>
      <c r="Z9" s="59">
        <v>6</v>
      </c>
      <c r="AA9" s="59" t="s">
        <v>429</v>
      </c>
      <c r="AB9" s="59">
        <v>6</v>
      </c>
      <c r="AC9" s="59" t="s">
        <v>377</v>
      </c>
    </row>
    <row r="10" spans="1:29" x14ac:dyDescent="0.45">
      <c r="Y10" s="59" t="s">
        <v>410</v>
      </c>
      <c r="Z10" s="59">
        <v>7</v>
      </c>
      <c r="AA10" s="59" t="s">
        <v>430</v>
      </c>
      <c r="AB10" s="59">
        <v>7</v>
      </c>
      <c r="AC10" s="59" t="s">
        <v>766</v>
      </c>
    </row>
    <row r="11" spans="1:29" x14ac:dyDescent="0.45">
      <c r="B11" s="64">
        <v>15</v>
      </c>
      <c r="C11" s="64">
        <v>14</v>
      </c>
      <c r="D11" s="64">
        <v>13</v>
      </c>
      <c r="E11" s="64">
        <v>12</v>
      </c>
      <c r="F11" s="64"/>
      <c r="G11" s="64">
        <v>11</v>
      </c>
      <c r="H11" s="64">
        <v>10</v>
      </c>
      <c r="I11" s="64">
        <v>9</v>
      </c>
      <c r="J11" s="64">
        <v>8</v>
      </c>
      <c r="K11" s="64"/>
      <c r="L11" s="64">
        <v>7</v>
      </c>
      <c r="M11" s="64">
        <v>6</v>
      </c>
      <c r="N11" s="64">
        <v>5</v>
      </c>
      <c r="O11" s="64">
        <v>4</v>
      </c>
      <c r="P11" s="64"/>
      <c r="Q11" s="64">
        <v>3</v>
      </c>
      <c r="R11" s="64">
        <v>2</v>
      </c>
      <c r="S11" s="64">
        <v>1</v>
      </c>
      <c r="T11" s="64">
        <v>0</v>
      </c>
      <c r="Y11" s="59" t="s">
        <v>411</v>
      </c>
      <c r="Z11" s="59">
        <v>8</v>
      </c>
      <c r="AA11" s="59" t="s">
        <v>431</v>
      </c>
      <c r="AB11" s="59">
        <v>8</v>
      </c>
      <c r="AC11" s="59" t="s">
        <v>378</v>
      </c>
    </row>
    <row r="12" spans="1:29" x14ac:dyDescent="0.45">
      <c r="U12" s="66" t="s">
        <v>828</v>
      </c>
      <c r="V12" s="66" t="s">
        <v>829</v>
      </c>
      <c r="Y12" s="59" t="s">
        <v>412</v>
      </c>
      <c r="Z12" s="59">
        <v>9</v>
      </c>
      <c r="AA12" s="59" t="s">
        <v>432</v>
      </c>
      <c r="AB12" s="59">
        <v>9</v>
      </c>
      <c r="AC12" s="59" t="s">
        <v>379</v>
      </c>
    </row>
    <row r="13" spans="1:29" x14ac:dyDescent="0.45">
      <c r="A13" s="65" t="s">
        <v>826</v>
      </c>
      <c r="B13" s="73">
        <v>0</v>
      </c>
      <c r="C13" s="73">
        <v>0</v>
      </c>
      <c r="D13" s="73">
        <v>0</v>
      </c>
      <c r="E13" s="73">
        <v>0</v>
      </c>
      <c r="F13" s="73"/>
      <c r="G13" s="73">
        <v>0</v>
      </c>
      <c r="H13" s="73">
        <v>0</v>
      </c>
      <c r="I13" s="73">
        <v>0</v>
      </c>
      <c r="J13" s="73">
        <v>0</v>
      </c>
      <c r="K13" s="73"/>
      <c r="L13" s="73">
        <v>0</v>
      </c>
      <c r="M13" s="73">
        <v>0</v>
      </c>
      <c r="N13" s="73">
        <v>0</v>
      </c>
      <c r="O13" s="73">
        <v>0</v>
      </c>
      <c r="P13" s="73"/>
      <c r="Q13" s="73">
        <v>0</v>
      </c>
      <c r="R13" s="73">
        <v>0</v>
      </c>
      <c r="S13" s="70">
        <v>1</v>
      </c>
      <c r="T13" s="70">
        <v>1</v>
      </c>
      <c r="U13" s="71" t="str">
        <f>DEC2HEX(V13,4)</f>
        <v>0003</v>
      </c>
      <c r="V13" s="72">
        <f t="shared" ref="V13:V20" si="0">B13*POWER(2,$B$11)+C13*POWER(2,$C$11)+D13*POWER(2,$D$11)+E13*POWER(2,$E$11)+G13*POWER(2,$G$11)+H13*POWER(2,$H$11)+I13*POWER(2,$I$11)+J13*POWER(2,$J$11)+L13*POWER(2,$L$11)+M13*POWER(2,$M$11)+N13*POWER(2,$N$11)+O13*POWER(2,$O$11)+Q13*POWER(2,$Q$11)+R13*POWER(2,$R$11)+S13*POWER(2,$S$11)+T13*POWER(2,$T$11)</f>
        <v>3</v>
      </c>
      <c r="Y13" s="59" t="s">
        <v>413</v>
      </c>
      <c r="Z13" s="59">
        <v>10</v>
      </c>
      <c r="AA13" s="59" t="s">
        <v>433</v>
      </c>
      <c r="AB13" s="59">
        <v>10</v>
      </c>
      <c r="AC13" s="59" t="s">
        <v>380</v>
      </c>
    </row>
    <row r="14" spans="1:29" x14ac:dyDescent="0.45">
      <c r="B14" s="73">
        <v>0</v>
      </c>
      <c r="C14" s="73">
        <v>0</v>
      </c>
      <c r="D14" s="73">
        <v>0</v>
      </c>
      <c r="E14" s="73">
        <v>0</v>
      </c>
      <c r="F14" s="73"/>
      <c r="G14" s="73">
        <v>0</v>
      </c>
      <c r="H14" s="73">
        <v>0</v>
      </c>
      <c r="I14" s="73">
        <v>0</v>
      </c>
      <c r="J14" s="73">
        <v>0</v>
      </c>
      <c r="K14" s="73"/>
      <c r="L14" s="73">
        <v>0</v>
      </c>
      <c r="M14" s="73">
        <v>0</v>
      </c>
      <c r="N14" s="73">
        <v>0</v>
      </c>
      <c r="O14" s="73">
        <v>0</v>
      </c>
      <c r="P14" s="63"/>
      <c r="Q14" s="70">
        <v>1</v>
      </c>
      <c r="R14" s="70">
        <v>1</v>
      </c>
      <c r="S14" s="73">
        <v>0</v>
      </c>
      <c r="T14" s="73">
        <v>0</v>
      </c>
      <c r="U14" s="71" t="str">
        <f t="shared" ref="U14:U20" si="1">DEC2HEX(V14,4)</f>
        <v>000C</v>
      </c>
      <c r="V14" s="72">
        <f t="shared" si="0"/>
        <v>12</v>
      </c>
      <c r="Y14" s="59" t="s">
        <v>414</v>
      </c>
      <c r="Z14" s="59">
        <v>11</v>
      </c>
      <c r="AA14" s="59" t="s">
        <v>434</v>
      </c>
      <c r="AB14" s="59">
        <v>11</v>
      </c>
      <c r="AC14" s="59" t="s">
        <v>381</v>
      </c>
    </row>
    <row r="15" spans="1:29" x14ac:dyDescent="0.45">
      <c r="B15" s="73">
        <v>0</v>
      </c>
      <c r="C15" s="73">
        <v>0</v>
      </c>
      <c r="D15" s="73">
        <v>0</v>
      </c>
      <c r="E15" s="73">
        <v>0</v>
      </c>
      <c r="F15" s="73"/>
      <c r="G15" s="73">
        <v>0</v>
      </c>
      <c r="H15" s="73">
        <v>0</v>
      </c>
      <c r="I15" s="73">
        <v>0</v>
      </c>
      <c r="J15" s="73">
        <v>0</v>
      </c>
      <c r="K15" s="73"/>
      <c r="L15" s="73">
        <v>0</v>
      </c>
      <c r="M15" s="73">
        <v>0</v>
      </c>
      <c r="N15" s="70">
        <v>1</v>
      </c>
      <c r="O15" s="70">
        <v>1</v>
      </c>
      <c r="P15" s="63"/>
      <c r="Q15" s="73">
        <v>0</v>
      </c>
      <c r="R15" s="73">
        <v>0</v>
      </c>
      <c r="S15" s="73">
        <v>0</v>
      </c>
      <c r="T15" s="73">
        <v>0</v>
      </c>
      <c r="U15" s="71" t="str">
        <f t="shared" si="1"/>
        <v>0030</v>
      </c>
      <c r="V15" s="72">
        <f t="shared" si="0"/>
        <v>48</v>
      </c>
      <c r="Y15" s="59" t="s">
        <v>415</v>
      </c>
      <c r="Z15" s="59">
        <v>12</v>
      </c>
      <c r="AA15" s="59" t="s">
        <v>435</v>
      </c>
      <c r="AB15" s="59">
        <v>12</v>
      </c>
      <c r="AC15" s="59" t="s">
        <v>382</v>
      </c>
    </row>
    <row r="16" spans="1:29" x14ac:dyDescent="0.45">
      <c r="B16" s="73">
        <v>0</v>
      </c>
      <c r="C16" s="73">
        <v>0</v>
      </c>
      <c r="D16" s="73">
        <v>0</v>
      </c>
      <c r="E16" s="73">
        <v>0</v>
      </c>
      <c r="F16" s="63"/>
      <c r="G16" s="73">
        <v>0</v>
      </c>
      <c r="H16" s="73">
        <v>0</v>
      </c>
      <c r="I16" s="73">
        <v>0</v>
      </c>
      <c r="J16" s="73">
        <v>0</v>
      </c>
      <c r="K16" s="63"/>
      <c r="L16" s="70">
        <v>1</v>
      </c>
      <c r="M16" s="70">
        <v>1</v>
      </c>
      <c r="N16" s="73">
        <v>0</v>
      </c>
      <c r="O16" s="73">
        <v>0</v>
      </c>
      <c r="P16" s="63"/>
      <c r="Q16" s="73">
        <v>0</v>
      </c>
      <c r="R16" s="73">
        <v>0</v>
      </c>
      <c r="S16" s="73">
        <v>0</v>
      </c>
      <c r="T16" s="73">
        <v>0</v>
      </c>
      <c r="U16" s="71" t="str">
        <f t="shared" si="1"/>
        <v>00C0</v>
      </c>
      <c r="V16" s="72">
        <f t="shared" si="0"/>
        <v>192</v>
      </c>
      <c r="Y16" s="59" t="s">
        <v>416</v>
      </c>
      <c r="Z16" s="59">
        <v>13</v>
      </c>
      <c r="AA16" s="59" t="s">
        <v>436</v>
      </c>
      <c r="AB16" s="59">
        <v>13</v>
      </c>
      <c r="AC16" s="59" t="s">
        <v>383</v>
      </c>
    </row>
    <row r="17" spans="1:29" x14ac:dyDescent="0.45">
      <c r="B17" s="73">
        <v>0</v>
      </c>
      <c r="C17" s="73">
        <v>0</v>
      </c>
      <c r="D17" s="73">
        <v>0</v>
      </c>
      <c r="E17" s="73">
        <v>0</v>
      </c>
      <c r="F17" s="63"/>
      <c r="G17" s="73">
        <v>0</v>
      </c>
      <c r="H17" s="73">
        <v>0</v>
      </c>
      <c r="I17" s="70">
        <v>1</v>
      </c>
      <c r="J17" s="70">
        <v>1</v>
      </c>
      <c r="K17" s="63"/>
      <c r="L17" s="73">
        <v>0</v>
      </c>
      <c r="M17" s="73">
        <v>0</v>
      </c>
      <c r="N17" s="73">
        <v>0</v>
      </c>
      <c r="O17" s="73">
        <v>0</v>
      </c>
      <c r="P17" s="63"/>
      <c r="Q17" s="73">
        <v>0</v>
      </c>
      <c r="R17" s="73">
        <v>0</v>
      </c>
      <c r="S17" s="73">
        <v>0</v>
      </c>
      <c r="T17" s="73">
        <v>0</v>
      </c>
      <c r="U17" s="71" t="str">
        <f t="shared" si="1"/>
        <v>0300</v>
      </c>
      <c r="V17" s="72">
        <f t="shared" si="0"/>
        <v>768</v>
      </c>
      <c r="Y17" s="59" t="s">
        <v>417</v>
      </c>
      <c r="Z17" s="59">
        <v>14</v>
      </c>
      <c r="AA17" s="59" t="s">
        <v>437</v>
      </c>
      <c r="AB17" s="59">
        <v>14</v>
      </c>
      <c r="AC17" s="59" t="s">
        <v>384</v>
      </c>
    </row>
    <row r="18" spans="1:29" x14ac:dyDescent="0.45">
      <c r="B18" s="73">
        <v>0</v>
      </c>
      <c r="C18" s="73">
        <v>0</v>
      </c>
      <c r="D18" s="73">
        <v>0</v>
      </c>
      <c r="E18" s="73">
        <v>0</v>
      </c>
      <c r="F18" s="63"/>
      <c r="G18" s="70">
        <v>1</v>
      </c>
      <c r="H18" s="70">
        <v>1</v>
      </c>
      <c r="I18" s="73">
        <v>0</v>
      </c>
      <c r="J18" s="73">
        <v>0</v>
      </c>
      <c r="K18" s="63"/>
      <c r="L18" s="73">
        <v>0</v>
      </c>
      <c r="M18" s="73">
        <v>0</v>
      </c>
      <c r="N18" s="73">
        <v>0</v>
      </c>
      <c r="O18" s="73">
        <v>0</v>
      </c>
      <c r="P18" s="63"/>
      <c r="Q18" s="73">
        <v>0</v>
      </c>
      <c r="R18" s="73">
        <v>0</v>
      </c>
      <c r="S18" s="73">
        <v>0</v>
      </c>
      <c r="T18" s="73">
        <v>0</v>
      </c>
      <c r="U18" s="71" t="str">
        <f t="shared" si="1"/>
        <v>0C00</v>
      </c>
      <c r="V18" s="72">
        <f t="shared" si="0"/>
        <v>3072</v>
      </c>
      <c r="Y18" s="59" t="s">
        <v>418</v>
      </c>
      <c r="Z18" s="59">
        <v>15</v>
      </c>
      <c r="AA18" s="59" t="s">
        <v>438</v>
      </c>
      <c r="AB18" s="59">
        <v>15</v>
      </c>
      <c r="AC18" s="59" t="s">
        <v>767</v>
      </c>
    </row>
    <row r="19" spans="1:29" x14ac:dyDescent="0.45">
      <c r="B19" s="73">
        <v>0</v>
      </c>
      <c r="C19" s="73">
        <v>0</v>
      </c>
      <c r="D19" s="70">
        <v>1</v>
      </c>
      <c r="E19" s="70">
        <v>1</v>
      </c>
      <c r="F19" s="63"/>
      <c r="G19" s="73">
        <v>0</v>
      </c>
      <c r="H19" s="73">
        <v>0</v>
      </c>
      <c r="I19" s="73">
        <v>0</v>
      </c>
      <c r="J19" s="73">
        <v>0</v>
      </c>
      <c r="K19" s="63"/>
      <c r="L19" s="73">
        <v>0</v>
      </c>
      <c r="M19" s="73">
        <v>0</v>
      </c>
      <c r="N19" s="73">
        <v>0</v>
      </c>
      <c r="O19" s="73">
        <v>0</v>
      </c>
      <c r="P19" s="63"/>
      <c r="Q19" s="73">
        <v>0</v>
      </c>
      <c r="R19" s="73">
        <v>0</v>
      </c>
      <c r="S19" s="73">
        <v>0</v>
      </c>
      <c r="T19" s="73">
        <v>0</v>
      </c>
      <c r="U19" s="71" t="str">
        <f t="shared" si="1"/>
        <v>3000</v>
      </c>
      <c r="V19" s="72">
        <f t="shared" si="0"/>
        <v>12288</v>
      </c>
      <c r="Y19" s="59" t="s">
        <v>419</v>
      </c>
      <c r="AA19" s="59" t="s">
        <v>369</v>
      </c>
      <c r="AB19" s="59">
        <v>16</v>
      </c>
      <c r="AC19" s="59" t="s">
        <v>768</v>
      </c>
    </row>
    <row r="20" spans="1:29" x14ac:dyDescent="0.45">
      <c r="B20" s="67">
        <v>1</v>
      </c>
      <c r="C20" s="67">
        <v>1</v>
      </c>
      <c r="D20" s="62">
        <v>0</v>
      </c>
      <c r="E20" s="62">
        <v>0</v>
      </c>
      <c r="G20" s="64">
        <v>0</v>
      </c>
      <c r="H20" s="64">
        <v>0</v>
      </c>
      <c r="I20" s="64">
        <v>0</v>
      </c>
      <c r="J20" s="64">
        <v>0</v>
      </c>
      <c r="L20" s="64">
        <v>0</v>
      </c>
      <c r="M20" s="64">
        <v>0</v>
      </c>
      <c r="N20" s="64">
        <v>0</v>
      </c>
      <c r="O20" s="64">
        <v>0</v>
      </c>
      <c r="Q20" s="64">
        <v>0</v>
      </c>
      <c r="R20" s="64">
        <v>0</v>
      </c>
      <c r="S20" s="64">
        <v>0</v>
      </c>
      <c r="T20" s="64">
        <v>0</v>
      </c>
      <c r="U20" s="66" t="str">
        <f t="shared" si="1"/>
        <v>C000</v>
      </c>
      <c r="V20" s="59">
        <f t="shared" si="0"/>
        <v>49152</v>
      </c>
      <c r="Y20" s="59" t="s">
        <v>420</v>
      </c>
      <c r="AA20" s="106" t="s">
        <v>831</v>
      </c>
      <c r="AB20" s="59">
        <v>17</v>
      </c>
      <c r="AC20" s="59" t="s">
        <v>769</v>
      </c>
    </row>
    <row r="21" spans="1:29" x14ac:dyDescent="0.45">
      <c r="Y21" s="59" t="s">
        <v>421</v>
      </c>
      <c r="AA21" s="59" t="s">
        <v>370</v>
      </c>
      <c r="AB21" s="59">
        <v>18</v>
      </c>
      <c r="AC21" s="59" t="s">
        <v>770</v>
      </c>
    </row>
    <row r="22" spans="1:29" x14ac:dyDescent="0.45">
      <c r="U22" s="66" t="s">
        <v>828</v>
      </c>
      <c r="V22" s="66" t="s">
        <v>829</v>
      </c>
      <c r="W22" s="66" t="s">
        <v>830</v>
      </c>
      <c r="Y22" s="59" t="s">
        <v>422</v>
      </c>
      <c r="AB22" s="59">
        <v>19</v>
      </c>
      <c r="AC22" s="59" t="s">
        <v>771</v>
      </c>
    </row>
    <row r="23" spans="1:29" x14ac:dyDescent="0.45">
      <c r="A23" s="65" t="s">
        <v>827</v>
      </c>
      <c r="B23" s="69">
        <v>1</v>
      </c>
      <c r="C23" s="69">
        <v>1</v>
      </c>
      <c r="D23" s="69">
        <v>1</v>
      </c>
      <c r="E23" s="69">
        <v>1</v>
      </c>
      <c r="F23" s="63"/>
      <c r="G23" s="69">
        <v>1</v>
      </c>
      <c r="H23" s="69">
        <v>1</v>
      </c>
      <c r="I23" s="69">
        <v>1</v>
      </c>
      <c r="J23" s="69">
        <v>1</v>
      </c>
      <c r="K23" s="63"/>
      <c r="L23" s="69">
        <v>1</v>
      </c>
      <c r="M23" s="69">
        <v>1</v>
      </c>
      <c r="N23" s="69">
        <v>1</v>
      </c>
      <c r="O23" s="69">
        <v>1</v>
      </c>
      <c r="P23" s="63"/>
      <c r="Q23" s="69">
        <v>1</v>
      </c>
      <c r="R23" s="69">
        <v>1</v>
      </c>
      <c r="S23" s="70">
        <v>0</v>
      </c>
      <c r="T23" s="70">
        <v>0</v>
      </c>
      <c r="U23" s="71" t="str">
        <f t="shared" ref="U23:U30" si="2">DEC2HEX(V23,4)</f>
        <v>FFFC</v>
      </c>
      <c r="V23" s="72">
        <f t="shared" ref="V23:V30" si="3">B23*POWER(2,$B$11)+C23*POWER(2,$C$11)+D23*POWER(2,$D$11)+E23*POWER(2,$E$11)+G23*POWER(2,$G$11)+H23*POWER(2,$H$11)+I23*POWER(2,$I$11)+J23*POWER(2,$J$11)+L23*POWER(2,$L$11)+M23*POWER(2,$M$11)+N23*POWER(2,$N$11)+O23*POWER(2,$O$11)+Q23*POWER(2,$Q$11)+R23*POWER(2,$R$11)+S23*POWER(2,$S$11)+T23*POWER(2,$T$11)</f>
        <v>65532</v>
      </c>
      <c r="W23" s="59">
        <f>V23 - POWER(2,16)</f>
        <v>-4</v>
      </c>
      <c r="AB23" s="59">
        <v>20</v>
      </c>
      <c r="AC23" s="59" t="s">
        <v>772</v>
      </c>
    </row>
    <row r="24" spans="1:29" x14ac:dyDescent="0.45">
      <c r="B24" s="69">
        <v>1</v>
      </c>
      <c r="C24" s="69">
        <v>1</v>
      </c>
      <c r="D24" s="69">
        <v>1</v>
      </c>
      <c r="E24" s="69">
        <v>1</v>
      </c>
      <c r="F24" s="63"/>
      <c r="G24" s="69">
        <v>1</v>
      </c>
      <c r="H24" s="69">
        <v>1</v>
      </c>
      <c r="I24" s="69">
        <v>1</v>
      </c>
      <c r="J24" s="69">
        <v>1</v>
      </c>
      <c r="K24" s="63"/>
      <c r="L24" s="69">
        <v>1</v>
      </c>
      <c r="M24" s="69">
        <v>1</v>
      </c>
      <c r="N24" s="69">
        <v>1</v>
      </c>
      <c r="O24" s="69">
        <v>1</v>
      </c>
      <c r="P24" s="63"/>
      <c r="Q24" s="70">
        <v>0</v>
      </c>
      <c r="R24" s="70">
        <v>0</v>
      </c>
      <c r="S24" s="63">
        <v>1</v>
      </c>
      <c r="T24" s="63">
        <v>1</v>
      </c>
      <c r="U24" s="71" t="str">
        <f t="shared" si="2"/>
        <v>FFF3</v>
      </c>
      <c r="V24" s="72">
        <f t="shared" si="3"/>
        <v>65523</v>
      </c>
      <c r="W24" s="59">
        <f t="shared" ref="W24:W30" si="4">V24 - POWER(2,16)</f>
        <v>-13</v>
      </c>
      <c r="Y24" s="106" t="s">
        <v>814</v>
      </c>
      <c r="AA24" s="59" t="s">
        <v>366</v>
      </c>
      <c r="AB24" s="59">
        <v>21</v>
      </c>
      <c r="AC24" s="59" t="s">
        <v>773</v>
      </c>
    </row>
    <row r="25" spans="1:29" x14ac:dyDescent="0.45">
      <c r="B25" s="69">
        <v>1</v>
      </c>
      <c r="C25" s="69">
        <v>1</v>
      </c>
      <c r="D25" s="69">
        <v>1</v>
      </c>
      <c r="E25" s="69">
        <v>1</v>
      </c>
      <c r="F25" s="63"/>
      <c r="G25" s="69">
        <v>1</v>
      </c>
      <c r="H25" s="69">
        <v>1</v>
      </c>
      <c r="I25" s="69">
        <v>1</v>
      </c>
      <c r="J25" s="69">
        <v>1</v>
      </c>
      <c r="K25" s="63"/>
      <c r="L25" s="69">
        <v>1</v>
      </c>
      <c r="M25" s="69">
        <v>1</v>
      </c>
      <c r="N25" s="70">
        <v>0</v>
      </c>
      <c r="O25" s="70">
        <v>0</v>
      </c>
      <c r="P25" s="63"/>
      <c r="Q25" s="69">
        <v>1</v>
      </c>
      <c r="R25" s="69">
        <v>1</v>
      </c>
      <c r="S25" s="69">
        <v>1</v>
      </c>
      <c r="T25" s="69">
        <v>1</v>
      </c>
      <c r="U25" s="71" t="str">
        <f t="shared" si="2"/>
        <v>FFCF</v>
      </c>
      <c r="V25" s="72">
        <f t="shared" si="3"/>
        <v>65487</v>
      </c>
      <c r="W25" s="59">
        <f t="shared" si="4"/>
        <v>-49</v>
      </c>
      <c r="Y25" s="59" t="s">
        <v>368</v>
      </c>
      <c r="AA25" s="59" t="s">
        <v>367</v>
      </c>
      <c r="AB25" s="59">
        <v>22</v>
      </c>
      <c r="AC25" s="59" t="s">
        <v>774</v>
      </c>
    </row>
    <row r="26" spans="1:29" x14ac:dyDescent="0.45">
      <c r="B26" s="69">
        <v>1</v>
      </c>
      <c r="C26" s="69">
        <v>1</v>
      </c>
      <c r="D26" s="69">
        <v>1</v>
      </c>
      <c r="E26" s="69">
        <v>1</v>
      </c>
      <c r="F26" s="63"/>
      <c r="G26" s="69">
        <v>1</v>
      </c>
      <c r="H26" s="69">
        <v>1</v>
      </c>
      <c r="I26" s="69">
        <v>1</v>
      </c>
      <c r="J26" s="69">
        <v>1</v>
      </c>
      <c r="K26" s="63"/>
      <c r="L26" s="70">
        <v>0</v>
      </c>
      <c r="M26" s="70">
        <v>0</v>
      </c>
      <c r="N26" s="69">
        <v>1</v>
      </c>
      <c r="O26" s="69">
        <v>1</v>
      </c>
      <c r="P26" s="63"/>
      <c r="Q26" s="69">
        <v>1</v>
      </c>
      <c r="R26" s="69">
        <v>1</v>
      </c>
      <c r="S26" s="69">
        <v>1</v>
      </c>
      <c r="T26" s="69">
        <v>1</v>
      </c>
      <c r="U26" s="71" t="str">
        <f t="shared" si="2"/>
        <v>FF3F</v>
      </c>
      <c r="V26" s="72">
        <f t="shared" si="3"/>
        <v>65343</v>
      </c>
      <c r="W26" s="59">
        <f t="shared" si="4"/>
        <v>-193</v>
      </c>
      <c r="AA26" s="59" t="s">
        <v>785</v>
      </c>
      <c r="AB26" s="59">
        <v>23</v>
      </c>
      <c r="AC26" s="59" t="s">
        <v>775</v>
      </c>
    </row>
    <row r="27" spans="1:29" x14ac:dyDescent="0.45">
      <c r="B27" s="69">
        <v>1</v>
      </c>
      <c r="C27" s="69">
        <v>1</v>
      </c>
      <c r="D27" s="69">
        <v>1</v>
      </c>
      <c r="E27" s="69">
        <v>1</v>
      </c>
      <c r="F27" s="63"/>
      <c r="G27" s="69">
        <v>1</v>
      </c>
      <c r="H27" s="69">
        <v>1</v>
      </c>
      <c r="I27" s="70">
        <v>0</v>
      </c>
      <c r="J27" s="70">
        <v>0</v>
      </c>
      <c r="K27" s="63"/>
      <c r="L27" s="69">
        <v>1</v>
      </c>
      <c r="M27" s="69">
        <v>1</v>
      </c>
      <c r="N27" s="69">
        <v>1</v>
      </c>
      <c r="O27" s="69">
        <v>1</v>
      </c>
      <c r="P27" s="63"/>
      <c r="Q27" s="69">
        <v>1</v>
      </c>
      <c r="R27" s="69">
        <v>1</v>
      </c>
      <c r="S27" s="69">
        <v>1</v>
      </c>
      <c r="T27" s="69">
        <v>1</v>
      </c>
      <c r="U27" s="71" t="str">
        <f t="shared" si="2"/>
        <v>FCFF</v>
      </c>
      <c r="V27" s="72">
        <f t="shared" si="3"/>
        <v>64767</v>
      </c>
      <c r="W27" s="59">
        <f t="shared" si="4"/>
        <v>-769</v>
      </c>
      <c r="AA27" s="59" t="s">
        <v>786</v>
      </c>
      <c r="AB27" s="59">
        <v>24</v>
      </c>
      <c r="AC27" s="59" t="s">
        <v>776</v>
      </c>
    </row>
    <row r="28" spans="1:29" x14ac:dyDescent="0.45">
      <c r="B28" s="69">
        <v>1</v>
      </c>
      <c r="C28" s="69">
        <v>1</v>
      </c>
      <c r="D28" s="69">
        <v>1</v>
      </c>
      <c r="E28" s="69">
        <v>1</v>
      </c>
      <c r="F28" s="63"/>
      <c r="G28" s="70">
        <v>0</v>
      </c>
      <c r="H28" s="70">
        <v>0</v>
      </c>
      <c r="I28" s="69">
        <v>1</v>
      </c>
      <c r="J28" s="69">
        <v>1</v>
      </c>
      <c r="K28" s="63"/>
      <c r="L28" s="69">
        <v>1</v>
      </c>
      <c r="M28" s="69">
        <v>1</v>
      </c>
      <c r="N28" s="69">
        <v>1</v>
      </c>
      <c r="O28" s="69">
        <v>1</v>
      </c>
      <c r="P28" s="63"/>
      <c r="Q28" s="69">
        <v>1</v>
      </c>
      <c r="R28" s="69">
        <v>1</v>
      </c>
      <c r="S28" s="69">
        <v>1</v>
      </c>
      <c r="T28" s="69">
        <v>1</v>
      </c>
      <c r="U28" s="71" t="str">
        <f t="shared" si="2"/>
        <v>F3FF</v>
      </c>
      <c r="V28" s="72">
        <f t="shared" si="3"/>
        <v>62463</v>
      </c>
      <c r="W28" s="59">
        <f t="shared" si="4"/>
        <v>-3073</v>
      </c>
      <c r="Y28" s="59" t="s">
        <v>366</v>
      </c>
      <c r="AA28" s="59" t="s">
        <v>787</v>
      </c>
      <c r="AB28" s="59">
        <v>25</v>
      </c>
      <c r="AC28" s="59" t="s">
        <v>777</v>
      </c>
    </row>
    <row r="29" spans="1:29" x14ac:dyDescent="0.45">
      <c r="B29" s="69">
        <v>1</v>
      </c>
      <c r="C29" s="69">
        <v>1</v>
      </c>
      <c r="D29" s="70">
        <v>0</v>
      </c>
      <c r="E29" s="70">
        <v>0</v>
      </c>
      <c r="F29" s="63"/>
      <c r="G29" s="69">
        <v>1</v>
      </c>
      <c r="H29" s="69">
        <v>1</v>
      </c>
      <c r="I29" s="69">
        <v>1</v>
      </c>
      <c r="J29" s="69">
        <v>1</v>
      </c>
      <c r="K29" s="63"/>
      <c r="L29" s="69">
        <v>1</v>
      </c>
      <c r="M29" s="69">
        <v>1</v>
      </c>
      <c r="N29" s="69">
        <v>1</v>
      </c>
      <c r="O29" s="69">
        <v>1</v>
      </c>
      <c r="P29" s="63"/>
      <c r="Q29" s="69">
        <v>1</v>
      </c>
      <c r="R29" s="69">
        <v>1</v>
      </c>
      <c r="S29" s="69">
        <v>1</v>
      </c>
      <c r="T29" s="69">
        <v>1</v>
      </c>
      <c r="U29" s="71" t="str">
        <f t="shared" si="2"/>
        <v>CFFF</v>
      </c>
      <c r="V29" s="72">
        <f t="shared" si="3"/>
        <v>53247</v>
      </c>
      <c r="W29" s="59">
        <f t="shared" si="4"/>
        <v>-12289</v>
      </c>
      <c r="Y29" s="59" t="s">
        <v>367</v>
      </c>
      <c r="AA29" s="59" t="s">
        <v>788</v>
      </c>
      <c r="AB29" s="59">
        <v>26</v>
      </c>
      <c r="AC29" s="59" t="s">
        <v>778</v>
      </c>
    </row>
    <row r="30" spans="1:29" x14ac:dyDescent="0.45">
      <c r="B30" s="67">
        <v>0</v>
      </c>
      <c r="C30" s="67">
        <v>0</v>
      </c>
      <c r="D30" s="68">
        <v>1</v>
      </c>
      <c r="E30" s="68">
        <v>1</v>
      </c>
      <c r="G30" s="68">
        <v>1</v>
      </c>
      <c r="H30" s="68">
        <v>1</v>
      </c>
      <c r="I30" s="68">
        <v>1</v>
      </c>
      <c r="J30" s="68">
        <v>1</v>
      </c>
      <c r="L30" s="68">
        <v>1</v>
      </c>
      <c r="M30" s="68">
        <v>1</v>
      </c>
      <c r="N30" s="68">
        <v>1</v>
      </c>
      <c r="O30" s="68">
        <v>1</v>
      </c>
      <c r="Q30" s="68">
        <v>1</v>
      </c>
      <c r="R30" s="68">
        <v>1</v>
      </c>
      <c r="S30" s="68">
        <v>1</v>
      </c>
      <c r="T30" s="68">
        <v>1</v>
      </c>
      <c r="U30" s="66" t="str">
        <f t="shared" si="2"/>
        <v>3FFF</v>
      </c>
      <c r="V30" s="59">
        <f t="shared" si="3"/>
        <v>16383</v>
      </c>
      <c r="W30" s="59">
        <f t="shared" si="4"/>
        <v>-49153</v>
      </c>
      <c r="Y30" s="59" t="s">
        <v>811</v>
      </c>
      <c r="AA30" s="59" t="s">
        <v>789</v>
      </c>
      <c r="AB30" s="59">
        <v>27</v>
      </c>
      <c r="AC30" s="59" t="s">
        <v>779</v>
      </c>
    </row>
    <row r="31" spans="1:29" x14ac:dyDescent="0.45">
      <c r="Y31" s="59" t="s">
        <v>807</v>
      </c>
      <c r="AA31" s="59" t="s">
        <v>790</v>
      </c>
      <c r="AB31" s="59">
        <v>28</v>
      </c>
      <c r="AC31" s="59" t="s">
        <v>780</v>
      </c>
    </row>
    <row r="32" spans="1:29" x14ac:dyDescent="0.45">
      <c r="Y32" s="59" t="s">
        <v>808</v>
      </c>
      <c r="AA32" s="59" t="s">
        <v>791</v>
      </c>
      <c r="AB32" s="59">
        <v>29</v>
      </c>
      <c r="AC32" s="59" t="s">
        <v>781</v>
      </c>
    </row>
    <row r="33" spans="20:29" x14ac:dyDescent="0.45">
      <c r="Y33" s="59" t="s">
        <v>809</v>
      </c>
      <c r="AA33" s="59" t="s">
        <v>792</v>
      </c>
      <c r="AB33" s="59">
        <v>30</v>
      </c>
      <c r="AC33" s="59" t="s">
        <v>782</v>
      </c>
    </row>
    <row r="34" spans="20:29" x14ac:dyDescent="0.45">
      <c r="Y34" s="59" t="s">
        <v>810</v>
      </c>
      <c r="AA34" s="59" t="s">
        <v>793</v>
      </c>
      <c r="AB34" s="59">
        <v>31</v>
      </c>
      <c r="AC34" s="59" t="s">
        <v>783</v>
      </c>
    </row>
    <row r="35" spans="20:29" x14ac:dyDescent="0.45">
      <c r="AA35" s="59" t="s">
        <v>794</v>
      </c>
    </row>
    <row r="36" spans="20:29" x14ac:dyDescent="0.45">
      <c r="Y36" s="106" t="s">
        <v>375</v>
      </c>
      <c r="AC36" s="106" t="s">
        <v>439</v>
      </c>
    </row>
    <row r="37" spans="20:29" x14ac:dyDescent="0.45">
      <c r="Y37" s="59" t="s">
        <v>376</v>
      </c>
      <c r="AA37" s="106" t="s">
        <v>815</v>
      </c>
      <c r="AC37" s="59" t="s">
        <v>784</v>
      </c>
    </row>
    <row r="38" spans="20:29" x14ac:dyDescent="0.45">
      <c r="AA38" s="59" t="s">
        <v>374</v>
      </c>
    </row>
    <row r="40" spans="20:29" x14ac:dyDescent="0.45">
      <c r="Y40" s="59" t="s">
        <v>366</v>
      </c>
      <c r="AA40" s="59" t="s">
        <v>366</v>
      </c>
    </row>
    <row r="41" spans="20:29" x14ac:dyDescent="0.45">
      <c r="T41" s="59" t="s">
        <v>817</v>
      </c>
      <c r="Y41" s="59" t="s">
        <v>367</v>
      </c>
      <c r="AA41" s="59" t="s">
        <v>367</v>
      </c>
      <c r="AC41" s="59" t="s">
        <v>366</v>
      </c>
    </row>
    <row r="42" spans="20:29" x14ac:dyDescent="0.45">
      <c r="T42" s="59" t="s">
        <v>367</v>
      </c>
      <c r="Y42" s="59" t="s">
        <v>795</v>
      </c>
      <c r="AA42" s="59" t="s">
        <v>802</v>
      </c>
      <c r="AC42" s="59" t="s">
        <v>367</v>
      </c>
    </row>
    <row r="43" spans="20:29" x14ac:dyDescent="0.45">
      <c r="T43" s="59" t="s">
        <v>825</v>
      </c>
      <c r="Y43" s="59" t="s">
        <v>796</v>
      </c>
      <c r="AA43" s="59" t="s">
        <v>803</v>
      </c>
      <c r="AC43" s="59" t="s">
        <v>441</v>
      </c>
    </row>
    <row r="44" spans="20:29" x14ac:dyDescent="0.45">
      <c r="T44" s="59" t="s">
        <v>820</v>
      </c>
      <c r="Y44" s="59" t="s">
        <v>797</v>
      </c>
      <c r="AA44" s="59" t="s">
        <v>804</v>
      </c>
      <c r="AC44" s="59" t="s">
        <v>442</v>
      </c>
    </row>
    <row r="45" spans="20:29" x14ac:dyDescent="0.45">
      <c r="T45" s="59" t="s">
        <v>821</v>
      </c>
      <c r="Y45" s="59" t="s">
        <v>798</v>
      </c>
      <c r="AA45" s="59" t="s">
        <v>805</v>
      </c>
      <c r="AC45" s="59" t="s">
        <v>443</v>
      </c>
    </row>
    <row r="46" spans="20:29" x14ac:dyDescent="0.45">
      <c r="T46" s="59" t="s">
        <v>822</v>
      </c>
      <c r="Y46" s="59" t="s">
        <v>799</v>
      </c>
      <c r="AA46" s="59" t="s">
        <v>806</v>
      </c>
      <c r="AC46" s="59" t="s">
        <v>444</v>
      </c>
    </row>
    <row r="47" spans="20:29" x14ac:dyDescent="0.45">
      <c r="T47" s="59" t="s">
        <v>823</v>
      </c>
      <c r="Y47" s="59" t="s">
        <v>800</v>
      </c>
      <c r="AA47" s="59" t="s">
        <v>385</v>
      </c>
      <c r="AC47" s="59" t="s">
        <v>445</v>
      </c>
    </row>
    <row r="48" spans="20:29" x14ac:dyDescent="0.45">
      <c r="T48" s="59" t="s">
        <v>824</v>
      </c>
      <c r="Y48" s="59" t="s">
        <v>801</v>
      </c>
      <c r="AA48" s="106" t="s">
        <v>816</v>
      </c>
      <c r="AC48" s="59" t="s">
        <v>446</v>
      </c>
    </row>
    <row r="49" spans="20:29" x14ac:dyDescent="0.45">
      <c r="T49" s="59" t="s">
        <v>369</v>
      </c>
      <c r="Y49" s="59" t="s">
        <v>371</v>
      </c>
      <c r="AA49" s="59" t="s">
        <v>386</v>
      </c>
      <c r="AC49" s="59" t="s">
        <v>447</v>
      </c>
    </row>
    <row r="50" spans="20:29" x14ac:dyDescent="0.45">
      <c r="T50" s="59" t="s">
        <v>818</v>
      </c>
      <c r="Y50" s="106" t="s">
        <v>812</v>
      </c>
      <c r="AC50" s="59" t="s">
        <v>369</v>
      </c>
    </row>
    <row r="51" spans="20:29" x14ac:dyDescent="0.45">
      <c r="T51" s="59" t="s">
        <v>819</v>
      </c>
      <c r="Y51" s="59" t="s">
        <v>372</v>
      </c>
      <c r="AC51" s="106" t="s">
        <v>813</v>
      </c>
    </row>
    <row r="52" spans="20:29" x14ac:dyDescent="0.45">
      <c r="AC52" s="59" t="s">
        <v>373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56B33-71F5-4CA8-A5DA-A542AE52EAA6}">
  <dimension ref="A1:Q57"/>
  <sheetViews>
    <sheetView topLeftCell="A19" workbookViewId="0">
      <selection activeCell="P8" sqref="P8"/>
    </sheetView>
  </sheetViews>
  <sheetFormatPr defaultColWidth="8.89453125" defaultRowHeight="14.1" x14ac:dyDescent="0.5"/>
  <cols>
    <col min="1" max="1" width="34.68359375" style="14" customWidth="1"/>
    <col min="2" max="2" width="9.5234375" style="14" bestFit="1" customWidth="1"/>
    <col min="3" max="3" width="2.68359375" style="14" customWidth="1"/>
    <col min="4" max="11" width="9.20703125" style="14" customWidth="1"/>
    <col min="12" max="12" width="8.89453125" style="14"/>
    <col min="13" max="13" width="19.41796875" style="14" bestFit="1" customWidth="1"/>
    <col min="14" max="14" width="4.20703125" style="14" bestFit="1" customWidth="1"/>
    <col min="15" max="15" width="8.89453125" style="14"/>
    <col min="16" max="16" width="18.7890625" style="60" customWidth="1"/>
    <col min="17" max="17" width="19.3125" style="60" customWidth="1"/>
    <col min="18" max="16384" width="8.89453125" style="14"/>
  </cols>
  <sheetData>
    <row r="1" spans="1:14" x14ac:dyDescent="0.5">
      <c r="A1" s="13" t="s">
        <v>53</v>
      </c>
      <c r="E1" s="157" t="s">
        <v>54</v>
      </c>
      <c r="F1" s="157"/>
      <c r="G1" s="157"/>
      <c r="M1" s="14" t="s">
        <v>49</v>
      </c>
      <c r="N1" s="13" t="s">
        <v>75</v>
      </c>
    </row>
    <row r="2" spans="1:14" x14ac:dyDescent="0.5">
      <c r="A2" s="17" t="s">
        <v>55</v>
      </c>
      <c r="D2" s="17" t="s">
        <v>56</v>
      </c>
      <c r="E2" s="17" t="s">
        <v>57</v>
      </c>
      <c r="F2" s="17" t="s">
        <v>58</v>
      </c>
      <c r="G2" s="17" t="s">
        <v>59</v>
      </c>
      <c r="H2" s="17" t="s">
        <v>60</v>
      </c>
      <c r="I2" s="17" t="s">
        <v>61</v>
      </c>
      <c r="J2" s="17" t="s">
        <v>62</v>
      </c>
      <c r="K2" s="17" t="s">
        <v>63</v>
      </c>
      <c r="M2" s="15" t="s">
        <v>284</v>
      </c>
      <c r="N2" s="43">
        <v>0</v>
      </c>
    </row>
    <row r="3" spans="1:14" x14ac:dyDescent="0.5">
      <c r="A3" s="16" t="s">
        <v>64</v>
      </c>
      <c r="B3" s="14" t="s">
        <v>122</v>
      </c>
      <c r="D3" s="24" t="s">
        <v>130</v>
      </c>
      <c r="E3" s="25" t="s">
        <v>66</v>
      </c>
      <c r="F3" s="158" t="s">
        <v>67</v>
      </c>
      <c r="G3" s="158"/>
      <c r="H3" s="158" t="s">
        <v>68</v>
      </c>
      <c r="I3" s="158"/>
      <c r="J3" s="149" t="s">
        <v>69</v>
      </c>
      <c r="K3" s="150"/>
      <c r="M3" s="15" t="s">
        <v>285</v>
      </c>
      <c r="N3" s="43">
        <f t="shared" ref="N3:N17" si="0">N2+1</f>
        <v>1</v>
      </c>
    </row>
    <row r="4" spans="1:14" x14ac:dyDescent="0.5">
      <c r="A4" s="16" t="s">
        <v>70</v>
      </c>
      <c r="B4" s="14" t="s">
        <v>123</v>
      </c>
      <c r="D4" s="16"/>
      <c r="E4" s="27" t="s">
        <v>72</v>
      </c>
      <c r="F4" s="159" t="s">
        <v>73</v>
      </c>
      <c r="G4" s="159"/>
      <c r="H4" s="143" t="s">
        <v>280</v>
      </c>
      <c r="I4" s="144"/>
      <c r="J4" s="143"/>
      <c r="K4" s="144"/>
      <c r="M4" s="15" t="s">
        <v>286</v>
      </c>
      <c r="N4" s="43">
        <f t="shared" si="0"/>
        <v>2</v>
      </c>
    </row>
    <row r="5" spans="1:14" x14ac:dyDescent="0.5">
      <c r="A5" s="15" t="s">
        <v>74</v>
      </c>
      <c r="B5" s="14" t="s">
        <v>124</v>
      </c>
      <c r="D5" s="28" t="s">
        <v>80</v>
      </c>
      <c r="E5" s="28" t="s">
        <v>72</v>
      </c>
      <c r="F5" s="28" t="s">
        <v>76</v>
      </c>
      <c r="G5" s="28" t="s">
        <v>76</v>
      </c>
      <c r="H5" s="28" t="s">
        <v>76</v>
      </c>
      <c r="I5" s="28" t="s">
        <v>65</v>
      </c>
      <c r="J5" s="28" t="s">
        <v>77</v>
      </c>
      <c r="K5" s="28" t="s">
        <v>151</v>
      </c>
      <c r="M5" s="15" t="s">
        <v>287</v>
      </c>
      <c r="N5" s="43">
        <f t="shared" si="0"/>
        <v>3</v>
      </c>
    </row>
    <row r="6" spans="1:14" x14ac:dyDescent="0.5">
      <c r="A6" s="20" t="s">
        <v>54</v>
      </c>
      <c r="B6" s="14" t="s">
        <v>125</v>
      </c>
      <c r="D6" s="14" t="s">
        <v>78</v>
      </c>
      <c r="M6" s="15" t="s">
        <v>288</v>
      </c>
      <c r="N6" s="43">
        <f t="shared" si="0"/>
        <v>4</v>
      </c>
    </row>
    <row r="7" spans="1:14" x14ac:dyDescent="0.5">
      <c r="A7" s="16" t="s">
        <v>79</v>
      </c>
      <c r="B7" s="14" t="s">
        <v>80</v>
      </c>
      <c r="D7" s="17" t="s">
        <v>56</v>
      </c>
      <c r="E7" s="17" t="s">
        <v>57</v>
      </c>
      <c r="F7" s="17" t="s">
        <v>58</v>
      </c>
      <c r="G7" s="17" t="s">
        <v>59</v>
      </c>
      <c r="H7" s="17" t="s">
        <v>60</v>
      </c>
      <c r="I7" s="17" t="s">
        <v>61</v>
      </c>
      <c r="J7" s="17" t="s">
        <v>62</v>
      </c>
      <c r="M7" s="15" t="s">
        <v>289</v>
      </c>
      <c r="N7" s="47">
        <f t="shared" si="0"/>
        <v>5</v>
      </c>
    </row>
    <row r="8" spans="1:14" x14ac:dyDescent="0.5">
      <c r="A8" s="16" t="s">
        <v>81</v>
      </c>
      <c r="B8" s="14" t="s">
        <v>82</v>
      </c>
      <c r="D8" s="24" t="s">
        <v>130</v>
      </c>
      <c r="E8" s="25" t="s">
        <v>66</v>
      </c>
      <c r="F8" s="26" t="s">
        <v>83</v>
      </c>
      <c r="G8" s="154" t="s">
        <v>84</v>
      </c>
      <c r="H8" s="155"/>
      <c r="I8" s="149" t="s">
        <v>69</v>
      </c>
      <c r="J8" s="150"/>
      <c r="L8" s="28"/>
      <c r="M8" s="15" t="s">
        <v>290</v>
      </c>
      <c r="N8" s="47">
        <f t="shared" si="0"/>
        <v>6</v>
      </c>
    </row>
    <row r="9" spans="1:14" x14ac:dyDescent="0.5">
      <c r="A9" s="16" t="s">
        <v>86</v>
      </c>
      <c r="B9" s="14" t="s">
        <v>121</v>
      </c>
      <c r="D9" s="16"/>
      <c r="E9" s="27" t="s">
        <v>72</v>
      </c>
      <c r="F9" s="29" t="s">
        <v>88</v>
      </c>
      <c r="G9" s="143"/>
      <c r="H9" s="144"/>
      <c r="I9" s="143"/>
      <c r="J9" s="144"/>
      <c r="L9" s="28"/>
      <c r="M9" s="15" t="s">
        <v>291</v>
      </c>
      <c r="N9" s="37">
        <f t="shared" si="0"/>
        <v>7</v>
      </c>
    </row>
    <row r="10" spans="1:14" x14ac:dyDescent="0.5">
      <c r="A10" s="16" t="s">
        <v>90</v>
      </c>
      <c r="B10" s="14" t="s">
        <v>91</v>
      </c>
      <c r="D10" s="28" t="s">
        <v>80</v>
      </c>
      <c r="E10" s="28" t="s">
        <v>72</v>
      </c>
      <c r="F10" s="28" t="s">
        <v>71</v>
      </c>
      <c r="G10" s="28" t="s">
        <v>152</v>
      </c>
      <c r="H10" s="28" t="s">
        <v>105</v>
      </c>
      <c r="I10" s="28" t="s">
        <v>153</v>
      </c>
      <c r="J10" s="28" t="s">
        <v>154</v>
      </c>
      <c r="M10" s="15" t="s">
        <v>292</v>
      </c>
      <c r="N10" s="37">
        <f t="shared" si="0"/>
        <v>8</v>
      </c>
    </row>
    <row r="11" spans="1:14" x14ac:dyDescent="0.5">
      <c r="A11" s="16" t="s">
        <v>93</v>
      </c>
      <c r="B11" s="14" t="s">
        <v>94</v>
      </c>
      <c r="D11" s="17" t="s">
        <v>56</v>
      </c>
      <c r="E11" s="17" t="s">
        <v>57</v>
      </c>
      <c r="F11" s="17" t="s">
        <v>58</v>
      </c>
      <c r="G11" s="17" t="s">
        <v>59</v>
      </c>
      <c r="H11" s="17" t="s">
        <v>60</v>
      </c>
      <c r="M11" s="15" t="s">
        <v>293</v>
      </c>
      <c r="N11" s="37">
        <f t="shared" si="0"/>
        <v>9</v>
      </c>
    </row>
    <row r="12" spans="1:14" x14ac:dyDescent="0.5">
      <c r="D12" s="24" t="s">
        <v>130</v>
      </c>
      <c r="E12" s="17" t="s">
        <v>85</v>
      </c>
      <c r="F12" s="17" t="s">
        <v>92</v>
      </c>
      <c r="G12" s="149" t="s">
        <v>69</v>
      </c>
      <c r="H12" s="150"/>
      <c r="I12" s="28" t="s">
        <v>92</v>
      </c>
      <c r="J12" s="19" t="s">
        <v>95</v>
      </c>
      <c r="L12" s="28"/>
      <c r="M12" s="15" t="s">
        <v>294</v>
      </c>
      <c r="N12" s="37">
        <f t="shared" si="0"/>
        <v>10</v>
      </c>
    </row>
    <row r="13" spans="1:14" x14ac:dyDescent="0.5">
      <c r="A13" s="13" t="s">
        <v>97</v>
      </c>
      <c r="D13" s="18" t="s">
        <v>80</v>
      </c>
      <c r="E13" s="27" t="s">
        <v>89</v>
      </c>
      <c r="F13" s="18" t="s">
        <v>158</v>
      </c>
      <c r="G13" s="143"/>
      <c r="H13" s="144"/>
      <c r="L13" s="13"/>
      <c r="M13" s="15" t="s">
        <v>295</v>
      </c>
      <c r="N13" s="37">
        <f t="shared" si="0"/>
        <v>11</v>
      </c>
    </row>
    <row r="14" spans="1:14" x14ac:dyDescent="0.5">
      <c r="A14" s="16" t="s">
        <v>55</v>
      </c>
      <c r="M14" s="15" t="s">
        <v>296</v>
      </c>
      <c r="N14" s="37">
        <f t="shared" si="0"/>
        <v>12</v>
      </c>
    </row>
    <row r="15" spans="1:14" x14ac:dyDescent="0.5">
      <c r="A15" s="16" t="s">
        <v>99</v>
      </c>
      <c r="B15" s="14" t="s">
        <v>126</v>
      </c>
      <c r="D15" s="14" t="s">
        <v>96</v>
      </c>
      <c r="E15" s="156" t="s">
        <v>74</v>
      </c>
      <c r="F15" s="156"/>
      <c r="G15" s="156"/>
      <c r="L15" s="13"/>
      <c r="M15" s="15" t="s">
        <v>297</v>
      </c>
      <c r="N15" s="37">
        <f t="shared" si="0"/>
        <v>13</v>
      </c>
    </row>
    <row r="16" spans="1:14" x14ac:dyDescent="0.5">
      <c r="A16" s="30" t="s">
        <v>100</v>
      </c>
      <c r="B16" s="14" t="s">
        <v>127</v>
      </c>
      <c r="D16" s="17" t="s">
        <v>56</v>
      </c>
      <c r="E16" s="17" t="s">
        <v>57</v>
      </c>
      <c r="F16" s="17" t="s">
        <v>58</v>
      </c>
      <c r="G16" s="17" t="s">
        <v>59</v>
      </c>
      <c r="H16" s="17" t="s">
        <v>60</v>
      </c>
      <c r="I16" s="17" t="s">
        <v>61</v>
      </c>
      <c r="J16" s="17" t="s">
        <v>62</v>
      </c>
      <c r="K16" s="17" t="s">
        <v>63</v>
      </c>
      <c r="L16" s="13"/>
      <c r="M16" s="15" t="s">
        <v>298</v>
      </c>
      <c r="N16" s="37">
        <f t="shared" si="0"/>
        <v>14</v>
      </c>
    </row>
    <row r="17" spans="1:14" x14ac:dyDescent="0.5">
      <c r="A17" s="16" t="s">
        <v>102</v>
      </c>
      <c r="B17" s="14" t="s">
        <v>128</v>
      </c>
      <c r="D17" s="24" t="s">
        <v>130</v>
      </c>
      <c r="E17" s="31" t="s">
        <v>66</v>
      </c>
      <c r="F17" s="152" t="s">
        <v>67</v>
      </c>
      <c r="G17" s="153"/>
      <c r="H17" s="152" t="s">
        <v>98</v>
      </c>
      <c r="I17" s="153"/>
      <c r="J17" s="149" t="s">
        <v>69</v>
      </c>
      <c r="K17" s="150"/>
      <c r="L17" s="13"/>
      <c r="M17" s="15" t="s">
        <v>299</v>
      </c>
      <c r="N17" s="37">
        <f t="shared" si="0"/>
        <v>15</v>
      </c>
    </row>
    <row r="18" spans="1:14" x14ac:dyDescent="0.5">
      <c r="A18" s="16" t="s">
        <v>103</v>
      </c>
      <c r="B18" s="14" t="s">
        <v>129</v>
      </c>
      <c r="D18" s="16"/>
      <c r="E18" s="32" t="s">
        <v>75</v>
      </c>
      <c r="F18" s="143" t="s">
        <v>73</v>
      </c>
      <c r="G18" s="144"/>
      <c r="H18" s="143" t="s">
        <v>280</v>
      </c>
      <c r="I18" s="144"/>
      <c r="J18" s="143"/>
      <c r="K18" s="144"/>
      <c r="L18" s="13"/>
    </row>
    <row r="19" spans="1:14" x14ac:dyDescent="0.5">
      <c r="A19" s="16" t="s">
        <v>104</v>
      </c>
      <c r="B19" s="14" t="s">
        <v>105</v>
      </c>
      <c r="D19" s="28" t="s">
        <v>80</v>
      </c>
      <c r="E19" s="28" t="s">
        <v>75</v>
      </c>
      <c r="F19" s="28" t="s">
        <v>76</v>
      </c>
      <c r="G19" s="28" t="s">
        <v>75</v>
      </c>
      <c r="H19" s="28" t="s">
        <v>76</v>
      </c>
      <c r="I19" s="28" t="s">
        <v>65</v>
      </c>
      <c r="J19" s="28" t="s">
        <v>146</v>
      </c>
      <c r="K19" s="28" t="s">
        <v>147</v>
      </c>
      <c r="L19" s="13"/>
      <c r="M19" s="14" t="s">
        <v>50</v>
      </c>
      <c r="N19" s="13" t="s">
        <v>72</v>
      </c>
    </row>
    <row r="20" spans="1:14" x14ac:dyDescent="0.5">
      <c r="A20" s="16" t="s">
        <v>107</v>
      </c>
      <c r="B20" s="14" t="s">
        <v>108</v>
      </c>
      <c r="D20" s="14" t="s">
        <v>78</v>
      </c>
      <c r="L20" s="13"/>
      <c r="M20" s="56" t="s">
        <v>311</v>
      </c>
      <c r="N20" s="56">
        <v>0</v>
      </c>
    </row>
    <row r="21" spans="1:14" x14ac:dyDescent="0.5">
      <c r="A21" s="16" t="s">
        <v>86</v>
      </c>
      <c r="B21" s="14" t="s">
        <v>87</v>
      </c>
      <c r="D21" s="17" t="s">
        <v>56</v>
      </c>
      <c r="E21" s="17" t="s">
        <v>57</v>
      </c>
      <c r="F21" s="17" t="s">
        <v>58</v>
      </c>
      <c r="G21" s="17" t="s">
        <v>59</v>
      </c>
      <c r="H21" s="17" t="s">
        <v>60</v>
      </c>
      <c r="I21" s="17" t="s">
        <v>61</v>
      </c>
      <c r="J21" s="17" t="s">
        <v>62</v>
      </c>
      <c r="L21" s="13"/>
      <c r="M21" s="56" t="s">
        <v>312</v>
      </c>
      <c r="N21" s="56">
        <f>N20+1</f>
        <v>1</v>
      </c>
    </row>
    <row r="22" spans="1:14" x14ac:dyDescent="0.5">
      <c r="D22" s="24" t="s">
        <v>130</v>
      </c>
      <c r="E22" s="31" t="s">
        <v>66</v>
      </c>
      <c r="F22" s="33" t="s">
        <v>83</v>
      </c>
      <c r="G22" s="152" t="s">
        <v>84</v>
      </c>
      <c r="H22" s="153"/>
      <c r="I22" s="149" t="s">
        <v>69</v>
      </c>
      <c r="J22" s="150"/>
      <c r="L22" s="13"/>
      <c r="M22" s="56" t="s">
        <v>313</v>
      </c>
      <c r="N22" s="47">
        <f t="shared" ref="N22:N39" si="1">N21+1</f>
        <v>2</v>
      </c>
    </row>
    <row r="23" spans="1:14" x14ac:dyDescent="0.5">
      <c r="A23" s="14" t="s">
        <v>112</v>
      </c>
      <c r="B23" s="14" t="s">
        <v>122</v>
      </c>
      <c r="D23" s="16"/>
      <c r="E23" s="32" t="s">
        <v>75</v>
      </c>
      <c r="F23" s="29" t="s">
        <v>88</v>
      </c>
      <c r="G23" s="143"/>
      <c r="H23" s="144"/>
      <c r="I23" s="143"/>
      <c r="J23" s="144"/>
      <c r="L23" s="13"/>
      <c r="M23" s="56" t="s">
        <v>314</v>
      </c>
      <c r="N23" s="56">
        <f t="shared" si="1"/>
        <v>3</v>
      </c>
    </row>
    <row r="24" spans="1:14" x14ac:dyDescent="0.5">
      <c r="A24" s="14" t="s">
        <v>113</v>
      </c>
      <c r="B24" s="14" t="s">
        <v>123</v>
      </c>
      <c r="D24" s="28" t="s">
        <v>80</v>
      </c>
      <c r="E24" s="28" t="s">
        <v>75</v>
      </c>
      <c r="F24" s="28" t="s">
        <v>71</v>
      </c>
      <c r="G24" s="28" t="s">
        <v>76</v>
      </c>
      <c r="H24" s="28" t="s">
        <v>148</v>
      </c>
      <c r="I24" s="28" t="s">
        <v>149</v>
      </c>
      <c r="J24" s="28" t="s">
        <v>150</v>
      </c>
      <c r="L24" s="13"/>
      <c r="M24" s="56" t="s">
        <v>315</v>
      </c>
      <c r="N24" s="47">
        <f t="shared" si="1"/>
        <v>4</v>
      </c>
    </row>
    <row r="25" spans="1:14" x14ac:dyDescent="0.5">
      <c r="A25" s="14" t="s">
        <v>114</v>
      </c>
      <c r="B25" s="14" t="s">
        <v>124</v>
      </c>
      <c r="D25" s="17" t="s">
        <v>56</v>
      </c>
      <c r="E25" s="17" t="s">
        <v>57</v>
      </c>
      <c r="F25" s="17" t="s">
        <v>58</v>
      </c>
      <c r="G25" s="17" t="s">
        <v>59</v>
      </c>
      <c r="H25" s="17" t="s">
        <v>60</v>
      </c>
      <c r="L25" s="13"/>
      <c r="M25" s="56" t="s">
        <v>316</v>
      </c>
      <c r="N25" s="47">
        <f t="shared" si="1"/>
        <v>5</v>
      </c>
    </row>
    <row r="26" spans="1:14" x14ac:dyDescent="0.5">
      <c r="A26" s="14" t="s">
        <v>115</v>
      </c>
      <c r="B26" s="14" t="s">
        <v>125</v>
      </c>
      <c r="D26" s="24" t="s">
        <v>130</v>
      </c>
      <c r="E26" s="17" t="s">
        <v>85</v>
      </c>
      <c r="F26" s="17" t="s">
        <v>92</v>
      </c>
      <c r="G26" s="149" t="s">
        <v>69</v>
      </c>
      <c r="H26" s="150"/>
      <c r="I26" s="28" t="s">
        <v>92</v>
      </c>
      <c r="J26" s="19" t="s">
        <v>95</v>
      </c>
      <c r="L26" s="13"/>
      <c r="M26" s="56" t="s">
        <v>317</v>
      </c>
      <c r="N26" s="47">
        <f t="shared" si="1"/>
        <v>6</v>
      </c>
    </row>
    <row r="27" spans="1:14" x14ac:dyDescent="0.5">
      <c r="A27" s="14" t="s">
        <v>120</v>
      </c>
      <c r="B27" s="14" t="s">
        <v>121</v>
      </c>
      <c r="D27" s="18" t="s">
        <v>80</v>
      </c>
      <c r="E27" s="32" t="s">
        <v>106</v>
      </c>
      <c r="F27" s="18" t="s">
        <v>158</v>
      </c>
      <c r="G27" s="143"/>
      <c r="H27" s="144"/>
      <c r="L27" s="13"/>
      <c r="M27" s="56" t="s">
        <v>318</v>
      </c>
      <c r="N27" s="56">
        <f t="shared" si="1"/>
        <v>7</v>
      </c>
    </row>
    <row r="28" spans="1:14" x14ac:dyDescent="0.5">
      <c r="A28" s="14" t="s">
        <v>116</v>
      </c>
      <c r="B28" s="14" t="s">
        <v>126</v>
      </c>
      <c r="L28" s="13"/>
      <c r="M28" s="56" t="s">
        <v>319</v>
      </c>
      <c r="N28" s="56">
        <f t="shared" si="1"/>
        <v>8</v>
      </c>
    </row>
    <row r="29" spans="1:14" x14ac:dyDescent="0.5">
      <c r="A29" s="14" t="s">
        <v>117</v>
      </c>
      <c r="B29" s="14" t="s">
        <v>127</v>
      </c>
      <c r="E29" s="151" t="s">
        <v>100</v>
      </c>
      <c r="F29" s="151"/>
      <c r="G29" s="151"/>
      <c r="L29" s="13"/>
      <c r="M29" s="56" t="s">
        <v>320</v>
      </c>
      <c r="N29" s="56">
        <f t="shared" si="1"/>
        <v>9</v>
      </c>
    </row>
    <row r="30" spans="1:14" x14ac:dyDescent="0.5">
      <c r="A30" s="14" t="s">
        <v>118</v>
      </c>
      <c r="B30" s="14" t="s">
        <v>128</v>
      </c>
      <c r="D30" s="17" t="s">
        <v>56</v>
      </c>
      <c r="E30" s="17" t="s">
        <v>57</v>
      </c>
      <c r="F30" s="17" t="s">
        <v>58</v>
      </c>
      <c r="G30" s="17" t="s">
        <v>59</v>
      </c>
      <c r="H30" s="17" t="s">
        <v>60</v>
      </c>
      <c r="I30" s="17" t="s">
        <v>61</v>
      </c>
      <c r="J30" s="17" t="s">
        <v>62</v>
      </c>
      <c r="K30" s="17" t="s">
        <v>63</v>
      </c>
      <c r="L30" s="13"/>
      <c r="M30" s="56" t="s">
        <v>321</v>
      </c>
      <c r="N30" s="56">
        <f t="shared" si="1"/>
        <v>10</v>
      </c>
    </row>
    <row r="31" spans="1:14" x14ac:dyDescent="0.5">
      <c r="A31" s="14" t="s">
        <v>119</v>
      </c>
      <c r="B31" s="14" t="s">
        <v>129</v>
      </c>
      <c r="D31" s="24" t="s">
        <v>130</v>
      </c>
      <c r="E31" s="34" t="s">
        <v>109</v>
      </c>
      <c r="F31" s="147" t="s">
        <v>110</v>
      </c>
      <c r="G31" s="148"/>
      <c r="H31" s="147" t="s">
        <v>84</v>
      </c>
      <c r="I31" s="148"/>
      <c r="J31" s="149" t="s">
        <v>69</v>
      </c>
      <c r="K31" s="150"/>
      <c r="L31" s="13"/>
      <c r="M31" s="56" t="s">
        <v>322</v>
      </c>
      <c r="N31" s="56">
        <f t="shared" si="1"/>
        <v>11</v>
      </c>
    </row>
    <row r="32" spans="1:14" x14ac:dyDescent="0.5">
      <c r="D32" s="18"/>
      <c r="E32" s="35" t="s">
        <v>101</v>
      </c>
      <c r="F32" s="143" t="s">
        <v>73</v>
      </c>
      <c r="G32" s="144"/>
      <c r="H32" s="143" t="s">
        <v>73</v>
      </c>
      <c r="I32" s="144"/>
      <c r="J32" s="143"/>
      <c r="K32" s="144"/>
      <c r="M32" s="56" t="s">
        <v>323</v>
      </c>
      <c r="N32" s="56">
        <f t="shared" si="1"/>
        <v>12</v>
      </c>
    </row>
    <row r="33" spans="1:14" x14ac:dyDescent="0.5">
      <c r="A33" s="13" t="s">
        <v>92</v>
      </c>
      <c r="D33" s="28" t="s">
        <v>80</v>
      </c>
      <c r="E33" s="28" t="s">
        <v>101</v>
      </c>
      <c r="F33" s="28" t="s">
        <v>76</v>
      </c>
      <c r="G33" s="28" t="s">
        <v>75</v>
      </c>
      <c r="H33" s="28" t="s">
        <v>65</v>
      </c>
      <c r="I33" s="28" t="s">
        <v>155</v>
      </c>
      <c r="J33" s="28" t="s">
        <v>156</v>
      </c>
      <c r="K33" s="28" t="s">
        <v>157</v>
      </c>
      <c r="L33" s="13"/>
      <c r="M33" s="56" t="s">
        <v>310</v>
      </c>
      <c r="N33" s="56">
        <f t="shared" si="1"/>
        <v>13</v>
      </c>
    </row>
    <row r="34" spans="1:14" x14ac:dyDescent="0.5">
      <c r="A34" s="14" t="s">
        <v>142</v>
      </c>
      <c r="D34" s="14" t="s">
        <v>78</v>
      </c>
      <c r="L34" s="13"/>
      <c r="M34" s="56" t="s">
        <v>324</v>
      </c>
      <c r="N34" s="56">
        <f t="shared" si="1"/>
        <v>14</v>
      </c>
    </row>
    <row r="35" spans="1:14" x14ac:dyDescent="0.5">
      <c r="A35" s="14" t="s">
        <v>143</v>
      </c>
      <c r="D35" s="17" t="s">
        <v>56</v>
      </c>
      <c r="E35" s="17" t="s">
        <v>57</v>
      </c>
      <c r="F35" s="17" t="s">
        <v>58</v>
      </c>
      <c r="G35" s="17" t="s">
        <v>59</v>
      </c>
      <c r="H35" s="17" t="s">
        <v>60</v>
      </c>
      <c r="I35" s="17" t="s">
        <v>61</v>
      </c>
      <c r="J35" s="17" t="s">
        <v>62</v>
      </c>
      <c r="K35" s="17" t="s">
        <v>63</v>
      </c>
      <c r="L35" s="13"/>
      <c r="M35" s="56" t="s">
        <v>325</v>
      </c>
      <c r="N35" s="56">
        <f t="shared" si="1"/>
        <v>15</v>
      </c>
    </row>
    <row r="36" spans="1:14" x14ac:dyDescent="0.5">
      <c r="A36" s="14" t="s">
        <v>144</v>
      </c>
      <c r="D36" s="24" t="s">
        <v>130</v>
      </c>
      <c r="E36" s="36" t="s">
        <v>66</v>
      </c>
      <c r="F36" s="147" t="s">
        <v>110</v>
      </c>
      <c r="G36" s="148"/>
      <c r="H36" s="145" t="s">
        <v>84</v>
      </c>
      <c r="I36" s="146"/>
      <c r="J36" s="149" t="s">
        <v>69</v>
      </c>
      <c r="K36" s="150"/>
      <c r="L36" s="13"/>
      <c r="M36" s="56" t="s">
        <v>326</v>
      </c>
      <c r="N36" s="56">
        <f t="shared" si="1"/>
        <v>16</v>
      </c>
    </row>
    <row r="37" spans="1:14" x14ac:dyDescent="0.5">
      <c r="A37" s="14" t="s">
        <v>145</v>
      </c>
      <c r="D37" s="16"/>
      <c r="E37" s="35" t="s">
        <v>101</v>
      </c>
      <c r="F37" s="143" t="s">
        <v>73</v>
      </c>
      <c r="G37" s="144"/>
      <c r="H37" s="143"/>
      <c r="I37" s="144"/>
      <c r="J37" s="143"/>
      <c r="K37" s="144"/>
      <c r="L37" s="13"/>
      <c r="M37" s="56" t="s">
        <v>327</v>
      </c>
      <c r="N37" s="56">
        <f t="shared" si="1"/>
        <v>17</v>
      </c>
    </row>
    <row r="38" spans="1:14" x14ac:dyDescent="0.5">
      <c r="C38" s="28"/>
      <c r="D38" s="28" t="s">
        <v>80</v>
      </c>
      <c r="E38" s="28" t="s">
        <v>101</v>
      </c>
      <c r="F38" s="28" t="s">
        <v>76</v>
      </c>
      <c r="G38" s="28" t="s">
        <v>75</v>
      </c>
      <c r="H38" s="28" t="s">
        <v>65</v>
      </c>
      <c r="I38" s="28" t="s">
        <v>155</v>
      </c>
      <c r="J38" s="28" t="s">
        <v>156</v>
      </c>
      <c r="K38" s="28" t="s">
        <v>157</v>
      </c>
      <c r="L38" s="13"/>
      <c r="M38" s="56" t="s">
        <v>328</v>
      </c>
      <c r="N38" s="56">
        <f t="shared" si="1"/>
        <v>18</v>
      </c>
    </row>
    <row r="39" spans="1:14" x14ac:dyDescent="0.5">
      <c r="C39" s="28"/>
      <c r="D39" s="17" t="s">
        <v>56</v>
      </c>
      <c r="E39" s="17" t="s">
        <v>57</v>
      </c>
      <c r="F39" s="17" t="s">
        <v>58</v>
      </c>
      <c r="G39" s="17" t="s">
        <v>59</v>
      </c>
      <c r="H39" s="17" t="s">
        <v>60</v>
      </c>
      <c r="L39" s="13"/>
      <c r="M39" s="56" t="s">
        <v>329</v>
      </c>
      <c r="N39" s="56">
        <f t="shared" si="1"/>
        <v>19</v>
      </c>
    </row>
    <row r="40" spans="1:14" x14ac:dyDescent="0.5">
      <c r="D40" s="24" t="s">
        <v>130</v>
      </c>
      <c r="E40" s="17" t="s">
        <v>85</v>
      </c>
      <c r="F40" s="17" t="s">
        <v>92</v>
      </c>
      <c r="G40" s="149" t="s">
        <v>69</v>
      </c>
      <c r="H40" s="150"/>
      <c r="I40" s="28" t="s">
        <v>92</v>
      </c>
      <c r="J40" s="19" t="s">
        <v>95</v>
      </c>
      <c r="L40" s="13"/>
    </row>
    <row r="41" spans="1:14" x14ac:dyDescent="0.5">
      <c r="D41" s="18" t="s">
        <v>80</v>
      </c>
      <c r="E41" s="32" t="s">
        <v>111</v>
      </c>
      <c r="F41" s="18" t="s">
        <v>158</v>
      </c>
      <c r="G41" s="143"/>
      <c r="H41" s="144"/>
      <c r="L41" s="13"/>
      <c r="M41" s="14" t="s">
        <v>49</v>
      </c>
      <c r="N41" s="13" t="s">
        <v>101</v>
      </c>
    </row>
    <row r="42" spans="1:14" x14ac:dyDescent="0.5">
      <c r="L42" s="13"/>
      <c r="M42" s="15" t="s">
        <v>284</v>
      </c>
      <c r="N42" s="43">
        <v>0</v>
      </c>
    </row>
    <row r="43" spans="1:14" x14ac:dyDescent="0.5">
      <c r="L43" s="13"/>
      <c r="M43" s="15" t="s">
        <v>285</v>
      </c>
      <c r="N43" s="43">
        <f t="shared" ref="N43:N57" si="2">N42+1</f>
        <v>1</v>
      </c>
    </row>
    <row r="44" spans="1:14" x14ac:dyDescent="0.5">
      <c r="L44" s="13"/>
      <c r="M44" s="15" t="s">
        <v>286</v>
      </c>
      <c r="N44" s="43">
        <f t="shared" si="2"/>
        <v>2</v>
      </c>
    </row>
    <row r="45" spans="1:14" x14ac:dyDescent="0.5">
      <c r="L45" s="13"/>
      <c r="M45" s="15" t="s">
        <v>287</v>
      </c>
      <c r="N45" s="43">
        <f t="shared" si="2"/>
        <v>3</v>
      </c>
    </row>
    <row r="46" spans="1:14" x14ac:dyDescent="0.5">
      <c r="L46" s="13"/>
      <c r="M46" s="15" t="s">
        <v>288</v>
      </c>
      <c r="N46" s="43">
        <f t="shared" si="2"/>
        <v>4</v>
      </c>
    </row>
    <row r="47" spans="1:14" x14ac:dyDescent="0.5">
      <c r="L47" s="13"/>
      <c r="M47" s="15" t="s">
        <v>289</v>
      </c>
      <c r="N47" s="47">
        <f t="shared" si="2"/>
        <v>5</v>
      </c>
    </row>
    <row r="48" spans="1:14" x14ac:dyDescent="0.5">
      <c r="L48" s="13"/>
      <c r="M48" s="15" t="s">
        <v>290</v>
      </c>
      <c r="N48" s="47">
        <f t="shared" si="2"/>
        <v>6</v>
      </c>
    </row>
    <row r="49" spans="12:14" x14ac:dyDescent="0.5">
      <c r="L49" s="13"/>
      <c r="M49" s="15" t="s">
        <v>291</v>
      </c>
      <c r="N49" s="37">
        <f t="shared" si="2"/>
        <v>7</v>
      </c>
    </row>
    <row r="50" spans="12:14" x14ac:dyDescent="0.5">
      <c r="L50" s="13"/>
      <c r="M50" s="15" t="s">
        <v>292</v>
      </c>
      <c r="N50" s="37">
        <f t="shared" si="2"/>
        <v>8</v>
      </c>
    </row>
    <row r="51" spans="12:14" x14ac:dyDescent="0.5">
      <c r="L51" s="13"/>
      <c r="M51" s="15" t="s">
        <v>293</v>
      </c>
      <c r="N51" s="37">
        <f t="shared" si="2"/>
        <v>9</v>
      </c>
    </row>
    <row r="52" spans="12:14" x14ac:dyDescent="0.5">
      <c r="M52" s="15" t="s">
        <v>294</v>
      </c>
      <c r="N52" s="37">
        <f t="shared" si="2"/>
        <v>10</v>
      </c>
    </row>
    <row r="53" spans="12:14" x14ac:dyDescent="0.5">
      <c r="M53" s="15" t="s">
        <v>295</v>
      </c>
      <c r="N53" s="37">
        <f t="shared" si="2"/>
        <v>11</v>
      </c>
    </row>
    <row r="54" spans="12:14" x14ac:dyDescent="0.5">
      <c r="M54" s="15" t="s">
        <v>296</v>
      </c>
      <c r="N54" s="37">
        <f t="shared" si="2"/>
        <v>12</v>
      </c>
    </row>
    <row r="55" spans="12:14" x14ac:dyDescent="0.5">
      <c r="M55" s="15" t="s">
        <v>297</v>
      </c>
      <c r="N55" s="37">
        <f t="shared" si="2"/>
        <v>13</v>
      </c>
    </row>
    <row r="56" spans="12:14" x14ac:dyDescent="0.5">
      <c r="M56" s="15" t="s">
        <v>298</v>
      </c>
      <c r="N56" s="37">
        <f t="shared" si="2"/>
        <v>14</v>
      </c>
    </row>
    <row r="57" spans="12:14" x14ac:dyDescent="0.5">
      <c r="M57" s="15" t="s">
        <v>299</v>
      </c>
      <c r="N57" s="37">
        <f t="shared" si="2"/>
        <v>15</v>
      </c>
    </row>
  </sheetData>
  <mergeCells count="41">
    <mergeCell ref="E1:G1"/>
    <mergeCell ref="F3:G3"/>
    <mergeCell ref="H3:I3"/>
    <mergeCell ref="J3:K3"/>
    <mergeCell ref="F4:G4"/>
    <mergeCell ref="H4:I4"/>
    <mergeCell ref="J4:K4"/>
    <mergeCell ref="F18:G18"/>
    <mergeCell ref="H18:I18"/>
    <mergeCell ref="J18:K18"/>
    <mergeCell ref="I22:J22"/>
    <mergeCell ref="G22:H22"/>
    <mergeCell ref="F17:G17"/>
    <mergeCell ref="H17:I17"/>
    <mergeCell ref="J17:K17"/>
    <mergeCell ref="G8:H8"/>
    <mergeCell ref="I8:J8"/>
    <mergeCell ref="G9:H9"/>
    <mergeCell ref="I9:J9"/>
    <mergeCell ref="E15:G15"/>
    <mergeCell ref="G13:H13"/>
    <mergeCell ref="G12:H12"/>
    <mergeCell ref="J37:K37"/>
    <mergeCell ref="H37:I37"/>
    <mergeCell ref="J36:K36"/>
    <mergeCell ref="I23:J23"/>
    <mergeCell ref="G23:H23"/>
    <mergeCell ref="G27:H27"/>
    <mergeCell ref="J32:K32"/>
    <mergeCell ref="H32:I32"/>
    <mergeCell ref="F32:G32"/>
    <mergeCell ref="H31:I31"/>
    <mergeCell ref="F31:G31"/>
    <mergeCell ref="E29:G29"/>
    <mergeCell ref="J31:K31"/>
    <mergeCell ref="G26:H26"/>
    <mergeCell ref="G41:H41"/>
    <mergeCell ref="H36:I36"/>
    <mergeCell ref="F36:G36"/>
    <mergeCell ref="F37:G37"/>
    <mergeCell ref="G40:H40"/>
  </mergeCells>
  <phoneticPr fontId="1" type="noConversion"/>
  <pageMargins left="0.39370078740157483" right="0.39370078740157483" top="0.39370078740157483" bottom="0.39370078740157483" header="0" footer="0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9C711-B6D3-4AA5-828E-893E07D95988}">
  <dimension ref="A1:O38"/>
  <sheetViews>
    <sheetView tabSelected="1" topLeftCell="B1" zoomScale="115" zoomScaleNormal="115" workbookViewId="0">
      <selection activeCell="C20" sqref="C20"/>
    </sheetView>
  </sheetViews>
  <sheetFormatPr defaultColWidth="8.89453125" defaultRowHeight="12.9" x14ac:dyDescent="0.5"/>
  <cols>
    <col min="1" max="1" width="30.89453125" style="14" hidden="1" customWidth="1"/>
    <col min="2" max="2" width="16.734375" style="14" customWidth="1"/>
    <col min="3" max="3" width="11.20703125" style="13" bestFit="1" customWidth="1"/>
    <col min="4" max="4" width="10.9453125" style="13" bestFit="1" customWidth="1"/>
    <col min="5" max="5" width="8.5234375" style="13" customWidth="1"/>
    <col min="6" max="6" width="10.5234375" style="14" bestFit="1" customWidth="1"/>
    <col min="7" max="7" width="10.89453125" style="14" bestFit="1" customWidth="1"/>
    <col min="8" max="8" width="2.89453125" style="14" customWidth="1"/>
    <col min="9" max="9" width="10.05078125" style="14" bestFit="1" customWidth="1"/>
    <col min="10" max="14" width="8.89453125" style="14"/>
    <col min="15" max="15" width="9.41796875" style="14" customWidth="1"/>
    <col min="16" max="16384" width="8.89453125" style="14"/>
  </cols>
  <sheetData>
    <row r="1" spans="1:13" x14ac:dyDescent="0.5">
      <c r="B1" s="14" t="s">
        <v>335</v>
      </c>
      <c r="C1" s="23" t="s">
        <v>282</v>
      </c>
      <c r="D1" s="21" t="s">
        <v>283</v>
      </c>
      <c r="E1" s="17" t="s">
        <v>281</v>
      </c>
      <c r="F1" s="16" t="s">
        <v>290</v>
      </c>
      <c r="G1" s="16" t="s">
        <v>310</v>
      </c>
      <c r="J1" s="14" t="s">
        <v>840</v>
      </c>
    </row>
    <row r="2" spans="1:13" x14ac:dyDescent="0.5">
      <c r="A2" s="46" t="s">
        <v>332</v>
      </c>
      <c r="B2" s="46" t="s">
        <v>336</v>
      </c>
      <c r="C2" s="17" t="s">
        <v>208</v>
      </c>
      <c r="D2" s="17" t="s">
        <v>47</v>
      </c>
      <c r="E2" s="17" t="s">
        <v>47</v>
      </c>
      <c r="F2" s="17" t="s">
        <v>47</v>
      </c>
      <c r="G2" s="17" t="s">
        <v>160</v>
      </c>
      <c r="I2" s="13" t="s">
        <v>864</v>
      </c>
      <c r="J2" s="14" t="s">
        <v>849</v>
      </c>
    </row>
    <row r="3" spans="1:13" x14ac:dyDescent="0.5">
      <c r="A3" s="46" t="s">
        <v>333</v>
      </c>
      <c r="B3" s="46" t="s">
        <v>338</v>
      </c>
      <c r="C3" s="17" t="s">
        <v>208</v>
      </c>
      <c r="D3" s="17" t="s">
        <v>208</v>
      </c>
      <c r="E3" s="17" t="s">
        <v>334</v>
      </c>
      <c r="F3" s="17">
        <v>0</v>
      </c>
      <c r="G3" s="17" t="s">
        <v>161</v>
      </c>
      <c r="J3" s="14" t="s">
        <v>841</v>
      </c>
    </row>
    <row r="4" spans="1:13" x14ac:dyDescent="0.5">
      <c r="A4" s="46" t="s">
        <v>302</v>
      </c>
      <c r="B4" s="46" t="s">
        <v>337</v>
      </c>
      <c r="C4" s="17" t="s">
        <v>208</v>
      </c>
      <c r="D4" s="17" t="s">
        <v>208</v>
      </c>
      <c r="E4" s="17" t="s">
        <v>334</v>
      </c>
      <c r="F4" s="17">
        <v>0</v>
      </c>
      <c r="G4" s="17" t="s">
        <v>162</v>
      </c>
    </row>
    <row r="5" spans="1:13" x14ac:dyDescent="0.5">
      <c r="A5" s="46" t="s">
        <v>302</v>
      </c>
      <c r="B5" s="46" t="s">
        <v>339</v>
      </c>
      <c r="C5" s="17" t="s">
        <v>208</v>
      </c>
      <c r="D5" s="17" t="s">
        <v>208</v>
      </c>
      <c r="E5" s="17" t="s">
        <v>334</v>
      </c>
      <c r="F5" s="17">
        <v>0</v>
      </c>
      <c r="G5" s="17" t="s">
        <v>228</v>
      </c>
      <c r="J5" s="13" t="s">
        <v>835</v>
      </c>
      <c r="K5" s="13" t="s">
        <v>836</v>
      </c>
      <c r="L5" s="13" t="s">
        <v>845</v>
      </c>
    </row>
    <row r="6" spans="1:13" x14ac:dyDescent="0.5">
      <c r="A6" s="46" t="s">
        <v>302</v>
      </c>
      <c r="B6" s="57" t="s">
        <v>834</v>
      </c>
      <c r="C6" s="17" t="s">
        <v>208</v>
      </c>
      <c r="D6" s="17" t="s">
        <v>208</v>
      </c>
      <c r="E6" s="17" t="s">
        <v>334</v>
      </c>
      <c r="F6" s="17">
        <v>0</v>
      </c>
      <c r="G6" s="17" t="s">
        <v>229</v>
      </c>
      <c r="J6" s="13" t="s">
        <v>18</v>
      </c>
      <c r="K6" s="13" t="s">
        <v>170</v>
      </c>
      <c r="L6" s="13" t="s">
        <v>169</v>
      </c>
    </row>
    <row r="7" spans="1:13" x14ac:dyDescent="0.5">
      <c r="A7" s="50" t="s">
        <v>304</v>
      </c>
      <c r="I7" s="140" t="s">
        <v>860</v>
      </c>
      <c r="J7" s="17" t="s">
        <v>838</v>
      </c>
      <c r="K7" s="17" t="s">
        <v>842</v>
      </c>
      <c r="L7" s="17" t="s">
        <v>861</v>
      </c>
      <c r="M7" s="14" t="s">
        <v>867</v>
      </c>
    </row>
    <row r="8" spans="1:13" x14ac:dyDescent="0.5">
      <c r="A8" s="52" t="s">
        <v>331</v>
      </c>
      <c r="B8" s="58" t="s">
        <v>341</v>
      </c>
      <c r="C8" s="17" t="s">
        <v>206</v>
      </c>
      <c r="D8" s="17" t="s">
        <v>208</v>
      </c>
      <c r="E8" s="17" t="s">
        <v>334</v>
      </c>
      <c r="F8" s="17" t="s">
        <v>47</v>
      </c>
      <c r="G8" s="17" t="s">
        <v>47</v>
      </c>
      <c r="J8" s="74">
        <v>0</v>
      </c>
      <c r="K8" s="74">
        <v>0</v>
      </c>
      <c r="L8" s="74">
        <v>0</v>
      </c>
    </row>
    <row r="9" spans="1:13" x14ac:dyDescent="0.5">
      <c r="A9" s="40" t="s">
        <v>305</v>
      </c>
      <c r="B9" s="58" t="s">
        <v>340</v>
      </c>
      <c r="C9" s="17" t="s">
        <v>206</v>
      </c>
      <c r="D9" s="17" t="s">
        <v>206</v>
      </c>
      <c r="E9" s="17" t="s">
        <v>243</v>
      </c>
      <c r="F9" s="17" t="s">
        <v>47</v>
      </c>
      <c r="G9" s="17" t="s">
        <v>47</v>
      </c>
      <c r="J9" s="17">
        <v>0</v>
      </c>
      <c r="K9" s="17">
        <v>1</v>
      </c>
      <c r="L9" s="17">
        <v>1</v>
      </c>
    </row>
    <row r="10" spans="1:13" x14ac:dyDescent="0.5">
      <c r="A10" s="42" t="s">
        <v>306</v>
      </c>
      <c r="J10" s="17">
        <v>1</v>
      </c>
      <c r="K10" s="17">
        <v>0</v>
      </c>
      <c r="L10" s="17">
        <v>1</v>
      </c>
    </row>
    <row r="11" spans="1:13" x14ac:dyDescent="0.5">
      <c r="A11" s="42" t="s">
        <v>306</v>
      </c>
      <c r="J11" s="17">
        <v>1</v>
      </c>
      <c r="K11" s="17">
        <v>1</v>
      </c>
      <c r="L11" s="17">
        <v>1</v>
      </c>
    </row>
    <row r="12" spans="1:13" x14ac:dyDescent="0.5">
      <c r="A12" s="42" t="s">
        <v>306</v>
      </c>
      <c r="B12" s="57"/>
      <c r="C12" s="19" t="s">
        <v>342</v>
      </c>
      <c r="J12" s="13"/>
      <c r="K12" s="13"/>
      <c r="L12" s="13" t="s">
        <v>846</v>
      </c>
    </row>
    <row r="13" spans="1:13" x14ac:dyDescent="0.5">
      <c r="A13" s="42" t="s">
        <v>306</v>
      </c>
      <c r="B13" s="58"/>
      <c r="C13" s="19" t="s">
        <v>343</v>
      </c>
    </row>
    <row r="14" spans="1:13" x14ac:dyDescent="0.5">
      <c r="A14" s="42" t="s">
        <v>307</v>
      </c>
      <c r="J14" s="14" t="s">
        <v>853</v>
      </c>
    </row>
    <row r="15" spans="1:13" x14ac:dyDescent="0.5">
      <c r="A15" s="42" t="s">
        <v>307</v>
      </c>
      <c r="B15" s="14" t="s">
        <v>856</v>
      </c>
      <c r="J15" s="14" t="s">
        <v>852</v>
      </c>
    </row>
    <row r="16" spans="1:13" x14ac:dyDescent="0.5">
      <c r="A16" s="42" t="s">
        <v>307</v>
      </c>
      <c r="J16" s="14" t="s">
        <v>854</v>
      </c>
    </row>
    <row r="17" spans="1:15" x14ac:dyDescent="0.5">
      <c r="A17" s="42" t="s">
        <v>307</v>
      </c>
    </row>
    <row r="18" spans="1:15" x14ac:dyDescent="0.5">
      <c r="C18" s="19" t="s">
        <v>882</v>
      </c>
      <c r="J18" s="13" t="s">
        <v>837</v>
      </c>
      <c r="K18" s="13" t="s">
        <v>845</v>
      </c>
      <c r="L18" s="13" t="s">
        <v>40</v>
      </c>
      <c r="M18" s="13" t="s">
        <v>844</v>
      </c>
      <c r="N18" s="13" t="s">
        <v>843</v>
      </c>
    </row>
    <row r="19" spans="1:15" x14ac:dyDescent="0.5">
      <c r="A19" s="46"/>
      <c r="C19" s="19" t="s">
        <v>883</v>
      </c>
      <c r="J19" s="13"/>
      <c r="K19" s="13"/>
      <c r="L19" s="13" t="s">
        <v>4</v>
      </c>
      <c r="N19" s="13"/>
    </row>
    <row r="20" spans="1:15" x14ac:dyDescent="0.5">
      <c r="A20" s="46"/>
      <c r="I20" s="140" t="s">
        <v>857</v>
      </c>
      <c r="J20" s="13" t="s">
        <v>863</v>
      </c>
      <c r="K20" s="17" t="s">
        <v>865</v>
      </c>
      <c r="L20" s="17" t="s">
        <v>850</v>
      </c>
      <c r="M20" s="17" t="s">
        <v>839</v>
      </c>
      <c r="N20" s="13" t="s">
        <v>866</v>
      </c>
      <c r="O20" s="13" t="s">
        <v>869</v>
      </c>
    </row>
    <row r="21" spans="1:15" x14ac:dyDescent="0.5">
      <c r="A21" s="53" t="s">
        <v>254</v>
      </c>
      <c r="J21" s="13">
        <v>0</v>
      </c>
      <c r="K21" s="17">
        <v>1</v>
      </c>
      <c r="L21" s="17">
        <v>0</v>
      </c>
      <c r="M21" s="17">
        <v>0</v>
      </c>
      <c r="N21" s="13">
        <v>1</v>
      </c>
    </row>
    <row r="22" spans="1:15" x14ac:dyDescent="0.5">
      <c r="A22" s="55"/>
      <c r="J22" s="141">
        <v>0</v>
      </c>
      <c r="K22" s="74">
        <v>1</v>
      </c>
      <c r="L22" s="74">
        <v>1</v>
      </c>
      <c r="M22" s="74">
        <v>1</v>
      </c>
      <c r="N22" s="141">
        <v>0</v>
      </c>
    </row>
    <row r="23" spans="1:15" x14ac:dyDescent="0.5">
      <c r="A23" s="50" t="s">
        <v>264</v>
      </c>
      <c r="J23" s="13">
        <v>1</v>
      </c>
      <c r="K23" s="17">
        <v>0</v>
      </c>
      <c r="L23" s="17">
        <v>0</v>
      </c>
      <c r="M23" s="17">
        <v>0</v>
      </c>
      <c r="N23" s="13">
        <v>1</v>
      </c>
    </row>
    <row r="24" spans="1:15" x14ac:dyDescent="0.5">
      <c r="A24" s="50" t="s">
        <v>264</v>
      </c>
      <c r="C24" s="13" t="s">
        <v>871</v>
      </c>
      <c r="D24" s="13" t="s">
        <v>872</v>
      </c>
      <c r="E24" s="13" t="s">
        <v>873</v>
      </c>
      <c r="F24" s="13" t="s">
        <v>874</v>
      </c>
      <c r="J24" s="13">
        <v>1</v>
      </c>
      <c r="K24" s="17">
        <v>0</v>
      </c>
      <c r="L24" s="17">
        <v>1</v>
      </c>
      <c r="M24" s="17">
        <v>0</v>
      </c>
      <c r="N24" s="13">
        <v>1</v>
      </c>
    </row>
    <row r="25" spans="1:15" x14ac:dyDescent="0.5">
      <c r="A25" s="50" t="s">
        <v>264</v>
      </c>
      <c r="B25" s="13"/>
      <c r="F25" s="13"/>
      <c r="J25" s="13"/>
      <c r="K25" s="13" t="s">
        <v>848</v>
      </c>
      <c r="L25" s="13"/>
      <c r="M25" s="13" t="s">
        <v>847</v>
      </c>
      <c r="N25" s="13" t="s">
        <v>848</v>
      </c>
    </row>
    <row r="26" spans="1:15" x14ac:dyDescent="0.5">
      <c r="A26" s="55"/>
      <c r="B26" s="13"/>
      <c r="C26" s="142" t="s">
        <v>880</v>
      </c>
      <c r="D26" s="17" t="s">
        <v>879</v>
      </c>
      <c r="E26" s="17" t="s">
        <v>844</v>
      </c>
      <c r="F26" s="17" t="s">
        <v>875</v>
      </c>
    </row>
    <row r="27" spans="1:15" x14ac:dyDescent="0.5">
      <c r="A27" s="55"/>
      <c r="B27" s="28" t="s">
        <v>878</v>
      </c>
      <c r="C27" s="142">
        <v>0</v>
      </c>
      <c r="D27" s="17">
        <v>1</v>
      </c>
      <c r="E27" s="17">
        <v>0</v>
      </c>
      <c r="F27" s="17" t="s">
        <v>876</v>
      </c>
    </row>
    <row r="28" spans="1:15" x14ac:dyDescent="0.5">
      <c r="A28" s="55"/>
      <c r="B28" s="28"/>
      <c r="C28" s="142">
        <v>1</v>
      </c>
      <c r="D28" s="17">
        <v>0</v>
      </c>
      <c r="E28" s="17">
        <v>1</v>
      </c>
      <c r="F28" s="17" t="s">
        <v>334</v>
      </c>
      <c r="I28" s="140" t="s">
        <v>859</v>
      </c>
      <c r="J28" s="17" t="s">
        <v>862</v>
      </c>
      <c r="K28" s="17" t="s">
        <v>855</v>
      </c>
      <c r="L28" s="13" t="s">
        <v>870</v>
      </c>
    </row>
    <row r="29" spans="1:15" x14ac:dyDescent="0.5">
      <c r="A29" s="50" t="s">
        <v>259</v>
      </c>
      <c r="B29" s="13"/>
      <c r="F29" s="13"/>
      <c r="J29" s="17">
        <v>0</v>
      </c>
      <c r="K29" s="17">
        <v>1</v>
      </c>
    </row>
    <row r="30" spans="1:15" x14ac:dyDescent="0.5">
      <c r="A30" s="55"/>
      <c r="B30" s="13"/>
      <c r="C30" s="142" t="s">
        <v>877</v>
      </c>
      <c r="D30" s="17" t="s">
        <v>879</v>
      </c>
      <c r="E30" s="17" t="s">
        <v>844</v>
      </c>
      <c r="F30" s="17" t="s">
        <v>875</v>
      </c>
      <c r="J30" s="17">
        <v>1</v>
      </c>
      <c r="K30" s="17">
        <v>0</v>
      </c>
    </row>
    <row r="31" spans="1:15" x14ac:dyDescent="0.5">
      <c r="A31" s="41" t="s">
        <v>309</v>
      </c>
      <c r="C31" s="142">
        <v>0</v>
      </c>
      <c r="D31" s="17">
        <v>0</v>
      </c>
      <c r="E31" s="17">
        <v>1</v>
      </c>
      <c r="F31" s="17" t="s">
        <v>334</v>
      </c>
      <c r="K31" s="14" t="s">
        <v>848</v>
      </c>
    </row>
    <row r="32" spans="1:15" x14ac:dyDescent="0.5">
      <c r="A32" s="46"/>
      <c r="B32" s="28" t="s">
        <v>878</v>
      </c>
      <c r="C32" s="142">
        <v>1</v>
      </c>
      <c r="D32" s="17">
        <v>1</v>
      </c>
      <c r="E32" s="17">
        <v>0</v>
      </c>
      <c r="F32" s="17" t="s">
        <v>876</v>
      </c>
    </row>
    <row r="33" spans="1:12" x14ac:dyDescent="0.5">
      <c r="A33" s="41"/>
      <c r="K33" s="13" t="s">
        <v>844</v>
      </c>
    </row>
    <row r="34" spans="1:12" x14ac:dyDescent="0.5">
      <c r="A34" s="41"/>
      <c r="C34" s="142" t="s">
        <v>881</v>
      </c>
      <c r="D34" s="17" t="s">
        <v>879</v>
      </c>
      <c r="E34" s="17" t="s">
        <v>844</v>
      </c>
      <c r="F34" s="17" t="s">
        <v>875</v>
      </c>
      <c r="J34" s="13"/>
      <c r="K34" s="13" t="s">
        <v>16</v>
      </c>
    </row>
    <row r="35" spans="1:12" x14ac:dyDescent="0.5">
      <c r="A35" s="41"/>
      <c r="B35" s="28" t="s">
        <v>878</v>
      </c>
      <c r="C35" s="142">
        <v>0</v>
      </c>
      <c r="D35" s="17">
        <v>1</v>
      </c>
      <c r="E35" s="17">
        <v>0</v>
      </c>
      <c r="F35" s="17" t="s">
        <v>876</v>
      </c>
      <c r="I35" s="140" t="s">
        <v>858</v>
      </c>
      <c r="J35" s="17" t="s">
        <v>862</v>
      </c>
      <c r="K35" s="17" t="s">
        <v>851</v>
      </c>
      <c r="L35" s="13" t="s">
        <v>868</v>
      </c>
    </row>
    <row r="36" spans="1:12" x14ac:dyDescent="0.5">
      <c r="A36" s="41"/>
      <c r="C36" s="142">
        <v>1</v>
      </c>
      <c r="D36" s="17">
        <v>0</v>
      </c>
      <c r="E36" s="17">
        <v>1</v>
      </c>
      <c r="F36" s="17" t="s">
        <v>334</v>
      </c>
      <c r="J36" s="16">
        <v>0</v>
      </c>
      <c r="K36" s="16">
        <v>1</v>
      </c>
    </row>
    <row r="37" spans="1:12" x14ac:dyDescent="0.5">
      <c r="A37" s="41"/>
      <c r="J37" s="16">
        <v>1</v>
      </c>
      <c r="K37" s="16">
        <v>0</v>
      </c>
    </row>
    <row r="38" spans="1:12" x14ac:dyDescent="0.5">
      <c r="A38" s="41"/>
      <c r="K38" s="14" t="s">
        <v>848</v>
      </c>
    </row>
  </sheetData>
  <pageMargins left="0.39370078740157483" right="0.39370078740157483" top="0.39370078740157483" bottom="0.39370078740157483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Pins1301_01 (2)</vt:lpstr>
      <vt:lpstr>Pins1301_01</vt:lpstr>
      <vt:lpstr>IGBT</vt:lpstr>
      <vt:lpstr>Registers</vt:lpstr>
      <vt:lpstr>Flash</vt:lpstr>
      <vt:lpstr>Rd Wr Func</vt:lpstr>
      <vt:lpstr>CLC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2023-08-28T12:38:50Z</dcterms:modified>
</cp:coreProperties>
</file>