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drawings/drawing2.xml" ContentType="application/vnd.openxmlformats-officedocument.drawing+xml"/>
  <Override PartName="/xl/slicers/slicer2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danie\OneDrive\Desktop\Projetos_pessoais\"/>
    </mc:Choice>
  </mc:AlternateContent>
  <xr:revisionPtr revIDLastSave="0" documentId="13_ncr:1_{496FD4C4-249F-4244-A704-81B819758610}" xr6:coauthVersionLast="47" xr6:coauthVersionMax="47" xr10:uidLastSave="{00000000-0000-0000-0000-000000000000}"/>
  <bookViews>
    <workbookView xWindow="-108" yWindow="-108" windowWidth="23256" windowHeight="13176" activeTab="2" xr2:uid="{604F1E65-D788-42C1-AA10-F3F818F4F549}"/>
  </bookViews>
  <sheets>
    <sheet name="Dados" sheetId="1" r:id="rId1"/>
    <sheet name="Relaçoes" sheetId="3" r:id="rId2"/>
    <sheet name="Painel" sheetId="5" r:id="rId3"/>
  </sheets>
  <definedNames>
    <definedName name="SegmentaçãodeDados_Ano">#N/A</definedName>
    <definedName name="SegmentaçãodeDados_Avaliação">#N/A</definedName>
  </definedNames>
  <calcPr calcId="191029"/>
  <pivotCaches>
    <pivotCache cacheId="6" r:id="rId4"/>
  </pivotCaches>
  <extLst>
    <ext xmlns:x14="http://schemas.microsoft.com/office/spreadsheetml/2009/9/main" uri="{BBE1A952-AA13-448e-AADC-164F8A28A991}">
      <x14:slicerCaches>
        <x14:slicerCache r:id="rId5"/>
        <x14:slicerCache r:id="rId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8" i="3" l="1"/>
  <c r="AF15" i="5" a="1"/>
  <c r="AF15" i="5" s="1"/>
  <c r="L17" i="3"/>
  <c r="I23" i="3" s="1"/>
  <c r="L16" i="3"/>
  <c r="I22" i="3" s="1"/>
  <c r="I18" i="3" a="1"/>
  <c r="I18" i="3" s="1"/>
  <c r="I21" i="3"/>
  <c r="I20" i="3"/>
  <c r="J4" i="1"/>
  <c r="J2" i="1"/>
  <c r="I19" i="3"/>
  <c r="I16" i="3" l="1"/>
  <c r="I15" i="3"/>
  <c r="A16" i="3"/>
  <c r="C12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<sst xmlns="http://schemas.openxmlformats.org/spreadsheetml/2006/main" count="1319" uniqueCount="659">
  <si>
    <t>ID Filmes</t>
  </si>
  <si>
    <t>Filmes</t>
  </si>
  <si>
    <t xml:space="preserve">Ano </t>
  </si>
  <si>
    <t>Avaliação</t>
  </si>
  <si>
    <t>Gênero</t>
  </si>
  <si>
    <t>Valor Unitário</t>
  </si>
  <si>
    <t>007 Contra Goldfinger (Guy Hamilton)</t>
  </si>
  <si>
    <t>Ação</t>
  </si>
  <si>
    <t>5 Centímetros por Segundo (Makoto Shinkai)</t>
  </si>
  <si>
    <t>Infantil</t>
  </si>
  <si>
    <t>8 ½ (Federico Fellini)</t>
  </si>
  <si>
    <t>Drama</t>
  </si>
  <si>
    <t>A Aldeia dos Amaldiçoados (Wolf Rilla)</t>
  </si>
  <si>
    <t>terror</t>
  </si>
  <si>
    <t>A Aventura (Michelangelo Antonioni)</t>
  </si>
  <si>
    <t>A Batalha de Argel (Gillo Pontecorvo)</t>
  </si>
  <si>
    <t>À Beira do Abismo (Howard Hawks)</t>
  </si>
  <si>
    <t>Suspense</t>
  </si>
  <si>
    <t>A Bela Adormecida (Clyde Geronimi)</t>
  </si>
  <si>
    <t>A Bela e a Fera (Gary Trousdale)</t>
  </si>
  <si>
    <t>A Canção da Estrada (Satyajit Ray)</t>
  </si>
  <si>
    <t>A Canterbury Tale (Michael Powell)</t>
  </si>
  <si>
    <t>A Ceia dos Acusados (W.S. Van Dyke)</t>
  </si>
  <si>
    <t>A Conversação (Francis Ford Coppola)</t>
  </si>
  <si>
    <t>A Costela de Adão (George Cukor)</t>
  </si>
  <si>
    <t>Romance</t>
  </si>
  <si>
    <t>A Dama de Espadas (Thorold Dickinson)</t>
  </si>
  <si>
    <t>A Dama de Shangai (Orson Welles)</t>
  </si>
  <si>
    <t>A Dama e o Vagabundo (Clyde Geronimi)</t>
  </si>
  <si>
    <t>A Dama Fantasma (Robert Siodmak)</t>
  </si>
  <si>
    <t>A Dama Oculta (Alfred Hitchcock)</t>
  </si>
  <si>
    <t>A Dança dos Vampiros (Roman Polanski)</t>
  </si>
  <si>
    <t>A Doce Vida (Federico Fellini)</t>
  </si>
  <si>
    <t>A Dupla Vida de Veronique (Krzysztof Kieslowski)</t>
  </si>
  <si>
    <t>A Era do Gelo (Chris Wedge)</t>
  </si>
  <si>
    <t>A Estrada da Vida (Federico Fellini)</t>
  </si>
  <si>
    <t>A Estrada Perdida (David Lynch)</t>
  </si>
  <si>
    <t>A Estranha Passageira (Irving Rapper)</t>
  </si>
  <si>
    <t>A Felicidade Não Se Compra (Frank Capra)</t>
  </si>
  <si>
    <t>A Fita Branca (Michael Haneke)</t>
  </si>
  <si>
    <t>A Fortaleza Escondida (Akira Kurosawa)</t>
  </si>
  <si>
    <t>Aventura</t>
  </si>
  <si>
    <t>A Fuga das Galinhas (Peter Lord)</t>
  </si>
  <si>
    <t>A General (Buster Keaton)</t>
  </si>
  <si>
    <t>Comédia</t>
  </si>
  <si>
    <t>A Grande Ilusão (Jean Renoir)</t>
  </si>
  <si>
    <t>A Grande Testemunha (Robert Bresson)</t>
  </si>
  <si>
    <t>A História Real (David Lynch)</t>
  </si>
  <si>
    <t>A Hora da Zona Morta (David Cronenberg)</t>
  </si>
  <si>
    <t>A Hora do Lobo (Ingmar Bergman)</t>
  </si>
  <si>
    <t>A Hora do Pesadelo (Wes Craven)</t>
  </si>
  <si>
    <t>A Idade do Ouro (Luis Buñuel)</t>
  </si>
  <si>
    <t>A Ilha do Dr. Moreau (Erle C. Kenton)</t>
  </si>
  <si>
    <t>A Lenda do Cavaleiro Sem Cabeça (Tim Burton)</t>
  </si>
  <si>
    <t>A Lista de Schindler (Steven Spielberg)</t>
  </si>
  <si>
    <t>A Loja da Esquina (Ernst Lubitsch)</t>
  </si>
  <si>
    <t>A Malvada (Joseph L. Mankiewicz)</t>
  </si>
  <si>
    <t>A Mão do Diabo (Maurice Tourneur)</t>
  </si>
  <si>
    <t>A Máquina do Tempo (George Pal)</t>
  </si>
  <si>
    <t>A Marca da Pantera (Jacques Tourneur)</t>
  </si>
  <si>
    <t>A Marca do Zorro (Fred Niblo)</t>
  </si>
  <si>
    <t>A Mocinha da Fábrica de Fósforos (Aki Kaurismäki)</t>
  </si>
  <si>
    <t>A Morta-Viva (Jacques Tourneur)</t>
  </si>
  <si>
    <t>A Mosca (David Cronenberg)</t>
  </si>
  <si>
    <t>A Mosca da Cabeça Branca (Kurt Neumann)</t>
  </si>
  <si>
    <t>A Mulher do Padeiro (Marcel Pagnol)</t>
  </si>
  <si>
    <t>A Múmia (Karl Freund)</t>
  </si>
  <si>
    <t>A Noite do Demônio (Jacques Tourneur)</t>
  </si>
  <si>
    <t>A Noite dos Mortos-Vivos (George A. Romero)</t>
  </si>
  <si>
    <t>A Noiva Cadáver (Tim Burton)</t>
  </si>
  <si>
    <t>A Noiva de Frankenstein (James Whale)</t>
  </si>
  <si>
    <t>A Noiva Estava de Preto (François Truffaut)</t>
  </si>
  <si>
    <t>A Nós a Liberdade (René Clair)</t>
  </si>
  <si>
    <t>A Noviça Rebelde (Robert Wise)</t>
  </si>
  <si>
    <t>A Paixão de Joana D'Arc (Carl Theodor Dreyer)</t>
  </si>
  <si>
    <t>A Palavra (Carl Theodor Dreyer)</t>
  </si>
  <si>
    <t>A Ponte do Rio Kwai (David Lean)</t>
  </si>
  <si>
    <t>A Primeira Noite de um Homem (Mike Nichols)</t>
  </si>
  <si>
    <t>A Princesa e o Plebeu (William Wyler)</t>
  </si>
  <si>
    <t>A Profecia (Richard Donner)</t>
  </si>
  <si>
    <t>A Queda da Casa Usher (Jean Epstein)</t>
  </si>
  <si>
    <t>À Queima Roupa (John Boorman)</t>
  </si>
  <si>
    <t>A Regra do Jogo (Jean Renoir)</t>
  </si>
  <si>
    <t>A Roda da Fortuna (Vincente Minnelli)</t>
  </si>
  <si>
    <t>A Tortura do Medo (Michael Powell)</t>
  </si>
  <si>
    <t>A Touch of Zen (King Hu)</t>
  </si>
  <si>
    <t>A Última Ordem (Josef von Sternberg)</t>
  </si>
  <si>
    <t>A Um Passo da Eternidade (Fred Zinnemann)</t>
  </si>
  <si>
    <t>A Viagem de Chihiro (Hayao Miyazaki)</t>
  </si>
  <si>
    <t>A Vida de Brian (Terry Jones)</t>
  </si>
  <si>
    <t>Aconteceu Naquela Noite (Frank Capra)</t>
  </si>
  <si>
    <t>Acossado (Jean-Luc Godard)</t>
  </si>
  <si>
    <t>Agonia e Glória (Samuel Fuller)</t>
  </si>
  <si>
    <t>Agora Seremos Felizes (Vincente Minnelli)</t>
  </si>
  <si>
    <t>Aguirre - A Cólera dos Deuses (Werner Herzog)</t>
  </si>
  <si>
    <t>Akira (Katsuhiro Ôtomo)</t>
  </si>
  <si>
    <t>Aladdin (Ron Clements)</t>
  </si>
  <si>
    <t>Alexandre Nevski (Sergei Eisenstein)</t>
  </si>
  <si>
    <t>Alice (Jan Svankmajer)</t>
  </si>
  <si>
    <t>Alice no País das Maravilhas (Clyde Geronimi)</t>
  </si>
  <si>
    <t>Alien - O Oitavo Passageiro (Ridley Scott)</t>
  </si>
  <si>
    <t>Aliens - O Resgate (James Cameron)</t>
  </si>
  <si>
    <t>Alma em Suplício (Michael Curtiz)</t>
  </si>
  <si>
    <t>Almas Perversas (Fritz Lang)</t>
  </si>
  <si>
    <t>Alphaville (Jean-Luc Godard)</t>
  </si>
  <si>
    <t>Alucinações do Passado (Adrian Lyne)</t>
  </si>
  <si>
    <t>Amadeus (Milos Forman)</t>
  </si>
  <si>
    <t>Ama-me Esta Noite (Rouben Mamoulian)</t>
  </si>
  <si>
    <t>Amarcord (Federico Fellini)</t>
  </si>
  <si>
    <t>Amargo Pesadelo (John Boorman)</t>
  </si>
  <si>
    <t>Amnésia (Christopher Nolan)</t>
  </si>
  <si>
    <t>Amor à Flor da Pele (Wong Kar-Wai)</t>
  </si>
  <si>
    <t>Amor, Sublime Amor (Robert Wise)</t>
  </si>
  <si>
    <t>Amores de Apache (Jacques Becker)</t>
  </si>
  <si>
    <t>Amores Expressos (Wong Kar-Wai)</t>
  </si>
  <si>
    <t>Anatomia de um Crime (Otto Preminger)</t>
  </si>
  <si>
    <t>Andrei Rublev (Andrei Tarkovsky)</t>
  </si>
  <si>
    <t>Ano Passado em Marienbad (Alain Resnais)</t>
  </si>
  <si>
    <t>Ao Rufar dos Tambores (John Ford)</t>
  </si>
  <si>
    <t>Apertem os Cintos! O Piloto Sumiu (David Zucker)</t>
  </si>
  <si>
    <t>Apocalypse Now (Francis Ford Coppola)</t>
  </si>
  <si>
    <t>As Aventuras de Robin Hood (Michael Curtiz)</t>
  </si>
  <si>
    <t>As Aventuras de Tom Jones (Tony Richardson)</t>
  </si>
  <si>
    <t>As Aventuras do Príncipe Achmed (Lotte Reiniger)</t>
  </si>
  <si>
    <t>As Bicicletas de Belleville (Sylvain Chomet)</t>
  </si>
  <si>
    <t>As Férias do Sr. Hulot (Jacques Tati)</t>
  </si>
  <si>
    <t>As Mulheres (George Cukor)</t>
  </si>
  <si>
    <t>As Oito Vítimas (Robert Hamer)</t>
  </si>
  <si>
    <t>As Três Noites de Eva (Preston Sturges)</t>
  </si>
  <si>
    <t>Asas (William A. Wellman)</t>
  </si>
  <si>
    <t>Asas do Desejo (Wim Wenders)</t>
  </si>
  <si>
    <t>Atlantic City (Louis Malle)</t>
  </si>
  <si>
    <t>Aurora (F.W. Murnau)</t>
  </si>
  <si>
    <t>Auroras Nascem Tranqüilas (Stanislav Rostotsky)</t>
  </si>
  <si>
    <t>Badaladas à Meia-Noite (Orson Welles)</t>
  </si>
  <si>
    <t>Balada do Soldado (Grigori Chukhrai)</t>
  </si>
  <si>
    <t>Bambi (David Hand)</t>
  </si>
  <si>
    <t>Barefoot Gen (Mori Masaki)</t>
  </si>
  <si>
    <t>Barry Lyndon (Stanley Kubrick)</t>
  </si>
  <si>
    <t>Batman - O Cavaleiro das Trevas (Christopher Nolan)</t>
  </si>
  <si>
    <t>Beau Geste (William A. Wellman)</t>
  </si>
  <si>
    <t>Beijos Proibidos (François Truffaut)</t>
  </si>
  <si>
    <t>Ben-Hur (William Wyler)</t>
  </si>
  <si>
    <t>Blade Runner, o Caçador de Andróides (Ridley Scott)</t>
  </si>
  <si>
    <t>Blow-Up - Depois Daquele Beijo (Michelangelo Antonioni)</t>
  </si>
  <si>
    <t>Boêmio Encantador (George Cukor)</t>
  </si>
  <si>
    <t>Bonequinha de Luxo (Blake Edwards)</t>
  </si>
  <si>
    <t>Bonnie e Clyde - Uma Rajada de Balas (Arthur Penn)</t>
  </si>
  <si>
    <t>Boudu Salvo das Águas (Jean Renoir)</t>
  </si>
  <si>
    <t>Branca de Neve e os Sete Anões (Walt Disney)</t>
  </si>
  <si>
    <t>Brazil - O Filme (Terry Gilliam)</t>
  </si>
  <si>
    <t>Bullitt (Peter Yates)</t>
  </si>
  <si>
    <t>Cabíria (Giovanni Pastrone)</t>
  </si>
  <si>
    <t>Caçada na Noite (John Mackenzie)</t>
  </si>
  <si>
    <t>Cadáveres Ilustres (Francesco Rosi)</t>
  </si>
  <si>
    <t>Capitão Blood (Michael Curtiz)</t>
  </si>
  <si>
    <t>Carrie, a Estranha (Brian De Palma)</t>
  </si>
  <si>
    <t>Carta de uma Desconhecida (Max Ophüls)</t>
  </si>
  <si>
    <t>Carter, o Vingador (Mike Hodges)</t>
  </si>
  <si>
    <t>Casablanca (Michael Curtiz)</t>
  </si>
  <si>
    <t>Céline et Julie Vont en Bateau (Jacques Rivette)</t>
  </si>
  <si>
    <t>Chico &amp; Rita (Tono Errando)</t>
  </si>
  <si>
    <t>Chinatown (Roman Polanski)</t>
  </si>
  <si>
    <t>Cidadão Kane (Orson Welles)</t>
  </si>
  <si>
    <t>Cidade de Deus (Fernando Meirelles)</t>
  </si>
  <si>
    <t>Cidade Nua (Jules Dassin)</t>
  </si>
  <si>
    <t>Cinderela (Clyde Geronimi)</t>
  </si>
  <si>
    <t>Com a Maldade na Alma (Robert Aldrich)</t>
  </si>
  <si>
    <t>Com as Horas Contadas (Rudolph Maté)</t>
  </si>
  <si>
    <t>Como Treinar o Seu Dragão (Dean DeBlois)</t>
  </si>
  <si>
    <t>Consciências Mortas (William A. Wellman)</t>
  </si>
  <si>
    <t>Conspiradores do Prazer (Jan Svankmajer)</t>
  </si>
  <si>
    <t>Contatos Imediatos do Terceiro Grau (Steven Spielberg)</t>
  </si>
  <si>
    <t>Contos da Lua Vaga (Kenji Mizoguchi)</t>
  </si>
  <si>
    <t>Contrastes Humanos (Preston Sturges)</t>
  </si>
  <si>
    <t>Coração Valente (Mel Gibson)</t>
  </si>
  <si>
    <t>Coraline e o Mundo Secreto (Henry Selick)</t>
  </si>
  <si>
    <t>Coronel Blimp - Vida e Morte (Michael Powell)</t>
  </si>
  <si>
    <t>Corra Lola Corra (Tom Tykwer)</t>
  </si>
  <si>
    <t>Crepúsculo dos Deuses (Billy Wilder)</t>
  </si>
  <si>
    <t>Cria Cuervos (Carlos Saura)</t>
  </si>
  <si>
    <t>Criaturas (Tod Browning)</t>
  </si>
  <si>
    <t>Crimes e Pecados (Woody Allen)</t>
  </si>
  <si>
    <t>Crisântemos Tardios (Kenji Mizoguchi)</t>
  </si>
  <si>
    <t>Cupido É Moleque Teimoso (Leo McCarey)</t>
  </si>
  <si>
    <t>Curva do Destino (Edgar G. Ulmer)</t>
  </si>
  <si>
    <t>Dança com Lobos (Kevin Costner)</t>
  </si>
  <si>
    <t>David Copperfield (George Cukor)</t>
  </si>
  <si>
    <t>De Repente, num Domingo (François Truffaut)</t>
  </si>
  <si>
    <t>De Volta para o Futuro (Robert Zemeckis)</t>
  </si>
  <si>
    <t>Depois do Vendaval (John Ford)</t>
  </si>
  <si>
    <t>Desafio do Além (Robert Wise)</t>
  </si>
  <si>
    <t>Desencanto (David Lean)</t>
  </si>
  <si>
    <t>Diabo a Quatro (Leo McCarey)</t>
  </si>
  <si>
    <t>Discreto Charme da Burguesia (Luis Buñuel)</t>
  </si>
  <si>
    <t>Diva - Paixão Perigosa (Jean-Jacques Beineix)</t>
  </si>
  <si>
    <t>Dogville (Lars Von Trier)</t>
  </si>
  <si>
    <t>Domícilio Conjugal (François Truffaut)</t>
  </si>
  <si>
    <t>Donnie Darko (Richard Kelly)</t>
  </si>
  <si>
    <t>Doutor Jivago (David Lean)</t>
  </si>
  <si>
    <t>Dr. Fantástico (Stanley Kubrick)</t>
  </si>
  <si>
    <t>Dr. Mabuse (Fritz Lang)</t>
  </si>
  <si>
    <t>Drácula (Francis Ford Coppola)</t>
  </si>
  <si>
    <t>Drácula (Tod Browning)</t>
  </si>
  <si>
    <t>Dumbo (Ben Sharpsteen)</t>
  </si>
  <si>
    <t>Duro de Matar (John McTiernan)</t>
  </si>
  <si>
    <t>E o Vento Levou (Victor Fleming)</t>
  </si>
  <si>
    <t>Elegia da Briga (Seijun Suzuki)</t>
  </si>
  <si>
    <t>Em Busca do Ouro (Charles Chaplin)</t>
  </si>
  <si>
    <t>Embriaguez do Sucesso (Alexander Mackendrick)</t>
  </si>
  <si>
    <t>Encurralado (Steven Spielberg)</t>
  </si>
  <si>
    <t>Ensaio de um Crime (Luis Buñuel)</t>
  </si>
  <si>
    <t>Entre Amigas (Claude Chabrol)</t>
  </si>
  <si>
    <t>Era Uma Vez em Tóquio (Yasujiro Ozu)</t>
  </si>
  <si>
    <t>Era uma Vez na América (Sergio Leone)</t>
  </si>
  <si>
    <t>Era uma Vez no Oeste (Sergio Leone)</t>
  </si>
  <si>
    <t>Esperança e Glória (John Boorman)</t>
  </si>
  <si>
    <t>Esquecer, Nunca (Mervyn LeRoy)</t>
  </si>
  <si>
    <t>ET - O Extraterrestre (Steven Spielberg)</t>
  </si>
  <si>
    <t>Eu Acuso! (Abel Gance)</t>
  </si>
  <si>
    <t>Excalibur (John Boorman)</t>
  </si>
  <si>
    <t>Faça a Coisa Certa (Spike Lee)</t>
  </si>
  <si>
    <t>Fale com Ela (Pedro Almodóvar)</t>
  </si>
  <si>
    <t>Fanny &amp; Alexander (Ingmar Bergman)</t>
  </si>
  <si>
    <t>Fantasia (James Algar)</t>
  </si>
  <si>
    <t>Fargo (Joel Coen)</t>
  </si>
  <si>
    <t>Fausto (F.W. Murnau)</t>
  </si>
  <si>
    <t>Felicidade (Todd Solondz)</t>
  </si>
  <si>
    <t>Fitzcarraldo (Werner Herzog)</t>
  </si>
  <si>
    <t>Fogo de Outono (William Wyler)</t>
  </si>
  <si>
    <t>Frankenstein (James Whale)</t>
  </si>
  <si>
    <t>Fugindo do Inferno (John Sturges)</t>
  </si>
  <si>
    <t>Fullmetal Alchemist (Seiji Mizushima)</t>
  </si>
  <si>
    <t>Galaxy Express 999 (Rintaro)</t>
  </si>
  <si>
    <t>Gêmeos, Mórbida Semelhança (David Cronenberg)</t>
  </si>
  <si>
    <t>Girl Shy (Fred C. Newmeyer)</t>
  </si>
  <si>
    <t>Gladiador (Ridley Scott)</t>
  </si>
  <si>
    <t>Golpe de Mestre (George Roy Hill)</t>
  </si>
  <si>
    <t>Guerra dos Mundos (Byron Haskin)</t>
  </si>
  <si>
    <t>Guerra nas Estrelas: Episódio 4 - Uma Nova Esperança (George Lucas)</t>
  </si>
  <si>
    <t>Guerra nas Estrelas: Episódio 5 - O Império Contra-Ataca (Irvin Kershner)</t>
  </si>
  <si>
    <t>Guerra nas Estrelas: Episódio 6 - O Retorno de Jedi (Richard Marquand)</t>
  </si>
  <si>
    <t>Halloween - A Noite do Terror (John Carpenter)</t>
  </si>
  <si>
    <t>Hannah e Suas Irmãs (Woody Allen)</t>
  </si>
  <si>
    <t>Henrique V (Kenneth Branagh)</t>
  </si>
  <si>
    <t>Herói de Mentira (Preston Sturges)</t>
  </si>
  <si>
    <t>Hiroshima, Meu Amor (Alain Resnais)</t>
  </si>
  <si>
    <t>Homem-Aranha 2 (Sam Raimi)</t>
  </si>
  <si>
    <t>Horizonte Perdido (Frank Capra)</t>
  </si>
  <si>
    <t>Indiana Jones e a Última Cruzada (Steven Spielberg)</t>
  </si>
  <si>
    <t>Interlúdio (Alfred Hitchcock)</t>
  </si>
  <si>
    <t>Interstella 5555 (Leiji Matsumoto)</t>
  </si>
  <si>
    <t>Intriga Internacional (Alfred Hitchcock)</t>
  </si>
  <si>
    <t>Invasores de Corpos (Philip Kaufman)</t>
  </si>
  <si>
    <t>Inverno de Sangue em Veneza (Nicolas Roeg)</t>
  </si>
  <si>
    <t>Irene, a Teimosa (Gregory La Cava)</t>
  </si>
  <si>
    <t>It's a Gift (Norman Z. McLeod)</t>
  </si>
  <si>
    <t>Ivan, o Terrível - Parte I (Sergei Eisenstein)</t>
  </si>
  <si>
    <t>Janela Indiscreta (Alfred Hitchcock)</t>
  </si>
  <si>
    <t>Jantar às Oito (George Cukor)</t>
  </si>
  <si>
    <t>Jejum de Amor (Howard Hawks)</t>
  </si>
  <si>
    <t>JFK - A Pergunta Que Não Quer Calar (Oliver Stone)</t>
  </si>
  <si>
    <t>Jogo de Emoções (David Mamet)</t>
  </si>
  <si>
    <t>Jogo Mortal (Joseph L. Mankiewicz)</t>
  </si>
  <si>
    <t>Jornada nas Estrelas 2 - A Ira de Kahn (Nicholas Meyer)</t>
  </si>
  <si>
    <t>Jovem Frankenstein (Mel Brooks)</t>
  </si>
  <si>
    <t>Jules e Jim - Uma Mulher para Dois (François Truffaut)</t>
  </si>
  <si>
    <t>Jurassic Park - Parque dos Dinossauros (Steven Spielberg)</t>
  </si>
  <si>
    <t>Kiki's Delivery Service (Hayao Miyazaki)</t>
  </si>
  <si>
    <t>Kill Bill: Vol. 1 (Quentin Tarantino)</t>
  </si>
  <si>
    <t>Kill Bill: Vol. 2 (Quentin Tarantino)</t>
  </si>
  <si>
    <t>King Kong (Merian C. Cooper)</t>
  </si>
  <si>
    <t>Kirikou e a Feiticeira (Michel Ocelot)</t>
  </si>
  <si>
    <t>Kwaidan - As Quatro Faces do Medo (Masaki Kobayashi)</t>
  </si>
  <si>
    <t>Ladrão de Alcova (Ernst Lubitsch)</t>
  </si>
  <si>
    <t>Ladrão de Casaca (Alfred Hitchcock)</t>
  </si>
  <si>
    <t>Ladrões de Bicicletas (Vittorio De Sica)</t>
  </si>
  <si>
    <t>Laputa, o Castelo no Céu (Hayao Miyazaki)</t>
  </si>
  <si>
    <t>Laranja Mecânica (Stanley Kubrick)</t>
  </si>
  <si>
    <t>Laura (Otto Preminger)</t>
  </si>
  <si>
    <t>Lawrence da Arábia (David Lean)</t>
  </si>
  <si>
    <t>Levada da Breca (Howard Hawks)</t>
  </si>
  <si>
    <t>Ligações Perigosas (Stephen Frears)</t>
  </si>
  <si>
    <t>Lola Montes (Max Ophüls)</t>
  </si>
  <si>
    <t>Lone Star - A Estrela Solitária (John Sayles)</t>
  </si>
  <si>
    <t>Lone Wolf and Cub: Child and Expertise for Rent (Kenji Misumi)</t>
  </si>
  <si>
    <t>Los Angeles - Cidade Proibida (Curtis Hanson)</t>
  </si>
  <si>
    <t>Louca Obsessão (Rob Reiner)</t>
  </si>
  <si>
    <t>Lupin III, o Castelo de Cagliostro (Hayao Miyazaki)</t>
  </si>
  <si>
    <t>Luzes da Cidade (Charles Chaplin)</t>
  </si>
  <si>
    <t>M*A*S*H (Robert Altman)</t>
  </si>
  <si>
    <t>Mad Max 2 - A Caçada Continua (George Miller)</t>
  </si>
  <si>
    <t>Manhattan (Woody Allen)</t>
  </si>
  <si>
    <t>Marat/Sade (Peter Brook)</t>
  </si>
  <si>
    <t>Marcha de Heróis (John Ford)</t>
  </si>
  <si>
    <t>Maridos e Esposas (Woody Allen)</t>
  </si>
  <si>
    <t>Marnie, Confissões de uma Ladra (Alfred Hitchcock)</t>
  </si>
  <si>
    <t>Marujo Intrépido (Victor Fleming)</t>
  </si>
  <si>
    <t>Mary e Max - Uma Amizade Diferente (Adam Elliot)</t>
  </si>
  <si>
    <t>Matrix (Andy Wachowski)</t>
  </si>
  <si>
    <t>Meia-Noite (Mitchell Leisen)</t>
  </si>
  <si>
    <t>Melhor É Impossível (James L. Brooks)</t>
  </si>
  <si>
    <t>Memories (Kôji Morimoto)</t>
  </si>
  <si>
    <t>Metrópolis (Rintaro)</t>
  </si>
  <si>
    <t>Meu Vizinho Totoro (Hayao Miyazaki)</t>
  </si>
  <si>
    <t>Milagre na Rua 34 (George Seaton)</t>
  </si>
  <si>
    <t>Millennium Actress (Satoshi Kon)</t>
  </si>
  <si>
    <t>Minha Querida Dama (George Cukor)</t>
  </si>
  <si>
    <t>Minha Vida de Cachorro (Lasse Hallström)</t>
  </si>
  <si>
    <t>Miragem (Edward Dmytryk)</t>
  </si>
  <si>
    <t>Mister Roberts (John Ford)</t>
  </si>
  <si>
    <t>Mogli - O Menino Lobo (Wolfgang Reitherman)</t>
  </si>
  <si>
    <t>Monstros S.A. (Peter Docter)</t>
  </si>
  <si>
    <t>Monty Phyton - Em Busca do Cálice Sagrado (Terry Gilliam)</t>
  </si>
  <si>
    <t>Morangos Silvestres (Ingmar Bergman)</t>
  </si>
  <si>
    <t>Morte ao Vivo (Alejandro Amenábar)</t>
  </si>
  <si>
    <t>Morte Sem Glória (Robert Aldrich)</t>
  </si>
  <si>
    <t>Moscou Contra 007 (Terence Young)</t>
  </si>
  <si>
    <t>Muito Além do Jardim (Hal Ashby)</t>
  </si>
  <si>
    <t>Mulher de Verdade (Preston Sturges)</t>
  </si>
  <si>
    <t>Mulheres à Beira de um Ataque de Nervos (Pedro Almodóvar)</t>
  </si>
  <si>
    <t>Na Solidão da Noite (Alberto Cavalcanti)</t>
  </si>
  <si>
    <t>Napoleão (Abel Gance)</t>
  </si>
  <si>
    <t>Nashville (Robert Altman)</t>
  </si>
  <si>
    <t>Nausicaä do Vale dos Ventos (Hayao Miyazaki)</t>
  </si>
  <si>
    <t>Neon Genesis Evangelion: The End of Evangelion (Hideaki Anno)</t>
  </si>
  <si>
    <t>Neste Mundo e no Outro (Michael Powell)</t>
  </si>
  <si>
    <t>Nikita (Luc Besson)</t>
  </si>
  <si>
    <t>Ninja Scroll (Yoshiaki Kawajiri)</t>
  </si>
  <si>
    <t>Ninotchka (Ernst Lubitsch)</t>
  </si>
  <si>
    <t>No Calor da Noite (Norman Jewison)</t>
  </si>
  <si>
    <t>No Silêncio da Noite (Nicholas Ray)</t>
  </si>
  <si>
    <t>No Tempo das Diligências (John Ford)</t>
  </si>
  <si>
    <t>Noivo Neurótico, Noiva Nervosa (Woody Allen)</t>
  </si>
  <si>
    <t>Nosferatu (F.W. Murnau)</t>
  </si>
  <si>
    <t>Nossa Hospitalidade (Buster Keaton)</t>
  </si>
  <si>
    <t>Nove Rainhas (Fabián Bielinsky)</t>
  </si>
  <si>
    <t>Núpcias de Escândalo (George Cukor)</t>
  </si>
  <si>
    <t>O Amigo Americano (Wim Wenders)</t>
  </si>
  <si>
    <t>O Anjo Exterminador (Luis Buñuel)</t>
  </si>
  <si>
    <t>O Apartamento (Gilles Mimouni)</t>
  </si>
  <si>
    <t>O Artista (Michel Hazanavicius)</t>
  </si>
  <si>
    <t>O Atalante (Jean Vigo)</t>
  </si>
  <si>
    <t>O Autômato (Carl Boese)</t>
  </si>
  <si>
    <t>O Bebê de Rosemary (Roman Polanski)</t>
  </si>
  <si>
    <t>O Bom Pastor (Leo McCarey)</t>
  </si>
  <si>
    <t>O Boulevard do Crime (Marcel Carné)</t>
  </si>
  <si>
    <t>O Cão dos Baskervilles (Sidney Lanfield)</t>
  </si>
  <si>
    <t>O Carteiro e o Poeta (Michael Radford)</t>
  </si>
  <si>
    <t>O Caso Mattei (Francesco Rosi)</t>
  </si>
  <si>
    <t>O Castelo Animado (Hayao Miyazaki)</t>
  </si>
  <si>
    <t>O Colecionador (William Wyler)</t>
  </si>
  <si>
    <t>O Conde de Monte Cristo (Rowland V. Lee)</t>
  </si>
  <si>
    <t>O Conformista (Bernardo Bertolucci)</t>
  </si>
  <si>
    <t>O Cozinheiro, o Ladrão, Sua Mulher e o Amante (Peter Greenaway)</t>
  </si>
  <si>
    <t>O Crime do Sr. Lange (Jean Renoir)</t>
  </si>
  <si>
    <t>O Demônio da Argélia (Julien Duvivier)</t>
  </si>
  <si>
    <t>O Despertar dos Mortos (George A. Romero)</t>
  </si>
  <si>
    <t>O Desprezo (Jean-Luc Godard)</t>
  </si>
  <si>
    <t>O Dia da Besta (Álex de la Iglesia)</t>
  </si>
  <si>
    <t>O Dia do Gafanhoto (John Schlesinger)</t>
  </si>
  <si>
    <t>O Dorminhoco (Woody Allen)</t>
  </si>
  <si>
    <t>O Encouraçado Potekim (Sergei Eisenstein)</t>
  </si>
  <si>
    <t>O Enigma de Outro Mundo (John Carpenter)</t>
  </si>
  <si>
    <t>O Espelho (Andrei Tarkovsky)</t>
  </si>
  <si>
    <t>O Estranho Mundo de Jack (Henry Selick)</t>
  </si>
  <si>
    <t>O Exorcista (William Friedkin)</t>
  </si>
  <si>
    <t>O Expresso de Shangai (Josef von Sternberg)</t>
  </si>
  <si>
    <t>O Exterminador do Futuro (James Cameron)</t>
  </si>
  <si>
    <t>O Exterminador do Futuro 2 - O Julgamento Final (James Cameron)</t>
  </si>
  <si>
    <t>O Fabuloso Destino de Amélie Poulain (Jean-Pierre Jeunet)</t>
  </si>
  <si>
    <t>O Falcão dos Mares (Raoul Walsh)</t>
  </si>
  <si>
    <t>O Fantasma da Ópera (Rupert Julian)</t>
  </si>
  <si>
    <t>O Fantasma do Futuro (Mamoru Oshî)</t>
  </si>
  <si>
    <t>O Fantástico Sr. Raposo (Wes Anderson)</t>
  </si>
  <si>
    <t>O Filho de Frankenstein (Rowland V. Lee)</t>
  </si>
  <si>
    <t>O Gabinete das Figuras de Cera (Paul Leni)</t>
  </si>
  <si>
    <t>O Gabinete do Doutor Caligari (Robert Wiene)</t>
  </si>
  <si>
    <t>O Galante Mr. Deeds (Frank Capra)</t>
  </si>
  <si>
    <t>O Gato e o Canário (Paul Leni)</t>
  </si>
  <si>
    <t>O Gato Preto (Edgar G. Ulmer)</t>
  </si>
  <si>
    <t>O Gavião do Mar (Michael Curtiz)</t>
  </si>
  <si>
    <t>O Gigante de Ferro (Brad Bird)</t>
  </si>
  <si>
    <t>O Grande Desfile (King Vidor)</t>
  </si>
  <si>
    <t>O Grande Ditador (Charles Chaplin)</t>
  </si>
  <si>
    <t>O Grande Motim (Frank Lloyd)</t>
  </si>
  <si>
    <t>O Guarda (Edward F. Cline)</t>
  </si>
  <si>
    <t>O Homem de Palha (Robin Hardy)</t>
  </si>
  <si>
    <t>O Homem Invisível (James Whale)</t>
  </si>
  <si>
    <t>O Homem Mosca (Fred C. Newmeyer)</t>
  </si>
  <si>
    <t>O Homem Que Queria Ser Rei (John Huston)</t>
  </si>
  <si>
    <t>O Homem Que Ri (Paul Leni)</t>
  </si>
  <si>
    <t>O Homem Que Sabia Demais (Alfred Hitchcock)</t>
  </si>
  <si>
    <t>O Iluminado (Stanley Kubrick)</t>
  </si>
  <si>
    <t>O Incrível Homem Que Encolheu (Jack Arnold)</t>
  </si>
  <si>
    <t>O Indomado (Martin Ritt)</t>
  </si>
  <si>
    <t>O Inimigo Público (William A. Wellman)</t>
  </si>
  <si>
    <t>O Inquilino (Roman Polanski)</t>
  </si>
  <si>
    <t>O Intendente Sansho (Kenji Mizoguchi)</t>
  </si>
  <si>
    <t>O Joelho de Claire (Eric Rohmer)</t>
  </si>
  <si>
    <t>O Ladrão de Bagdá (Ludwig Berger)</t>
  </si>
  <si>
    <t>O Leopardo (Luchino Visconti)</t>
  </si>
  <si>
    <t>O Lobisomem (George Waggner)</t>
  </si>
  <si>
    <t>O Lobo do Mar (Michael Curtiz)</t>
  </si>
  <si>
    <t>O Mágico (Sylvain Chomet)</t>
  </si>
  <si>
    <t>O Mágico de Oz (Victor Fleming)</t>
  </si>
  <si>
    <t>O Mais Longo dos Dias (Ken Annakin)</t>
  </si>
  <si>
    <t>O Massacre da Serra Elétrica (Tobe Hooper)</t>
  </si>
  <si>
    <t>O Matador (John Woo)</t>
  </si>
  <si>
    <t>O Medo Devora a Alma (Rainer Werner Fassbinder)</t>
  </si>
  <si>
    <t>O Mensageiro do Diabo (Charles Laughton)</t>
  </si>
  <si>
    <t>O Milhão (René Clair)</t>
  </si>
  <si>
    <t>O Mistério da Torre (Charles Crichton)</t>
  </si>
  <si>
    <t>O Monstro do Ártico (Christian Nyby)</t>
  </si>
  <si>
    <t>O Morro dos Ventos Uivantes (William Wyler)</t>
  </si>
  <si>
    <t>O Mundo em Perigo (Gordon Douglas)</t>
  </si>
  <si>
    <t>O Nome da Rosa (Jean-Jacques Annaud)</t>
  </si>
  <si>
    <t>O Operário (Brad Anderson)</t>
  </si>
  <si>
    <t>O Paciente Inglês (Anthony Minghella)</t>
  </si>
  <si>
    <t>O Perigoso Adeus (Robert Altman)</t>
  </si>
  <si>
    <t>O Piano (Jane Campion)</t>
  </si>
  <si>
    <t>O Picolino (Mark Sandrich)</t>
  </si>
  <si>
    <t>O Pirata Sangrento (Robert Siodmak)</t>
  </si>
  <si>
    <t>O Planeta dos Macacos (Franklin J. Schaffner)</t>
  </si>
  <si>
    <t>O Planeta Selvagem (René Laloux)</t>
  </si>
  <si>
    <t>O Poderoso Chefão (Francis Ford Coppola)</t>
  </si>
  <si>
    <t>O Poderoso Chefão 2 (Francis Ford Coppola)</t>
  </si>
  <si>
    <t>O Prisioneiro de Zenda (John Cromwell)</t>
  </si>
  <si>
    <t>O Que Terá Acontecido a Baby Jane? (Robert Aldrich)</t>
  </si>
  <si>
    <t>O Quinteto da Morte (Alexander Mackendrick)</t>
  </si>
  <si>
    <t>O Rei Leão (Rob Minkoff)</t>
  </si>
  <si>
    <t>O Resgate do Soldado Ryan (Steven Spielberg)</t>
  </si>
  <si>
    <t>O Retrato de Dorian Gray (Albert Lewin)</t>
  </si>
  <si>
    <t>O Retrato de Jennie (William Dieterle)</t>
  </si>
  <si>
    <t>O Salário do Medo (Henri-Georges Clouzot)</t>
  </si>
  <si>
    <t>O Samurai Dominante (Hiroshi Inagaki)</t>
  </si>
  <si>
    <t>O Senhor das Moscas (Peter Brook)</t>
  </si>
  <si>
    <t>O Senhor dos Anéis - A Sociedade do Anel (Peter Jackson)</t>
  </si>
  <si>
    <t>O Senhor dos Anéis - O Retorno do Rei (Peter Jackson)</t>
  </si>
  <si>
    <t>O Sétimo Selo (Ingmar Bergman)</t>
  </si>
  <si>
    <t>O Sexto Sentido (M. Night Shyamalan)</t>
  </si>
  <si>
    <t>O Silêncio do Lago (George Sluizer)</t>
  </si>
  <si>
    <t>O Sol É para Todos (Robert Mulligan)</t>
  </si>
  <si>
    <t>O Solar das Almas Perdidas (Lewis Allen)</t>
  </si>
  <si>
    <t>O Terceiro Homem (Carol Reed)</t>
  </si>
  <si>
    <t>O Tesouro de Sierra Madre (John Huston)</t>
  </si>
  <si>
    <t>O Testamento do Dr. Mabuse (Fritz Lang)</t>
  </si>
  <si>
    <t>O Teste Decisivo (Takashi Miike)</t>
  </si>
  <si>
    <t>O Touro Indomável (Martin Scorsese)</t>
  </si>
  <si>
    <t>O Trem (John Frankenheimer)</t>
  </si>
  <si>
    <t>O Túmulo (Robert Wise)</t>
  </si>
  <si>
    <t>O Túmulo dos Vagalumes (Isao Takahata)</t>
  </si>
  <si>
    <t>O Vampiro (Carl Theodor Dreyer)</t>
  </si>
  <si>
    <t>O Vampiro da Noite (Terence Fisher)</t>
  </si>
  <si>
    <t>O Vingador do Futuro (Paul Verhoeven)</t>
  </si>
  <si>
    <t>O Vingador Invisível (René Clair)</t>
  </si>
  <si>
    <t>O Violino Vermelho (François Girard)</t>
  </si>
  <si>
    <t>O Vôo da Fênix (Robert Aldrich)</t>
  </si>
  <si>
    <t>Oldboy (Park Chan-wook)</t>
  </si>
  <si>
    <t>Olhos Sem Rosto (Georges Franju)</t>
  </si>
  <si>
    <t>Oliver Twist (David Lean)</t>
  </si>
  <si>
    <t>Ondas do Destino (Lars Von Trier)</t>
  </si>
  <si>
    <t>Onde Começa o Inferno (Howard Hawks)</t>
  </si>
  <si>
    <t>Onibaba - A Mulher Demônio (Kaneto Shindô)</t>
  </si>
  <si>
    <t>Only Yesterday (Isao Takahata)</t>
  </si>
  <si>
    <t>Operação França (William Friedkin)</t>
  </si>
  <si>
    <t>Os Amores de uma Loira (Milos Forman)</t>
  </si>
  <si>
    <t>Os Assassinos (Robert Siodmak)</t>
  </si>
  <si>
    <t>Os Bons Companheiros (Martin Scorsese)</t>
  </si>
  <si>
    <t>Os Caçadores da Arca Perdida (Steven Spielberg)</t>
  </si>
  <si>
    <t>Os Dez Mandamentos (Cecil B. DeMille)</t>
  </si>
  <si>
    <t>Os Doze Condenados (Robert Aldrich)</t>
  </si>
  <si>
    <t>Os Eleitos (Philip Kaufman)</t>
  </si>
  <si>
    <t>Os Esquecidos (Luis Buñuel)</t>
  </si>
  <si>
    <t>Os Eternos Desconhecidos (Mario Monicelli)</t>
  </si>
  <si>
    <t>Os Guarda-Chuvas do Amor (Jacques Demy)</t>
  </si>
  <si>
    <t>Os Implacáveis (Sam Peckinpah)</t>
  </si>
  <si>
    <t>Os Incompreendidos (François Truffaut)</t>
  </si>
  <si>
    <t>Os Incríveis (Brad Bird)</t>
  </si>
  <si>
    <t>Os Inocentes (Jack Clayton)</t>
  </si>
  <si>
    <t>Os Melhores Anos de Nossas Vidas (William Wyler)</t>
  </si>
  <si>
    <t>Os Mestres do Tempo (René Laloux)</t>
  </si>
  <si>
    <t>Os Nibelungos - Parte 1: A Morte de Siegfried (Fritz Lang)</t>
  </si>
  <si>
    <t>Os Outros (Alejandro Amenábar)</t>
  </si>
  <si>
    <t>Os Pássaros (Alfred Hitchcock)</t>
  </si>
  <si>
    <t>Os Sapatinhos Vermelhos (Michael Powell)</t>
  </si>
  <si>
    <t>Os Sete Samurais (Akira Kurosawa)</t>
  </si>
  <si>
    <t>Os Simpsons - O Filme (David Silverman)</t>
  </si>
  <si>
    <t>Os Suspeitos (Bryan Singer)</t>
  </si>
  <si>
    <t>Os Trinta e Nove Degraus (Alfred Hitchcock)</t>
  </si>
  <si>
    <t>Os Vampiros (Louis Feuillade)</t>
  </si>
  <si>
    <t>Os Visitantes da Noite (Marcel Carné)</t>
  </si>
  <si>
    <t>Ouro e Maldição (Erich von Stroheim)</t>
  </si>
  <si>
    <t>Pacto de Sangue (Billy Wilder)</t>
  </si>
  <si>
    <t>Paixões Que Alucinam (Samuel Fuller)</t>
  </si>
  <si>
    <t>Papai por Acaso (Preston Sturges)</t>
  </si>
  <si>
    <t>Papillon (Franklin J. Schaffner)</t>
  </si>
  <si>
    <t>Paraíso Infernal (Howard Hawks)</t>
  </si>
  <si>
    <t>Pasqualino Sete Belezas (Lina Wertmüller)</t>
  </si>
  <si>
    <t>Passagem para a Indía (David Lean)</t>
  </si>
  <si>
    <t>Peixe Grande e Suas Histórias Maravilhosas (Tim Burton)</t>
  </si>
  <si>
    <t>Peking Opera Blues (Tsui Hark)</t>
  </si>
  <si>
    <t>Pequeno Grande Homem (Arthur Penn)</t>
  </si>
  <si>
    <t>Perseguidor Implacável (Don Siegel)</t>
  </si>
  <si>
    <t>Persépolis (Vincent Paronnaud)</t>
  </si>
  <si>
    <t>Persona (Ingmar Bergman)</t>
  </si>
  <si>
    <t>Peter Pan (Clyde Geronimi)</t>
  </si>
  <si>
    <t>Picnic na Montanha Misteriosa (Peter Weir)</t>
  </si>
  <si>
    <t>Pigmalião (Anthony Asquith)</t>
  </si>
  <si>
    <t>Pinchcliffe Grand Prix (Ivo Caprino)</t>
  </si>
  <si>
    <t>Pinóquio (Hamilton Luske)</t>
  </si>
  <si>
    <t>Pistoleiros do Entardecer (Sam Peckinpah)</t>
  </si>
  <si>
    <t>Platoon (Oliver Stone)</t>
  </si>
  <si>
    <t>Poltergeist (Tobe Hooper)</t>
  </si>
  <si>
    <t>Ponyo - Uma Amizade que Veio do Mar (Hayao Miyazaki)</t>
  </si>
  <si>
    <t>Por Quem os Sinos Dobram (Sam Wood)</t>
  </si>
  <si>
    <t>Por um Punhado de Dólares (Sergio Leone)</t>
  </si>
  <si>
    <t>Por uns Dólares a Mais (Sergio Leone)</t>
  </si>
  <si>
    <t>Porco Rosso (Hayao Miyazaki)</t>
  </si>
  <si>
    <t>Prelúdio para Matar (Dario Argento)</t>
  </si>
  <si>
    <t>Primavera para Hitler (Mel Brooks)</t>
  </si>
  <si>
    <t>Princesa Mononoke (Hayao Miyazaki)</t>
  </si>
  <si>
    <t>Procurando Nemo (Andrew Stanton)</t>
  </si>
  <si>
    <t>Psicose (Alfred Hitchcock)</t>
  </si>
  <si>
    <t>Quando Fala o Coração (Alfred Hitchcock)</t>
  </si>
  <si>
    <t>Quando Voam as Cegonhas (Mikhail Kalatozov)</t>
  </si>
  <si>
    <t>Quanto Mais Quente Melhor (Billy Wilder)</t>
  </si>
  <si>
    <t>Quatro Casamentos e um Funeral (Mike Newell)</t>
  </si>
  <si>
    <t>Que Espere o Céu (Alexander Hall)</t>
  </si>
  <si>
    <t>Quem É o Infiel (Joseph L. Mankiewicz)</t>
  </si>
  <si>
    <t>Quero Ser John Malkovich (Spike Jonze)</t>
  </si>
  <si>
    <t>Ran (Akira Kurosawa)</t>
  </si>
  <si>
    <t>Rashomon (Akira Kurosawa)</t>
  </si>
  <si>
    <t>Rastros de Ódio (John Ford)</t>
  </si>
  <si>
    <t>Ratatouille (Brad Bird)</t>
  </si>
  <si>
    <t>Razão e Sensibilidade (Ang Lee)</t>
  </si>
  <si>
    <t>Rebecca (Alfred Hitchcock)</t>
  </si>
  <si>
    <t>Relíquia Macabra (John Huston)</t>
  </si>
  <si>
    <t>Ring: O Chamado (Hideo Nakata)</t>
  </si>
  <si>
    <t>Rio (Carlos Saldanha)</t>
  </si>
  <si>
    <t>Rio Vermelho (Howard Hawks)</t>
  </si>
  <si>
    <t>RoboCop - O Policial do Futuro (Paul Verhoeven)</t>
  </si>
  <si>
    <t>Rocco e Seus Irmãos (Luchino Visconti)</t>
  </si>
  <si>
    <t>Rocky, um Lutador (John G. Avildsen)</t>
  </si>
  <si>
    <t>Roma, Cidade Aberta (Roberto Rossellini)</t>
  </si>
  <si>
    <t>Romeu e Julieta (Franco Zeffirelli)</t>
  </si>
  <si>
    <t>Rua 42 (Lloyd Bacon)</t>
  </si>
  <si>
    <t>Sanjuro (Akira Kurosawa)</t>
  </si>
  <si>
    <t>Scaramouche (George Sidney)</t>
  </si>
  <si>
    <t>Se Meu Apartamento Falasse (Billy Wilder)</t>
  </si>
  <si>
    <t>Sem Destino (Dennis Hopper)</t>
  </si>
  <si>
    <t>Sem Novidades no Front (Lewis Milestone)</t>
  </si>
  <si>
    <t>Sepultura para a Eternidade (Roy Ward Baker)</t>
  </si>
  <si>
    <t>Ser ou Não Ser (Ernst Lubitsch)</t>
  </si>
  <si>
    <t>Sete Homens e um Destino (John Sturges)</t>
  </si>
  <si>
    <t>Seven - Os Sete Crimes Capitais (David Fincher)</t>
  </si>
  <si>
    <t>Sherlock Jr. (Buster Keaton)</t>
  </si>
  <si>
    <t>Shrek (Andrew Adamson)</t>
  </si>
  <si>
    <t>Shrek 2 (Andrew Adamson)</t>
  </si>
  <si>
    <t>Silêncio nas Trevas (Robert Siodmak)</t>
  </si>
  <si>
    <t>Sin City - A Cidade do Pecado (Robert Rodriguez)</t>
  </si>
  <si>
    <t>Sindicato de Ladrões (Elia Kazan)</t>
  </si>
  <si>
    <t>Sinfonia de Paris (Vincente Minnelli)</t>
  </si>
  <si>
    <t>Sob o Domínio do Mal (John Frankenheimer)</t>
  </si>
  <si>
    <t>Sob os Tetos de Paris (René Clair)</t>
  </si>
  <si>
    <t>Soberba (Orson Welles)</t>
  </si>
  <si>
    <t>Sobre Meninos e Lobos (Clint Eastwood)</t>
  </si>
  <si>
    <t>Somente Deus por Testemunha (Roy Ward Baker)</t>
  </si>
  <si>
    <t>Sorrisos de uma Noite de Amor (Ingmar Bergman)</t>
  </si>
  <si>
    <t>South Park: Maior, Melhor e Sem Cortes (Trey Parker)</t>
  </si>
  <si>
    <t>Spartacus (Stanley Kubrick)</t>
  </si>
  <si>
    <t>Stalker (Andrei Tarkovsky)</t>
  </si>
  <si>
    <t>Superman - O Filme (Richard Donner)</t>
  </si>
  <si>
    <t>Suprema Conquista (Howard Hawks)</t>
  </si>
  <si>
    <t>Suspeita (Alfred Hitchcock)</t>
  </si>
  <si>
    <t>Tabu (F.W. Murnau)</t>
  </si>
  <si>
    <t>Tampopo - Os Brutos Também Comem Spaghetti (Juzo Itami)</t>
  </si>
  <si>
    <t>Tarde Demais (William Wyler)</t>
  </si>
  <si>
    <t>Taxi Driver (Martin Scorsese)</t>
  </si>
  <si>
    <t>Tempestade Sobre a Ásia (Vsevolod Pudovkin)</t>
  </si>
  <si>
    <t>Tempo de Glória (Edward Zwick)</t>
  </si>
  <si>
    <t>Tempo de Violência (Quentin Tarantino)</t>
  </si>
  <si>
    <t>Tempos Modernos (Charles Chaplin)</t>
  </si>
  <si>
    <t>Terra dos Deuses (Sidney Franklin)</t>
  </si>
  <si>
    <t>Testemunha de Acusação (Billy Wilder)</t>
  </si>
  <si>
    <t>Thelma &amp; Louise (Ridley Scott)</t>
  </si>
  <si>
    <t>Todo Mundo Quase Morto (Edgar Wright)</t>
  </si>
  <si>
    <t>Tokyo Godfathers (Satoshi Kon)</t>
  </si>
  <si>
    <t>Tootsie (Sydney Pollack)</t>
  </si>
  <si>
    <t>Toy Story (John Lasseter)</t>
  </si>
  <si>
    <t>Toy Story 2 (John Lasseter)</t>
  </si>
  <si>
    <t>Traídos pelo Desejo (Neil Jordan)</t>
  </si>
  <si>
    <t>Trainspotting, Sem Limites (Danny Boyle)</t>
  </si>
  <si>
    <t>Trono Manchado de Sangue (Akira Kurosawa)</t>
  </si>
  <si>
    <t>Tubarão (Steven Spielberg)</t>
  </si>
  <si>
    <t>Um Condenado à Morte Escapou (Robert Bresson)</t>
  </si>
  <si>
    <t>Um Corpo Que Cai (Alfred Hitchcock)</t>
  </si>
  <si>
    <t>Um Dia no Campo (Jean Renoir)</t>
  </si>
  <si>
    <t>Um Estranho no Ninho (Milos Forman)</t>
  </si>
  <si>
    <t>Um Lobisomem Americano em Londres (John Landis)</t>
  </si>
  <si>
    <t>Um Lugar ao Sol (George Stevens)</t>
  </si>
  <si>
    <t>Um Tira da Pesada (Martin Brest)</t>
  </si>
  <si>
    <t>Um Tiro no Escuro (Blake Edwards)</t>
  </si>
  <si>
    <t>Uma Aventura na África (John Huston)</t>
  </si>
  <si>
    <t>Uma Aventura na Martinica (Howard Hawks)</t>
  </si>
  <si>
    <t>Uma Cilada para Roger Rabbit (Robert Zemeckis)</t>
  </si>
  <si>
    <t>Uma Janela para o Amor (James Ivory)</t>
  </si>
  <si>
    <t>Uma Mente Brilhante (Ron Howard)</t>
  </si>
  <si>
    <t>Uma Noite Alucinante 2 (Sam Raimi)</t>
  </si>
  <si>
    <t>Uma Noite na Ópera (Sam Wood)</t>
  </si>
  <si>
    <t>Uma Rua Chamada Pecado (Elia Kazan)</t>
  </si>
  <si>
    <t>Underground - Mentiras de Guerra (Emir Kusturica)</t>
  </si>
  <si>
    <t>Up – Altas Aventuras (Peter Docter)</t>
  </si>
  <si>
    <t>Valsa com Bashir (Ari Folman)</t>
  </si>
  <si>
    <t>Vamos à América (Leo McCarey)</t>
  </si>
  <si>
    <t>Vampire Hunter D (Yoshiaki Kawajiri)</t>
  </si>
  <si>
    <t>Vampiros de Almas (Don Siegel)</t>
  </si>
  <si>
    <t>Veludo Azul (David Lynch)</t>
  </si>
  <si>
    <t>Verde Passional (Sidney Gilliat)</t>
  </si>
  <si>
    <t>Vestida para Matar (Brian De Palma)</t>
  </si>
  <si>
    <t>Vestígios do Dia (James Ivory)</t>
  </si>
  <si>
    <t>Vida de Inseto (John Lasseter)</t>
  </si>
  <si>
    <t>Vinhas da Ira (John Ford)</t>
  </si>
  <si>
    <t>Viridiana (Luis Buñuel)</t>
  </si>
  <si>
    <t>Viver (Akira Kurosawa)</t>
  </si>
  <si>
    <t>Waking Life (Richard Linklater)</t>
  </si>
  <si>
    <t>Wallace e Gromit: A Batalha dos Vegetais (Nick Park)</t>
  </si>
  <si>
    <t>Wall-E (Andrew Stanton)</t>
  </si>
  <si>
    <t>Watership Down (Martin Rosen)</t>
  </si>
  <si>
    <t>When the Wind Blows (Jimmy T. Murakami)</t>
  </si>
  <si>
    <t>Whisper of the Heart (Yoshifumi Kondo)</t>
  </si>
  <si>
    <t>Yellow Submarine (George Dunning)</t>
  </si>
  <si>
    <t>Yojimbo - O Guarda-Costas (Akira Kurosawa)</t>
  </si>
  <si>
    <t>Z (Costa-Gavras)</t>
  </si>
  <si>
    <t>Zaroff, o Caçador de Vidas (Irving Pichel)</t>
  </si>
  <si>
    <t>Zulu (Cy Endfield)</t>
  </si>
  <si>
    <t>Rótulos de Linha</t>
  </si>
  <si>
    <t>Total Geral</t>
  </si>
  <si>
    <t>Contagem de Filmes</t>
  </si>
  <si>
    <t>Contagem de Gênero</t>
  </si>
  <si>
    <t>Soma de Valor Unitário</t>
  </si>
  <si>
    <t>7,5-8</t>
  </si>
  <si>
    <t>8-8,5</t>
  </si>
  <si>
    <t>8,5-9</t>
  </si>
  <si>
    <t>&lt;7,5</t>
  </si>
  <si>
    <t>&gt;9</t>
  </si>
  <si>
    <t>Qtd generos</t>
  </si>
  <si>
    <t>menor avaliacao</t>
  </si>
  <si>
    <t>maior avaliacao</t>
  </si>
  <si>
    <t>\</t>
  </si>
  <si>
    <t>filme maior avaliação</t>
  </si>
  <si>
    <t>filme menor avaliação</t>
  </si>
  <si>
    <t>qtd filmes maior avaliação</t>
  </si>
  <si>
    <t>qtd filmes menor avaliação</t>
  </si>
  <si>
    <t>genero mais custoso</t>
  </si>
  <si>
    <t>genero menos custoso</t>
  </si>
  <si>
    <t>maior contagem filme</t>
  </si>
  <si>
    <t>menor contagem filme</t>
  </si>
  <si>
    <t>custo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</si>
</sst>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Arial Black"/>
      <family val="2"/>
    </font>
    <font>
      <b/>
      <i/>
      <sz val="9"/>
      <name val="Arial"/>
      <family val="2"/>
    </font>
    <font>
      <b/>
      <shadow/>
      <sz val="16"/>
      <color rgb="FFF2F2F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9"/>
        <bgColor indexed="64"/>
      </patternFill>
    </fill>
    <fill>
      <patternFill patternType="solid">
        <fgColor rgb="FF222B3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33">
    <xf numFmtId="0" fontId="0" fillId="0" borderId="0" xfId="0"/>
    <xf numFmtId="0" fontId="4" fillId="0" borderId="5" xfId="2" applyFont="1" applyFill="1" applyBorder="1" applyAlignment="1" applyProtection="1">
      <alignment horizontal="center"/>
    </xf>
    <xf numFmtId="0" fontId="4" fillId="0" borderId="6" xfId="2" applyFont="1" applyFill="1" applyBorder="1" applyAlignment="1" applyProtection="1">
      <alignment vertical="center" wrapText="1"/>
    </xf>
    <xf numFmtId="0" fontId="4" fillId="0" borderId="6" xfId="2" applyFont="1" applyFill="1" applyBorder="1" applyAlignment="1" applyProtection="1">
      <alignment horizontal="center" vertical="center" wrapText="1"/>
    </xf>
    <xf numFmtId="0" fontId="4" fillId="0" borderId="7" xfId="2" applyFont="1" applyFill="1" applyBorder="1" applyAlignment="1" applyProtection="1">
      <alignment horizontal="center"/>
    </xf>
    <xf numFmtId="44" fontId="4" fillId="0" borderId="8" xfId="1" applyFont="1" applyFill="1" applyBorder="1" applyAlignment="1" applyProtection="1">
      <alignment horizontal="center"/>
    </xf>
    <xf numFmtId="0" fontId="4" fillId="0" borderId="9" xfId="2" applyFont="1" applyFill="1" applyBorder="1" applyAlignment="1" applyProtection="1">
      <alignment horizontal="center"/>
    </xf>
    <xf numFmtId="0" fontId="4" fillId="0" borderId="10" xfId="2" applyFont="1" applyFill="1" applyBorder="1" applyAlignment="1" applyProtection="1">
      <alignment vertical="center" wrapText="1"/>
    </xf>
    <xf numFmtId="0" fontId="4" fillId="0" borderId="10" xfId="2" applyFont="1" applyFill="1" applyBorder="1" applyAlignment="1" applyProtection="1">
      <alignment horizontal="center" vertical="center" wrapText="1"/>
    </xf>
    <xf numFmtId="0" fontId="4" fillId="0" borderId="11" xfId="2" applyFont="1" applyFill="1" applyBorder="1" applyAlignment="1" applyProtection="1">
      <alignment horizontal="center"/>
    </xf>
    <xf numFmtId="44" fontId="4" fillId="0" borderId="12" xfId="1" applyFont="1" applyFill="1" applyBorder="1" applyAlignment="1" applyProtection="1">
      <alignment horizontal="center"/>
    </xf>
    <xf numFmtId="0" fontId="4" fillId="0" borderId="13" xfId="2" applyFont="1" applyFill="1" applyBorder="1" applyAlignment="1" applyProtection="1">
      <alignment horizontal="center"/>
    </xf>
    <xf numFmtId="0" fontId="4" fillId="0" borderId="14" xfId="2" applyFont="1" applyFill="1" applyBorder="1" applyAlignment="1" applyProtection="1">
      <alignment vertical="center" wrapText="1"/>
    </xf>
    <xf numFmtId="0" fontId="4" fillId="0" borderId="14" xfId="2" applyFont="1" applyFill="1" applyBorder="1" applyAlignment="1" applyProtection="1">
      <alignment horizontal="center" vertical="center" wrapText="1"/>
    </xf>
    <xf numFmtId="0" fontId="4" fillId="0" borderId="15" xfId="2" applyFont="1" applyFill="1" applyBorder="1" applyAlignment="1" applyProtection="1">
      <alignment horizontal="center"/>
    </xf>
    <xf numFmtId="44" fontId="4" fillId="0" borderId="16" xfId="1" applyFont="1" applyFill="1" applyBorder="1" applyAlignment="1" applyProtection="1">
      <alignment horizontal="center"/>
    </xf>
    <xf numFmtId="0" fontId="3" fillId="3" borderId="1" xfId="2" applyFont="1" applyFill="1" applyBorder="1" applyAlignment="1" applyProtection="1">
      <alignment horizontal="center"/>
    </xf>
    <xf numFmtId="0" fontId="3" fillId="3" borderId="2" xfId="2" applyFont="1" applyFill="1" applyBorder="1" applyAlignment="1" applyProtection="1">
      <alignment horizontal="center"/>
    </xf>
    <xf numFmtId="0" fontId="3" fillId="3" borderId="3" xfId="2" applyFont="1" applyFill="1" applyBorder="1" applyAlignment="1" applyProtection="1">
      <alignment horizontal="center"/>
    </xf>
    <xf numFmtId="0" fontId="3" fillId="3" borderId="4" xfId="2" applyFont="1" applyFill="1" applyBorder="1" applyAlignment="1" applyProtection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44" fontId="0" fillId="0" borderId="0" xfId="0" applyNumberFormat="1"/>
    <xf numFmtId="164" fontId="0" fillId="0" borderId="0" xfId="0" applyNumberFormat="1" applyAlignment="1">
      <alignment horizontal="left"/>
    </xf>
    <xf numFmtId="0" fontId="0" fillId="4" borderId="0" xfId="0" applyFill="1"/>
    <xf numFmtId="0" fontId="0" fillId="0" borderId="0" xfId="0" applyNumberFormat="1"/>
    <xf numFmtId="0" fontId="0" fillId="0" borderId="0" xfId="0" applyNumberFormat="1" applyAlignment="1">
      <alignment horizontal="center" vertical="center"/>
    </xf>
    <xf numFmtId="0" fontId="3" fillId="3" borderId="2" xfId="2" applyNumberFormat="1" applyFont="1" applyFill="1" applyBorder="1" applyAlignment="1" applyProtection="1">
      <alignment horizontal="center" vertical="center"/>
    </xf>
    <xf numFmtId="0" fontId="4" fillId="0" borderId="6" xfId="2" applyNumberFormat="1" applyFont="1" applyFill="1" applyBorder="1" applyAlignment="1" applyProtection="1">
      <alignment horizontal="center" vertical="center" wrapText="1"/>
    </xf>
    <xf numFmtId="0" fontId="4" fillId="0" borderId="10" xfId="2" applyNumberFormat="1" applyFont="1" applyFill="1" applyBorder="1" applyAlignment="1" applyProtection="1">
      <alignment horizontal="center" vertical="center" wrapText="1"/>
    </xf>
    <xf numFmtId="0" fontId="4" fillId="0" borderId="10" xfId="2" applyNumberFormat="1" applyFont="1" applyFill="1" applyBorder="1" applyAlignment="1" applyProtection="1">
      <alignment horizontal="center" vertical="center"/>
    </xf>
    <xf numFmtId="0" fontId="4" fillId="0" borderId="14" xfId="2" applyNumberFormat="1" applyFont="1" applyFill="1" applyBorder="1" applyAlignment="1" applyProtection="1">
      <alignment horizontal="center" vertical="center" wrapText="1"/>
    </xf>
    <xf numFmtId="0" fontId="5" fillId="4" borderId="0" xfId="0" applyFont="1" applyFill="1" applyAlignment="1">
      <alignment horizontal="center" vertical="center" readingOrder="1"/>
    </xf>
  </cellXfs>
  <cellStyles count="3">
    <cellStyle name="Ênfase6" xfId="2" builtinId="49"/>
    <cellStyle name="Moeda" xfId="1" builtinId="4"/>
    <cellStyle name="Normal" xfId="0" builtinId="0"/>
  </cellStyles>
  <dxfs count="160"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</dxfs>
  <tableStyles count="0" defaultTableStyle="TableStyleMedium2" defaultPivotStyle="PivotStyleLight16"/>
  <colors>
    <mruColors>
      <color rgb="FF222B35"/>
      <color rgb="FF30384A"/>
      <color rgb="FF8497B0"/>
      <color rgb="FF1D4779"/>
      <color rgb="FF1E3652"/>
      <color rgb="FF325451"/>
      <color rgb="FF27383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2.xml"/><Relationship Id="rId11" Type="http://schemas.openxmlformats.org/officeDocument/2006/relationships/calcChain" Target="calcChain.xml"/><Relationship Id="rId5" Type="http://schemas.microsoft.com/office/2007/relationships/slicerCache" Target="slicerCaches/slicerCache1.xml"/><Relationship Id="rId10" Type="http://schemas.openxmlformats.org/officeDocument/2006/relationships/sheetMetadata" Target="metadata.xml"/><Relationship Id="rId4" Type="http://schemas.openxmlformats.org/officeDocument/2006/relationships/pivotCacheDefinition" Target="pivotCache/pivotCacheDefinition1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[dashboard_cinema_simples.xlsx]Relaçoes!Tabela dinâmica2</c:name>
    <c:fmtId val="7"/>
  </c:pivotSource>
  <c:chart>
    <c:autoTitleDeleted val="1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ctr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ctr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0" i="0" u="sng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5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6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dLbl>
          <c:idx val="0"/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0" i="0" u="sng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2B5485F7-68F6-4D86-9E0D-7656B7A85C47}" type="VALUE">
                  <a:rPr lang="en-US">
                    <a:solidFill>
                      <a:schemeClr val="bg1"/>
                    </a:solidFill>
                  </a:rPr>
                  <a:pPr>
                    <a:defRPr sz="2400"/>
                  </a:pPr>
                  <a:t>[VALOR]</a:t>
                </a:fld>
                <a:endParaRPr lang="pt-B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0" i="0" u="sng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17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8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</c:pivotFmts>
    <c:plotArea>
      <c:layout>
        <c:manualLayout>
          <c:layoutTarget val="inner"/>
          <c:xMode val="edge"/>
          <c:yMode val="edge"/>
          <c:x val="0.21790135374260994"/>
          <c:y val="0.14838345295000896"/>
          <c:w val="0.36951954582029201"/>
          <c:h val="0.85161654704999101"/>
        </c:manualLayout>
      </c:layout>
      <c:pieChart>
        <c:varyColors val="1"/>
        <c:ser>
          <c:idx val="0"/>
          <c:order val="0"/>
          <c:tx>
            <c:strRef>
              <c:f>Relaçoes!$B$3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1-F812-48D2-974A-B2D80F5DD23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3-F812-48D2-974A-B2D80F5DD23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5-F812-48D2-974A-B2D80F5DD237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hade val="51000"/>
                      <a:satMod val="130000"/>
                    </a:schemeClr>
                  </a:gs>
                  <a:gs pos="80000">
                    <a:schemeClr val="accent4">
                      <a:shade val="93000"/>
                      <a:satMod val="130000"/>
                    </a:schemeClr>
                  </a:gs>
                  <a:gs pos="100000">
                    <a:schemeClr val="accent4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7-F812-48D2-974A-B2D80F5DD237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hade val="51000"/>
                      <a:satMod val="130000"/>
                    </a:schemeClr>
                  </a:gs>
                  <a:gs pos="80000">
                    <a:schemeClr val="accent5">
                      <a:shade val="93000"/>
                      <a:satMod val="130000"/>
                    </a:schemeClr>
                  </a:gs>
                  <a:gs pos="100000">
                    <a:schemeClr val="accent5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9-F812-48D2-974A-B2D80F5DD237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hade val="51000"/>
                      <a:satMod val="130000"/>
                    </a:schemeClr>
                  </a:gs>
                  <a:gs pos="80000">
                    <a:schemeClr val="accent6">
                      <a:shade val="93000"/>
                      <a:satMod val="130000"/>
                    </a:schemeClr>
                  </a:gs>
                  <a:gs pos="100000">
                    <a:schemeClr val="accent6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B-F812-48D2-974A-B2D80F5DD237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hade val="51000"/>
                      <a:satMod val="130000"/>
                    </a:schemeClr>
                  </a:gs>
                  <a:gs pos="80000">
                    <a:schemeClr val="accent1">
                      <a:lumMod val="60000"/>
                      <a:shade val="93000"/>
                      <a:satMod val="130000"/>
                    </a:schemeClr>
                  </a:gs>
                  <a:gs pos="100000">
                    <a:schemeClr val="accent1">
                      <a:lumMod val="6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D-F812-48D2-974A-B2D80F5DD237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hade val="51000"/>
                      <a:satMod val="130000"/>
                    </a:schemeClr>
                  </a:gs>
                  <a:gs pos="80000">
                    <a:schemeClr val="accent2">
                      <a:lumMod val="60000"/>
                      <a:shade val="93000"/>
                      <a:satMod val="130000"/>
                    </a:schemeClr>
                  </a:gs>
                  <a:gs pos="100000">
                    <a:schemeClr val="accent2">
                      <a:lumMod val="6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F-F812-48D2-974A-B2D80F5DD237}"/>
              </c:ext>
            </c:extLst>
          </c:dPt>
          <c:dLbls>
            <c:dLbl>
              <c:idx val="5"/>
              <c:tx>
                <c:rich>
                  <a:bodyPr/>
                  <a:lstStyle/>
                  <a:p>
                    <a:fld id="{2B5485F7-68F6-4D86-9E0D-7656B7A85C47}" type="VALUE">
                      <a:rPr lang="en-US">
                        <a:solidFill>
                          <a:schemeClr val="bg1"/>
                        </a:solidFill>
                      </a:rPr>
                      <a:pPr/>
                      <a:t>[VALOR]</a:t>
                    </a:fld>
                    <a:endParaRPr lang="pt-BR"/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B-F812-48D2-974A-B2D80F5DD23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2400" b="0" i="0" u="sng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Relaçoes!$A$4:$A$12</c:f>
              <c:strCache>
                <c:ptCount val="8"/>
                <c:pt idx="0">
                  <c:v>Ação</c:v>
                </c:pt>
                <c:pt idx="1">
                  <c:v>Aventura</c:v>
                </c:pt>
                <c:pt idx="2">
                  <c:v>Comédia</c:v>
                </c:pt>
                <c:pt idx="3">
                  <c:v>Drama</c:v>
                </c:pt>
                <c:pt idx="4">
                  <c:v>Infantil</c:v>
                </c:pt>
                <c:pt idx="5">
                  <c:v>Romance</c:v>
                </c:pt>
                <c:pt idx="6">
                  <c:v>Suspense</c:v>
                </c:pt>
                <c:pt idx="7">
                  <c:v>terror</c:v>
                </c:pt>
              </c:strCache>
            </c:strRef>
          </c:cat>
          <c:val>
            <c:numRef>
              <c:f>Relaçoes!$B$4:$B$12</c:f>
              <c:numCache>
                <c:formatCode>General</c:formatCode>
                <c:ptCount val="8"/>
                <c:pt idx="0">
                  <c:v>78</c:v>
                </c:pt>
                <c:pt idx="1">
                  <c:v>63</c:v>
                </c:pt>
                <c:pt idx="2">
                  <c:v>75</c:v>
                </c:pt>
                <c:pt idx="3">
                  <c:v>81</c:v>
                </c:pt>
                <c:pt idx="4">
                  <c:v>80</c:v>
                </c:pt>
                <c:pt idx="5">
                  <c:v>73</c:v>
                </c:pt>
                <c:pt idx="6">
                  <c:v>86</c:v>
                </c:pt>
                <c:pt idx="7">
                  <c:v>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F812-48D2-974A-B2D80F5DD237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u="sng"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[dashboard_cinema_simples.xlsx]Relaçoes!Tabela dinâmica8</c:name>
    <c:fmtId val="9"/>
  </c:pivotSource>
  <c:chart>
    <c:autoTitleDeleted val="1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Relaçoes!$F$3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Relaçoes!$E$4:$E$12</c:f>
              <c:strCache>
                <c:ptCount val="8"/>
                <c:pt idx="0">
                  <c:v>Ação</c:v>
                </c:pt>
                <c:pt idx="1">
                  <c:v>Aventura</c:v>
                </c:pt>
                <c:pt idx="2">
                  <c:v>Comédia</c:v>
                </c:pt>
                <c:pt idx="3">
                  <c:v>Drama</c:v>
                </c:pt>
                <c:pt idx="4">
                  <c:v>Infantil</c:v>
                </c:pt>
                <c:pt idx="5">
                  <c:v>Romance</c:v>
                </c:pt>
                <c:pt idx="6">
                  <c:v>Suspense</c:v>
                </c:pt>
                <c:pt idx="7">
                  <c:v>terror</c:v>
                </c:pt>
              </c:strCache>
            </c:strRef>
          </c:cat>
          <c:val>
            <c:numRef>
              <c:f>Relaçoes!$F$4:$F$12</c:f>
              <c:numCache>
                <c:formatCode>_("R$"* #,##0.00_);_("R$"* \(#,##0.00\);_("R$"* "-"??_);_(@_)</c:formatCode>
                <c:ptCount val="8"/>
                <c:pt idx="0">
                  <c:v>444.5</c:v>
                </c:pt>
                <c:pt idx="1">
                  <c:v>370.5</c:v>
                </c:pt>
                <c:pt idx="2">
                  <c:v>445.5</c:v>
                </c:pt>
                <c:pt idx="3">
                  <c:v>445.5</c:v>
                </c:pt>
                <c:pt idx="4">
                  <c:v>460.5</c:v>
                </c:pt>
                <c:pt idx="5">
                  <c:v>418.5</c:v>
                </c:pt>
                <c:pt idx="6">
                  <c:v>498.5</c:v>
                </c:pt>
                <c:pt idx="7">
                  <c:v>558.5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AF-4AA5-990B-1864DF1DD9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09259760"/>
        <c:axId val="202091376"/>
      </c:barChart>
      <c:catAx>
        <c:axId val="109259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2091376"/>
        <c:crosses val="autoZero"/>
        <c:auto val="1"/>
        <c:lblAlgn val="ctr"/>
        <c:lblOffset val="100"/>
        <c:noMultiLvlLbl val="0"/>
      </c:catAx>
      <c:valAx>
        <c:axId val="202091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 w="0"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9259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[dashboard_cinema_simples.xlsx]Relaçoes!Tabela dinâmica13</c:name>
    <c:fmtId val="3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9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</c:pivotFmts>
    <c:plotArea>
      <c:layout>
        <c:manualLayout>
          <c:layoutTarget val="inner"/>
          <c:xMode val="edge"/>
          <c:yMode val="edge"/>
          <c:x val="0.27589767047944597"/>
          <c:y val="0.16746889999609274"/>
          <c:w val="0.34448343454313152"/>
          <c:h val="0.80502098379904441"/>
        </c:manualLayout>
      </c:layout>
      <c:pieChart>
        <c:varyColors val="1"/>
        <c:ser>
          <c:idx val="0"/>
          <c:order val="0"/>
          <c:tx>
            <c:strRef>
              <c:f>Relaçoes!$I$3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1-10BF-4628-A0B4-A5397B167934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3-10BF-4628-A0B4-A5397B167934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5-10BF-4628-A0B4-A5397B167934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hade val="51000"/>
                      <a:satMod val="130000"/>
                    </a:schemeClr>
                  </a:gs>
                  <a:gs pos="80000">
                    <a:schemeClr val="accent4">
                      <a:shade val="93000"/>
                      <a:satMod val="130000"/>
                    </a:schemeClr>
                  </a:gs>
                  <a:gs pos="100000">
                    <a:schemeClr val="accent4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7-10BF-4628-A0B4-A5397B167934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hade val="51000"/>
                      <a:satMod val="130000"/>
                    </a:schemeClr>
                  </a:gs>
                  <a:gs pos="80000">
                    <a:schemeClr val="accent5">
                      <a:shade val="93000"/>
                      <a:satMod val="130000"/>
                    </a:schemeClr>
                  </a:gs>
                  <a:gs pos="100000">
                    <a:schemeClr val="accent5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9-10BF-4628-A0B4-A5397B16793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4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Relaçoes!$H$4:$H$9</c:f>
              <c:strCache>
                <c:ptCount val="5"/>
                <c:pt idx="0">
                  <c:v>&lt;7,5</c:v>
                </c:pt>
                <c:pt idx="1">
                  <c:v>7,5-8</c:v>
                </c:pt>
                <c:pt idx="2">
                  <c:v>8-8,5</c:v>
                </c:pt>
                <c:pt idx="3">
                  <c:v>8,5-9</c:v>
                </c:pt>
                <c:pt idx="4">
                  <c:v>&gt;9</c:v>
                </c:pt>
              </c:strCache>
            </c:strRef>
          </c:cat>
          <c:val>
            <c:numRef>
              <c:f>Relaçoes!$I$4:$I$9</c:f>
              <c:numCache>
                <c:formatCode>General</c:formatCode>
                <c:ptCount val="5"/>
                <c:pt idx="0">
                  <c:v>32</c:v>
                </c:pt>
                <c:pt idx="1">
                  <c:v>188</c:v>
                </c:pt>
                <c:pt idx="2">
                  <c:v>94</c:v>
                </c:pt>
                <c:pt idx="3">
                  <c:v>161</c:v>
                </c:pt>
                <c:pt idx="4">
                  <c:v>155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0BF-4628-A0B4-A5397B167934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365441</xdr:colOff>
      <xdr:row>13</xdr:row>
      <xdr:rowOff>34323</xdr:rowOff>
    </xdr:from>
    <xdr:to>
      <xdr:col>4</xdr:col>
      <xdr:colOff>35156</xdr:colOff>
      <xdr:row>26</xdr:row>
      <xdr:rowOff>71334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Ano ">
              <a:extLst>
                <a:ext uri="{FF2B5EF4-FFF2-40B4-BE49-F238E27FC236}">
                  <a16:creationId xmlns:a16="http://schemas.microsoft.com/office/drawing/2014/main" id="{9253E060-6DD6-0A6A-C7E6-FE9D57FE7E0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no 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788601" y="2411763"/>
              <a:ext cx="1247055" cy="241445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4</xdr:col>
      <xdr:colOff>321065</xdr:colOff>
      <xdr:row>13</xdr:row>
      <xdr:rowOff>39765</xdr:rowOff>
    </xdr:from>
    <xdr:to>
      <xdr:col>5</xdr:col>
      <xdr:colOff>462451</xdr:colOff>
      <xdr:row>25</xdr:row>
      <xdr:rowOff>137160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8" name="Avaliação">
              <a:extLst>
                <a:ext uri="{FF2B5EF4-FFF2-40B4-BE49-F238E27FC236}">
                  <a16:creationId xmlns:a16="http://schemas.microsoft.com/office/drawing/2014/main" id="{D6F88B97-B098-B7B3-9731-1A192451F2F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valiaçã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53825" y="2417205"/>
              <a:ext cx="1322486" cy="229195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322344</xdr:colOff>
      <xdr:row>15</xdr:row>
      <xdr:rowOff>129804</xdr:rowOff>
    </xdr:from>
    <xdr:to>
      <xdr:col>29</xdr:col>
      <xdr:colOff>563880</xdr:colOff>
      <xdr:row>36</xdr:row>
      <xdr:rowOff>45719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A0E9348-4723-41C6-83DE-20D2C4959C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313636</xdr:colOff>
      <xdr:row>38</xdr:row>
      <xdr:rowOff>121920</xdr:rowOff>
    </xdr:from>
    <xdr:to>
      <xdr:col>46</xdr:col>
      <xdr:colOff>457200</xdr:colOff>
      <xdr:row>65</xdr:row>
      <xdr:rowOff>52511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800E9B7-BC78-4A05-A214-9E24EEB5FE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31</xdr:col>
      <xdr:colOff>286151</xdr:colOff>
      <xdr:row>15</xdr:row>
      <xdr:rowOff>114577</xdr:rowOff>
    </xdr:from>
    <xdr:to>
      <xdr:col>46</xdr:col>
      <xdr:colOff>472440</xdr:colOff>
      <xdr:row>36</xdr:row>
      <xdr:rowOff>30481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D3EA4BEB-DACA-4B0E-AF2A-0A0925315E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242048</xdr:colOff>
      <xdr:row>1</xdr:row>
      <xdr:rowOff>17929</xdr:rowOff>
    </xdr:from>
    <xdr:to>
      <xdr:col>5</xdr:col>
      <xdr:colOff>441960</xdr:colOff>
      <xdr:row>65</xdr:row>
      <xdr:rowOff>45720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CC089F4C-86B9-CCE0-F4DA-6A263219B364}"/>
            </a:ext>
          </a:extLst>
        </xdr:cNvPr>
        <xdr:cNvSpPr/>
      </xdr:nvSpPr>
      <xdr:spPr>
        <a:xfrm>
          <a:off x="242048" y="200809"/>
          <a:ext cx="3247912" cy="11823551"/>
        </a:xfrm>
        <a:prstGeom prst="rect">
          <a:avLst/>
        </a:prstGeom>
        <a:solidFill>
          <a:srgbClr val="8497B0"/>
        </a:solidFill>
        <a:ln>
          <a:solidFill>
            <a:schemeClr val="accent1">
              <a:shade val="1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lt1"/>
            </a:solidFill>
          </a:endParaRPr>
        </a:p>
      </xdr:txBody>
    </xdr:sp>
    <xdr:clientData/>
  </xdr:twoCellAnchor>
  <xdr:twoCellAnchor>
    <xdr:from>
      <xdr:col>7</xdr:col>
      <xdr:colOff>0</xdr:colOff>
      <xdr:row>1</xdr:row>
      <xdr:rowOff>26895</xdr:rowOff>
    </xdr:from>
    <xdr:to>
      <xdr:col>47</xdr:col>
      <xdr:colOff>548640</xdr:colOff>
      <xdr:row>5</xdr:row>
      <xdr:rowOff>30480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9A2ED105-D6F0-2605-0507-CC1365EEB51F}"/>
            </a:ext>
          </a:extLst>
        </xdr:cNvPr>
        <xdr:cNvSpPr/>
      </xdr:nvSpPr>
      <xdr:spPr>
        <a:xfrm>
          <a:off x="4267200" y="209775"/>
          <a:ext cx="24932640" cy="735105"/>
        </a:xfrm>
        <a:prstGeom prst="rect">
          <a:avLst/>
        </a:prstGeom>
        <a:solidFill>
          <a:srgbClr val="30384A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4400">
              <a:solidFill>
                <a:schemeClr val="bg1"/>
              </a:solidFill>
            </a:rPr>
            <a:t>DASHBOARD</a:t>
          </a:r>
          <a:r>
            <a:rPr lang="pt-BR" sz="4400" baseline="0">
              <a:solidFill>
                <a:schemeClr val="bg1"/>
              </a:solidFill>
            </a:rPr>
            <a:t> DE FILMES </a:t>
          </a:r>
          <a:endParaRPr lang="pt-BR" sz="44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43931</xdr:colOff>
      <xdr:row>6</xdr:row>
      <xdr:rowOff>62753</xdr:rowOff>
    </xdr:from>
    <xdr:to>
      <xdr:col>12</xdr:col>
      <xdr:colOff>571500</xdr:colOff>
      <xdr:row>14</xdr:row>
      <xdr:rowOff>19050</xdr:rowOff>
    </xdr:to>
    <xdr:sp macro="" textlink="">
      <xdr:nvSpPr>
        <xdr:cNvPr id="18" name="Retângulo 17">
          <a:extLst>
            <a:ext uri="{FF2B5EF4-FFF2-40B4-BE49-F238E27FC236}">
              <a16:creationId xmlns:a16="http://schemas.microsoft.com/office/drawing/2014/main" id="{64296096-59BB-4010-802E-8AB7EC080278}"/>
            </a:ext>
          </a:extLst>
        </xdr:cNvPr>
        <xdr:cNvSpPr/>
      </xdr:nvSpPr>
      <xdr:spPr>
        <a:xfrm>
          <a:off x="4311131" y="1205753"/>
          <a:ext cx="3575569" cy="1480297"/>
        </a:xfrm>
        <a:prstGeom prst="rect">
          <a:avLst/>
        </a:prstGeom>
        <a:solidFill>
          <a:srgbClr val="30384A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0</xdr:col>
      <xdr:colOff>524691</xdr:colOff>
      <xdr:row>27</xdr:row>
      <xdr:rowOff>82732</xdr:rowOff>
    </xdr:from>
    <xdr:to>
      <xdr:col>5</xdr:col>
      <xdr:colOff>25491</xdr:colOff>
      <xdr:row>56</xdr:row>
      <xdr:rowOff>51772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21" name="Ano  1">
              <a:extLst>
                <a:ext uri="{FF2B5EF4-FFF2-40B4-BE49-F238E27FC236}">
                  <a16:creationId xmlns:a16="http://schemas.microsoft.com/office/drawing/2014/main" id="{081C511E-FD94-40EA-B5F5-A54B8A61B5F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no 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4691" y="5020492"/>
              <a:ext cx="2548800" cy="5364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524760</xdr:colOff>
      <xdr:row>6</xdr:row>
      <xdr:rowOff>45719</xdr:rowOff>
    </xdr:from>
    <xdr:to>
      <xdr:col>5</xdr:col>
      <xdr:colOff>24210</xdr:colOff>
      <xdr:row>24</xdr:row>
      <xdr:rowOff>76200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22" name="Avaliação 1">
              <a:extLst>
                <a:ext uri="{FF2B5EF4-FFF2-40B4-BE49-F238E27FC236}">
                  <a16:creationId xmlns:a16="http://schemas.microsoft.com/office/drawing/2014/main" id="{BED672DB-90CA-4EDA-A25B-C3CB63BAAAC8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valiação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4760" y="1142999"/>
              <a:ext cx="2547450" cy="332232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6</xdr:col>
      <xdr:colOff>570410</xdr:colOff>
      <xdr:row>15</xdr:row>
      <xdr:rowOff>91441</xdr:rowOff>
    </xdr:from>
    <xdr:to>
      <xdr:col>12</xdr:col>
      <xdr:colOff>548640</xdr:colOff>
      <xdr:row>65</xdr:row>
      <xdr:rowOff>0</xdr:rowOff>
    </xdr:to>
    <xdr:sp macro="" textlink="">
      <xdr:nvSpPr>
        <xdr:cNvPr id="23" name="Retângulo 22">
          <a:extLst>
            <a:ext uri="{FF2B5EF4-FFF2-40B4-BE49-F238E27FC236}">
              <a16:creationId xmlns:a16="http://schemas.microsoft.com/office/drawing/2014/main" id="{A77A6410-81EE-4815-00FB-6F3776D5EB43}"/>
            </a:ext>
          </a:extLst>
        </xdr:cNvPr>
        <xdr:cNvSpPr/>
      </xdr:nvSpPr>
      <xdr:spPr>
        <a:xfrm>
          <a:off x="4228010" y="2948941"/>
          <a:ext cx="3635830" cy="9509759"/>
        </a:xfrm>
        <a:prstGeom prst="rect">
          <a:avLst/>
        </a:prstGeom>
        <a:solidFill>
          <a:srgbClr val="30384A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16</xdr:col>
      <xdr:colOff>44185</xdr:colOff>
      <xdr:row>6</xdr:row>
      <xdr:rowOff>62752</xdr:rowOff>
    </xdr:from>
    <xdr:to>
      <xdr:col>21</xdr:col>
      <xdr:colOff>350520</xdr:colOff>
      <xdr:row>14</xdr:row>
      <xdr:rowOff>60960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CE81D897-C2F0-40CE-8068-98BBAC1E5F5D}"/>
            </a:ext>
          </a:extLst>
        </xdr:cNvPr>
        <xdr:cNvSpPr/>
      </xdr:nvSpPr>
      <xdr:spPr>
        <a:xfrm>
          <a:off x="9797785" y="1205752"/>
          <a:ext cx="3354335" cy="1522208"/>
        </a:xfrm>
        <a:prstGeom prst="rect">
          <a:avLst/>
        </a:prstGeom>
        <a:solidFill>
          <a:srgbClr val="30384A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16</xdr:col>
      <xdr:colOff>298527</xdr:colOff>
      <xdr:row>6</xdr:row>
      <xdr:rowOff>106293</xdr:rowOff>
    </xdr:from>
    <xdr:ext cx="2934663" cy="468013"/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979BD845-2319-4FF0-9543-80F8599CD4C8}"/>
            </a:ext>
          </a:extLst>
        </xdr:cNvPr>
        <xdr:cNvSpPr txBox="1"/>
      </xdr:nvSpPr>
      <xdr:spPr>
        <a:xfrm>
          <a:off x="10052127" y="1203573"/>
          <a:ext cx="2934663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pt-BR" sz="2400">
              <a:solidFill>
                <a:schemeClr val="bg1"/>
              </a:solidFill>
            </a:rPr>
            <a:t>MENOR</a:t>
          </a:r>
          <a:r>
            <a:rPr lang="pt-BR" sz="2400" baseline="0">
              <a:solidFill>
                <a:schemeClr val="bg1"/>
              </a:solidFill>
            </a:rPr>
            <a:t> AVALIAÇÃO</a:t>
          </a:r>
          <a:endParaRPr lang="pt-BR" sz="2400">
            <a:solidFill>
              <a:schemeClr val="bg1"/>
            </a:solidFill>
          </a:endParaRPr>
        </a:p>
      </xdr:txBody>
    </xdr:sp>
    <xdr:clientData/>
  </xdr:oneCellAnchor>
  <xdr:twoCellAnchor>
    <xdr:from>
      <xdr:col>24</xdr:col>
      <xdr:colOff>462839</xdr:colOff>
      <xdr:row>6</xdr:row>
      <xdr:rowOff>91950</xdr:rowOff>
    </xdr:from>
    <xdr:to>
      <xdr:col>30</xdr:col>
      <xdr:colOff>152400</xdr:colOff>
      <xdr:row>14</xdr:row>
      <xdr:rowOff>45720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09A937DC-8F97-422E-9E97-89268A084156}"/>
            </a:ext>
          </a:extLst>
        </xdr:cNvPr>
        <xdr:cNvSpPr/>
      </xdr:nvSpPr>
      <xdr:spPr>
        <a:xfrm>
          <a:off x="15093239" y="1189230"/>
          <a:ext cx="3347161" cy="1416810"/>
        </a:xfrm>
        <a:prstGeom prst="rect">
          <a:avLst/>
        </a:prstGeom>
        <a:solidFill>
          <a:srgbClr val="30384A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7</xdr:col>
      <xdr:colOff>351425</xdr:colOff>
      <xdr:row>7</xdr:row>
      <xdr:rowOff>31437</xdr:rowOff>
    </xdr:from>
    <xdr:ext cx="2934663" cy="468013"/>
    <xdr:sp macro="" textlink="">
      <xdr:nvSpPr>
        <xdr:cNvPr id="10" name="CaixaDeTexto 9">
          <a:extLst>
            <a:ext uri="{FF2B5EF4-FFF2-40B4-BE49-F238E27FC236}">
              <a16:creationId xmlns:a16="http://schemas.microsoft.com/office/drawing/2014/main" id="{B65D1AF3-B393-46CB-8981-4F90CB0F3141}"/>
            </a:ext>
          </a:extLst>
        </xdr:cNvPr>
        <xdr:cNvSpPr txBox="1"/>
      </xdr:nvSpPr>
      <xdr:spPr>
        <a:xfrm>
          <a:off x="4618625" y="1364937"/>
          <a:ext cx="2934663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pt-BR" sz="2400">
              <a:solidFill>
                <a:schemeClr val="bg1"/>
              </a:solidFill>
            </a:rPr>
            <a:t>MAIOR</a:t>
          </a:r>
          <a:r>
            <a:rPr lang="pt-BR" sz="2400" baseline="0">
              <a:solidFill>
                <a:schemeClr val="bg1"/>
              </a:solidFill>
            </a:rPr>
            <a:t> AVALIAÇÃO</a:t>
          </a:r>
          <a:endParaRPr lang="pt-BR" sz="2400">
            <a:solidFill>
              <a:schemeClr val="bg1"/>
            </a:solidFill>
          </a:endParaRPr>
        </a:p>
      </xdr:txBody>
    </xdr:sp>
    <xdr:clientData/>
  </xdr:oneCellAnchor>
  <xdr:oneCellAnchor>
    <xdr:from>
      <xdr:col>8</xdr:col>
      <xdr:colOff>160605</xdr:colOff>
      <xdr:row>9</xdr:row>
      <xdr:rowOff>115644</xdr:rowOff>
    </xdr:from>
    <xdr:ext cx="1992718" cy="636495"/>
    <xdr:sp macro="" textlink="Relaçoes!$I$16">
      <xdr:nvSpPr>
        <xdr:cNvPr id="12" name="CaixaDeTexto 11">
          <a:extLst>
            <a:ext uri="{FF2B5EF4-FFF2-40B4-BE49-F238E27FC236}">
              <a16:creationId xmlns:a16="http://schemas.microsoft.com/office/drawing/2014/main" id="{8E4814B6-32AD-4423-8D48-DDCF785AB567}"/>
            </a:ext>
          </a:extLst>
        </xdr:cNvPr>
        <xdr:cNvSpPr txBox="1"/>
      </xdr:nvSpPr>
      <xdr:spPr>
        <a:xfrm>
          <a:off x="5037405" y="1830144"/>
          <a:ext cx="1992718" cy="6364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fld id="{602A24B6-48C0-4C13-9B6E-85ADBCC2024E}" type="TxLink">
            <a:rPr lang="en-US" sz="4000" b="0" i="0" u="none" strike="noStrike">
              <a:solidFill>
                <a:schemeClr val="bg1"/>
              </a:solidFill>
              <a:latin typeface="Calibri"/>
              <a:ea typeface="Calibri"/>
              <a:cs typeface="Calibri"/>
            </a:rPr>
            <a:pPr algn="ctr"/>
            <a:t>9,5</a:t>
          </a:fld>
          <a:endParaRPr lang="pt-BR" sz="4000">
            <a:solidFill>
              <a:schemeClr val="bg1"/>
            </a:solidFill>
          </a:endParaRPr>
        </a:p>
      </xdr:txBody>
    </xdr:sp>
    <xdr:clientData/>
  </xdr:oneCellAnchor>
  <xdr:oneCellAnchor>
    <xdr:from>
      <xdr:col>17</xdr:col>
      <xdr:colOff>137159</xdr:colOff>
      <xdr:row>9</xdr:row>
      <xdr:rowOff>40721</xdr:rowOff>
    </xdr:from>
    <xdr:ext cx="1808183" cy="718466"/>
    <xdr:sp macro="" textlink="Relaçoes!$I$15">
      <xdr:nvSpPr>
        <xdr:cNvPr id="13" name="CaixaDeTexto 12">
          <a:extLst>
            <a:ext uri="{FF2B5EF4-FFF2-40B4-BE49-F238E27FC236}">
              <a16:creationId xmlns:a16="http://schemas.microsoft.com/office/drawing/2014/main" id="{B1ABCCC6-695D-4AB9-BEA3-48047E15A273}"/>
            </a:ext>
          </a:extLst>
        </xdr:cNvPr>
        <xdr:cNvSpPr txBox="1"/>
      </xdr:nvSpPr>
      <xdr:spPr>
        <a:xfrm>
          <a:off x="10500359" y="1686641"/>
          <a:ext cx="1808183" cy="718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fld id="{2FEB7CF8-F26B-4C18-98BD-AC3B74114ABA}" type="TxLink">
            <a:rPr lang="en-US" sz="4000" b="0" i="0" u="none" strike="noStrike">
              <a:solidFill>
                <a:schemeClr val="bg1"/>
              </a:solidFill>
              <a:latin typeface="Calibri"/>
              <a:ea typeface="Calibri"/>
              <a:cs typeface="Calibri"/>
            </a:rPr>
            <a:pPr algn="ctr"/>
            <a:t>7</a:t>
          </a:fld>
          <a:endParaRPr lang="pt-BR" sz="4000">
            <a:solidFill>
              <a:schemeClr val="bg1"/>
            </a:solidFill>
          </a:endParaRPr>
        </a:p>
      </xdr:txBody>
    </xdr:sp>
    <xdr:clientData/>
  </xdr:oneCellAnchor>
  <xdr:oneCellAnchor>
    <xdr:from>
      <xdr:col>20</xdr:col>
      <xdr:colOff>183785</xdr:colOff>
      <xdr:row>38</xdr:row>
      <xdr:rowOff>100017</xdr:rowOff>
    </xdr:from>
    <xdr:ext cx="7481935" cy="468013"/>
    <xdr:sp macro="" textlink="">
      <xdr:nvSpPr>
        <xdr:cNvPr id="29" name="CaixaDeTexto 28">
          <a:extLst>
            <a:ext uri="{FF2B5EF4-FFF2-40B4-BE49-F238E27FC236}">
              <a16:creationId xmlns:a16="http://schemas.microsoft.com/office/drawing/2014/main" id="{FB9A1E50-FADF-46F0-8B53-CD80216C7014}"/>
            </a:ext>
          </a:extLst>
        </xdr:cNvPr>
        <xdr:cNvSpPr txBox="1"/>
      </xdr:nvSpPr>
      <xdr:spPr>
        <a:xfrm>
          <a:off x="12375785" y="7140897"/>
          <a:ext cx="7481935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pt-BR" sz="2400">
              <a:solidFill>
                <a:schemeClr val="bg1"/>
              </a:solidFill>
            </a:rPr>
            <a:t>Soma dos valores unitários de ingresso por Gênero</a:t>
          </a:r>
        </a:p>
      </xdr:txBody>
    </xdr:sp>
    <xdr:clientData/>
  </xdr:oneCellAnchor>
  <xdr:oneCellAnchor>
    <xdr:from>
      <xdr:col>7</xdr:col>
      <xdr:colOff>407671</xdr:colOff>
      <xdr:row>30</xdr:row>
      <xdr:rowOff>105083</xdr:rowOff>
    </xdr:from>
    <xdr:ext cx="2758440" cy="468013"/>
    <xdr:sp macro="" textlink="">
      <xdr:nvSpPr>
        <xdr:cNvPr id="30" name="CaixaDeTexto 29">
          <a:extLst>
            <a:ext uri="{FF2B5EF4-FFF2-40B4-BE49-F238E27FC236}">
              <a16:creationId xmlns:a16="http://schemas.microsoft.com/office/drawing/2014/main" id="{5783169B-A8B3-4215-AB94-1914AA63CFF2}"/>
            </a:ext>
          </a:extLst>
        </xdr:cNvPr>
        <xdr:cNvSpPr txBox="1"/>
      </xdr:nvSpPr>
      <xdr:spPr>
        <a:xfrm>
          <a:off x="4674871" y="5820083"/>
          <a:ext cx="2758440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pt-BR" sz="2400">
              <a:solidFill>
                <a:schemeClr val="bg1"/>
              </a:solidFill>
            </a:rPr>
            <a:t>GÊNEROS</a:t>
          </a:r>
          <a:r>
            <a:rPr lang="pt-BR" sz="2400" baseline="0">
              <a:solidFill>
                <a:schemeClr val="bg1"/>
              </a:solidFill>
            </a:rPr>
            <a:t> DE FILME</a:t>
          </a:r>
          <a:endParaRPr lang="pt-BR" sz="2400">
            <a:solidFill>
              <a:schemeClr val="bg1"/>
            </a:solidFill>
          </a:endParaRPr>
        </a:p>
      </xdr:txBody>
    </xdr:sp>
    <xdr:clientData/>
  </xdr:oneCellAnchor>
  <xdr:oneCellAnchor>
    <xdr:from>
      <xdr:col>8</xdr:col>
      <xdr:colOff>407670</xdr:colOff>
      <xdr:row>33</xdr:row>
      <xdr:rowOff>19946</xdr:rowOff>
    </xdr:from>
    <xdr:ext cx="1355598" cy="843757"/>
    <xdr:sp macro="" textlink="Relaçoes!$A$16">
      <xdr:nvSpPr>
        <xdr:cNvPr id="31" name="CaixaDeTexto 30">
          <a:extLst>
            <a:ext uri="{FF2B5EF4-FFF2-40B4-BE49-F238E27FC236}">
              <a16:creationId xmlns:a16="http://schemas.microsoft.com/office/drawing/2014/main" id="{8D82416A-D492-4B33-A8A7-3F311BD4698F}"/>
            </a:ext>
          </a:extLst>
        </xdr:cNvPr>
        <xdr:cNvSpPr txBox="1"/>
      </xdr:nvSpPr>
      <xdr:spPr>
        <a:xfrm>
          <a:off x="5284470" y="6306446"/>
          <a:ext cx="1355598" cy="8437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fld id="{22FEF961-673C-40A3-AA76-51FE24A6AE54}" type="TxLink">
            <a:rPr lang="en-US" sz="4800" b="0" i="0" u="none" strike="noStrike">
              <a:solidFill>
                <a:schemeClr val="bg1"/>
              </a:solidFill>
              <a:latin typeface="Calibri"/>
              <a:ea typeface="Calibri"/>
              <a:cs typeface="Calibri"/>
            </a:rPr>
            <a:pPr algn="ctr"/>
            <a:t>8</a:t>
          </a:fld>
          <a:endParaRPr lang="pt-BR" sz="34400">
            <a:solidFill>
              <a:schemeClr val="bg1"/>
            </a:solidFill>
          </a:endParaRPr>
        </a:p>
      </xdr:txBody>
    </xdr:sp>
    <xdr:clientData/>
  </xdr:oneCellAnchor>
  <xdr:oneCellAnchor>
    <xdr:from>
      <xdr:col>7</xdr:col>
      <xdr:colOff>476250</xdr:colOff>
      <xdr:row>19</xdr:row>
      <xdr:rowOff>19050</xdr:rowOff>
    </xdr:from>
    <xdr:ext cx="2819400" cy="468013"/>
    <xdr:sp macro="" textlink="">
      <xdr:nvSpPr>
        <xdr:cNvPr id="32" name="CaixaDeTexto 31">
          <a:extLst>
            <a:ext uri="{FF2B5EF4-FFF2-40B4-BE49-F238E27FC236}">
              <a16:creationId xmlns:a16="http://schemas.microsoft.com/office/drawing/2014/main" id="{08BA270E-5FC4-4D73-865F-7C0809CBD7CA}"/>
            </a:ext>
          </a:extLst>
        </xdr:cNvPr>
        <xdr:cNvSpPr txBox="1"/>
      </xdr:nvSpPr>
      <xdr:spPr>
        <a:xfrm>
          <a:off x="4743450" y="3638550"/>
          <a:ext cx="2819400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t-BR" sz="2400">
              <a:solidFill>
                <a:schemeClr val="bg1"/>
              </a:solidFill>
            </a:rPr>
            <a:t>FILMES PRODUZIDOS</a:t>
          </a:r>
        </a:p>
      </xdr:txBody>
    </xdr:sp>
    <xdr:clientData/>
  </xdr:oneCellAnchor>
  <xdr:oneCellAnchor>
    <xdr:from>
      <xdr:col>8</xdr:col>
      <xdr:colOff>391853</xdr:colOff>
      <xdr:row>21</xdr:row>
      <xdr:rowOff>137833</xdr:rowOff>
    </xdr:from>
    <xdr:ext cx="1524001" cy="718466"/>
    <xdr:sp macro="" textlink="Relaçoes!C12">
      <xdr:nvSpPr>
        <xdr:cNvPr id="33" name="CaixaDeTexto 32">
          <a:extLst>
            <a:ext uri="{FF2B5EF4-FFF2-40B4-BE49-F238E27FC236}">
              <a16:creationId xmlns:a16="http://schemas.microsoft.com/office/drawing/2014/main" id="{379A621A-75C1-4B16-914A-7AB5C341F8F8}"/>
            </a:ext>
          </a:extLst>
        </xdr:cNvPr>
        <xdr:cNvSpPr txBox="1"/>
      </xdr:nvSpPr>
      <xdr:spPr>
        <a:xfrm>
          <a:off x="5268653" y="4138333"/>
          <a:ext cx="1524001" cy="718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fld id="{BAFC9378-ABFD-4749-B98F-EC1BC8BD1B08}" type="TxLink">
            <a:rPr lang="en-US" sz="4000" b="0" i="0" u="none" strike="noStrike">
              <a:solidFill>
                <a:schemeClr val="bg1"/>
              </a:solidFill>
              <a:latin typeface="Calibri"/>
              <a:ea typeface="Calibri"/>
              <a:cs typeface="Calibri"/>
            </a:rPr>
            <a:pPr algn="ctr"/>
            <a:t>630</a:t>
          </a:fld>
          <a:endParaRPr lang="pt-BR" sz="6600">
            <a:solidFill>
              <a:schemeClr val="bg1"/>
            </a:solidFill>
          </a:endParaRPr>
        </a:p>
      </xdr:txBody>
    </xdr:sp>
    <xdr:clientData/>
  </xdr:oneCellAnchor>
  <xdr:oneCellAnchor>
    <xdr:from>
      <xdr:col>7</xdr:col>
      <xdr:colOff>240030</xdr:colOff>
      <xdr:row>42</xdr:row>
      <xdr:rowOff>166043</xdr:rowOff>
    </xdr:from>
    <xdr:ext cx="3048000" cy="468013"/>
    <xdr:sp macro="" textlink="">
      <xdr:nvSpPr>
        <xdr:cNvPr id="34" name="CaixaDeTexto 33">
          <a:extLst>
            <a:ext uri="{FF2B5EF4-FFF2-40B4-BE49-F238E27FC236}">
              <a16:creationId xmlns:a16="http://schemas.microsoft.com/office/drawing/2014/main" id="{3F375BDB-2489-4262-8477-9A8E66D066E9}"/>
            </a:ext>
          </a:extLst>
        </xdr:cNvPr>
        <xdr:cNvSpPr txBox="1"/>
      </xdr:nvSpPr>
      <xdr:spPr>
        <a:xfrm>
          <a:off x="4507230" y="8243243"/>
          <a:ext cx="3048000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pt-BR" sz="2400">
              <a:solidFill>
                <a:schemeClr val="bg1"/>
              </a:solidFill>
            </a:rPr>
            <a:t>GÊNERO</a:t>
          </a:r>
          <a:r>
            <a:rPr lang="pt-BR" sz="2400" baseline="0">
              <a:solidFill>
                <a:schemeClr val="bg1"/>
              </a:solidFill>
            </a:rPr>
            <a:t> - CUSTOSO</a:t>
          </a:r>
          <a:endParaRPr lang="pt-BR" sz="2400">
            <a:solidFill>
              <a:schemeClr val="bg1"/>
            </a:solidFill>
          </a:endParaRPr>
        </a:p>
      </xdr:txBody>
    </xdr:sp>
    <xdr:clientData/>
  </xdr:oneCellAnchor>
  <xdr:oneCellAnchor>
    <xdr:from>
      <xdr:col>7</xdr:col>
      <xdr:colOff>594360</xdr:colOff>
      <xdr:row>45</xdr:row>
      <xdr:rowOff>58046</xdr:rowOff>
    </xdr:from>
    <xdr:ext cx="2244090" cy="723004"/>
    <xdr:sp macro="" textlink="Relaçoes!I23">
      <xdr:nvSpPr>
        <xdr:cNvPr id="35" name="CaixaDeTexto 34">
          <a:extLst>
            <a:ext uri="{FF2B5EF4-FFF2-40B4-BE49-F238E27FC236}">
              <a16:creationId xmlns:a16="http://schemas.microsoft.com/office/drawing/2014/main" id="{54BBE453-9030-4CC4-837A-F66530557599}"/>
            </a:ext>
          </a:extLst>
        </xdr:cNvPr>
        <xdr:cNvSpPr txBox="1"/>
      </xdr:nvSpPr>
      <xdr:spPr>
        <a:xfrm>
          <a:off x="4861560" y="8706746"/>
          <a:ext cx="2244090" cy="7230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fld id="{62383114-F94F-4D4F-B56E-A64C0B75619E}" type="TxLink">
            <a:rPr lang="en-US" sz="4000" b="0" i="0" u="none" strike="noStrike">
              <a:solidFill>
                <a:schemeClr val="bg1"/>
              </a:solidFill>
              <a:latin typeface="Calibri"/>
              <a:ea typeface="Calibri"/>
              <a:cs typeface="Calibri"/>
            </a:rPr>
            <a:t>Aventura</a:t>
          </a:fld>
          <a:endParaRPr lang="pt-BR" sz="11500">
            <a:solidFill>
              <a:schemeClr val="bg1"/>
            </a:solidFill>
          </a:endParaRPr>
        </a:p>
      </xdr:txBody>
    </xdr:sp>
    <xdr:clientData/>
  </xdr:oneCellAnchor>
  <xdr:oneCellAnchor>
    <xdr:from>
      <xdr:col>7</xdr:col>
      <xdr:colOff>179070</xdr:colOff>
      <xdr:row>54</xdr:row>
      <xdr:rowOff>132860</xdr:rowOff>
    </xdr:from>
    <xdr:ext cx="3124200" cy="468013"/>
    <xdr:sp macro="" textlink="">
      <xdr:nvSpPr>
        <xdr:cNvPr id="36" name="CaixaDeTexto 35">
          <a:extLst>
            <a:ext uri="{FF2B5EF4-FFF2-40B4-BE49-F238E27FC236}">
              <a16:creationId xmlns:a16="http://schemas.microsoft.com/office/drawing/2014/main" id="{85D6D679-9C09-4D8E-A784-B4A8CF561F75}"/>
            </a:ext>
          </a:extLst>
        </xdr:cNvPr>
        <xdr:cNvSpPr txBox="1"/>
      </xdr:nvSpPr>
      <xdr:spPr>
        <a:xfrm>
          <a:off x="4446270" y="10496060"/>
          <a:ext cx="3124200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pt-BR" sz="2400">
              <a:solidFill>
                <a:schemeClr val="bg1"/>
              </a:solidFill>
            </a:rPr>
            <a:t>GÊNERO</a:t>
          </a:r>
          <a:r>
            <a:rPr lang="pt-BR" sz="2400" baseline="0">
              <a:solidFill>
                <a:schemeClr val="bg1"/>
              </a:solidFill>
            </a:rPr>
            <a:t> + CUSTOSO</a:t>
          </a:r>
          <a:endParaRPr lang="pt-BR" sz="2400">
            <a:solidFill>
              <a:schemeClr val="bg1"/>
            </a:solidFill>
          </a:endParaRPr>
        </a:p>
      </xdr:txBody>
    </xdr:sp>
    <xdr:clientData/>
  </xdr:oneCellAnchor>
  <xdr:oneCellAnchor>
    <xdr:from>
      <xdr:col>8</xdr:col>
      <xdr:colOff>270510</xdr:colOff>
      <xdr:row>56</xdr:row>
      <xdr:rowOff>187586</xdr:rowOff>
    </xdr:from>
    <xdr:ext cx="1721358" cy="761104"/>
    <xdr:sp macro="" textlink="Relaçoes!I22">
      <xdr:nvSpPr>
        <xdr:cNvPr id="37" name="CaixaDeTexto 36">
          <a:extLst>
            <a:ext uri="{FF2B5EF4-FFF2-40B4-BE49-F238E27FC236}">
              <a16:creationId xmlns:a16="http://schemas.microsoft.com/office/drawing/2014/main" id="{5CA02B5A-801F-41BE-8A52-75C027FD79E1}"/>
            </a:ext>
          </a:extLst>
        </xdr:cNvPr>
        <xdr:cNvSpPr txBox="1"/>
      </xdr:nvSpPr>
      <xdr:spPr>
        <a:xfrm>
          <a:off x="5147310" y="10931786"/>
          <a:ext cx="1721358" cy="7611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fld id="{35034D27-79BB-4A00-A585-66F1ABB55AF2}" type="TxLink">
            <a:rPr lang="en-US" sz="4000" b="0" i="0" u="none" strike="noStrike">
              <a:solidFill>
                <a:schemeClr val="bg1"/>
              </a:solidFill>
              <a:latin typeface="Calibri"/>
              <a:ea typeface="Calibri"/>
              <a:cs typeface="Calibri"/>
            </a:rPr>
            <a:t>terror</a:t>
          </a:fld>
          <a:endParaRPr lang="pt-BR" sz="4000">
            <a:solidFill>
              <a:schemeClr val="bg1"/>
            </a:solidFill>
          </a:endParaRPr>
        </a:p>
      </xdr:txBody>
    </xdr:sp>
    <xdr:clientData/>
  </xdr:oneCellAnchor>
  <xdr:twoCellAnchor>
    <xdr:from>
      <xdr:col>32</xdr:col>
      <xdr:colOff>523799</xdr:colOff>
      <xdr:row>6</xdr:row>
      <xdr:rowOff>91950</xdr:rowOff>
    </xdr:from>
    <xdr:to>
      <xdr:col>38</xdr:col>
      <xdr:colOff>304800</xdr:colOff>
      <xdr:row>14</xdr:row>
      <xdr:rowOff>76200</xdr:rowOff>
    </xdr:to>
    <xdr:sp macro="" textlink="">
      <xdr:nvSpPr>
        <xdr:cNvPr id="38" name="Retângulo 37">
          <a:extLst>
            <a:ext uri="{FF2B5EF4-FFF2-40B4-BE49-F238E27FC236}">
              <a16:creationId xmlns:a16="http://schemas.microsoft.com/office/drawing/2014/main" id="{761794F2-65D1-4732-BAD0-E5DACC031BC2}"/>
            </a:ext>
          </a:extLst>
        </xdr:cNvPr>
        <xdr:cNvSpPr/>
      </xdr:nvSpPr>
      <xdr:spPr>
        <a:xfrm>
          <a:off x="20030999" y="1189230"/>
          <a:ext cx="3438601" cy="1447290"/>
        </a:xfrm>
        <a:prstGeom prst="rect">
          <a:avLst/>
        </a:prstGeom>
        <a:solidFill>
          <a:srgbClr val="30384A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24</xdr:col>
      <xdr:colOff>453390</xdr:colOff>
      <xdr:row>6</xdr:row>
      <xdr:rowOff>83820</xdr:rowOff>
    </xdr:from>
    <xdr:ext cx="3368040" cy="875221"/>
    <xdr:sp macro="" textlink="">
      <xdr:nvSpPr>
        <xdr:cNvPr id="39" name="CaixaDeTexto 38">
          <a:extLst>
            <a:ext uri="{FF2B5EF4-FFF2-40B4-BE49-F238E27FC236}">
              <a16:creationId xmlns:a16="http://schemas.microsoft.com/office/drawing/2014/main" id="{6AFDF6C0-C07A-4422-933D-7431EE7A4348}"/>
            </a:ext>
          </a:extLst>
        </xdr:cNvPr>
        <xdr:cNvSpPr txBox="1"/>
      </xdr:nvSpPr>
      <xdr:spPr>
        <a:xfrm>
          <a:off x="15083790" y="1226820"/>
          <a:ext cx="3368040" cy="875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pt-BR" sz="2400">
              <a:solidFill>
                <a:schemeClr val="bg1"/>
              </a:solidFill>
            </a:rPr>
            <a:t>FILMES COM MAIOR</a:t>
          </a:r>
          <a:r>
            <a:rPr lang="pt-BR" sz="2400" baseline="0">
              <a:solidFill>
                <a:schemeClr val="bg1"/>
              </a:solidFill>
            </a:rPr>
            <a:t> AVALIAÇÃO</a:t>
          </a:r>
          <a:endParaRPr lang="pt-BR" sz="2400">
            <a:solidFill>
              <a:schemeClr val="bg1"/>
            </a:solidFill>
          </a:endParaRPr>
        </a:p>
      </xdr:txBody>
    </xdr:sp>
    <xdr:clientData/>
  </xdr:oneCellAnchor>
  <xdr:oneCellAnchor>
    <xdr:from>
      <xdr:col>25</xdr:col>
      <xdr:colOff>54610</xdr:colOff>
      <xdr:row>10</xdr:row>
      <xdr:rowOff>155288</xdr:rowOff>
    </xdr:from>
    <xdr:ext cx="3035300" cy="614332"/>
    <xdr:sp macro="" textlink="Relaçoes!I20">
      <xdr:nvSpPr>
        <xdr:cNvPr id="40" name="CaixaDeTexto 39">
          <a:extLst>
            <a:ext uri="{FF2B5EF4-FFF2-40B4-BE49-F238E27FC236}">
              <a16:creationId xmlns:a16="http://schemas.microsoft.com/office/drawing/2014/main" id="{B9E1231D-07B0-4580-9632-D7C6C05ED59D}"/>
            </a:ext>
          </a:extLst>
        </xdr:cNvPr>
        <xdr:cNvSpPr txBox="1"/>
      </xdr:nvSpPr>
      <xdr:spPr>
        <a:xfrm>
          <a:off x="15294610" y="2060288"/>
          <a:ext cx="3035300" cy="6143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fld id="{BE596280-BBAC-43B9-860B-FEC5CC9D2620}" type="TxLink">
            <a:rPr lang="en-US" sz="4000" b="0" i="0" u="none" strike="noStrike">
              <a:solidFill>
                <a:schemeClr val="bg1"/>
              </a:solidFill>
              <a:latin typeface="Calibri"/>
              <a:ea typeface="Calibri"/>
              <a:cs typeface="Calibri"/>
            </a:rPr>
            <a:t>9</a:t>
          </a:fld>
          <a:endParaRPr lang="pt-BR" sz="4000">
            <a:solidFill>
              <a:schemeClr val="bg1"/>
            </a:solidFill>
          </a:endParaRPr>
        </a:p>
      </xdr:txBody>
    </xdr:sp>
    <xdr:clientData/>
  </xdr:oneCellAnchor>
  <xdr:twoCellAnchor>
    <xdr:from>
      <xdr:col>41</xdr:col>
      <xdr:colOff>20879</xdr:colOff>
      <xdr:row>6</xdr:row>
      <xdr:rowOff>91950</xdr:rowOff>
    </xdr:from>
    <xdr:to>
      <xdr:col>46</xdr:col>
      <xdr:colOff>411480</xdr:colOff>
      <xdr:row>14</xdr:row>
      <xdr:rowOff>76200</xdr:rowOff>
    </xdr:to>
    <xdr:sp macro="" textlink="">
      <xdr:nvSpPr>
        <xdr:cNvPr id="41" name="Retângulo 40">
          <a:extLst>
            <a:ext uri="{FF2B5EF4-FFF2-40B4-BE49-F238E27FC236}">
              <a16:creationId xmlns:a16="http://schemas.microsoft.com/office/drawing/2014/main" id="{2DEF1E4D-5FFF-44B9-8831-9BD691E025C2}"/>
            </a:ext>
          </a:extLst>
        </xdr:cNvPr>
        <xdr:cNvSpPr/>
      </xdr:nvSpPr>
      <xdr:spPr>
        <a:xfrm>
          <a:off x="25014479" y="1189230"/>
          <a:ext cx="3438601" cy="1447290"/>
        </a:xfrm>
        <a:prstGeom prst="rect">
          <a:avLst/>
        </a:prstGeom>
        <a:solidFill>
          <a:srgbClr val="30384A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32</xdr:col>
      <xdr:colOff>441960</xdr:colOff>
      <xdr:row>6</xdr:row>
      <xdr:rowOff>125730</xdr:rowOff>
    </xdr:from>
    <xdr:ext cx="3610533" cy="843693"/>
    <xdr:sp macro="" textlink="">
      <xdr:nvSpPr>
        <xdr:cNvPr id="42" name="CaixaDeTexto 41">
          <a:extLst>
            <a:ext uri="{FF2B5EF4-FFF2-40B4-BE49-F238E27FC236}">
              <a16:creationId xmlns:a16="http://schemas.microsoft.com/office/drawing/2014/main" id="{33C253E8-091F-4DA5-AC52-7958F761BB3D}"/>
            </a:ext>
          </a:extLst>
        </xdr:cNvPr>
        <xdr:cNvSpPr txBox="1"/>
      </xdr:nvSpPr>
      <xdr:spPr>
        <a:xfrm>
          <a:off x="19949160" y="1268730"/>
          <a:ext cx="3610533" cy="843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pt-BR" sz="2400">
              <a:solidFill>
                <a:schemeClr val="bg1"/>
              </a:solidFill>
            </a:rPr>
            <a:t>FILMES COM MENOR</a:t>
          </a:r>
          <a:r>
            <a:rPr lang="pt-BR" sz="2400" baseline="0">
              <a:solidFill>
                <a:schemeClr val="bg1"/>
              </a:solidFill>
            </a:rPr>
            <a:t> AVALIAÇÃO</a:t>
          </a:r>
          <a:endParaRPr lang="pt-BR" sz="2400">
            <a:solidFill>
              <a:schemeClr val="bg1"/>
            </a:solidFill>
          </a:endParaRPr>
        </a:p>
      </xdr:txBody>
    </xdr:sp>
    <xdr:clientData/>
  </xdr:oneCellAnchor>
  <xdr:oneCellAnchor>
    <xdr:from>
      <xdr:col>33</xdr:col>
      <xdr:colOff>255193</xdr:colOff>
      <xdr:row>10</xdr:row>
      <xdr:rowOff>105758</xdr:rowOff>
    </xdr:from>
    <xdr:ext cx="2628900" cy="653894"/>
    <xdr:sp macro="" textlink="Relaçoes!I21">
      <xdr:nvSpPr>
        <xdr:cNvPr id="43" name="CaixaDeTexto 42">
          <a:extLst>
            <a:ext uri="{FF2B5EF4-FFF2-40B4-BE49-F238E27FC236}">
              <a16:creationId xmlns:a16="http://schemas.microsoft.com/office/drawing/2014/main" id="{07994D15-6A6E-405D-850A-5DCA11529F1B}"/>
            </a:ext>
          </a:extLst>
        </xdr:cNvPr>
        <xdr:cNvSpPr txBox="1"/>
      </xdr:nvSpPr>
      <xdr:spPr>
        <a:xfrm>
          <a:off x="20371993" y="2010758"/>
          <a:ext cx="2628900" cy="6538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fld id="{0CE4C5EC-3C3D-40C4-A8C4-AFE2A9B18C24}" type="TxLink">
            <a:rPr lang="en-US" sz="4000" b="0" i="0" u="none" strike="noStrike">
              <a:solidFill>
                <a:schemeClr val="bg1"/>
              </a:solidFill>
              <a:latin typeface="Calibri"/>
              <a:ea typeface="Calibri"/>
              <a:cs typeface="Calibri"/>
            </a:rPr>
            <a:t>6</a:t>
          </a:fld>
          <a:endParaRPr lang="pt-BR" sz="4000">
            <a:solidFill>
              <a:schemeClr val="bg1"/>
            </a:solidFill>
          </a:endParaRPr>
        </a:p>
      </xdr:txBody>
    </xdr:sp>
    <xdr:clientData/>
  </xdr:oneCellAnchor>
  <xdr:oneCellAnchor>
    <xdr:from>
      <xdr:col>15</xdr:col>
      <xdr:colOff>469977</xdr:colOff>
      <xdr:row>15</xdr:row>
      <xdr:rowOff>169912</xdr:rowOff>
    </xdr:from>
    <xdr:ext cx="6159423" cy="477788"/>
    <xdr:sp macro="" textlink="">
      <xdr:nvSpPr>
        <xdr:cNvPr id="45" name="CaixaDeTexto 44">
          <a:extLst>
            <a:ext uri="{FF2B5EF4-FFF2-40B4-BE49-F238E27FC236}">
              <a16:creationId xmlns:a16="http://schemas.microsoft.com/office/drawing/2014/main" id="{634410FE-DD46-4D62-B08D-3A88485BBB30}"/>
            </a:ext>
          </a:extLst>
        </xdr:cNvPr>
        <xdr:cNvSpPr txBox="1"/>
      </xdr:nvSpPr>
      <xdr:spPr>
        <a:xfrm>
          <a:off x="9613977" y="3027412"/>
          <a:ext cx="6159423" cy="4777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r>
            <a:rPr lang="pt-BR" sz="2400" b="1">
              <a:solidFill>
                <a:schemeClr val="bg1"/>
              </a:solidFill>
            </a:rPr>
            <a:t>Quantidade de filmes produzidos por Gênero</a:t>
          </a:r>
        </a:p>
      </xdr:txBody>
    </xdr:sp>
    <xdr:clientData/>
  </xdr:oneCellAnchor>
  <xdr:oneCellAnchor>
    <xdr:from>
      <xdr:col>35</xdr:col>
      <xdr:colOff>69927</xdr:colOff>
      <xdr:row>15</xdr:row>
      <xdr:rowOff>81641</xdr:rowOff>
    </xdr:from>
    <xdr:ext cx="4292523" cy="547009"/>
    <xdr:sp macro="" textlink="">
      <xdr:nvSpPr>
        <xdr:cNvPr id="47" name="CaixaDeTexto 46">
          <a:extLst>
            <a:ext uri="{FF2B5EF4-FFF2-40B4-BE49-F238E27FC236}">
              <a16:creationId xmlns:a16="http://schemas.microsoft.com/office/drawing/2014/main" id="{CBF0F49D-0DA9-4CFC-9F6D-D20200219043}"/>
            </a:ext>
          </a:extLst>
        </xdr:cNvPr>
        <xdr:cNvSpPr txBox="1"/>
      </xdr:nvSpPr>
      <xdr:spPr>
        <a:xfrm>
          <a:off x="21405927" y="2939141"/>
          <a:ext cx="4292523" cy="5470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l" rtl="0"/>
          <a:r>
            <a:rPr lang="pt-BR" sz="2400" b="1" i="0" baseline="0">
              <a:solidFill>
                <a:schemeClr val="bg1"/>
              </a:solidFill>
              <a:effectLst>
                <a:outerShdw blurRad="50800" dist="38100" dir="5400000" algn="t" rotWithShape="0">
                  <a:srgbClr val="000000">
                    <a:alpha val="40000"/>
                  </a:srgbClr>
                </a:outerShdw>
              </a:effectLst>
              <a:latin typeface="+mn-lt"/>
              <a:ea typeface="+mn-ea"/>
              <a:cs typeface="+mn-cs"/>
            </a:rPr>
            <a:t>Avaliação de filmes por Gênero</a:t>
          </a:r>
          <a:endParaRPr lang="pt-BR" sz="48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41</xdr:col>
      <xdr:colOff>298527</xdr:colOff>
      <xdr:row>6</xdr:row>
      <xdr:rowOff>155823</xdr:rowOff>
    </xdr:from>
    <xdr:ext cx="2934663" cy="468013"/>
    <xdr:sp macro="" textlink="">
      <xdr:nvSpPr>
        <xdr:cNvPr id="53" name="CaixaDeTexto 52">
          <a:extLst>
            <a:ext uri="{FF2B5EF4-FFF2-40B4-BE49-F238E27FC236}">
              <a16:creationId xmlns:a16="http://schemas.microsoft.com/office/drawing/2014/main" id="{8B156F27-CF62-46E0-B192-EA9B9A0BE6DB}"/>
            </a:ext>
          </a:extLst>
        </xdr:cNvPr>
        <xdr:cNvSpPr txBox="1"/>
      </xdr:nvSpPr>
      <xdr:spPr>
        <a:xfrm>
          <a:off x="25292127" y="1298823"/>
          <a:ext cx="2934663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pt-BR" sz="2400">
              <a:solidFill>
                <a:schemeClr val="bg1"/>
              </a:solidFill>
            </a:rPr>
            <a:t>CUSTO</a:t>
          </a:r>
          <a:r>
            <a:rPr lang="pt-BR" sz="2400" baseline="0">
              <a:solidFill>
                <a:schemeClr val="bg1"/>
              </a:solidFill>
            </a:rPr>
            <a:t> TOTAL</a:t>
          </a:r>
          <a:endParaRPr lang="pt-BR" sz="2400">
            <a:solidFill>
              <a:schemeClr val="bg1"/>
            </a:solidFill>
          </a:endParaRPr>
        </a:p>
      </xdr:txBody>
    </xdr:sp>
    <xdr:clientData/>
  </xdr:oneCellAnchor>
  <xdr:oneCellAnchor>
    <xdr:from>
      <xdr:col>41</xdr:col>
      <xdr:colOff>57151</xdr:colOff>
      <xdr:row>9</xdr:row>
      <xdr:rowOff>90250</xdr:rowOff>
    </xdr:from>
    <xdr:ext cx="3314700" cy="718466"/>
    <xdr:sp macro="" textlink="Relaçoes!$L$18">
      <xdr:nvSpPr>
        <xdr:cNvPr id="54" name="CaixaDeTexto 53">
          <a:extLst>
            <a:ext uri="{FF2B5EF4-FFF2-40B4-BE49-F238E27FC236}">
              <a16:creationId xmlns:a16="http://schemas.microsoft.com/office/drawing/2014/main" id="{06192A74-BEA9-4D47-8C18-2397DD3DF3A2}"/>
            </a:ext>
          </a:extLst>
        </xdr:cNvPr>
        <xdr:cNvSpPr txBox="1"/>
      </xdr:nvSpPr>
      <xdr:spPr>
        <a:xfrm>
          <a:off x="25050751" y="1804750"/>
          <a:ext cx="3314700" cy="718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fld id="{A2431DA2-C75A-47B7-BFEE-EBD12AD6A688}" type="TxLink">
            <a:rPr lang="en-US" sz="4000" b="0" i="0" u="none" strike="noStrike">
              <a:solidFill>
                <a:schemeClr val="bg1"/>
              </a:solidFill>
              <a:latin typeface="Calibri"/>
              <a:ea typeface="Calibri"/>
              <a:cs typeface="Calibri"/>
            </a:rPr>
            <a:t> R$ 3.642,00 </a:t>
          </a:fld>
          <a:endParaRPr lang="pt-BR" sz="11500">
            <a:solidFill>
              <a:schemeClr val="bg1"/>
            </a:solidFill>
          </a:endParaRPr>
        </a:p>
      </xdr:txBody>
    </xdr:sp>
    <xdr:clientData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el teles - Danielltteles" refreshedDate="45312.84849895833" createdVersion="8" refreshedVersion="8" minRefreshableVersion="3" recordCount="630" xr:uid="{97D24AE7-10F1-496F-AF14-13B134ABCE14}">
  <cacheSource type="worksheet">
    <worksheetSource ref="B2:G632" sheet="Dados"/>
  </cacheSource>
  <cacheFields count="6">
    <cacheField name="ID Filmes" numFmtId="0">
      <sharedItems containsSemiMixedTypes="0" containsString="0" containsNumber="1" containsInteger="1" minValue="1000" maxValue="1629"/>
    </cacheField>
    <cacheField name="Filmes" numFmtId="0">
      <sharedItems/>
    </cacheField>
    <cacheField name="Ano " numFmtId="0">
      <sharedItems containsSemiMixedTypes="0" containsString="0" containsNumber="1" containsInteger="1" minValue="1914" maxValue="2011" count="92">
        <n v="1964"/>
        <n v="2007"/>
        <n v="1963"/>
        <n v="1960"/>
        <n v="1966"/>
        <n v="1946"/>
        <n v="1959"/>
        <n v="1991"/>
        <n v="1955"/>
        <n v="1944"/>
        <n v="1934"/>
        <n v="1974"/>
        <n v="1949"/>
        <n v="1948"/>
        <n v="1938"/>
        <n v="1967"/>
        <n v="2002"/>
        <n v="1954"/>
        <n v="1997"/>
        <n v="1942"/>
        <n v="2009"/>
        <n v="1958"/>
        <n v="2000"/>
        <n v="1927"/>
        <n v="1937"/>
        <n v="1999"/>
        <n v="1983"/>
        <n v="1968"/>
        <n v="1984"/>
        <n v="1930"/>
        <n v="1932"/>
        <n v="1993"/>
        <n v="1940"/>
        <n v="1950"/>
        <n v="1943"/>
        <n v="1920"/>
        <n v="1989"/>
        <n v="1986"/>
        <n v="1957"/>
        <n v="2005"/>
        <n v="1935"/>
        <n v="1931"/>
        <n v="1965"/>
        <n v="1928"/>
        <n v="1953"/>
        <n v="1976"/>
        <n v="1939"/>
        <n v="1969"/>
        <n v="2001"/>
        <n v="1979"/>
        <n v="1980"/>
        <n v="1972"/>
        <n v="1988"/>
        <n v="1992"/>
        <n v="1951"/>
        <n v="1945"/>
        <n v="1990"/>
        <n v="1973"/>
        <n v="1961"/>
        <n v="1952"/>
        <n v="1994"/>
        <n v="1926"/>
        <n v="2003"/>
        <n v="1941"/>
        <n v="1987"/>
        <n v="1975"/>
        <n v="2008"/>
        <n v="1982"/>
        <n v="1985"/>
        <n v="1914"/>
        <n v="1971"/>
        <n v="2010"/>
        <n v="1996"/>
        <n v="1977"/>
        <n v="1995"/>
        <n v="1933"/>
        <n v="1981"/>
        <n v="1970"/>
        <n v="1922"/>
        <n v="1925"/>
        <n v="1998"/>
        <n v="1936"/>
        <n v="1924"/>
        <n v="1978"/>
        <n v="2004"/>
        <n v="1962"/>
        <n v="1947"/>
        <n v="1956"/>
        <n v="1923"/>
        <n v="2011"/>
        <n v="1919"/>
        <n v="1915"/>
      </sharedItems>
    </cacheField>
    <cacheField name="Avaliação" numFmtId="0">
      <sharedItems containsSemiMixedTypes="0" containsString="0" containsNumber="1" minValue="7" maxValue="9.5" count="26">
        <n v="8.4"/>
        <n v="7.1"/>
        <n v="9.5"/>
        <n v="7.9"/>
        <n v="9.4"/>
        <n v="8.9"/>
        <n v="7.3"/>
        <n v="8"/>
        <n v="8.6"/>
        <n v="9.1"/>
        <n v="8.6999999999999993"/>
        <n v="7.4"/>
        <n v="7.7"/>
        <n v="8.8000000000000007"/>
        <n v="7"/>
        <n v="8.5"/>
        <n v="7.5"/>
        <n v="7.8"/>
        <n v="7.6"/>
        <n v="9.3000000000000007"/>
        <n v="9.1999999999999993"/>
        <n v="8.3000000000000007"/>
        <n v="9"/>
        <n v="8.1"/>
        <n v="8.1999999999999993"/>
        <n v="7.2"/>
      </sharedItems>
      <fieldGroup base="3">
        <rangePr autoStart="0" autoEnd="0" startNum="7.5" endNum="9" groupInterval="0.5"/>
        <groupItems count="5">
          <s v="&lt;7,5"/>
          <s v="7,5-8"/>
          <s v="8-8,5"/>
          <s v="8,5-9"/>
          <s v="&gt;9"/>
        </groupItems>
      </fieldGroup>
    </cacheField>
    <cacheField name="Gênero" numFmtId="0">
      <sharedItems count="8">
        <s v="Ação"/>
        <s v="Infantil"/>
        <s v="Drama"/>
        <s v="terror"/>
        <s v="Suspense"/>
        <s v="Romance"/>
        <s v="Aventura"/>
        <s v="Comédia"/>
      </sharedItems>
    </cacheField>
    <cacheField name="Valor Unitário" numFmtId="44">
      <sharedItems containsSemiMixedTypes="0" containsString="0" containsNumber="1" minValue="2" maxValue="9"/>
    </cacheField>
  </cacheFields>
  <extLst>
    <ext xmlns:x14="http://schemas.microsoft.com/office/spreadsheetml/2009/9/main" uri="{725AE2AE-9491-48be-B2B4-4EB974FC3084}">
      <x14:pivotCacheDefinition pivotCacheId="2018628915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30">
  <r>
    <n v="1000"/>
    <s v="007 Contra Goldfinger (Guy Hamilton)"/>
    <x v="0"/>
    <x v="0"/>
    <x v="0"/>
    <n v="3.5"/>
  </r>
  <r>
    <n v="1001"/>
    <s v="5 Centímetros por Segundo (Makoto Shinkai)"/>
    <x v="1"/>
    <x v="1"/>
    <x v="1"/>
    <n v="3"/>
  </r>
  <r>
    <n v="1002"/>
    <s v="8 ½ (Federico Fellini)"/>
    <x v="2"/>
    <x v="2"/>
    <x v="2"/>
    <n v="4"/>
  </r>
  <r>
    <n v="1003"/>
    <s v="A Aldeia dos Amaldiçoados (Wolf Rilla)"/>
    <x v="3"/>
    <x v="3"/>
    <x v="3"/>
    <n v="6"/>
  </r>
  <r>
    <n v="1004"/>
    <s v="A Aventura (Michelangelo Antonioni)"/>
    <x v="3"/>
    <x v="4"/>
    <x v="2"/>
    <n v="5"/>
  </r>
  <r>
    <n v="1005"/>
    <s v="A Batalha de Argel (Gillo Pontecorvo)"/>
    <x v="4"/>
    <x v="4"/>
    <x v="2"/>
    <n v="4"/>
  </r>
  <r>
    <n v="1006"/>
    <s v="À Beira do Abismo (Howard Hawks)"/>
    <x v="5"/>
    <x v="5"/>
    <x v="4"/>
    <n v="7"/>
  </r>
  <r>
    <n v="1007"/>
    <s v="A Bela Adormecida (Clyde Geronimi)"/>
    <x v="6"/>
    <x v="6"/>
    <x v="1"/>
    <n v="6"/>
  </r>
  <r>
    <n v="1008"/>
    <s v="A Bela e a Fera (Gary Trousdale)"/>
    <x v="7"/>
    <x v="3"/>
    <x v="1"/>
    <n v="8"/>
  </r>
  <r>
    <n v="1009"/>
    <s v="A Canção da Estrada (Satyajit Ray)"/>
    <x v="8"/>
    <x v="4"/>
    <x v="2"/>
    <n v="9"/>
  </r>
  <r>
    <n v="1010"/>
    <s v="A Canterbury Tale (Michael Powell)"/>
    <x v="9"/>
    <x v="7"/>
    <x v="4"/>
    <n v="4.5"/>
  </r>
  <r>
    <n v="1011"/>
    <s v="A Ceia dos Acusados (W.S. Van Dyke)"/>
    <x v="10"/>
    <x v="8"/>
    <x v="4"/>
    <n v="3.5"/>
  </r>
  <r>
    <n v="1012"/>
    <s v="A Conversação (Francis Ford Coppola)"/>
    <x v="11"/>
    <x v="9"/>
    <x v="4"/>
    <n v="9"/>
  </r>
  <r>
    <n v="1013"/>
    <s v="A Costela de Adão (George Cukor)"/>
    <x v="12"/>
    <x v="10"/>
    <x v="5"/>
    <n v="8"/>
  </r>
  <r>
    <n v="1014"/>
    <s v="A Dama de Espadas (Thorold Dickinson)"/>
    <x v="12"/>
    <x v="11"/>
    <x v="3"/>
    <n v="7"/>
  </r>
  <r>
    <n v="1015"/>
    <s v="A Dama de Shangai (Orson Welles)"/>
    <x v="13"/>
    <x v="3"/>
    <x v="4"/>
    <n v="6"/>
  </r>
  <r>
    <n v="1016"/>
    <s v="A Dama e o Vagabundo (Clyde Geronimi)"/>
    <x v="8"/>
    <x v="12"/>
    <x v="1"/>
    <n v="5"/>
  </r>
  <r>
    <n v="1017"/>
    <s v="A Dama Fantasma (Robert Siodmak)"/>
    <x v="9"/>
    <x v="12"/>
    <x v="4"/>
    <n v="4.5"/>
  </r>
  <r>
    <n v="1018"/>
    <s v="A Dama Oculta (Alfred Hitchcock)"/>
    <x v="14"/>
    <x v="5"/>
    <x v="4"/>
    <n v="8"/>
  </r>
  <r>
    <n v="1019"/>
    <s v="A Dança dos Vampiros (Roman Polanski)"/>
    <x v="15"/>
    <x v="11"/>
    <x v="3"/>
    <n v="8"/>
  </r>
  <r>
    <n v="1020"/>
    <s v="A Doce Vida (Federico Fellini)"/>
    <x v="3"/>
    <x v="4"/>
    <x v="2"/>
    <n v="7"/>
  </r>
  <r>
    <n v="1021"/>
    <s v="A Dupla Vida de Veronique (Krzysztof Kieslowski)"/>
    <x v="7"/>
    <x v="13"/>
    <x v="5"/>
    <n v="6"/>
  </r>
  <r>
    <n v="1022"/>
    <s v="A Era do Gelo (Chris Wedge)"/>
    <x v="16"/>
    <x v="14"/>
    <x v="1"/>
    <n v="5"/>
  </r>
  <r>
    <n v="1023"/>
    <s v="A Estrada da Vida (Federico Fellini)"/>
    <x v="17"/>
    <x v="4"/>
    <x v="2"/>
    <n v="4"/>
  </r>
  <r>
    <n v="1024"/>
    <s v="A Estrada Perdida (David Lynch)"/>
    <x v="18"/>
    <x v="12"/>
    <x v="4"/>
    <n v="3"/>
  </r>
  <r>
    <n v="1025"/>
    <s v="A Estranha Passageira (Irving Rapper)"/>
    <x v="19"/>
    <x v="15"/>
    <x v="5"/>
    <n v="2"/>
  </r>
  <r>
    <n v="1026"/>
    <s v="A Felicidade Não Se Compra (Frank Capra)"/>
    <x v="5"/>
    <x v="4"/>
    <x v="5"/>
    <n v="3"/>
  </r>
  <r>
    <n v="1027"/>
    <s v="A Fita Branca (Michael Haneke)"/>
    <x v="20"/>
    <x v="12"/>
    <x v="4"/>
    <n v="4"/>
  </r>
  <r>
    <n v="1028"/>
    <s v="A Fortaleza Escondida (Akira Kurosawa)"/>
    <x v="21"/>
    <x v="3"/>
    <x v="6"/>
    <n v="5"/>
  </r>
  <r>
    <n v="1029"/>
    <s v="A Fuga das Galinhas (Peter Lord)"/>
    <x v="22"/>
    <x v="6"/>
    <x v="1"/>
    <n v="4"/>
  </r>
  <r>
    <n v="1030"/>
    <s v="A General (Buster Keaton)"/>
    <x v="23"/>
    <x v="4"/>
    <x v="7"/>
    <n v="3"/>
  </r>
  <r>
    <n v="1031"/>
    <s v="A Grande Ilusão (Jean Renoir)"/>
    <x v="24"/>
    <x v="4"/>
    <x v="2"/>
    <n v="6"/>
  </r>
  <r>
    <n v="1032"/>
    <s v="A Grande Testemunha (Robert Bresson)"/>
    <x v="4"/>
    <x v="4"/>
    <x v="2"/>
    <n v="7"/>
  </r>
  <r>
    <n v="1033"/>
    <s v="A História Real (David Lynch)"/>
    <x v="25"/>
    <x v="7"/>
    <x v="6"/>
    <n v="8"/>
  </r>
  <r>
    <n v="1034"/>
    <s v="A Hora da Zona Morta (David Cronenberg)"/>
    <x v="26"/>
    <x v="16"/>
    <x v="3"/>
    <n v="9"/>
  </r>
  <r>
    <n v="1035"/>
    <s v="A Hora do Lobo (Ingmar Bergman)"/>
    <x v="27"/>
    <x v="17"/>
    <x v="3"/>
    <n v="8"/>
  </r>
  <r>
    <n v="1036"/>
    <s v="A Hora do Pesadelo (Wes Craven)"/>
    <x v="28"/>
    <x v="17"/>
    <x v="3"/>
    <n v="7"/>
  </r>
  <r>
    <n v="1037"/>
    <s v="A Idade do Ouro (Luis Buñuel)"/>
    <x v="29"/>
    <x v="4"/>
    <x v="2"/>
    <n v="6"/>
  </r>
  <r>
    <n v="1038"/>
    <s v="A Ilha do Dr. Moreau (Erle C. Kenton)"/>
    <x v="30"/>
    <x v="12"/>
    <x v="3"/>
    <n v="5"/>
  </r>
  <r>
    <n v="1039"/>
    <s v="A Lenda do Cavaleiro Sem Cabeça (Tim Burton)"/>
    <x v="25"/>
    <x v="11"/>
    <x v="3"/>
    <n v="4"/>
  </r>
  <r>
    <n v="1040"/>
    <s v="A Lista de Schindler (Steven Spielberg)"/>
    <x v="31"/>
    <x v="4"/>
    <x v="2"/>
    <n v="6"/>
  </r>
  <r>
    <n v="1041"/>
    <s v="A Loja da Esquina (Ernst Lubitsch)"/>
    <x v="32"/>
    <x v="5"/>
    <x v="5"/>
    <n v="7"/>
  </r>
  <r>
    <n v="1042"/>
    <s v="A Malvada (Joseph L. Mankiewicz)"/>
    <x v="33"/>
    <x v="4"/>
    <x v="2"/>
    <n v="8"/>
  </r>
  <r>
    <n v="1043"/>
    <s v="A Mão do Diabo (Maurice Tourneur)"/>
    <x v="34"/>
    <x v="17"/>
    <x v="3"/>
    <n v="9"/>
  </r>
  <r>
    <n v="1044"/>
    <s v="A Máquina do Tempo (George Pal)"/>
    <x v="3"/>
    <x v="17"/>
    <x v="6"/>
    <n v="3"/>
  </r>
  <r>
    <n v="1045"/>
    <s v="A Marca da Pantera (Jacques Tourneur)"/>
    <x v="19"/>
    <x v="8"/>
    <x v="3"/>
    <n v="4"/>
  </r>
  <r>
    <n v="1046"/>
    <s v="A Marca da Pantera (Jacques Tourneur)"/>
    <x v="19"/>
    <x v="8"/>
    <x v="5"/>
    <n v="4.5"/>
  </r>
  <r>
    <n v="1047"/>
    <s v="A Marca do Zorro (Fred Niblo)"/>
    <x v="35"/>
    <x v="17"/>
    <x v="6"/>
    <n v="4.5"/>
  </r>
  <r>
    <n v="1048"/>
    <s v="A Mocinha da Fábrica de Fósforos (Aki Kaurismäki)"/>
    <x v="36"/>
    <x v="15"/>
    <x v="7"/>
    <n v="6.5"/>
  </r>
  <r>
    <n v="1049"/>
    <s v="A Morta-Viva (Jacques Tourneur)"/>
    <x v="34"/>
    <x v="3"/>
    <x v="3"/>
    <n v="3"/>
  </r>
  <r>
    <n v="1050"/>
    <s v="A Mosca (David Cronenberg)"/>
    <x v="37"/>
    <x v="12"/>
    <x v="3"/>
    <n v="4"/>
  </r>
  <r>
    <n v="1051"/>
    <s v="A Mosca da Cabeça Branca (Kurt Neumann)"/>
    <x v="21"/>
    <x v="18"/>
    <x v="3"/>
    <n v="5"/>
  </r>
  <r>
    <n v="1052"/>
    <s v="A Mulher do Padeiro (Marcel Pagnol)"/>
    <x v="14"/>
    <x v="8"/>
    <x v="7"/>
    <n v="6"/>
  </r>
  <r>
    <n v="1053"/>
    <s v="A Múmia (Karl Freund)"/>
    <x v="30"/>
    <x v="17"/>
    <x v="3"/>
    <n v="7"/>
  </r>
  <r>
    <n v="1054"/>
    <s v="A Noite do Demônio (Jacques Tourneur)"/>
    <x v="38"/>
    <x v="18"/>
    <x v="3"/>
    <n v="8"/>
  </r>
  <r>
    <n v="1055"/>
    <s v="A Noite dos Mortos-Vivos (George A. Romero)"/>
    <x v="27"/>
    <x v="10"/>
    <x v="3"/>
    <n v="9"/>
  </r>
  <r>
    <n v="1056"/>
    <s v="A Noiva Cadáver (Tim Burton)"/>
    <x v="39"/>
    <x v="14"/>
    <x v="1"/>
    <n v="8"/>
  </r>
  <r>
    <n v="1057"/>
    <s v="A Noiva de Frankenstein (James Whale)"/>
    <x v="40"/>
    <x v="8"/>
    <x v="3"/>
    <n v="7"/>
  </r>
  <r>
    <n v="1058"/>
    <s v="A Noiva Estava de Preto (François Truffaut)"/>
    <x v="27"/>
    <x v="3"/>
    <x v="4"/>
    <n v="6"/>
  </r>
  <r>
    <n v="1059"/>
    <s v="A Nós a Liberdade (René Clair)"/>
    <x v="41"/>
    <x v="19"/>
    <x v="7"/>
    <n v="5"/>
  </r>
  <r>
    <n v="1060"/>
    <s v="A Noviça Rebelde (Robert Wise)"/>
    <x v="42"/>
    <x v="19"/>
    <x v="2"/>
    <n v="4"/>
  </r>
  <r>
    <n v="1061"/>
    <s v="A Paixão de Joana D'Arc (Carl Theodor Dreyer)"/>
    <x v="43"/>
    <x v="4"/>
    <x v="2"/>
    <n v="3"/>
  </r>
  <r>
    <n v="1062"/>
    <s v="A Palavra (Carl Theodor Dreyer)"/>
    <x v="8"/>
    <x v="4"/>
    <x v="2"/>
    <n v="2"/>
  </r>
  <r>
    <n v="1063"/>
    <s v="A Ponte do Rio Kwai (David Lean)"/>
    <x v="38"/>
    <x v="4"/>
    <x v="6"/>
    <n v="3"/>
  </r>
  <r>
    <n v="1064"/>
    <s v="A Primeira Noite de um Homem (Mike Nichols)"/>
    <x v="15"/>
    <x v="20"/>
    <x v="5"/>
    <n v="4"/>
  </r>
  <r>
    <n v="1065"/>
    <s v="A Princesa e o Plebeu (William Wyler)"/>
    <x v="44"/>
    <x v="8"/>
    <x v="5"/>
    <n v="5"/>
  </r>
  <r>
    <n v="1066"/>
    <s v="A Profecia (Richard Donner)"/>
    <x v="45"/>
    <x v="12"/>
    <x v="3"/>
    <n v="6"/>
  </r>
  <r>
    <n v="1067"/>
    <s v="A Queda da Casa Usher (Jean Epstein)"/>
    <x v="43"/>
    <x v="7"/>
    <x v="3"/>
    <n v="7"/>
  </r>
  <r>
    <n v="1068"/>
    <s v="À Queima Roupa (John Boorman)"/>
    <x v="15"/>
    <x v="17"/>
    <x v="0"/>
    <n v="8"/>
  </r>
  <r>
    <n v="1069"/>
    <s v="A Regra do Jogo (Jean Renoir)"/>
    <x v="46"/>
    <x v="2"/>
    <x v="2"/>
    <n v="8"/>
  </r>
  <r>
    <n v="1070"/>
    <s v="A Roda da Fortuna (Vincente Minnelli)"/>
    <x v="44"/>
    <x v="21"/>
    <x v="7"/>
    <n v="7"/>
  </r>
  <r>
    <n v="1071"/>
    <s v="A Tortura do Medo (Michael Powell)"/>
    <x v="3"/>
    <x v="15"/>
    <x v="3"/>
    <n v="6"/>
  </r>
  <r>
    <n v="1072"/>
    <s v="A Touch of Zen (King Hu)"/>
    <x v="47"/>
    <x v="17"/>
    <x v="6"/>
    <n v="5"/>
  </r>
  <r>
    <n v="1073"/>
    <s v="A Última Ordem (Josef von Sternberg)"/>
    <x v="43"/>
    <x v="17"/>
    <x v="6"/>
    <n v="5.5"/>
  </r>
  <r>
    <n v="1074"/>
    <s v="A Um Passo da Eternidade (Fred Zinnemann)"/>
    <x v="44"/>
    <x v="22"/>
    <x v="5"/>
    <n v="5.5"/>
  </r>
  <r>
    <n v="1075"/>
    <s v="A Viagem de Chihiro (Hayao Miyazaki)"/>
    <x v="48"/>
    <x v="9"/>
    <x v="1"/>
    <n v="5"/>
  </r>
  <r>
    <n v="1076"/>
    <s v="A Vida de Brian (Terry Jones)"/>
    <x v="49"/>
    <x v="5"/>
    <x v="7"/>
    <n v="6"/>
  </r>
  <r>
    <n v="1077"/>
    <s v="Aconteceu Naquela Noite (Frank Capra)"/>
    <x v="10"/>
    <x v="4"/>
    <x v="5"/>
    <n v="7.5"/>
  </r>
  <r>
    <n v="1078"/>
    <s v="Acossado (Jean-Luc Godard)"/>
    <x v="3"/>
    <x v="4"/>
    <x v="2"/>
    <n v="7.5"/>
  </r>
  <r>
    <n v="1079"/>
    <s v="Agonia e Glória (Samuel Fuller)"/>
    <x v="50"/>
    <x v="3"/>
    <x v="0"/>
    <n v="7.5"/>
  </r>
  <r>
    <n v="1080"/>
    <s v="Agora Seremos Felizes (Vincente Minnelli)"/>
    <x v="9"/>
    <x v="15"/>
    <x v="5"/>
    <n v="8"/>
  </r>
  <r>
    <n v="1081"/>
    <s v="Aguirre - A Cólera dos Deuses (Werner Herzog)"/>
    <x v="51"/>
    <x v="20"/>
    <x v="6"/>
    <n v="9"/>
  </r>
  <r>
    <n v="1082"/>
    <s v="Akira (Katsuhiro Ôtomo)"/>
    <x v="52"/>
    <x v="12"/>
    <x v="1"/>
    <n v="7.5"/>
  </r>
  <r>
    <n v="1083"/>
    <s v="Aladdin (Ron Clements)"/>
    <x v="53"/>
    <x v="6"/>
    <x v="1"/>
    <n v="7.5"/>
  </r>
  <r>
    <n v="1084"/>
    <s v="Alexandre Nevski (Sergei Eisenstein)"/>
    <x v="14"/>
    <x v="20"/>
    <x v="0"/>
    <n v="6.5"/>
  </r>
  <r>
    <n v="1085"/>
    <s v="Alice (Jan Svankmajer)"/>
    <x v="52"/>
    <x v="18"/>
    <x v="1"/>
    <n v="7"/>
  </r>
  <r>
    <n v="1086"/>
    <s v="Alice no País das Maravilhas (Clyde Geronimi)"/>
    <x v="54"/>
    <x v="1"/>
    <x v="1"/>
    <n v="8"/>
  </r>
  <r>
    <n v="1087"/>
    <s v="Alien - O Oitavo Passageiro (Ridley Scott)"/>
    <x v="49"/>
    <x v="22"/>
    <x v="3"/>
    <n v="7"/>
  </r>
  <r>
    <n v="1088"/>
    <s v="Aliens - O Resgate (James Cameron)"/>
    <x v="37"/>
    <x v="5"/>
    <x v="3"/>
    <n v="6"/>
  </r>
  <r>
    <n v="1089"/>
    <s v="Alma em Suplício (Michael Curtiz)"/>
    <x v="55"/>
    <x v="13"/>
    <x v="4"/>
    <n v="5"/>
  </r>
  <r>
    <n v="1090"/>
    <s v="Almas Perversas (Fritz Lang)"/>
    <x v="55"/>
    <x v="3"/>
    <x v="4"/>
    <n v="7"/>
  </r>
  <r>
    <n v="1091"/>
    <s v="Alphaville (Jean-Luc Godard)"/>
    <x v="42"/>
    <x v="12"/>
    <x v="4"/>
    <n v="8"/>
  </r>
  <r>
    <n v="1092"/>
    <s v="Alucinações do Passado (Adrian Lyne)"/>
    <x v="56"/>
    <x v="18"/>
    <x v="3"/>
    <n v="7"/>
  </r>
  <r>
    <n v="1093"/>
    <s v="Amadeus (Milos Forman)"/>
    <x v="28"/>
    <x v="4"/>
    <x v="2"/>
    <n v="6"/>
  </r>
  <r>
    <n v="1094"/>
    <s v="Ama-me Esta Noite (Rouben Mamoulian)"/>
    <x v="30"/>
    <x v="5"/>
    <x v="7"/>
    <n v="5"/>
  </r>
  <r>
    <n v="1095"/>
    <s v="Amarcord (Federico Fellini)"/>
    <x v="57"/>
    <x v="4"/>
    <x v="2"/>
    <n v="4"/>
  </r>
  <r>
    <n v="1096"/>
    <s v="Amargo Pesadelo (John Boorman)"/>
    <x v="51"/>
    <x v="22"/>
    <x v="6"/>
    <n v="5"/>
  </r>
  <r>
    <n v="1097"/>
    <s v="Amnésia (Christopher Nolan)"/>
    <x v="22"/>
    <x v="23"/>
    <x v="4"/>
    <n v="6"/>
  </r>
  <r>
    <n v="1098"/>
    <s v="Amor à Flor da Pele (Wong Kar-Wai)"/>
    <x v="22"/>
    <x v="13"/>
    <x v="5"/>
    <n v="7"/>
  </r>
  <r>
    <n v="1099"/>
    <s v="Amor, Sublime Amor (Robert Wise)"/>
    <x v="58"/>
    <x v="19"/>
    <x v="2"/>
    <n v="8"/>
  </r>
  <r>
    <n v="1100"/>
    <s v="Amores de Apache (Jacques Becker)"/>
    <x v="59"/>
    <x v="0"/>
    <x v="5"/>
    <n v="7"/>
  </r>
  <r>
    <n v="1101"/>
    <s v="Amores Expressos (Wong Kar-Wai)"/>
    <x v="60"/>
    <x v="24"/>
    <x v="4"/>
    <n v="6"/>
  </r>
  <r>
    <n v="1102"/>
    <s v="Anatomia de um Crime (Otto Preminger)"/>
    <x v="6"/>
    <x v="5"/>
    <x v="4"/>
    <n v="5"/>
  </r>
  <r>
    <n v="1103"/>
    <s v="Andrei Rublev (Andrei Tarkovsky)"/>
    <x v="4"/>
    <x v="4"/>
    <x v="2"/>
    <n v="4"/>
  </r>
  <r>
    <n v="1104"/>
    <s v="Ano Passado em Marienbad (Alain Resnais)"/>
    <x v="58"/>
    <x v="19"/>
    <x v="5"/>
    <n v="5"/>
  </r>
  <r>
    <n v="1105"/>
    <s v="Ao Rufar dos Tambores (John Ford)"/>
    <x v="46"/>
    <x v="3"/>
    <x v="6"/>
    <n v="6"/>
  </r>
  <r>
    <n v="1106"/>
    <s v="Apertem os Cintos! O Piloto Sumiu (David Zucker)"/>
    <x v="50"/>
    <x v="8"/>
    <x v="7"/>
    <n v="7"/>
  </r>
  <r>
    <n v="1107"/>
    <s v="Apocalypse Now (Francis Ford Coppola)"/>
    <x v="49"/>
    <x v="4"/>
    <x v="2"/>
    <n v="4"/>
  </r>
  <r>
    <n v="1108"/>
    <s v="As Aventuras de Robin Hood (Michael Curtiz)"/>
    <x v="14"/>
    <x v="19"/>
    <x v="0"/>
    <n v="6"/>
  </r>
  <r>
    <n v="1109"/>
    <s v="As Aventuras de Tom Jones (Tony Richardson)"/>
    <x v="2"/>
    <x v="21"/>
    <x v="6"/>
    <n v="7"/>
  </r>
  <r>
    <n v="1110"/>
    <s v="As Aventuras do Príncipe Achmed (Lotte Reiniger)"/>
    <x v="61"/>
    <x v="17"/>
    <x v="1"/>
    <n v="8"/>
  </r>
  <r>
    <n v="1111"/>
    <s v="As Bicicletas de Belleville (Sylvain Chomet)"/>
    <x v="62"/>
    <x v="12"/>
    <x v="1"/>
    <n v="9"/>
  </r>
  <r>
    <n v="1112"/>
    <s v="As Férias do Sr. Hulot (Jacques Tati)"/>
    <x v="44"/>
    <x v="10"/>
    <x v="7"/>
    <n v="9"/>
  </r>
  <r>
    <n v="1113"/>
    <s v="As Mulheres (George Cukor)"/>
    <x v="46"/>
    <x v="8"/>
    <x v="7"/>
    <n v="9"/>
  </r>
  <r>
    <n v="1114"/>
    <s v="As Oito Vítimas (Robert Hamer)"/>
    <x v="12"/>
    <x v="4"/>
    <x v="2"/>
    <n v="7"/>
  </r>
  <r>
    <n v="1115"/>
    <s v="As Três Noites de Eva (Preston Sturges)"/>
    <x v="63"/>
    <x v="19"/>
    <x v="5"/>
    <n v="6"/>
  </r>
  <r>
    <n v="1116"/>
    <s v="Asas (William A. Wellman)"/>
    <x v="23"/>
    <x v="17"/>
    <x v="0"/>
    <n v="5"/>
  </r>
  <r>
    <n v="1117"/>
    <s v="Asas do Desejo (Wim Wenders)"/>
    <x v="64"/>
    <x v="19"/>
    <x v="5"/>
    <n v="4"/>
  </r>
  <r>
    <n v="1118"/>
    <s v="Atlantic City (Louis Malle)"/>
    <x v="50"/>
    <x v="8"/>
    <x v="5"/>
    <n v="3"/>
  </r>
  <r>
    <n v="1119"/>
    <s v="Aurora (F.W. Murnau)"/>
    <x v="23"/>
    <x v="4"/>
    <x v="2"/>
    <n v="4"/>
  </r>
  <r>
    <n v="1120"/>
    <s v="Auroras Nascem Tranqüilas (Stanislav Rostotsky)"/>
    <x v="51"/>
    <x v="7"/>
    <x v="0"/>
    <n v="5"/>
  </r>
  <r>
    <n v="1121"/>
    <s v="Badaladas à Meia-Noite (Orson Welles)"/>
    <x v="15"/>
    <x v="13"/>
    <x v="7"/>
    <n v="6"/>
  </r>
  <r>
    <n v="1122"/>
    <s v="Balada do Soldado (Grigori Chukhrai)"/>
    <x v="6"/>
    <x v="0"/>
    <x v="5"/>
    <n v="7"/>
  </r>
  <r>
    <n v="1123"/>
    <s v="Bambi (David Hand)"/>
    <x v="19"/>
    <x v="3"/>
    <x v="1"/>
    <n v="4"/>
  </r>
  <r>
    <n v="1124"/>
    <s v="Barefoot Gen (Mori Masaki)"/>
    <x v="26"/>
    <x v="12"/>
    <x v="1"/>
    <n v="3"/>
  </r>
  <r>
    <n v="1125"/>
    <s v="Barry Lyndon (Stanley Kubrick)"/>
    <x v="65"/>
    <x v="22"/>
    <x v="5"/>
    <n v="2"/>
  </r>
  <r>
    <n v="1126"/>
    <s v="Batman - O Cavaleiro das Trevas (Christopher Nolan)"/>
    <x v="66"/>
    <x v="7"/>
    <x v="0"/>
    <n v="4"/>
  </r>
  <r>
    <n v="1127"/>
    <s v="Batman - O Cavaleiro das Trevas (Christopher Nolan)"/>
    <x v="66"/>
    <x v="7"/>
    <x v="4"/>
    <n v="5"/>
  </r>
  <r>
    <n v="1128"/>
    <s v="Beau Geste (William A. Wellman)"/>
    <x v="46"/>
    <x v="7"/>
    <x v="0"/>
    <n v="6"/>
  </r>
  <r>
    <n v="1129"/>
    <s v="Beijos Proibidos (François Truffaut)"/>
    <x v="27"/>
    <x v="10"/>
    <x v="5"/>
    <n v="7"/>
  </r>
  <r>
    <n v="1130"/>
    <s v="Ben-Hur (William Wyler)"/>
    <x v="6"/>
    <x v="5"/>
    <x v="6"/>
    <n v="8"/>
  </r>
  <r>
    <n v="1131"/>
    <s v="Blade Runner, o Caçador de Andróides (Ridley Scott)"/>
    <x v="67"/>
    <x v="4"/>
    <x v="6"/>
    <n v="7"/>
  </r>
  <r>
    <n v="1132"/>
    <s v="Blow-Up - Depois Daquele Beijo (Michelangelo Antonioni)"/>
    <x v="4"/>
    <x v="10"/>
    <x v="4"/>
    <n v="6"/>
  </r>
  <r>
    <n v="1133"/>
    <s v="Boêmio Encantador (George Cukor)"/>
    <x v="14"/>
    <x v="8"/>
    <x v="7"/>
    <n v="5"/>
  </r>
  <r>
    <n v="1134"/>
    <s v="Bonequinha de Luxo (Blake Edwards)"/>
    <x v="58"/>
    <x v="21"/>
    <x v="7"/>
    <n v="4"/>
  </r>
  <r>
    <n v="1135"/>
    <s v="Bonnie e Clyde - Uma Rajada de Balas (Arthur Penn)"/>
    <x v="15"/>
    <x v="20"/>
    <x v="5"/>
    <n v="3"/>
  </r>
  <r>
    <n v="1136"/>
    <s v="Boudu Salvo das Águas (Jean Renoir)"/>
    <x v="30"/>
    <x v="21"/>
    <x v="7"/>
    <n v="2"/>
  </r>
  <r>
    <n v="1137"/>
    <s v="Branca de Neve e os Sete Anões (Walt Disney)"/>
    <x v="24"/>
    <x v="19"/>
    <x v="1"/>
    <n v="4"/>
  </r>
  <r>
    <n v="1138"/>
    <s v="Brazil - O Filme (Terry Gilliam)"/>
    <x v="68"/>
    <x v="8"/>
    <x v="7"/>
    <n v="5"/>
  </r>
  <r>
    <n v="1139"/>
    <s v="Bullitt (Peter Yates)"/>
    <x v="27"/>
    <x v="7"/>
    <x v="0"/>
    <n v="6"/>
  </r>
  <r>
    <n v="1140"/>
    <s v="Cabíria (Giovanni Pastrone)"/>
    <x v="69"/>
    <x v="17"/>
    <x v="6"/>
    <n v="7"/>
  </r>
  <r>
    <n v="1141"/>
    <s v="Caçada na Noite (John Mackenzie)"/>
    <x v="50"/>
    <x v="23"/>
    <x v="4"/>
    <n v="8"/>
  </r>
  <r>
    <n v="1142"/>
    <s v="Cadáveres Ilustres (Francesco Rosi)"/>
    <x v="45"/>
    <x v="12"/>
    <x v="4"/>
    <n v="9"/>
  </r>
  <r>
    <n v="1143"/>
    <s v="Capitão Blood (Michael Curtiz)"/>
    <x v="40"/>
    <x v="7"/>
    <x v="6"/>
    <n v="7"/>
  </r>
  <r>
    <n v="1144"/>
    <s v="Carrie, a Estranha (Brian De Palma)"/>
    <x v="45"/>
    <x v="17"/>
    <x v="3"/>
    <n v="6"/>
  </r>
  <r>
    <n v="1145"/>
    <s v="Carta de uma Desconhecida (Max Ophüls)"/>
    <x v="13"/>
    <x v="13"/>
    <x v="5"/>
    <n v="5"/>
  </r>
  <r>
    <n v="1146"/>
    <s v="Carter, o Vingador (Mike Hodges)"/>
    <x v="70"/>
    <x v="17"/>
    <x v="0"/>
    <n v="4"/>
  </r>
  <r>
    <n v="1147"/>
    <s v="Casablanca (Michael Curtiz)"/>
    <x v="19"/>
    <x v="4"/>
    <x v="5"/>
    <n v="3"/>
  </r>
  <r>
    <n v="1148"/>
    <s v="Céline et Julie Vont en Bateau (Jacques Rivette)"/>
    <x v="11"/>
    <x v="7"/>
    <x v="4"/>
    <n v="4"/>
  </r>
  <r>
    <n v="1149"/>
    <s v="Chico &amp; Rita (Tono Errando)"/>
    <x v="71"/>
    <x v="14"/>
    <x v="1"/>
    <n v="5"/>
  </r>
  <r>
    <n v="1150"/>
    <s v="Chinatown (Roman Polanski)"/>
    <x v="11"/>
    <x v="4"/>
    <x v="2"/>
    <n v="6"/>
  </r>
  <r>
    <n v="1151"/>
    <s v="Cidadão Kane (Orson Welles)"/>
    <x v="63"/>
    <x v="2"/>
    <x v="2"/>
    <n v="6"/>
  </r>
  <r>
    <n v="1152"/>
    <s v="Cidade de Deus (Fernando Meirelles)"/>
    <x v="16"/>
    <x v="9"/>
    <x v="0"/>
    <n v="5"/>
  </r>
  <r>
    <n v="1153"/>
    <s v="Cidade Nua (Jules Dassin)"/>
    <x v="13"/>
    <x v="3"/>
    <x v="4"/>
    <n v="4"/>
  </r>
  <r>
    <n v="1154"/>
    <s v="Cinderela (Clyde Geronimi)"/>
    <x v="33"/>
    <x v="1"/>
    <x v="1"/>
    <n v="3"/>
  </r>
  <r>
    <n v="1155"/>
    <s v="Com a Maldade na Alma (Robert Aldrich)"/>
    <x v="0"/>
    <x v="16"/>
    <x v="3"/>
    <n v="5"/>
  </r>
  <r>
    <n v="1156"/>
    <s v="Com as Horas Contadas (Rudolph Maté)"/>
    <x v="12"/>
    <x v="17"/>
    <x v="4"/>
    <n v="6"/>
  </r>
  <r>
    <n v="1157"/>
    <s v="Como Treinar o Seu Dragão (Dean DeBlois)"/>
    <x v="71"/>
    <x v="1"/>
    <x v="1"/>
    <n v="7"/>
  </r>
  <r>
    <n v="1158"/>
    <s v="Consciências Mortas (William A. Wellman)"/>
    <x v="34"/>
    <x v="19"/>
    <x v="2"/>
    <n v="8"/>
  </r>
  <r>
    <n v="1159"/>
    <s v="Conspiradores do Prazer (Jan Svankmajer)"/>
    <x v="72"/>
    <x v="1"/>
    <x v="1"/>
    <n v="7"/>
  </r>
  <r>
    <n v="1160"/>
    <s v="Contatos Imediatos do Terceiro Grau (Steven Spielberg)"/>
    <x v="73"/>
    <x v="10"/>
    <x v="6"/>
    <n v="6"/>
  </r>
  <r>
    <n v="1161"/>
    <s v="Contos da Lua Vaga (Kenji Mizoguchi)"/>
    <x v="44"/>
    <x v="4"/>
    <x v="2"/>
    <n v="5"/>
  </r>
  <r>
    <n v="1162"/>
    <s v="Contrastes Humanos (Preston Sturges)"/>
    <x v="63"/>
    <x v="20"/>
    <x v="6"/>
    <n v="4"/>
  </r>
  <r>
    <n v="1163"/>
    <s v="Coração Valente (Mel Gibson)"/>
    <x v="74"/>
    <x v="17"/>
    <x v="0"/>
    <n v="4"/>
  </r>
  <r>
    <n v="1164"/>
    <s v="Coraline e o Mundo Secreto (Henry Selick)"/>
    <x v="20"/>
    <x v="25"/>
    <x v="1"/>
    <n v="3"/>
  </r>
  <r>
    <n v="1165"/>
    <s v="Coronel Blimp - Vida e Morte (Michael Powell)"/>
    <x v="34"/>
    <x v="4"/>
    <x v="5"/>
    <n v="5"/>
  </r>
  <r>
    <n v="1166"/>
    <s v="Corra Lola Corra (Tom Tykwer)"/>
    <x v="25"/>
    <x v="24"/>
    <x v="0"/>
    <n v="6"/>
  </r>
  <r>
    <n v="1167"/>
    <s v="Crepúsculo dos Deuses (Billy Wilder)"/>
    <x v="33"/>
    <x v="4"/>
    <x v="2"/>
    <n v="7"/>
  </r>
  <r>
    <n v="1168"/>
    <s v="Cria Cuervos (Carlos Saura)"/>
    <x v="45"/>
    <x v="5"/>
    <x v="4"/>
    <n v="6"/>
  </r>
  <r>
    <n v="1169"/>
    <s v="Criaturas (Tod Browning)"/>
    <x v="30"/>
    <x v="8"/>
    <x v="3"/>
    <n v="5"/>
  </r>
  <r>
    <n v="1170"/>
    <s v="Crimes e Pecados (Woody Allen)"/>
    <x v="36"/>
    <x v="13"/>
    <x v="7"/>
    <n v="4"/>
  </r>
  <r>
    <n v="1171"/>
    <s v="Crisântemos Tardios (Kenji Mizoguchi)"/>
    <x v="46"/>
    <x v="4"/>
    <x v="2"/>
    <n v="4"/>
  </r>
  <r>
    <n v="1172"/>
    <s v="Cupido É Moleque Teimoso (Leo McCarey)"/>
    <x v="24"/>
    <x v="20"/>
    <x v="5"/>
    <n v="3"/>
  </r>
  <r>
    <n v="1173"/>
    <s v="Curva do Destino (Edgar G. Ulmer)"/>
    <x v="5"/>
    <x v="23"/>
    <x v="4"/>
    <n v="4"/>
  </r>
  <r>
    <n v="1174"/>
    <s v="Dança com Lobos (Kevin Costner)"/>
    <x v="56"/>
    <x v="24"/>
    <x v="6"/>
    <n v="5"/>
  </r>
  <r>
    <n v="1175"/>
    <s v="David Copperfield (George Cukor)"/>
    <x v="40"/>
    <x v="0"/>
    <x v="6"/>
    <n v="6"/>
  </r>
  <r>
    <n v="1176"/>
    <s v="De Repente, num Domingo (François Truffaut)"/>
    <x v="26"/>
    <x v="17"/>
    <x v="4"/>
    <n v="4"/>
  </r>
  <r>
    <n v="1177"/>
    <s v="De Volta para o Futuro (Robert Zemeckis)"/>
    <x v="68"/>
    <x v="10"/>
    <x v="6"/>
    <n v="6"/>
  </r>
  <r>
    <n v="1178"/>
    <s v="Depois do Vendaval (John Ford)"/>
    <x v="59"/>
    <x v="20"/>
    <x v="5"/>
    <n v="7"/>
  </r>
  <r>
    <n v="1179"/>
    <s v="Desafio do Além (Robert Wise)"/>
    <x v="2"/>
    <x v="7"/>
    <x v="3"/>
    <n v="8"/>
  </r>
  <r>
    <n v="1180"/>
    <s v="Desencanto (David Lean)"/>
    <x v="5"/>
    <x v="4"/>
    <x v="2"/>
    <n v="8"/>
  </r>
  <r>
    <n v="1181"/>
    <s v="Diabo a Quatro (Leo McCarey)"/>
    <x v="75"/>
    <x v="19"/>
    <x v="7"/>
    <n v="8"/>
  </r>
  <r>
    <n v="1182"/>
    <s v="Discreto Charme da Burguesia (Luis Buñuel)"/>
    <x v="51"/>
    <x v="5"/>
    <x v="7"/>
    <n v="9"/>
  </r>
  <r>
    <n v="1183"/>
    <s v="Diva - Paixão Perigosa (Jean-Jacques Beineix)"/>
    <x v="76"/>
    <x v="12"/>
    <x v="4"/>
    <n v="9"/>
  </r>
  <r>
    <n v="1184"/>
    <s v="Dogville (Lars Von Trier)"/>
    <x v="62"/>
    <x v="21"/>
    <x v="4"/>
    <n v="8"/>
  </r>
  <r>
    <n v="1185"/>
    <s v="Domícilio Conjugal (François Truffaut)"/>
    <x v="77"/>
    <x v="0"/>
    <x v="7"/>
    <n v="7"/>
  </r>
  <r>
    <n v="1186"/>
    <s v="Donnie Darko (Richard Kelly)"/>
    <x v="48"/>
    <x v="12"/>
    <x v="4"/>
    <n v="6"/>
  </r>
  <r>
    <n v="1187"/>
    <s v="Doutor Jivago (David Lean)"/>
    <x v="42"/>
    <x v="13"/>
    <x v="5"/>
    <n v="5"/>
  </r>
  <r>
    <n v="1188"/>
    <s v="Dr. Fantástico (Stanley Kubrick)"/>
    <x v="0"/>
    <x v="4"/>
    <x v="7"/>
    <n v="5"/>
  </r>
  <r>
    <n v="1189"/>
    <s v="Dr. Mabuse (Fritz Lang)"/>
    <x v="78"/>
    <x v="17"/>
    <x v="3"/>
    <n v="4"/>
  </r>
  <r>
    <n v="1190"/>
    <s v="Dr. Mabuse (Fritz Lang)"/>
    <x v="78"/>
    <x v="17"/>
    <x v="4"/>
    <n v="4"/>
  </r>
  <r>
    <n v="1191"/>
    <s v="Drácula (Francis Ford Coppola)"/>
    <x v="53"/>
    <x v="18"/>
    <x v="3"/>
    <n v="3"/>
  </r>
  <r>
    <n v="1192"/>
    <s v="Drácula (Tod Browning)"/>
    <x v="41"/>
    <x v="24"/>
    <x v="3"/>
    <n v="4"/>
  </r>
  <r>
    <n v="1193"/>
    <s v="Dumbo (Ben Sharpsteen)"/>
    <x v="63"/>
    <x v="12"/>
    <x v="1"/>
    <n v="5"/>
  </r>
  <r>
    <n v="1194"/>
    <s v="Duro de Matar (John McTiernan)"/>
    <x v="52"/>
    <x v="15"/>
    <x v="0"/>
    <n v="6"/>
  </r>
  <r>
    <n v="1195"/>
    <s v="E o Vento Levou (Victor Fleming)"/>
    <x v="46"/>
    <x v="4"/>
    <x v="5"/>
    <n v="5"/>
  </r>
  <r>
    <n v="1196"/>
    <s v="Elegia da Briga (Seijun Suzuki)"/>
    <x v="4"/>
    <x v="17"/>
    <x v="0"/>
    <n v="4"/>
  </r>
  <r>
    <n v="1197"/>
    <s v="Em Busca do Ouro (Charles Chaplin)"/>
    <x v="79"/>
    <x v="4"/>
    <x v="7"/>
    <n v="3"/>
  </r>
  <r>
    <n v="1198"/>
    <s v="Embriaguez do Sucesso (Alexander Mackendrick)"/>
    <x v="38"/>
    <x v="4"/>
    <x v="2"/>
    <n v="3"/>
  </r>
  <r>
    <n v="1199"/>
    <s v="Encurralado (Steven Spielberg)"/>
    <x v="70"/>
    <x v="17"/>
    <x v="0"/>
    <n v="4"/>
  </r>
  <r>
    <n v="1200"/>
    <s v="Ensaio de um Crime (Luis Buñuel)"/>
    <x v="8"/>
    <x v="7"/>
    <x v="4"/>
    <n v="5"/>
  </r>
  <r>
    <n v="1201"/>
    <s v="Entre Amigas (Claude Chabrol)"/>
    <x v="3"/>
    <x v="12"/>
    <x v="4"/>
    <n v="3"/>
  </r>
  <r>
    <n v="1202"/>
    <s v="Era Uma Vez em Tóquio (Yasujiro Ozu)"/>
    <x v="44"/>
    <x v="2"/>
    <x v="2"/>
    <n v="2"/>
  </r>
  <r>
    <n v="1203"/>
    <s v="Era uma Vez na América (Sergio Leone)"/>
    <x v="28"/>
    <x v="19"/>
    <x v="2"/>
    <n v="4"/>
  </r>
  <r>
    <n v="1204"/>
    <s v="Era uma Vez no Oeste (Sergio Leone)"/>
    <x v="27"/>
    <x v="5"/>
    <x v="0"/>
    <n v="5"/>
  </r>
  <r>
    <n v="1205"/>
    <s v="Esperança e Glória (John Boorman)"/>
    <x v="64"/>
    <x v="21"/>
    <x v="7"/>
    <n v="4"/>
  </r>
  <r>
    <n v="1206"/>
    <s v="Esquecer, Nunca (Mervyn LeRoy)"/>
    <x v="24"/>
    <x v="3"/>
    <x v="4"/>
    <n v="5"/>
  </r>
  <r>
    <n v="1207"/>
    <s v="ET - O Extraterrestre (Steven Spielberg)"/>
    <x v="67"/>
    <x v="4"/>
    <x v="2"/>
    <n v="4"/>
  </r>
  <r>
    <n v="1208"/>
    <s v="Eu Acuso! (Abel Gance)"/>
    <x v="14"/>
    <x v="13"/>
    <x v="3"/>
    <n v="5"/>
  </r>
  <r>
    <n v="1209"/>
    <s v="Excalibur (John Boorman)"/>
    <x v="76"/>
    <x v="3"/>
    <x v="6"/>
    <n v="4"/>
  </r>
  <r>
    <n v="1210"/>
    <s v="Faça a Coisa Certa (Spike Lee)"/>
    <x v="36"/>
    <x v="21"/>
    <x v="7"/>
    <n v="5"/>
  </r>
  <r>
    <n v="1211"/>
    <s v="Fale com Ela (Pedro Almodóvar)"/>
    <x v="16"/>
    <x v="4"/>
    <x v="2"/>
    <n v="4"/>
  </r>
  <r>
    <n v="1212"/>
    <s v="Fanny &amp; Alexander (Ingmar Bergman)"/>
    <x v="67"/>
    <x v="4"/>
    <x v="2"/>
    <n v="3"/>
  </r>
  <r>
    <n v="1213"/>
    <s v="Fantasia (James Algar)"/>
    <x v="32"/>
    <x v="13"/>
    <x v="1"/>
    <n v="4"/>
  </r>
  <r>
    <n v="1214"/>
    <s v="Fargo (Joel Coen)"/>
    <x v="72"/>
    <x v="19"/>
    <x v="2"/>
    <n v="4"/>
  </r>
  <r>
    <n v="1215"/>
    <s v="Fausto (F.W. Murnau)"/>
    <x v="61"/>
    <x v="24"/>
    <x v="3"/>
    <n v="5"/>
  </r>
  <r>
    <n v="1216"/>
    <s v="Felicidade (Todd Solondz)"/>
    <x v="80"/>
    <x v="8"/>
    <x v="7"/>
    <n v="6"/>
  </r>
  <r>
    <n v="1217"/>
    <s v="Fitzcarraldo (Werner Herzog)"/>
    <x v="67"/>
    <x v="13"/>
    <x v="6"/>
    <n v="5"/>
  </r>
  <r>
    <n v="1218"/>
    <s v="Fogo de Outono (William Wyler)"/>
    <x v="81"/>
    <x v="5"/>
    <x v="5"/>
    <n v="4"/>
  </r>
  <r>
    <n v="1219"/>
    <s v="Frankenstein (James Whale)"/>
    <x v="41"/>
    <x v="9"/>
    <x v="3"/>
    <n v="5"/>
  </r>
  <r>
    <n v="1220"/>
    <s v="Fugindo do Inferno (John Sturges)"/>
    <x v="2"/>
    <x v="24"/>
    <x v="0"/>
    <n v="6"/>
  </r>
  <r>
    <n v="1221"/>
    <s v="Fullmetal Alchemist (Seiji Mizushima)"/>
    <x v="39"/>
    <x v="16"/>
    <x v="1"/>
    <n v="5"/>
  </r>
  <r>
    <n v="1222"/>
    <s v="Galaxy Express 999 (Rintaro)"/>
    <x v="49"/>
    <x v="16"/>
    <x v="1"/>
    <n v="4"/>
  </r>
  <r>
    <n v="1223"/>
    <s v="Gêmeos, Mórbida Semelhança (David Cronenberg)"/>
    <x v="52"/>
    <x v="7"/>
    <x v="3"/>
    <n v="3"/>
  </r>
  <r>
    <n v="1224"/>
    <s v="Girl Shy (Fred C. Newmeyer)"/>
    <x v="82"/>
    <x v="17"/>
    <x v="0"/>
    <n v="4"/>
  </r>
  <r>
    <n v="1225"/>
    <s v="Gladiador (Ridley Scott)"/>
    <x v="22"/>
    <x v="17"/>
    <x v="0"/>
    <n v="5"/>
  </r>
  <r>
    <n v="1226"/>
    <s v="Golpe de Mestre (George Roy Hill)"/>
    <x v="57"/>
    <x v="8"/>
    <x v="7"/>
    <n v="6"/>
  </r>
  <r>
    <n v="1227"/>
    <s v="Guerra dos Mundos (Byron Haskin)"/>
    <x v="44"/>
    <x v="17"/>
    <x v="0"/>
    <n v="7"/>
  </r>
  <r>
    <n v="1228"/>
    <s v="Guerra dos Mundos (Byron Haskin)"/>
    <x v="44"/>
    <x v="17"/>
    <x v="3"/>
    <n v="5"/>
  </r>
  <r>
    <n v="1229"/>
    <s v="Guerra nas Estrelas: Episódio 4 - Uma Nova Esperança (George Lucas)"/>
    <x v="73"/>
    <x v="4"/>
    <x v="0"/>
    <n v="4"/>
  </r>
  <r>
    <n v="1230"/>
    <s v="Guerra nas Estrelas: Episódio 5 - O Império Contra-Ataca (Irvin Kershner)"/>
    <x v="50"/>
    <x v="20"/>
    <x v="0"/>
    <n v="3"/>
  </r>
  <r>
    <n v="1231"/>
    <s v="Guerra nas Estrelas: Episódio 5 - O Império Contra-Ataca (Irvin Kershner)"/>
    <x v="50"/>
    <x v="20"/>
    <x v="6"/>
    <n v="4"/>
  </r>
  <r>
    <n v="1232"/>
    <s v="Guerra nas Estrelas: Episódio 6 - O Retorno de Jedi (Richard Marquand)"/>
    <x v="26"/>
    <x v="13"/>
    <x v="0"/>
    <n v="5"/>
  </r>
  <r>
    <n v="1233"/>
    <s v="Halloween - A Noite do Terror (John Carpenter)"/>
    <x v="83"/>
    <x v="3"/>
    <x v="3"/>
    <n v="6"/>
  </r>
  <r>
    <n v="1234"/>
    <s v="Hannah e Suas Irmãs (Woody Allen)"/>
    <x v="37"/>
    <x v="22"/>
    <x v="7"/>
    <n v="7"/>
  </r>
  <r>
    <n v="1235"/>
    <s v="Henrique V (Kenneth Branagh)"/>
    <x v="36"/>
    <x v="13"/>
    <x v="0"/>
    <n v="6"/>
  </r>
  <r>
    <n v="1236"/>
    <s v="Herói de Mentira (Preston Sturges)"/>
    <x v="9"/>
    <x v="0"/>
    <x v="7"/>
    <n v="5"/>
  </r>
  <r>
    <n v="1237"/>
    <s v="Hiroshima, Meu Amor (Alain Resnais)"/>
    <x v="6"/>
    <x v="9"/>
    <x v="5"/>
    <n v="6"/>
  </r>
  <r>
    <n v="1238"/>
    <s v="Homem-Aranha 2 (Sam Raimi)"/>
    <x v="84"/>
    <x v="17"/>
    <x v="0"/>
    <n v="6"/>
  </r>
  <r>
    <n v="1239"/>
    <s v="Horizonte Perdido (Frank Capra)"/>
    <x v="24"/>
    <x v="8"/>
    <x v="4"/>
    <n v="7"/>
  </r>
  <r>
    <n v="1240"/>
    <s v="Indiana Jones e a Última Cruzada (Steven Spielberg)"/>
    <x v="36"/>
    <x v="3"/>
    <x v="6"/>
    <n v="7"/>
  </r>
  <r>
    <n v="1241"/>
    <s v="Interlúdio (Alfred Hitchcock)"/>
    <x v="5"/>
    <x v="20"/>
    <x v="5"/>
    <n v="8"/>
  </r>
  <r>
    <n v="1242"/>
    <s v="Interstella 5555 (Leiji Matsumoto)"/>
    <x v="62"/>
    <x v="18"/>
    <x v="1"/>
    <n v="9"/>
  </r>
  <r>
    <n v="1243"/>
    <s v="Intriga Internacional (Alfred Hitchcock)"/>
    <x v="6"/>
    <x v="4"/>
    <x v="6"/>
    <n v="8"/>
  </r>
  <r>
    <n v="1244"/>
    <s v="Intriga Internacional (Alfred Hitchcock)"/>
    <x v="6"/>
    <x v="4"/>
    <x v="4"/>
    <n v="8"/>
  </r>
  <r>
    <n v="1245"/>
    <s v="Invasores de Corpos (Philip Kaufman)"/>
    <x v="83"/>
    <x v="11"/>
    <x v="3"/>
    <n v="8"/>
  </r>
  <r>
    <n v="1246"/>
    <s v="Inverno de Sangue em Veneza (Nicolas Roeg)"/>
    <x v="57"/>
    <x v="22"/>
    <x v="3"/>
    <n v="6"/>
  </r>
  <r>
    <n v="1247"/>
    <s v="Irene, a Teimosa (Gregory La Cava)"/>
    <x v="81"/>
    <x v="22"/>
    <x v="7"/>
    <n v="7"/>
  </r>
  <r>
    <n v="1248"/>
    <s v="It's a Gift (Norman Z. McLeod)"/>
    <x v="10"/>
    <x v="21"/>
    <x v="7"/>
    <n v="6"/>
  </r>
  <r>
    <n v="1249"/>
    <s v="Ivan, o Terrível - Parte I (Sergei Eisenstein)"/>
    <x v="9"/>
    <x v="4"/>
    <x v="2"/>
    <n v="6"/>
  </r>
  <r>
    <n v="1250"/>
    <s v="Janela Indiscreta (Alfred Hitchcock)"/>
    <x v="17"/>
    <x v="4"/>
    <x v="4"/>
    <n v="6"/>
  </r>
  <r>
    <n v="1251"/>
    <s v="Jantar às Oito (George Cukor)"/>
    <x v="75"/>
    <x v="10"/>
    <x v="5"/>
    <n v="6"/>
  </r>
  <r>
    <n v="1252"/>
    <s v="Jejum de Amor (Howard Hawks)"/>
    <x v="32"/>
    <x v="20"/>
    <x v="5"/>
    <n v="6"/>
  </r>
  <r>
    <n v="1253"/>
    <s v="JFK - A Pergunta Que Não Quer Calar (Oliver Stone)"/>
    <x v="7"/>
    <x v="17"/>
    <x v="4"/>
    <n v="4"/>
  </r>
  <r>
    <n v="1254"/>
    <s v="Jogo de Emoções (David Mamet)"/>
    <x v="64"/>
    <x v="3"/>
    <x v="4"/>
    <n v="5"/>
  </r>
  <r>
    <n v="1255"/>
    <s v="Jogo Mortal (Joseph L. Mankiewicz)"/>
    <x v="51"/>
    <x v="23"/>
    <x v="4"/>
    <n v="6"/>
  </r>
  <r>
    <n v="1256"/>
    <s v="Jornada nas Estrelas 2 - A Ira de Kahn (Nicholas Meyer)"/>
    <x v="67"/>
    <x v="7"/>
    <x v="0"/>
    <n v="5"/>
  </r>
  <r>
    <n v="1257"/>
    <s v="Jovem Frankenstein (Mel Brooks)"/>
    <x v="11"/>
    <x v="5"/>
    <x v="7"/>
    <n v="6"/>
  </r>
  <r>
    <n v="1258"/>
    <s v="Jules e Jim - Uma Mulher para Dois (François Truffaut)"/>
    <x v="85"/>
    <x v="4"/>
    <x v="5"/>
    <n v="5"/>
  </r>
  <r>
    <n v="1259"/>
    <s v="Jurassic Park - Parque dos Dinossauros (Steven Spielberg)"/>
    <x v="31"/>
    <x v="17"/>
    <x v="6"/>
    <n v="6"/>
  </r>
  <r>
    <n v="1260"/>
    <s v="Kiki's Delivery Service (Hayao Miyazaki)"/>
    <x v="36"/>
    <x v="12"/>
    <x v="1"/>
    <n v="7"/>
  </r>
  <r>
    <n v="1261"/>
    <s v="Kill Bill: Vol. 1 (Quentin Tarantino)"/>
    <x v="62"/>
    <x v="7"/>
    <x v="0"/>
    <n v="8"/>
  </r>
  <r>
    <n v="1262"/>
    <s v="Kill Bill: Vol. 2 (Quentin Tarantino)"/>
    <x v="84"/>
    <x v="3"/>
    <x v="0"/>
    <n v="6"/>
  </r>
  <r>
    <n v="1263"/>
    <s v="King Kong (Merian C. Cooper)"/>
    <x v="75"/>
    <x v="19"/>
    <x v="0"/>
    <n v="6"/>
  </r>
  <r>
    <n v="1264"/>
    <s v="Kirikou e a Feiticeira (Michel Ocelot)"/>
    <x v="80"/>
    <x v="12"/>
    <x v="1"/>
    <n v="7"/>
  </r>
  <r>
    <n v="1265"/>
    <s v="Kwaidan - As Quatro Faces do Medo (Masaki Kobayashi)"/>
    <x v="0"/>
    <x v="3"/>
    <x v="3"/>
    <n v="8"/>
  </r>
  <r>
    <n v="1266"/>
    <s v="Ladrão de Alcova (Ernst Lubitsch)"/>
    <x v="30"/>
    <x v="19"/>
    <x v="5"/>
    <n v="6"/>
  </r>
  <r>
    <n v="1267"/>
    <s v="Ladrão de Casaca (Alfred Hitchcock)"/>
    <x v="8"/>
    <x v="17"/>
    <x v="4"/>
    <n v="5"/>
  </r>
  <r>
    <n v="1268"/>
    <s v="Ladrões de Bicicletas (Vittorio De Sica)"/>
    <x v="13"/>
    <x v="4"/>
    <x v="2"/>
    <n v="4"/>
  </r>
  <r>
    <n v="1269"/>
    <s v="Laputa, o Castelo no Céu (Hayao Miyazaki)"/>
    <x v="37"/>
    <x v="17"/>
    <x v="1"/>
    <n v="3"/>
  </r>
  <r>
    <n v="1270"/>
    <s v="Laranja Mecânica (Stanley Kubrick)"/>
    <x v="70"/>
    <x v="4"/>
    <x v="2"/>
    <n v="3"/>
  </r>
  <r>
    <n v="1271"/>
    <s v="Laura (Otto Preminger)"/>
    <x v="9"/>
    <x v="22"/>
    <x v="5"/>
    <n v="3"/>
  </r>
  <r>
    <n v="1272"/>
    <s v="Laura (Otto Preminger)"/>
    <x v="9"/>
    <x v="22"/>
    <x v="4"/>
    <n v="2"/>
  </r>
  <r>
    <n v="1273"/>
    <s v="Lawrence da Arábia (David Lean)"/>
    <x v="85"/>
    <x v="4"/>
    <x v="2"/>
    <n v="4"/>
  </r>
  <r>
    <n v="1274"/>
    <s v="Levada da Breca (Howard Hawks)"/>
    <x v="14"/>
    <x v="4"/>
    <x v="5"/>
    <n v="5"/>
  </r>
  <r>
    <n v="1275"/>
    <s v="Ligações Perigosas (Stephen Frears)"/>
    <x v="52"/>
    <x v="8"/>
    <x v="5"/>
    <n v="6"/>
  </r>
  <r>
    <n v="1276"/>
    <s v="Lola Montes (Max Ophüls)"/>
    <x v="8"/>
    <x v="10"/>
    <x v="5"/>
    <n v="7"/>
  </r>
  <r>
    <n v="1277"/>
    <s v="Lone Star - A Estrela Solitária (John Sayles)"/>
    <x v="72"/>
    <x v="23"/>
    <x v="4"/>
    <n v="8"/>
  </r>
  <r>
    <n v="1278"/>
    <s v="Lone Wolf and Cub: Child and Expertise for Rent (Kenji Misumi)"/>
    <x v="51"/>
    <x v="17"/>
    <x v="0"/>
    <n v="6"/>
  </r>
  <r>
    <n v="1279"/>
    <s v="Los Angeles - Cidade Proibida (Curtis Hanson)"/>
    <x v="18"/>
    <x v="10"/>
    <x v="4"/>
    <n v="5"/>
  </r>
  <r>
    <n v="1280"/>
    <s v="Louca Obsessão (Rob Reiner)"/>
    <x v="56"/>
    <x v="17"/>
    <x v="3"/>
    <n v="4"/>
  </r>
  <r>
    <n v="1281"/>
    <s v="Lupin III, o Castelo de Cagliostro (Hayao Miyazaki)"/>
    <x v="49"/>
    <x v="6"/>
    <x v="1"/>
    <n v="5"/>
  </r>
  <r>
    <n v="1282"/>
    <s v="Luzes da Cidade (Charles Chaplin)"/>
    <x v="41"/>
    <x v="4"/>
    <x v="7"/>
    <n v="6"/>
  </r>
  <r>
    <n v="1283"/>
    <s v="M*A*S*H (Robert Altman)"/>
    <x v="77"/>
    <x v="4"/>
    <x v="7"/>
    <n v="7"/>
  </r>
  <r>
    <n v="1284"/>
    <s v="Mad Max 2 - A Caçada Continua (George Miller)"/>
    <x v="76"/>
    <x v="17"/>
    <x v="0"/>
    <n v="8"/>
  </r>
  <r>
    <n v="1285"/>
    <s v="Manhattan (Woody Allen)"/>
    <x v="49"/>
    <x v="19"/>
    <x v="2"/>
    <n v="4"/>
  </r>
  <r>
    <n v="1286"/>
    <s v="Marat/Sade (Peter Brook)"/>
    <x v="15"/>
    <x v="11"/>
    <x v="3"/>
    <n v="3"/>
  </r>
  <r>
    <n v="1287"/>
    <s v="Marcha de Heróis (John Ford)"/>
    <x v="6"/>
    <x v="17"/>
    <x v="6"/>
    <n v="5"/>
  </r>
  <r>
    <n v="1288"/>
    <s v="Maridos e Esposas (Woody Allen)"/>
    <x v="53"/>
    <x v="13"/>
    <x v="7"/>
    <n v="6"/>
  </r>
  <r>
    <n v="1289"/>
    <s v="Marnie, Confissões de uma Ladra (Alfred Hitchcock)"/>
    <x v="0"/>
    <x v="17"/>
    <x v="4"/>
    <n v="7"/>
  </r>
  <r>
    <n v="1290"/>
    <s v="Marujo Intrépido (Victor Fleming)"/>
    <x v="24"/>
    <x v="8"/>
    <x v="6"/>
    <n v="8"/>
  </r>
  <r>
    <n v="1291"/>
    <s v="Mary e Max - Uma Amizade Diferente (Adam Elliot)"/>
    <x v="20"/>
    <x v="25"/>
    <x v="1"/>
    <n v="6"/>
  </r>
  <r>
    <n v="1292"/>
    <s v="Matrix (Andy Wachowski)"/>
    <x v="25"/>
    <x v="23"/>
    <x v="0"/>
    <n v="4"/>
  </r>
  <r>
    <n v="1293"/>
    <s v="Meia-Noite (Mitchell Leisen)"/>
    <x v="46"/>
    <x v="5"/>
    <x v="5"/>
    <n v="5"/>
  </r>
  <r>
    <n v="1294"/>
    <s v="Melhor É Impossível (James L. Brooks)"/>
    <x v="18"/>
    <x v="21"/>
    <x v="7"/>
    <n v="6"/>
  </r>
  <r>
    <n v="1295"/>
    <s v="Memories (Kôji Morimoto)"/>
    <x v="74"/>
    <x v="18"/>
    <x v="1"/>
    <n v="7"/>
  </r>
  <r>
    <n v="1296"/>
    <s v="Metrópolis (Rintaro)"/>
    <x v="48"/>
    <x v="18"/>
    <x v="1"/>
    <n v="8"/>
  </r>
  <r>
    <n v="1297"/>
    <s v="Meu Vizinho Totoro (Hayao Miyazaki)"/>
    <x v="52"/>
    <x v="24"/>
    <x v="6"/>
    <n v="6"/>
  </r>
  <r>
    <n v="1298"/>
    <s v="Meu Vizinho Totoro (Hayao Miyazaki)"/>
    <x v="52"/>
    <x v="24"/>
    <x v="1"/>
    <n v="5"/>
  </r>
  <r>
    <n v="1299"/>
    <s v="Milagre na Rua 34 (George Seaton)"/>
    <x v="86"/>
    <x v="22"/>
    <x v="5"/>
    <n v="4"/>
  </r>
  <r>
    <n v="1300"/>
    <s v="Millennium Actress (Satoshi Kon)"/>
    <x v="48"/>
    <x v="17"/>
    <x v="1"/>
    <n v="3"/>
  </r>
  <r>
    <n v="1301"/>
    <s v="Minha Querida Dama (George Cukor)"/>
    <x v="0"/>
    <x v="22"/>
    <x v="7"/>
    <n v="5"/>
  </r>
  <r>
    <n v="1302"/>
    <s v="Minha Vida de Cachorro (Lasse Hallström)"/>
    <x v="68"/>
    <x v="15"/>
    <x v="7"/>
    <n v="5"/>
  </r>
  <r>
    <n v="1303"/>
    <s v="Miragem (Edward Dmytryk)"/>
    <x v="4"/>
    <x v="12"/>
    <x v="4"/>
    <n v="5"/>
  </r>
  <r>
    <n v="1304"/>
    <s v="Mister Roberts (John Ford)"/>
    <x v="8"/>
    <x v="15"/>
    <x v="7"/>
    <n v="5"/>
  </r>
  <r>
    <n v="1305"/>
    <s v="Mogli - O Menino Lobo (Wolfgang Reitherman)"/>
    <x v="15"/>
    <x v="14"/>
    <x v="1"/>
    <n v="5"/>
  </r>
  <r>
    <n v="1306"/>
    <s v="Monstros S.A. (Peter Docter)"/>
    <x v="48"/>
    <x v="17"/>
    <x v="1"/>
    <n v="5"/>
  </r>
  <r>
    <n v="1307"/>
    <s v="Monty Phyton - Em Busca do Cálice Sagrado (Terry Gilliam)"/>
    <x v="65"/>
    <x v="7"/>
    <x v="6"/>
    <n v="5"/>
  </r>
  <r>
    <n v="1308"/>
    <s v="Morangos Silvestres (Ingmar Bergman)"/>
    <x v="38"/>
    <x v="4"/>
    <x v="2"/>
    <n v="3"/>
  </r>
  <r>
    <n v="1309"/>
    <s v="Morte ao Vivo (Alejandro Amenábar)"/>
    <x v="72"/>
    <x v="3"/>
    <x v="3"/>
    <n v="3"/>
  </r>
  <r>
    <n v="1310"/>
    <s v="Morte Sem Glória (Robert Aldrich)"/>
    <x v="87"/>
    <x v="3"/>
    <x v="0"/>
    <n v="3"/>
  </r>
  <r>
    <n v="1311"/>
    <s v="Moscou Contra 007 (Terence Young)"/>
    <x v="2"/>
    <x v="7"/>
    <x v="0"/>
    <n v="3"/>
  </r>
  <r>
    <n v="1312"/>
    <s v="Muito Além do Jardim (Hal Ashby)"/>
    <x v="49"/>
    <x v="13"/>
    <x v="7"/>
    <n v="3"/>
  </r>
  <r>
    <n v="1313"/>
    <s v="Mulher de Verdade (Preston Sturges)"/>
    <x v="19"/>
    <x v="5"/>
    <x v="5"/>
    <n v="3"/>
  </r>
  <r>
    <n v="1314"/>
    <s v="Mulheres à Beira de um Ataque de Nervos (Pedro Almodóvar)"/>
    <x v="52"/>
    <x v="15"/>
    <x v="7"/>
    <n v="4"/>
  </r>
  <r>
    <n v="1315"/>
    <s v="Na Solidão da Noite (Alberto Cavalcanti)"/>
    <x v="55"/>
    <x v="22"/>
    <x v="3"/>
    <n v="4"/>
  </r>
  <r>
    <n v="1316"/>
    <s v="Napoleão (Abel Gance)"/>
    <x v="23"/>
    <x v="4"/>
    <x v="2"/>
    <n v="4"/>
  </r>
  <r>
    <n v="1317"/>
    <s v="Nashville (Robert Altman)"/>
    <x v="11"/>
    <x v="4"/>
    <x v="2"/>
    <n v="4"/>
  </r>
  <r>
    <n v="1318"/>
    <s v="Nausicaä do Vale dos Ventos (Hayao Miyazaki)"/>
    <x v="28"/>
    <x v="17"/>
    <x v="1"/>
    <n v="4"/>
  </r>
  <r>
    <n v="1319"/>
    <s v="Neon Genesis Evangelion: The End of Evangelion (Hideaki Anno)"/>
    <x v="18"/>
    <x v="12"/>
    <x v="1"/>
    <n v="4"/>
  </r>
  <r>
    <n v="1320"/>
    <s v="Neste Mundo e no Outro (Michael Powell)"/>
    <x v="5"/>
    <x v="22"/>
    <x v="5"/>
    <n v="5"/>
  </r>
  <r>
    <n v="1321"/>
    <s v="Nikita (Luc Besson)"/>
    <x v="56"/>
    <x v="3"/>
    <x v="0"/>
    <n v="5"/>
  </r>
  <r>
    <n v="1322"/>
    <s v="Ninja Scroll (Yoshiaki Kawajiri)"/>
    <x v="31"/>
    <x v="18"/>
    <x v="1"/>
    <n v="5"/>
  </r>
  <r>
    <n v="1323"/>
    <s v="Ninotchka (Ernst Lubitsch)"/>
    <x v="46"/>
    <x v="9"/>
    <x v="7"/>
    <n v="5"/>
  </r>
  <r>
    <n v="1324"/>
    <s v="No Calor da Noite (Norman Jewison)"/>
    <x v="15"/>
    <x v="22"/>
    <x v="4"/>
    <n v="5"/>
  </r>
  <r>
    <n v="1325"/>
    <s v="No Silêncio da Noite (Nicholas Ray)"/>
    <x v="33"/>
    <x v="24"/>
    <x v="4"/>
    <n v="6"/>
  </r>
  <r>
    <n v="1326"/>
    <s v="No Tempo das Diligências (John Ford)"/>
    <x v="46"/>
    <x v="4"/>
    <x v="0"/>
    <n v="6"/>
  </r>
  <r>
    <n v="1327"/>
    <s v="Noivo Neurótico, Noiva Nervosa (Woody Allen)"/>
    <x v="73"/>
    <x v="4"/>
    <x v="7"/>
    <n v="6"/>
  </r>
  <r>
    <n v="1328"/>
    <s v="Nosferatu (F.W. Murnau)"/>
    <x v="78"/>
    <x v="19"/>
    <x v="3"/>
    <n v="6"/>
  </r>
  <r>
    <n v="1329"/>
    <s v="Nossa Hospitalidade (Buster Keaton)"/>
    <x v="88"/>
    <x v="8"/>
    <x v="7"/>
    <n v="6"/>
  </r>
  <r>
    <n v="1330"/>
    <s v="Nove Rainhas (Fabián Bielinsky)"/>
    <x v="48"/>
    <x v="17"/>
    <x v="4"/>
    <n v="7"/>
  </r>
  <r>
    <n v="1331"/>
    <s v="Núpcias de Escândalo (George Cukor)"/>
    <x v="32"/>
    <x v="4"/>
    <x v="5"/>
    <n v="7"/>
  </r>
  <r>
    <n v="1332"/>
    <s v="O Amigo Americano (Wim Wenders)"/>
    <x v="73"/>
    <x v="12"/>
    <x v="4"/>
    <n v="7"/>
  </r>
  <r>
    <n v="1333"/>
    <s v="O Anjo Exterminador (Luis Buñuel)"/>
    <x v="85"/>
    <x v="13"/>
    <x v="4"/>
    <n v="7"/>
  </r>
  <r>
    <n v="1334"/>
    <s v="O Apartamento (Gilles Mimouni)"/>
    <x v="72"/>
    <x v="17"/>
    <x v="4"/>
    <n v="7"/>
  </r>
  <r>
    <n v="1335"/>
    <s v="O Artista (Michel Hazanavicius)"/>
    <x v="89"/>
    <x v="21"/>
    <x v="7"/>
    <n v="7"/>
  </r>
  <r>
    <n v="1336"/>
    <s v="O Atalante (Jean Vigo)"/>
    <x v="10"/>
    <x v="4"/>
    <x v="2"/>
    <n v="7"/>
  </r>
  <r>
    <n v="1337"/>
    <s v="O Autômato (Carl Boese)"/>
    <x v="35"/>
    <x v="17"/>
    <x v="3"/>
    <n v="7"/>
  </r>
  <r>
    <n v="1338"/>
    <s v="O Bebê de Rosemary (Roman Polanski)"/>
    <x v="27"/>
    <x v="20"/>
    <x v="3"/>
    <n v="8"/>
  </r>
  <r>
    <n v="1339"/>
    <s v="O Bom Pastor (Leo McCarey)"/>
    <x v="9"/>
    <x v="15"/>
    <x v="7"/>
    <n v="8"/>
  </r>
  <r>
    <n v="1340"/>
    <s v="O Boulevard do Crime (Marcel Carné)"/>
    <x v="55"/>
    <x v="4"/>
    <x v="2"/>
    <n v="8"/>
  </r>
  <r>
    <n v="1341"/>
    <s v="O Cão dos Baskervilles (Sidney Lanfield)"/>
    <x v="46"/>
    <x v="3"/>
    <x v="4"/>
    <n v="8"/>
  </r>
  <r>
    <n v="1342"/>
    <s v="O Carteiro e o Poeta (Michael Radford)"/>
    <x v="60"/>
    <x v="15"/>
    <x v="5"/>
    <n v="8"/>
  </r>
  <r>
    <n v="1343"/>
    <s v="O Caso Mattei (Francesco Rosi)"/>
    <x v="51"/>
    <x v="12"/>
    <x v="4"/>
    <n v="8"/>
  </r>
  <r>
    <n v="1344"/>
    <s v="O Castelo Animado (Hayao Miyazaki)"/>
    <x v="84"/>
    <x v="3"/>
    <x v="1"/>
    <n v="7.5"/>
  </r>
  <r>
    <n v="1345"/>
    <s v="O Colecionador (William Wyler)"/>
    <x v="42"/>
    <x v="12"/>
    <x v="3"/>
    <n v="7.5"/>
  </r>
  <r>
    <n v="1346"/>
    <s v="O Conde de Monte Cristo (Rowland V. Lee)"/>
    <x v="10"/>
    <x v="13"/>
    <x v="6"/>
    <n v="7.5"/>
  </r>
  <r>
    <n v="1347"/>
    <s v="O Conformista (Bernardo Bertolucci)"/>
    <x v="77"/>
    <x v="4"/>
    <x v="2"/>
    <n v="8"/>
  </r>
  <r>
    <n v="1348"/>
    <s v="O Cozinheiro, o Ladrão, Sua Mulher e o Amante (Peter Greenaway)"/>
    <x v="36"/>
    <x v="3"/>
    <x v="3"/>
    <n v="8"/>
  </r>
  <r>
    <n v="1349"/>
    <s v="O Crime do Sr. Lange (Jean Renoir)"/>
    <x v="81"/>
    <x v="8"/>
    <x v="7"/>
    <n v="8"/>
  </r>
  <r>
    <n v="1350"/>
    <s v="O Demônio da Argélia (Julien Duvivier)"/>
    <x v="24"/>
    <x v="8"/>
    <x v="5"/>
    <n v="8"/>
  </r>
  <r>
    <n v="1351"/>
    <s v="O Despertar dos Mortos (George A. Romero)"/>
    <x v="83"/>
    <x v="3"/>
    <x v="3"/>
    <n v="8"/>
  </r>
  <r>
    <n v="1352"/>
    <s v="O Desprezo (Jean-Luc Godard)"/>
    <x v="2"/>
    <x v="4"/>
    <x v="2"/>
    <n v="8"/>
  </r>
  <r>
    <n v="1353"/>
    <s v="O Dia da Besta (Álex de la Iglesia)"/>
    <x v="74"/>
    <x v="18"/>
    <x v="3"/>
    <n v="8"/>
  </r>
  <r>
    <n v="1354"/>
    <s v="O Dia do Gafanhoto (John Schlesinger)"/>
    <x v="65"/>
    <x v="16"/>
    <x v="3"/>
    <n v="8"/>
  </r>
  <r>
    <n v="1355"/>
    <s v="O Dorminhoco (Woody Allen)"/>
    <x v="57"/>
    <x v="15"/>
    <x v="7"/>
    <n v="9"/>
  </r>
  <r>
    <n v="1356"/>
    <s v="O Encouraçado Potekim (Sergei Eisenstein)"/>
    <x v="79"/>
    <x v="2"/>
    <x v="2"/>
    <n v="9"/>
  </r>
  <r>
    <n v="1357"/>
    <s v="O Enigma de Outro Mundo (John Carpenter)"/>
    <x v="67"/>
    <x v="3"/>
    <x v="0"/>
    <n v="9"/>
  </r>
  <r>
    <n v="1358"/>
    <s v="O Espelho (Andrei Tarkovsky)"/>
    <x v="65"/>
    <x v="4"/>
    <x v="2"/>
    <n v="9"/>
  </r>
  <r>
    <n v="1359"/>
    <s v="O Estranho Mundo de Jack (Henry Selick)"/>
    <x v="31"/>
    <x v="18"/>
    <x v="1"/>
    <n v="5"/>
  </r>
  <r>
    <n v="1360"/>
    <s v="O Exorcista (William Friedkin)"/>
    <x v="57"/>
    <x v="22"/>
    <x v="3"/>
    <n v="6"/>
  </r>
  <r>
    <n v="1361"/>
    <s v="O Expresso de Shangai (Josef von Sternberg)"/>
    <x v="30"/>
    <x v="0"/>
    <x v="6"/>
    <n v="7"/>
  </r>
  <r>
    <n v="1362"/>
    <s v="O Exterminador do Futuro (James Cameron)"/>
    <x v="28"/>
    <x v="15"/>
    <x v="0"/>
    <n v="7"/>
  </r>
  <r>
    <n v="1363"/>
    <s v="O Exterminador do Futuro 2 - O Julgamento Final (James Cameron)"/>
    <x v="7"/>
    <x v="13"/>
    <x v="0"/>
    <n v="7"/>
  </r>
  <r>
    <n v="1364"/>
    <s v="O Fabuloso Destino de Amélie Poulain (Jean-Pierre Jeunet)"/>
    <x v="48"/>
    <x v="5"/>
    <x v="5"/>
    <n v="7"/>
  </r>
  <r>
    <n v="1365"/>
    <s v="O Falcão dos Mares (Raoul Walsh)"/>
    <x v="54"/>
    <x v="17"/>
    <x v="0"/>
    <n v="7"/>
  </r>
  <r>
    <n v="1366"/>
    <s v="O Fantasma da Ópera (Rupert Julian)"/>
    <x v="79"/>
    <x v="21"/>
    <x v="3"/>
    <n v="7"/>
  </r>
  <r>
    <n v="1367"/>
    <s v="O Fantasma do Futuro (Mamoru Oshî)"/>
    <x v="74"/>
    <x v="12"/>
    <x v="1"/>
    <n v="8"/>
  </r>
  <r>
    <n v="1368"/>
    <s v="O Fantástico Sr. Raposo (Wes Anderson)"/>
    <x v="20"/>
    <x v="16"/>
    <x v="1"/>
    <n v="8"/>
  </r>
  <r>
    <n v="1369"/>
    <s v="O Filho de Frankenstein (Rowland V. Lee)"/>
    <x v="46"/>
    <x v="11"/>
    <x v="3"/>
    <n v="8"/>
  </r>
  <r>
    <n v="1370"/>
    <s v="O Gabinete das Figuras de Cera (Paul Leni)"/>
    <x v="82"/>
    <x v="18"/>
    <x v="3"/>
    <n v="8"/>
  </r>
  <r>
    <n v="1371"/>
    <s v="O Gabinete do Doutor Caligari (Robert Wiene)"/>
    <x v="90"/>
    <x v="13"/>
    <x v="3"/>
    <n v="8"/>
  </r>
  <r>
    <n v="1372"/>
    <s v="O Galante Mr. Deeds (Frank Capra)"/>
    <x v="81"/>
    <x v="5"/>
    <x v="7"/>
    <n v="8"/>
  </r>
  <r>
    <n v="1373"/>
    <s v="O Gato e o Canário (Paul Leni)"/>
    <x v="23"/>
    <x v="12"/>
    <x v="4"/>
    <n v="9"/>
  </r>
  <r>
    <n v="1374"/>
    <s v="O Gato Preto (Edgar G. Ulmer)"/>
    <x v="10"/>
    <x v="18"/>
    <x v="3"/>
    <n v="9"/>
  </r>
  <r>
    <n v="1375"/>
    <s v="O Gavião do Mar (Michael Curtiz)"/>
    <x v="32"/>
    <x v="3"/>
    <x v="6"/>
    <n v="9"/>
  </r>
  <r>
    <n v="1376"/>
    <s v="O Gigante de Ferro (Brad Bird)"/>
    <x v="25"/>
    <x v="18"/>
    <x v="1"/>
    <n v="9"/>
  </r>
  <r>
    <n v="1377"/>
    <s v="O Grande Desfile (King Vidor)"/>
    <x v="79"/>
    <x v="13"/>
    <x v="5"/>
    <n v="9"/>
  </r>
  <r>
    <n v="1378"/>
    <s v="O Grande Ditador (Charles Chaplin)"/>
    <x v="32"/>
    <x v="20"/>
    <x v="7"/>
    <n v="4"/>
  </r>
  <r>
    <n v="1379"/>
    <s v="O Grande Motim (Frank Lloyd)"/>
    <x v="40"/>
    <x v="5"/>
    <x v="6"/>
    <n v="4"/>
  </r>
  <r>
    <n v="1380"/>
    <s v="O Guarda (Edward F. Cline)"/>
    <x v="32"/>
    <x v="8"/>
    <x v="7"/>
    <n v="4"/>
  </r>
  <r>
    <n v="1381"/>
    <s v="O Homem de Palha (Robin Hardy)"/>
    <x v="57"/>
    <x v="12"/>
    <x v="3"/>
    <n v="4"/>
  </r>
  <r>
    <n v="1382"/>
    <s v="O Homem Invisível (James Whale)"/>
    <x v="75"/>
    <x v="15"/>
    <x v="3"/>
    <n v="4"/>
  </r>
  <r>
    <n v="1383"/>
    <s v="O Homem Mosca (Fred C. Newmeyer)"/>
    <x v="88"/>
    <x v="8"/>
    <x v="0"/>
    <n v="4"/>
  </r>
  <r>
    <n v="1384"/>
    <s v="O Homem Que Queria Ser Rei (John Huston)"/>
    <x v="65"/>
    <x v="8"/>
    <x v="6"/>
    <n v="4"/>
  </r>
  <r>
    <n v="1385"/>
    <s v="O Homem Que Ri (Paul Leni)"/>
    <x v="23"/>
    <x v="23"/>
    <x v="3"/>
    <n v="4"/>
  </r>
  <r>
    <n v="1386"/>
    <s v="O Homem Que Sabia Demais (Alfred Hitchcock)"/>
    <x v="87"/>
    <x v="3"/>
    <x v="6"/>
    <n v="5"/>
  </r>
  <r>
    <n v="1387"/>
    <s v="O Iluminado (Stanley Kubrick)"/>
    <x v="50"/>
    <x v="9"/>
    <x v="3"/>
    <n v="5"/>
  </r>
  <r>
    <n v="1388"/>
    <s v="O Incrível Homem Que Encolheu (Jack Arnold)"/>
    <x v="38"/>
    <x v="7"/>
    <x v="3"/>
    <n v="5"/>
  </r>
  <r>
    <n v="1389"/>
    <s v="O Indomado (Martin Ritt)"/>
    <x v="2"/>
    <x v="13"/>
    <x v="0"/>
    <n v="5"/>
  </r>
  <r>
    <n v="1390"/>
    <s v="O Inimigo Público (William A. Wellman)"/>
    <x v="41"/>
    <x v="22"/>
    <x v="0"/>
    <n v="5"/>
  </r>
  <r>
    <n v="1391"/>
    <s v="O Inquilino (Roman Polanski)"/>
    <x v="45"/>
    <x v="3"/>
    <x v="3"/>
    <n v="5"/>
  </r>
  <r>
    <n v="1392"/>
    <s v="O Intendente Sansho (Kenji Mizoguchi)"/>
    <x v="17"/>
    <x v="4"/>
    <x v="2"/>
    <n v="5"/>
  </r>
  <r>
    <n v="1393"/>
    <s v="O Joelho de Claire (Eric Rohmer)"/>
    <x v="77"/>
    <x v="15"/>
    <x v="5"/>
    <n v="5"/>
  </r>
  <r>
    <n v="1394"/>
    <s v="O Ladrão de Bagdá (Ludwig Berger)"/>
    <x v="32"/>
    <x v="10"/>
    <x v="6"/>
    <n v="6"/>
  </r>
  <r>
    <n v="1395"/>
    <s v="O Leopardo (Luchino Visconti)"/>
    <x v="2"/>
    <x v="4"/>
    <x v="2"/>
    <n v="6"/>
  </r>
  <r>
    <n v="1396"/>
    <s v="O Lobisomem (George Waggner)"/>
    <x v="63"/>
    <x v="3"/>
    <x v="3"/>
    <n v="6"/>
  </r>
  <r>
    <n v="1397"/>
    <s v="O Lobo do Mar (Michael Curtiz)"/>
    <x v="63"/>
    <x v="3"/>
    <x v="6"/>
    <n v="6"/>
  </r>
  <r>
    <n v="1398"/>
    <s v="O Mágico (Sylvain Chomet)"/>
    <x v="71"/>
    <x v="14"/>
    <x v="1"/>
    <n v="6"/>
  </r>
  <r>
    <n v="1399"/>
    <s v="O Mágico de Oz (Victor Fleming)"/>
    <x v="46"/>
    <x v="4"/>
    <x v="6"/>
    <n v="6"/>
  </r>
  <r>
    <n v="1400"/>
    <s v="O Mais Longo dos Dias (Ken Annakin)"/>
    <x v="85"/>
    <x v="0"/>
    <x v="0"/>
    <n v="6"/>
  </r>
  <r>
    <n v="1401"/>
    <s v="O Massacre da Serra Elétrica (Tobe Hooper)"/>
    <x v="11"/>
    <x v="3"/>
    <x v="3"/>
    <n v="7"/>
  </r>
  <r>
    <n v="1402"/>
    <s v="O Matador (John Woo)"/>
    <x v="36"/>
    <x v="17"/>
    <x v="0"/>
    <n v="7"/>
  </r>
  <r>
    <n v="1403"/>
    <s v="O Medo Devora a Alma (Rainer Werner Fassbinder)"/>
    <x v="11"/>
    <x v="22"/>
    <x v="5"/>
    <n v="7"/>
  </r>
  <r>
    <n v="1404"/>
    <s v="O Mensageiro do Diabo (Charles Laughton)"/>
    <x v="8"/>
    <x v="4"/>
    <x v="2"/>
    <n v="7"/>
  </r>
  <r>
    <n v="1405"/>
    <s v="O Milhão (René Clair)"/>
    <x v="41"/>
    <x v="5"/>
    <x v="7"/>
    <n v="7"/>
  </r>
  <r>
    <n v="1406"/>
    <s v="O Mistério da Torre (Charles Crichton)"/>
    <x v="54"/>
    <x v="5"/>
    <x v="7"/>
    <n v="7"/>
  </r>
  <r>
    <n v="1407"/>
    <s v="O Monstro do Ártico (Christian Nyby)"/>
    <x v="54"/>
    <x v="11"/>
    <x v="3"/>
    <n v="7"/>
  </r>
  <r>
    <n v="1408"/>
    <s v="O Morro dos Ventos Uivantes (William Wyler)"/>
    <x v="46"/>
    <x v="13"/>
    <x v="5"/>
    <n v="7"/>
  </r>
  <r>
    <n v="1409"/>
    <s v="O Mundo em Perigo (Gordon Douglas)"/>
    <x v="17"/>
    <x v="18"/>
    <x v="3"/>
    <n v="7"/>
  </r>
  <r>
    <n v="1410"/>
    <s v="O Nome da Rosa (Jean-Jacques Annaud)"/>
    <x v="37"/>
    <x v="3"/>
    <x v="4"/>
    <n v="7"/>
  </r>
  <r>
    <n v="1411"/>
    <s v="O Operário (Brad Anderson)"/>
    <x v="62"/>
    <x v="17"/>
    <x v="4"/>
    <n v="7"/>
  </r>
  <r>
    <n v="1412"/>
    <s v="O Paciente Inglês (Anthony Minghella)"/>
    <x v="72"/>
    <x v="0"/>
    <x v="5"/>
    <n v="7"/>
  </r>
  <r>
    <n v="1413"/>
    <s v="O Perigoso Adeus (Robert Altman)"/>
    <x v="57"/>
    <x v="3"/>
    <x v="4"/>
    <n v="7"/>
  </r>
  <r>
    <n v="1414"/>
    <s v="O Piano (Jane Campion)"/>
    <x v="31"/>
    <x v="9"/>
    <x v="5"/>
    <n v="8"/>
  </r>
  <r>
    <n v="1415"/>
    <s v="O Picolino (Mark Sandrich)"/>
    <x v="40"/>
    <x v="13"/>
    <x v="7"/>
    <n v="8"/>
  </r>
  <r>
    <n v="1416"/>
    <s v="O Pirata Sangrento (Robert Siodmak)"/>
    <x v="59"/>
    <x v="17"/>
    <x v="0"/>
    <n v="8"/>
  </r>
  <r>
    <n v="1417"/>
    <s v="O Planeta dos Macacos (Franklin J. Schaffner)"/>
    <x v="27"/>
    <x v="3"/>
    <x v="0"/>
    <n v="8"/>
  </r>
  <r>
    <n v="1418"/>
    <s v="O Planeta Selvagem (René Laloux)"/>
    <x v="57"/>
    <x v="12"/>
    <x v="1"/>
    <n v="8"/>
  </r>
  <r>
    <n v="1419"/>
    <s v="O Poderoso Chefão (Francis Ford Coppola)"/>
    <x v="51"/>
    <x v="2"/>
    <x v="2"/>
    <n v="8"/>
  </r>
  <r>
    <n v="1420"/>
    <s v="O Poderoso Chefão 2 (Francis Ford Coppola)"/>
    <x v="11"/>
    <x v="2"/>
    <x v="2"/>
    <n v="8"/>
  </r>
  <r>
    <n v="1421"/>
    <s v="O Prisioneiro de Zenda (John Cromwell)"/>
    <x v="24"/>
    <x v="0"/>
    <x v="6"/>
    <n v="8"/>
  </r>
  <r>
    <n v="1422"/>
    <s v="O Que Terá Acontecido a Baby Jane? (Robert Aldrich)"/>
    <x v="85"/>
    <x v="13"/>
    <x v="3"/>
    <n v="8"/>
  </r>
  <r>
    <n v="1423"/>
    <s v="O Quinteto da Morte (Alexander Mackendrick)"/>
    <x v="8"/>
    <x v="0"/>
    <x v="7"/>
    <n v="8"/>
  </r>
  <r>
    <n v="1424"/>
    <s v="O Rei Leão (Rob Minkoff)"/>
    <x v="60"/>
    <x v="3"/>
    <x v="1"/>
    <n v="8"/>
  </r>
  <r>
    <n v="1425"/>
    <s v="O Resgate do Soldado Ryan (Steven Spielberg)"/>
    <x v="80"/>
    <x v="13"/>
    <x v="0"/>
    <n v="9"/>
  </r>
  <r>
    <n v="1426"/>
    <s v="O Retrato de Dorian Gray (Albert Lewin)"/>
    <x v="55"/>
    <x v="17"/>
    <x v="3"/>
    <n v="9"/>
  </r>
  <r>
    <n v="1427"/>
    <s v="O Retrato de Jennie (William Dieterle)"/>
    <x v="13"/>
    <x v="17"/>
    <x v="4"/>
    <n v="9"/>
  </r>
  <r>
    <n v="1428"/>
    <s v="O Salário do Medo (Henri-Georges Clouzot)"/>
    <x v="44"/>
    <x v="20"/>
    <x v="6"/>
    <n v="9"/>
  </r>
  <r>
    <n v="1429"/>
    <s v="O Samurai Dominante (Hiroshi Inagaki)"/>
    <x v="87"/>
    <x v="0"/>
    <x v="0"/>
    <n v="9"/>
  </r>
  <r>
    <n v="1430"/>
    <s v="O Senhor das Moscas (Peter Brook)"/>
    <x v="2"/>
    <x v="16"/>
    <x v="3"/>
    <n v="9"/>
  </r>
  <r>
    <n v="1431"/>
    <s v="O Senhor dos Anéis - A Sociedade do Anel (Peter Jackson)"/>
    <x v="48"/>
    <x v="0"/>
    <x v="0"/>
    <n v="9"/>
  </r>
  <r>
    <n v="1432"/>
    <s v="O Senhor dos Anéis - O Retorno do Rei (Peter Jackson)"/>
    <x v="62"/>
    <x v="13"/>
    <x v="0"/>
    <n v="9"/>
  </r>
  <r>
    <n v="1433"/>
    <s v="O Sétimo Selo (Ingmar Bergman)"/>
    <x v="38"/>
    <x v="4"/>
    <x v="2"/>
    <n v="3"/>
  </r>
  <r>
    <n v="1434"/>
    <s v="O Sexto Sentido (M. Night Shyamalan)"/>
    <x v="25"/>
    <x v="7"/>
    <x v="4"/>
    <n v="3"/>
  </r>
  <r>
    <n v="1435"/>
    <s v="O Silêncio do Lago (George Sluizer)"/>
    <x v="52"/>
    <x v="3"/>
    <x v="3"/>
    <n v="3"/>
  </r>
  <r>
    <n v="1436"/>
    <s v="O Sol É para Todos (Robert Mulligan)"/>
    <x v="85"/>
    <x v="19"/>
    <x v="2"/>
    <n v="3"/>
  </r>
  <r>
    <n v="1437"/>
    <s v="O Solar das Almas Perdidas (Lewis Allen)"/>
    <x v="9"/>
    <x v="18"/>
    <x v="3"/>
    <n v="3"/>
  </r>
  <r>
    <n v="1438"/>
    <s v="O Terceiro Homem (Carol Reed)"/>
    <x v="12"/>
    <x v="4"/>
    <x v="4"/>
    <n v="3"/>
  </r>
  <r>
    <n v="1439"/>
    <s v="O Tesouro de Sierra Madre (John Huston)"/>
    <x v="13"/>
    <x v="4"/>
    <x v="6"/>
    <n v="3"/>
  </r>
  <r>
    <n v="1440"/>
    <s v="O Testamento do Dr. Mabuse (Fritz Lang)"/>
    <x v="75"/>
    <x v="21"/>
    <x v="4"/>
    <n v="3"/>
  </r>
  <r>
    <n v="1441"/>
    <s v="O Teste Decisivo (Takashi Miike)"/>
    <x v="25"/>
    <x v="11"/>
    <x v="3"/>
    <n v="4"/>
  </r>
  <r>
    <n v="1442"/>
    <s v="O Touro Indomável (Martin Scorsese)"/>
    <x v="50"/>
    <x v="4"/>
    <x v="2"/>
    <n v="4"/>
  </r>
  <r>
    <n v="1443"/>
    <s v="O Trem (John Frankenheimer)"/>
    <x v="42"/>
    <x v="24"/>
    <x v="0"/>
    <n v="4"/>
  </r>
  <r>
    <n v="1444"/>
    <s v="O Túmulo (Robert Wise)"/>
    <x v="55"/>
    <x v="16"/>
    <x v="3"/>
    <n v="4"/>
  </r>
  <r>
    <n v="1445"/>
    <s v="O Túmulo dos Vagalumes (Isao Takahata)"/>
    <x v="52"/>
    <x v="3"/>
    <x v="1"/>
    <n v="4"/>
  </r>
  <r>
    <n v="1446"/>
    <s v="O Vampiro (Carl Theodor Dreyer)"/>
    <x v="41"/>
    <x v="8"/>
    <x v="3"/>
    <n v="4"/>
  </r>
  <r>
    <n v="1447"/>
    <s v="O Vampiro da Noite (Terence Fisher)"/>
    <x v="21"/>
    <x v="17"/>
    <x v="3"/>
    <n v="4"/>
  </r>
  <r>
    <n v="1448"/>
    <s v="O Vingador do Futuro (Paul Verhoeven)"/>
    <x v="56"/>
    <x v="7"/>
    <x v="0"/>
    <n v="4"/>
  </r>
  <r>
    <n v="1449"/>
    <s v="O Vingador Invisível (René Clair)"/>
    <x v="55"/>
    <x v="23"/>
    <x v="4"/>
    <n v="4"/>
  </r>
  <r>
    <n v="1450"/>
    <s v="O Violino Vermelho (François Girard)"/>
    <x v="80"/>
    <x v="3"/>
    <x v="4"/>
    <n v="4"/>
  </r>
  <r>
    <n v="1451"/>
    <s v="O Vôo da Fênix (Robert Aldrich)"/>
    <x v="42"/>
    <x v="17"/>
    <x v="0"/>
    <n v="4"/>
  </r>
  <r>
    <n v="1452"/>
    <s v="Oldboy (Park Chan-wook)"/>
    <x v="62"/>
    <x v="3"/>
    <x v="4"/>
    <n v="4"/>
  </r>
  <r>
    <n v="1453"/>
    <s v="Olhos Sem Rosto (Georges Franju)"/>
    <x v="3"/>
    <x v="3"/>
    <x v="3"/>
    <n v="5"/>
  </r>
  <r>
    <n v="1454"/>
    <s v="Oliver Twist (David Lean)"/>
    <x v="13"/>
    <x v="15"/>
    <x v="6"/>
    <n v="5"/>
  </r>
  <r>
    <n v="1455"/>
    <s v="Ondas do Destino (Lars Von Trier)"/>
    <x v="72"/>
    <x v="10"/>
    <x v="5"/>
    <n v="5"/>
  </r>
  <r>
    <n v="1456"/>
    <s v="Onde Começa o Inferno (Howard Hawks)"/>
    <x v="6"/>
    <x v="4"/>
    <x v="2"/>
    <n v="5"/>
  </r>
  <r>
    <n v="1457"/>
    <s v="Onibaba - A Mulher Demônio (Kaneto Shindô)"/>
    <x v="0"/>
    <x v="7"/>
    <x v="3"/>
    <n v="5"/>
  </r>
  <r>
    <n v="1458"/>
    <s v="Only Yesterday (Isao Takahata)"/>
    <x v="7"/>
    <x v="16"/>
    <x v="1"/>
    <n v="5"/>
  </r>
  <r>
    <n v="1459"/>
    <s v="Operação França (William Friedkin)"/>
    <x v="70"/>
    <x v="9"/>
    <x v="0"/>
    <n v="5"/>
  </r>
  <r>
    <n v="1460"/>
    <s v="Os Amores de uma Loira (Milos Forman)"/>
    <x v="42"/>
    <x v="21"/>
    <x v="5"/>
    <n v="6"/>
  </r>
  <r>
    <n v="1461"/>
    <s v="Os Assassinos (Robert Siodmak)"/>
    <x v="5"/>
    <x v="5"/>
    <x v="5"/>
    <n v="6"/>
  </r>
  <r>
    <n v="1462"/>
    <s v="Os Bons Companheiros (Martin Scorsese)"/>
    <x v="56"/>
    <x v="4"/>
    <x v="2"/>
    <n v="6"/>
  </r>
  <r>
    <n v="1463"/>
    <s v="Os Caçadores da Arca Perdida (Steven Spielberg)"/>
    <x v="76"/>
    <x v="19"/>
    <x v="6"/>
    <n v="6"/>
  </r>
  <r>
    <n v="1464"/>
    <s v="Os Dez Mandamentos (Cecil B. DeMille)"/>
    <x v="87"/>
    <x v="8"/>
    <x v="6"/>
    <n v="6"/>
  </r>
  <r>
    <n v="1465"/>
    <s v="Os Doze Condenados (Robert Aldrich)"/>
    <x v="15"/>
    <x v="0"/>
    <x v="0"/>
    <n v="6"/>
  </r>
  <r>
    <n v="1466"/>
    <s v="Os Eleitos (Philip Kaufman)"/>
    <x v="26"/>
    <x v="13"/>
    <x v="6"/>
    <n v="6"/>
  </r>
  <r>
    <n v="1467"/>
    <s v="Os Esquecidos (Luis Buñuel)"/>
    <x v="33"/>
    <x v="19"/>
    <x v="2"/>
    <n v="6"/>
  </r>
  <r>
    <n v="1468"/>
    <s v="Os Eternos Desconhecidos (Mario Monicelli)"/>
    <x v="21"/>
    <x v="0"/>
    <x v="7"/>
    <n v="7"/>
  </r>
  <r>
    <n v="1469"/>
    <s v="Os Guarda-Chuvas do Amor (Jacques Demy)"/>
    <x v="0"/>
    <x v="0"/>
    <x v="5"/>
    <n v="7"/>
  </r>
  <r>
    <n v="1470"/>
    <s v="Os Implacáveis (Sam Peckinpah)"/>
    <x v="51"/>
    <x v="3"/>
    <x v="0"/>
    <n v="7"/>
  </r>
  <r>
    <n v="1471"/>
    <s v="Os Incompreendidos (François Truffaut)"/>
    <x v="6"/>
    <x v="4"/>
    <x v="2"/>
    <n v="7"/>
  </r>
  <r>
    <n v="1472"/>
    <s v="Os Incríveis (Brad Bird)"/>
    <x v="84"/>
    <x v="3"/>
    <x v="6"/>
    <n v="7"/>
  </r>
  <r>
    <n v="1473"/>
    <s v="Os Inocentes (Jack Clayton)"/>
    <x v="58"/>
    <x v="8"/>
    <x v="3"/>
    <n v="7"/>
  </r>
  <r>
    <n v="1474"/>
    <s v="Os Melhores Anos de Nossas Vidas (William Wyler)"/>
    <x v="5"/>
    <x v="19"/>
    <x v="5"/>
    <n v="7"/>
  </r>
  <r>
    <n v="1475"/>
    <s v="Os Mestres do Tempo (René Laloux)"/>
    <x v="67"/>
    <x v="6"/>
    <x v="1"/>
    <n v="7"/>
  </r>
  <r>
    <n v="1476"/>
    <s v="Os Nibelungos - Parte 1: A Morte de Siegfried (Fritz Lang)"/>
    <x v="82"/>
    <x v="7"/>
    <x v="6"/>
    <n v="7"/>
  </r>
  <r>
    <n v="1477"/>
    <s v="Os Outros (Alejandro Amenábar)"/>
    <x v="48"/>
    <x v="12"/>
    <x v="3"/>
    <n v="7"/>
  </r>
  <r>
    <n v="1478"/>
    <s v="Os Pássaros (Alfred Hitchcock)"/>
    <x v="2"/>
    <x v="5"/>
    <x v="3"/>
    <n v="7"/>
  </r>
  <r>
    <n v="1479"/>
    <s v="Os Sapatinhos Vermelhos (Michael Powell)"/>
    <x v="13"/>
    <x v="5"/>
    <x v="5"/>
    <n v="7"/>
  </r>
  <r>
    <n v="1480"/>
    <s v="Os Sete Samurais (Akira Kurosawa)"/>
    <x v="17"/>
    <x v="2"/>
    <x v="0"/>
    <n v="8"/>
  </r>
  <r>
    <n v="1481"/>
    <s v="Os Simpsons - O Filme (David Silverman)"/>
    <x v="1"/>
    <x v="14"/>
    <x v="1"/>
    <n v="8"/>
  </r>
  <r>
    <n v="1482"/>
    <s v="Os Suspeitos (Bryan Singer)"/>
    <x v="74"/>
    <x v="0"/>
    <x v="4"/>
    <n v="8"/>
  </r>
  <r>
    <n v="1483"/>
    <s v="Os Trinta e Nove Degraus (Alfred Hitchcock)"/>
    <x v="40"/>
    <x v="15"/>
    <x v="4"/>
    <n v="8"/>
  </r>
  <r>
    <n v="1484"/>
    <s v="Os Vampiros (Louis Feuillade)"/>
    <x v="91"/>
    <x v="15"/>
    <x v="4"/>
    <n v="8"/>
  </r>
  <r>
    <n v="1485"/>
    <s v="Os Visitantes da Noite (Marcel Carné)"/>
    <x v="19"/>
    <x v="0"/>
    <x v="5"/>
    <n v="8"/>
  </r>
  <r>
    <n v="1486"/>
    <s v="Ouro e Maldição (Erich von Stroheim)"/>
    <x v="82"/>
    <x v="4"/>
    <x v="2"/>
    <n v="8"/>
  </r>
  <r>
    <n v="1487"/>
    <s v="Pacto de Sangue (Billy Wilder)"/>
    <x v="9"/>
    <x v="4"/>
    <x v="2"/>
    <n v="8"/>
  </r>
  <r>
    <n v="1488"/>
    <s v="Paixões Que Alucinam (Samuel Fuller)"/>
    <x v="2"/>
    <x v="8"/>
    <x v="4"/>
    <n v="8"/>
  </r>
  <r>
    <n v="1489"/>
    <s v="Papai por Acaso (Preston Sturges)"/>
    <x v="9"/>
    <x v="10"/>
    <x v="7"/>
    <n v="8"/>
  </r>
  <r>
    <n v="1490"/>
    <s v="Papillon (Franklin J. Schaffner)"/>
    <x v="57"/>
    <x v="23"/>
    <x v="6"/>
    <n v="8"/>
  </r>
  <r>
    <n v="1491"/>
    <s v="Paraíso Infernal (Howard Hawks)"/>
    <x v="46"/>
    <x v="15"/>
    <x v="6"/>
    <n v="6"/>
  </r>
  <r>
    <n v="1492"/>
    <s v="Pasqualino Sete Belezas (Lina Wertmüller)"/>
    <x v="65"/>
    <x v="8"/>
    <x v="7"/>
    <n v="5"/>
  </r>
  <r>
    <n v="1493"/>
    <s v="Passagem para a Indía (David Lean)"/>
    <x v="28"/>
    <x v="17"/>
    <x v="4"/>
    <n v="5"/>
  </r>
  <r>
    <n v="1494"/>
    <s v="Peixe Grande e Suas Histórias Maravilhosas (Tim Burton)"/>
    <x v="62"/>
    <x v="3"/>
    <x v="6"/>
    <n v="5"/>
  </r>
  <r>
    <n v="1495"/>
    <s v="Peking Opera Blues (Tsui Hark)"/>
    <x v="37"/>
    <x v="7"/>
    <x v="0"/>
    <n v="5"/>
  </r>
  <r>
    <n v="1496"/>
    <s v="Pequeno Grande Homem (Arthur Penn)"/>
    <x v="77"/>
    <x v="13"/>
    <x v="6"/>
    <n v="5"/>
  </r>
  <r>
    <n v="1497"/>
    <s v="Perseguidor Implacável (Don Siegel)"/>
    <x v="70"/>
    <x v="21"/>
    <x v="0"/>
    <n v="4"/>
  </r>
  <r>
    <n v="1498"/>
    <s v="Persépolis (Vincent Paronnaud)"/>
    <x v="1"/>
    <x v="12"/>
    <x v="1"/>
    <n v="4"/>
  </r>
  <r>
    <n v="1499"/>
    <s v="Persona (Ingmar Bergman)"/>
    <x v="4"/>
    <x v="4"/>
    <x v="2"/>
    <n v="4"/>
  </r>
  <r>
    <n v="1500"/>
    <s v="Peter Pan (Clyde Geronimi)"/>
    <x v="44"/>
    <x v="1"/>
    <x v="1"/>
    <n v="4"/>
  </r>
  <r>
    <n v="1501"/>
    <s v="Picnic na Montanha Misteriosa (Peter Weir)"/>
    <x v="65"/>
    <x v="3"/>
    <x v="4"/>
    <n v="4"/>
  </r>
  <r>
    <n v="1502"/>
    <s v="Pigmalião (Anthony Asquith)"/>
    <x v="14"/>
    <x v="10"/>
    <x v="7"/>
    <n v="4"/>
  </r>
  <r>
    <n v="1503"/>
    <s v="Pinchcliffe Grand Prix (Ivo Caprino)"/>
    <x v="65"/>
    <x v="18"/>
    <x v="1"/>
    <n v="4"/>
  </r>
  <r>
    <n v="1504"/>
    <s v="Pinóquio (Hamilton Luske)"/>
    <x v="32"/>
    <x v="10"/>
    <x v="1"/>
    <n v="4"/>
  </r>
  <r>
    <n v="1505"/>
    <s v="Pistoleiros do Entardecer (Sam Peckinpah)"/>
    <x v="85"/>
    <x v="7"/>
    <x v="6"/>
    <n v="4"/>
  </r>
  <r>
    <n v="1506"/>
    <s v="Platoon (Oliver Stone)"/>
    <x v="37"/>
    <x v="9"/>
    <x v="0"/>
    <n v="4"/>
  </r>
  <r>
    <n v="1507"/>
    <s v="Poltergeist (Tobe Hooper)"/>
    <x v="67"/>
    <x v="7"/>
    <x v="3"/>
    <n v="3"/>
  </r>
  <r>
    <n v="1508"/>
    <s v="Ponyo - Uma Amizade que Veio do Mar (Hayao Miyazaki)"/>
    <x v="66"/>
    <x v="18"/>
    <x v="1"/>
    <n v="3"/>
  </r>
  <r>
    <n v="1509"/>
    <s v="Por Quem os Sinos Dobram (Sam Wood)"/>
    <x v="34"/>
    <x v="17"/>
    <x v="6"/>
    <n v="3"/>
  </r>
  <r>
    <n v="1510"/>
    <s v="Por um Punhado de Dólares (Sergio Leone)"/>
    <x v="0"/>
    <x v="0"/>
    <x v="0"/>
    <n v="3"/>
  </r>
  <r>
    <n v="1511"/>
    <s v="Por uns Dólares a Mais (Sergio Leone)"/>
    <x v="42"/>
    <x v="24"/>
    <x v="0"/>
    <n v="3"/>
  </r>
  <r>
    <n v="1512"/>
    <s v="Porco Rosso (Hayao Miyazaki)"/>
    <x v="53"/>
    <x v="11"/>
    <x v="1"/>
    <n v="3"/>
  </r>
  <r>
    <n v="1513"/>
    <s v="Prelúdio para Matar (Dario Argento)"/>
    <x v="65"/>
    <x v="16"/>
    <x v="3"/>
    <n v="3"/>
  </r>
  <r>
    <n v="1514"/>
    <s v="Primavera para Hitler (Mel Brooks)"/>
    <x v="27"/>
    <x v="10"/>
    <x v="7"/>
    <n v="3"/>
  </r>
  <r>
    <n v="1515"/>
    <s v="Princesa Mononoke (Hayao Miyazaki)"/>
    <x v="18"/>
    <x v="8"/>
    <x v="1"/>
    <n v="8"/>
  </r>
  <r>
    <n v="1516"/>
    <s v="Procurando Nemo (Andrew Stanton)"/>
    <x v="62"/>
    <x v="5"/>
    <x v="1"/>
    <n v="8"/>
  </r>
  <r>
    <n v="1517"/>
    <s v="Psicose (Alfred Hitchcock)"/>
    <x v="3"/>
    <x v="4"/>
    <x v="3"/>
    <n v="8"/>
  </r>
  <r>
    <n v="1518"/>
    <s v="Quando Fala o Coração (Alfred Hitchcock)"/>
    <x v="55"/>
    <x v="23"/>
    <x v="4"/>
    <n v="8"/>
  </r>
  <r>
    <n v="1519"/>
    <s v="Quando Voam as Cegonhas (Mikhail Kalatozov)"/>
    <x v="38"/>
    <x v="8"/>
    <x v="5"/>
    <n v="8"/>
  </r>
  <r>
    <n v="1520"/>
    <s v="Quanto Mais Quente Melhor (Billy Wilder)"/>
    <x v="6"/>
    <x v="4"/>
    <x v="7"/>
    <n v="8"/>
  </r>
  <r>
    <n v="1521"/>
    <s v="Quatro Casamentos e um Funeral (Mike Newell)"/>
    <x v="60"/>
    <x v="10"/>
    <x v="7"/>
    <n v="8"/>
  </r>
  <r>
    <n v="1522"/>
    <s v="Que Espere o Céu (Alexander Hall)"/>
    <x v="63"/>
    <x v="10"/>
    <x v="7"/>
    <n v="8"/>
  </r>
  <r>
    <n v="1523"/>
    <s v="Quem É o Infiel (Joseph L. Mankiewicz)"/>
    <x v="12"/>
    <x v="21"/>
    <x v="7"/>
    <n v="8"/>
  </r>
  <r>
    <n v="1524"/>
    <s v="Quero Ser John Malkovich (Spike Jonze)"/>
    <x v="25"/>
    <x v="8"/>
    <x v="7"/>
    <n v="8"/>
  </r>
  <r>
    <n v="1525"/>
    <s v="Ran (Akira Kurosawa)"/>
    <x v="68"/>
    <x v="4"/>
    <x v="2"/>
    <n v="7"/>
  </r>
  <r>
    <n v="1526"/>
    <s v="Rashomon (Akira Kurosawa)"/>
    <x v="54"/>
    <x v="4"/>
    <x v="2"/>
    <n v="7"/>
  </r>
  <r>
    <n v="1527"/>
    <s v="Rastros de Ódio (John Ford)"/>
    <x v="87"/>
    <x v="4"/>
    <x v="2"/>
    <n v="7"/>
  </r>
  <r>
    <n v="1528"/>
    <s v="Ratatouille (Brad Bird)"/>
    <x v="1"/>
    <x v="16"/>
    <x v="1"/>
    <n v="7"/>
  </r>
  <r>
    <n v="1529"/>
    <s v="Razão e Sensibilidade (Ang Lee)"/>
    <x v="74"/>
    <x v="8"/>
    <x v="5"/>
    <n v="7"/>
  </r>
  <r>
    <n v="1530"/>
    <s v="Rebecca (Alfred Hitchcock)"/>
    <x v="32"/>
    <x v="20"/>
    <x v="4"/>
    <n v="5"/>
  </r>
  <r>
    <n v="1531"/>
    <s v="Relíquia Macabra (John Huston)"/>
    <x v="63"/>
    <x v="4"/>
    <x v="4"/>
    <n v="5"/>
  </r>
  <r>
    <n v="1532"/>
    <s v="Ring: O Chamado (Hideo Nakata)"/>
    <x v="80"/>
    <x v="7"/>
    <x v="3"/>
    <n v="5"/>
  </r>
  <r>
    <n v="1533"/>
    <s v="Rio (Carlos Saldanha)"/>
    <x v="89"/>
    <x v="25"/>
    <x v="1"/>
    <n v="5"/>
  </r>
  <r>
    <n v="1534"/>
    <s v="Rio Vermelho (Howard Hawks)"/>
    <x v="13"/>
    <x v="22"/>
    <x v="6"/>
    <n v="5"/>
  </r>
  <r>
    <n v="1535"/>
    <s v="RoboCop - O Policial do Futuro (Paul Verhoeven)"/>
    <x v="64"/>
    <x v="3"/>
    <x v="0"/>
    <n v="5"/>
  </r>
  <r>
    <n v="1536"/>
    <s v="Rocco e Seus Irmãos (Luchino Visconti)"/>
    <x v="3"/>
    <x v="4"/>
    <x v="2"/>
    <n v="5"/>
  </r>
  <r>
    <n v="1537"/>
    <s v="Rocky, um Lutador (John G. Avildsen)"/>
    <x v="45"/>
    <x v="7"/>
    <x v="0"/>
    <n v="5"/>
  </r>
  <r>
    <n v="1538"/>
    <s v="Roma, Cidade Aberta (Roberto Rossellini)"/>
    <x v="55"/>
    <x v="19"/>
    <x v="2"/>
    <n v="5"/>
  </r>
  <r>
    <n v="1539"/>
    <s v="Romeu e Julieta (Franco Zeffirelli)"/>
    <x v="27"/>
    <x v="8"/>
    <x v="5"/>
    <n v="5"/>
  </r>
  <r>
    <n v="1540"/>
    <s v="Rua 42 (Lloyd Bacon)"/>
    <x v="75"/>
    <x v="0"/>
    <x v="5"/>
    <n v="5"/>
  </r>
  <r>
    <n v="1541"/>
    <s v="Sanjuro (Akira Kurosawa)"/>
    <x v="85"/>
    <x v="17"/>
    <x v="0"/>
    <n v="5"/>
  </r>
  <r>
    <n v="1542"/>
    <s v="Scaramouche (George Sidney)"/>
    <x v="59"/>
    <x v="3"/>
    <x v="6"/>
    <n v="5"/>
  </r>
  <r>
    <n v="1543"/>
    <s v="Se Meu Apartamento Falasse (Billy Wilder)"/>
    <x v="3"/>
    <x v="4"/>
    <x v="7"/>
    <n v="5"/>
  </r>
  <r>
    <n v="1544"/>
    <s v="Sem Destino (Dennis Hopper)"/>
    <x v="47"/>
    <x v="15"/>
    <x v="0"/>
    <n v="4"/>
  </r>
  <r>
    <n v="1545"/>
    <s v="Sem Novidades no Front (Lewis Milestone)"/>
    <x v="29"/>
    <x v="4"/>
    <x v="2"/>
    <n v="4"/>
  </r>
  <r>
    <n v="1546"/>
    <s v="Sepultura para a Eternidade (Roy Ward Baker)"/>
    <x v="15"/>
    <x v="11"/>
    <x v="3"/>
    <n v="4"/>
  </r>
  <r>
    <n v="1547"/>
    <s v="Ser ou Não Ser (Ernst Lubitsch)"/>
    <x v="19"/>
    <x v="9"/>
    <x v="7"/>
    <n v="4"/>
  </r>
  <r>
    <n v="1548"/>
    <s v="Sete Homens e um Destino (John Sturges)"/>
    <x v="3"/>
    <x v="3"/>
    <x v="6"/>
    <n v="4"/>
  </r>
  <r>
    <n v="1549"/>
    <s v="Seven - Os Sete Crimes Capitais (David Fincher)"/>
    <x v="74"/>
    <x v="7"/>
    <x v="4"/>
    <n v="4"/>
  </r>
  <r>
    <n v="1550"/>
    <s v="Sherlock Jr. (Buster Keaton)"/>
    <x v="82"/>
    <x v="5"/>
    <x v="7"/>
    <n v="4"/>
  </r>
  <r>
    <n v="1551"/>
    <s v="Shrek (Andrew Adamson)"/>
    <x v="48"/>
    <x v="0"/>
    <x v="1"/>
    <n v="4"/>
  </r>
  <r>
    <n v="1552"/>
    <s v="Shrek 2 (Andrew Adamson)"/>
    <x v="84"/>
    <x v="12"/>
    <x v="1"/>
    <n v="4"/>
  </r>
  <r>
    <n v="1553"/>
    <s v="Silêncio nas Trevas (Robert Siodmak)"/>
    <x v="5"/>
    <x v="23"/>
    <x v="4"/>
    <n v="3"/>
  </r>
  <r>
    <n v="1554"/>
    <s v="Sin City - A Cidade do Pecado (Robert Rodriguez)"/>
    <x v="39"/>
    <x v="17"/>
    <x v="0"/>
    <n v="3"/>
  </r>
  <r>
    <n v="1555"/>
    <s v="Sindicato de Ladrões (Elia Kazan)"/>
    <x v="17"/>
    <x v="4"/>
    <x v="2"/>
    <n v="3"/>
  </r>
  <r>
    <n v="1556"/>
    <s v="Sinfonia de Paris (Vincente Minnelli)"/>
    <x v="54"/>
    <x v="5"/>
    <x v="5"/>
    <n v="3"/>
  </r>
  <r>
    <n v="1557"/>
    <s v="Sob o Domínio do Mal (John Frankenheimer)"/>
    <x v="85"/>
    <x v="5"/>
    <x v="4"/>
    <n v="3"/>
  </r>
  <r>
    <n v="1558"/>
    <s v="Sob os Tetos de Paris (René Clair)"/>
    <x v="29"/>
    <x v="13"/>
    <x v="7"/>
    <n v="3"/>
  </r>
  <r>
    <n v="1559"/>
    <s v="Soberba (Orson Welles)"/>
    <x v="19"/>
    <x v="4"/>
    <x v="2"/>
    <n v="3"/>
  </r>
  <r>
    <n v="1560"/>
    <s v="Sobre Meninos e Lobos (Clint Eastwood)"/>
    <x v="62"/>
    <x v="17"/>
    <x v="4"/>
    <n v="3"/>
  </r>
  <r>
    <n v="1561"/>
    <s v="Somente Deus por Testemunha (Roy Ward Baker)"/>
    <x v="21"/>
    <x v="21"/>
    <x v="0"/>
    <n v="9"/>
  </r>
  <r>
    <n v="1562"/>
    <s v="Sorrisos de uma Noite de Amor (Ingmar Bergman)"/>
    <x v="8"/>
    <x v="0"/>
    <x v="5"/>
    <n v="9"/>
  </r>
  <r>
    <n v="1563"/>
    <s v="South Park: Maior, Melhor e Sem Cortes (Trey Parker)"/>
    <x v="25"/>
    <x v="25"/>
    <x v="1"/>
    <n v="9"/>
  </r>
  <r>
    <n v="1564"/>
    <s v="Spartacus (Stanley Kubrick)"/>
    <x v="3"/>
    <x v="5"/>
    <x v="0"/>
    <n v="9"/>
  </r>
  <r>
    <n v="1565"/>
    <s v="Stalker (Andrei Tarkovsky)"/>
    <x v="49"/>
    <x v="7"/>
    <x v="4"/>
    <n v="9"/>
  </r>
  <r>
    <n v="1566"/>
    <s v="Superman - O Filme (Richard Donner)"/>
    <x v="83"/>
    <x v="17"/>
    <x v="6"/>
    <n v="9"/>
  </r>
  <r>
    <n v="1567"/>
    <s v="Suprema Conquista (Howard Hawks)"/>
    <x v="10"/>
    <x v="5"/>
    <x v="7"/>
    <n v="6"/>
  </r>
  <r>
    <n v="1568"/>
    <s v="Suspeita (Alfred Hitchcock)"/>
    <x v="63"/>
    <x v="17"/>
    <x v="4"/>
    <n v="6"/>
  </r>
  <r>
    <n v="1569"/>
    <s v="Tabu (F.W. Murnau)"/>
    <x v="41"/>
    <x v="3"/>
    <x v="6"/>
    <n v="6"/>
  </r>
  <r>
    <n v="1570"/>
    <s v="Tampopo - Os Brutos Também Comem Spaghetti (Juzo Itami)"/>
    <x v="68"/>
    <x v="8"/>
    <x v="7"/>
    <n v="6"/>
  </r>
  <r>
    <n v="1571"/>
    <s v="Tarde Demais (William Wyler)"/>
    <x v="12"/>
    <x v="10"/>
    <x v="5"/>
    <n v="6"/>
  </r>
  <r>
    <n v="1572"/>
    <s v="Taxi Driver (Martin Scorsese)"/>
    <x v="45"/>
    <x v="4"/>
    <x v="2"/>
    <n v="6"/>
  </r>
  <r>
    <n v="1573"/>
    <s v="Tempestade Sobre a Ásia (Vsevolod Pudovkin)"/>
    <x v="43"/>
    <x v="3"/>
    <x v="0"/>
    <n v="6"/>
  </r>
  <r>
    <n v="1574"/>
    <s v="Tempo de Glória (Edward Zwick)"/>
    <x v="36"/>
    <x v="17"/>
    <x v="0"/>
    <n v="6"/>
  </r>
  <r>
    <n v="1575"/>
    <s v="Tempo de Violência (Quentin Tarantino)"/>
    <x v="60"/>
    <x v="4"/>
    <x v="2"/>
    <n v="6"/>
  </r>
  <r>
    <n v="1576"/>
    <s v="Tempos Modernos (Charles Chaplin)"/>
    <x v="81"/>
    <x v="4"/>
    <x v="7"/>
    <n v="4"/>
  </r>
  <r>
    <n v="1577"/>
    <s v="Terra dos Deuses (Sidney Franklin)"/>
    <x v="24"/>
    <x v="0"/>
    <x v="5"/>
    <n v="4"/>
  </r>
  <r>
    <n v="1578"/>
    <s v="Testemunha de Acusação (Billy Wilder)"/>
    <x v="38"/>
    <x v="8"/>
    <x v="4"/>
    <n v="4"/>
  </r>
  <r>
    <n v="1579"/>
    <s v="Thelma &amp; Louise (Ridley Scott)"/>
    <x v="7"/>
    <x v="3"/>
    <x v="6"/>
    <n v="4"/>
  </r>
  <r>
    <n v="1580"/>
    <s v="Todo Mundo Quase Morto (Edgar Wright)"/>
    <x v="84"/>
    <x v="12"/>
    <x v="3"/>
    <n v="4"/>
  </r>
  <r>
    <n v="1581"/>
    <s v="Tokyo Godfathers (Satoshi Kon)"/>
    <x v="62"/>
    <x v="18"/>
    <x v="1"/>
    <n v="4"/>
  </r>
  <r>
    <n v="1582"/>
    <s v="Tootsie (Sydney Pollack)"/>
    <x v="67"/>
    <x v="9"/>
    <x v="7"/>
    <n v="4"/>
  </r>
  <r>
    <n v="1583"/>
    <s v="Toy Story (John Lasseter)"/>
    <x v="74"/>
    <x v="17"/>
    <x v="1"/>
    <n v="4"/>
  </r>
  <r>
    <n v="1584"/>
    <s v="Toy Story 2 (John Lasseter)"/>
    <x v="25"/>
    <x v="16"/>
    <x v="1"/>
    <n v="4"/>
  </r>
  <r>
    <n v="1585"/>
    <s v="Traídos pelo Desejo (Neil Jordan)"/>
    <x v="53"/>
    <x v="10"/>
    <x v="5"/>
    <n v="4"/>
  </r>
  <r>
    <n v="1586"/>
    <s v="Trainspotting, Sem Limites (Danny Boyle)"/>
    <x v="72"/>
    <x v="9"/>
    <x v="7"/>
    <n v="6"/>
  </r>
  <r>
    <n v="1587"/>
    <s v="Trono Manchado de Sangue (Akira Kurosawa)"/>
    <x v="38"/>
    <x v="19"/>
    <x v="0"/>
    <n v="6"/>
  </r>
  <r>
    <n v="1588"/>
    <s v="Tubarão (Steven Spielberg)"/>
    <x v="65"/>
    <x v="5"/>
    <x v="3"/>
    <n v="6"/>
  </r>
  <r>
    <n v="1589"/>
    <s v="Um Condenado à Morte Escapou (Robert Bresson)"/>
    <x v="87"/>
    <x v="24"/>
    <x v="6"/>
    <n v="6"/>
  </r>
  <r>
    <n v="1590"/>
    <s v="Um Corpo Que Cai (Alfred Hitchcock)"/>
    <x v="21"/>
    <x v="2"/>
    <x v="4"/>
    <n v="6"/>
  </r>
  <r>
    <n v="1591"/>
    <s v="Um Dia no Campo (Jean Renoir)"/>
    <x v="81"/>
    <x v="5"/>
    <x v="5"/>
    <n v="6"/>
  </r>
  <r>
    <n v="1592"/>
    <s v="Um Estranho no Ninho (Milos Forman)"/>
    <x v="65"/>
    <x v="4"/>
    <x v="2"/>
    <n v="6"/>
  </r>
  <r>
    <n v="1593"/>
    <s v="Um Lobisomem Americano em Londres (John Landis)"/>
    <x v="76"/>
    <x v="16"/>
    <x v="3"/>
    <n v="7"/>
  </r>
  <r>
    <n v="1594"/>
    <s v="Um Lugar ao Sol (George Stevens)"/>
    <x v="54"/>
    <x v="5"/>
    <x v="5"/>
    <n v="7"/>
  </r>
  <r>
    <n v="1595"/>
    <s v="Um Tira da Pesada (Martin Brest)"/>
    <x v="28"/>
    <x v="3"/>
    <x v="0"/>
    <n v="7"/>
  </r>
  <r>
    <n v="1596"/>
    <s v="Um Tiro no Escuro (Blake Edwards)"/>
    <x v="0"/>
    <x v="7"/>
    <x v="4"/>
    <n v="7"/>
  </r>
  <r>
    <n v="1597"/>
    <s v="Uma Aventura na África (John Huston)"/>
    <x v="54"/>
    <x v="4"/>
    <x v="6"/>
    <n v="7"/>
  </r>
  <r>
    <n v="1598"/>
    <s v="Uma Aventura na Martinica (Howard Hawks)"/>
    <x v="9"/>
    <x v="10"/>
    <x v="6"/>
    <n v="7"/>
  </r>
  <r>
    <n v="1599"/>
    <s v="Uma Cilada para Roger Rabbit (Robert Zemeckis)"/>
    <x v="52"/>
    <x v="12"/>
    <x v="1"/>
    <n v="7"/>
  </r>
  <r>
    <n v="1600"/>
    <s v="Uma Janela para o Amor (James Ivory)"/>
    <x v="37"/>
    <x v="8"/>
    <x v="5"/>
    <n v="7"/>
  </r>
  <r>
    <n v="1601"/>
    <s v="Uma Mente Brilhante (Ron Howard)"/>
    <x v="48"/>
    <x v="17"/>
    <x v="4"/>
    <n v="7"/>
  </r>
  <r>
    <n v="1602"/>
    <s v="Uma Noite Alucinante 2 (Sam Raimi)"/>
    <x v="64"/>
    <x v="16"/>
    <x v="3"/>
    <n v="7"/>
  </r>
  <r>
    <n v="1603"/>
    <s v="Uma Noite na Ópera (Sam Wood)"/>
    <x v="40"/>
    <x v="8"/>
    <x v="7"/>
    <n v="7"/>
  </r>
  <r>
    <n v="1604"/>
    <s v="Uma Rua Chamada Pecado (Elia Kazan)"/>
    <x v="54"/>
    <x v="19"/>
    <x v="2"/>
    <n v="7"/>
  </r>
  <r>
    <n v="1605"/>
    <s v="Underground - Mentiras de Guerra (Emir Kusturica)"/>
    <x v="74"/>
    <x v="0"/>
    <x v="7"/>
    <n v="7"/>
  </r>
  <r>
    <n v="1606"/>
    <s v="Up – Altas Aventuras (Peter Docter)"/>
    <x v="20"/>
    <x v="17"/>
    <x v="1"/>
    <n v="7"/>
  </r>
  <r>
    <n v="1607"/>
    <s v="Valsa com Bashir (Ari Folman)"/>
    <x v="66"/>
    <x v="12"/>
    <x v="1"/>
    <n v="7"/>
  </r>
  <r>
    <n v="1608"/>
    <s v="Vamos à América (Leo McCarey)"/>
    <x v="40"/>
    <x v="22"/>
    <x v="7"/>
    <n v="7"/>
  </r>
  <r>
    <n v="1609"/>
    <s v="Vampire Hunter D (Yoshiaki Kawajiri)"/>
    <x v="22"/>
    <x v="16"/>
    <x v="3"/>
    <n v="7"/>
  </r>
  <r>
    <n v="1610"/>
    <s v="Vampiros de Almas (Don Siegel)"/>
    <x v="87"/>
    <x v="9"/>
    <x v="3"/>
    <n v="5"/>
  </r>
  <r>
    <n v="1611"/>
    <s v="Veludo Azul (David Lynch)"/>
    <x v="37"/>
    <x v="15"/>
    <x v="4"/>
    <n v="5"/>
  </r>
  <r>
    <n v="1612"/>
    <s v="Verde Passional (Sidney Gilliat)"/>
    <x v="5"/>
    <x v="15"/>
    <x v="4"/>
    <n v="5"/>
  </r>
  <r>
    <n v="1613"/>
    <s v="Vestida para Matar (Brian De Palma)"/>
    <x v="50"/>
    <x v="12"/>
    <x v="3"/>
    <n v="5"/>
  </r>
  <r>
    <n v="1614"/>
    <s v="Vestígios do Dia (James Ivory)"/>
    <x v="31"/>
    <x v="22"/>
    <x v="5"/>
    <n v="5"/>
  </r>
  <r>
    <n v="1615"/>
    <s v="Vida de Inseto (John Lasseter)"/>
    <x v="80"/>
    <x v="6"/>
    <x v="1"/>
    <n v="5"/>
  </r>
  <r>
    <n v="1616"/>
    <s v="Vinhas da Ira (John Ford)"/>
    <x v="32"/>
    <x v="4"/>
    <x v="2"/>
    <n v="5"/>
  </r>
  <r>
    <n v="1617"/>
    <s v="Viridiana (Luis Buñuel)"/>
    <x v="58"/>
    <x v="4"/>
    <x v="2"/>
    <n v="5"/>
  </r>
  <r>
    <n v="1618"/>
    <s v="Viver (Akira Kurosawa)"/>
    <x v="59"/>
    <x v="19"/>
    <x v="2"/>
    <n v="5"/>
  </r>
  <r>
    <n v="1619"/>
    <s v="Waking Life (Richard Linklater)"/>
    <x v="48"/>
    <x v="16"/>
    <x v="1"/>
    <n v="5"/>
  </r>
  <r>
    <n v="1620"/>
    <s v="Wallace e Gromit: A Batalha dos Vegetais (Nick Park)"/>
    <x v="39"/>
    <x v="12"/>
    <x v="1"/>
    <n v="6.5"/>
  </r>
  <r>
    <n v="1621"/>
    <s v="Wall-E (Andrew Stanton)"/>
    <x v="66"/>
    <x v="12"/>
    <x v="1"/>
    <n v="6.5"/>
  </r>
  <r>
    <n v="1622"/>
    <s v="Watership Down (Martin Rosen)"/>
    <x v="83"/>
    <x v="16"/>
    <x v="1"/>
    <n v="6.5"/>
  </r>
  <r>
    <n v="1623"/>
    <s v="When the Wind Blows (Jimmy T. Murakami)"/>
    <x v="37"/>
    <x v="18"/>
    <x v="1"/>
    <n v="6.5"/>
  </r>
  <r>
    <n v="1624"/>
    <s v="Whisper of the Heart (Yoshifumi Kondo)"/>
    <x v="74"/>
    <x v="17"/>
    <x v="1"/>
    <n v="6.5"/>
  </r>
  <r>
    <n v="1625"/>
    <s v="Yellow Submarine (George Dunning)"/>
    <x v="27"/>
    <x v="18"/>
    <x v="1"/>
    <n v="6.5"/>
  </r>
  <r>
    <n v="1626"/>
    <s v="Yojimbo - O Guarda-Costas (Akira Kurosawa)"/>
    <x v="58"/>
    <x v="5"/>
    <x v="0"/>
    <n v="6"/>
  </r>
  <r>
    <n v="1627"/>
    <s v="Z (Costa-Gavras)"/>
    <x v="47"/>
    <x v="5"/>
    <x v="4"/>
    <n v="6"/>
  </r>
  <r>
    <n v="1628"/>
    <s v="Zaroff, o Caçador de Vidas (Irving Pichel)"/>
    <x v="30"/>
    <x v="17"/>
    <x v="3"/>
    <n v="6"/>
  </r>
  <r>
    <n v="1629"/>
    <s v="Zulu (Cy Endfield)"/>
    <x v="0"/>
    <x v="23"/>
    <x v="0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D4C834-6623-4632-97EB-F0557CCCC75C}" name="Tabela dinâmica1" cacheId="6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outline="1" outlineData="1" multipleFieldFilters="0" chartFormat="16">
  <location ref="K3:L11" firstHeaderRow="1" firstDataRow="1" firstDataCol="1"/>
  <pivotFields count="6">
    <pivotField showAll="0"/>
    <pivotField dataField="1" showAll="0"/>
    <pivotField showAll="0">
      <items count="93">
        <item x="69"/>
        <item x="91"/>
        <item x="90"/>
        <item x="35"/>
        <item x="78"/>
        <item x="88"/>
        <item x="82"/>
        <item x="79"/>
        <item x="61"/>
        <item x="23"/>
        <item x="43"/>
        <item x="29"/>
        <item x="41"/>
        <item x="30"/>
        <item x="75"/>
        <item x="10"/>
        <item x="40"/>
        <item x="81"/>
        <item x="24"/>
        <item x="14"/>
        <item x="46"/>
        <item x="32"/>
        <item x="63"/>
        <item x="19"/>
        <item x="34"/>
        <item x="9"/>
        <item x="55"/>
        <item x="5"/>
        <item x="86"/>
        <item x="13"/>
        <item x="12"/>
        <item x="33"/>
        <item x="54"/>
        <item x="59"/>
        <item x="44"/>
        <item x="17"/>
        <item x="8"/>
        <item x="87"/>
        <item x="38"/>
        <item x="21"/>
        <item x="6"/>
        <item x="3"/>
        <item x="58"/>
        <item x="85"/>
        <item x="2"/>
        <item x="0"/>
        <item x="42"/>
        <item x="4"/>
        <item x="15"/>
        <item x="27"/>
        <item x="47"/>
        <item x="77"/>
        <item x="70"/>
        <item x="51"/>
        <item x="57"/>
        <item x="11"/>
        <item x="65"/>
        <item x="45"/>
        <item x="73"/>
        <item x="83"/>
        <item x="49"/>
        <item x="50"/>
        <item x="76"/>
        <item x="67"/>
        <item x="26"/>
        <item x="28"/>
        <item x="68"/>
        <item x="37"/>
        <item x="64"/>
        <item x="52"/>
        <item x="36"/>
        <item x="56"/>
        <item x="7"/>
        <item x="53"/>
        <item x="31"/>
        <item x="60"/>
        <item x="74"/>
        <item x="72"/>
        <item x="18"/>
        <item x="80"/>
        <item x="25"/>
        <item x="22"/>
        <item x="48"/>
        <item x="16"/>
        <item x="62"/>
        <item x="84"/>
        <item x="39"/>
        <item x="1"/>
        <item x="66"/>
        <item x="20"/>
        <item x="71"/>
        <item x="89"/>
        <item t="default"/>
      </items>
    </pivotField>
    <pivotField numFmtId="164" showAll="0">
      <items count="6">
        <item x="0"/>
        <item x="1"/>
        <item x="2"/>
        <item x="3"/>
        <item x="4"/>
        <item t="default"/>
      </items>
    </pivotField>
    <pivotField axis="axisRow" showAll="0">
      <items count="9">
        <item x="0"/>
        <item x="6"/>
        <item x="7"/>
        <item x="2"/>
        <item x="1"/>
        <item x="5"/>
        <item x="4"/>
        <item x="3"/>
        <item t="default"/>
      </items>
    </pivotField>
    <pivotField numFmtId="44" showAll="0"/>
  </pivotFields>
  <rowFields count="1">
    <field x="4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rowItems>
  <colItems count="1">
    <i/>
  </colItems>
  <dataFields count="1">
    <dataField name="Contagem de Filmes" fld="1" subtotal="count" baseField="0" baseItem="0"/>
  </dataFields>
  <chartFormats count="9">
    <chartFormat chart="7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7" format="12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7" format="13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7" format="14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7" format="15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7" format="16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7" format="17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7" format="18">
      <pivotArea type="data" outline="0" fieldPosition="0">
        <references count="2">
          <reference field="4294967294" count="1" selected="0">
            <x v="0"/>
          </reference>
          <reference field="4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AC1C50-DA4C-4197-B8FF-F144BD9CA59B}" name="Tabela dinâmica2" cacheId="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5">
  <location ref="A3:B12" firstHeaderRow="1" firstDataRow="1" firstDataCol="1"/>
  <pivotFields count="6">
    <pivotField showAll="0"/>
    <pivotField dataField="1" showAll="0"/>
    <pivotField showAll="0">
      <items count="93">
        <item x="69"/>
        <item x="91"/>
        <item x="90"/>
        <item x="35"/>
        <item x="78"/>
        <item x="88"/>
        <item x="82"/>
        <item x="79"/>
        <item x="61"/>
        <item x="23"/>
        <item x="43"/>
        <item x="29"/>
        <item x="41"/>
        <item x="30"/>
        <item x="75"/>
        <item x="10"/>
        <item x="40"/>
        <item x="81"/>
        <item x="24"/>
        <item x="14"/>
        <item x="46"/>
        <item x="32"/>
        <item x="63"/>
        <item x="19"/>
        <item x="34"/>
        <item x="9"/>
        <item x="55"/>
        <item x="5"/>
        <item x="86"/>
        <item x="13"/>
        <item x="12"/>
        <item x="33"/>
        <item x="54"/>
        <item x="59"/>
        <item x="44"/>
        <item x="17"/>
        <item x="8"/>
        <item x="87"/>
        <item x="38"/>
        <item x="21"/>
        <item x="6"/>
        <item x="3"/>
        <item x="58"/>
        <item x="85"/>
        <item x="2"/>
        <item x="0"/>
        <item x="42"/>
        <item x="4"/>
        <item x="15"/>
        <item x="27"/>
        <item x="47"/>
        <item x="77"/>
        <item x="70"/>
        <item x="51"/>
        <item x="57"/>
        <item x="11"/>
        <item x="65"/>
        <item x="45"/>
        <item x="73"/>
        <item x="83"/>
        <item x="49"/>
        <item x="50"/>
        <item x="76"/>
        <item x="67"/>
        <item x="26"/>
        <item x="28"/>
        <item x="68"/>
        <item x="37"/>
        <item x="64"/>
        <item x="52"/>
        <item x="36"/>
        <item x="56"/>
        <item x="7"/>
        <item x="53"/>
        <item x="31"/>
        <item x="60"/>
        <item x="74"/>
        <item x="72"/>
        <item x="18"/>
        <item x="80"/>
        <item x="25"/>
        <item x="22"/>
        <item x="48"/>
        <item x="16"/>
        <item x="62"/>
        <item x="84"/>
        <item x="39"/>
        <item x="1"/>
        <item x="66"/>
        <item x="20"/>
        <item x="71"/>
        <item x="89"/>
        <item t="default"/>
      </items>
    </pivotField>
    <pivotField numFmtId="164" showAll="0">
      <items count="6">
        <item x="0"/>
        <item x="1"/>
        <item x="2"/>
        <item x="3"/>
        <item x="4"/>
        <item t="default"/>
      </items>
    </pivotField>
    <pivotField axis="axisRow" showAll="0">
      <items count="9">
        <item x="0"/>
        <item x="6"/>
        <item x="7"/>
        <item x="2"/>
        <item x="1"/>
        <item x="5"/>
        <item x="4"/>
        <item x="3"/>
        <item t="default"/>
      </items>
    </pivotField>
    <pivotField numFmtId="44" showAll="0"/>
  </pivotFields>
  <rowFields count="1">
    <field x="4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Contagem de Filmes" fld="1" subtotal="count" baseField="0" baseItem="0"/>
  </dataFields>
  <chartFormats count="9">
    <chartFormat chart="7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7" format="12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7" format="13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7" format="14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7" format="15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7" format="16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7" format="17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7" format="18">
      <pivotArea type="data" outline="0" fieldPosition="0">
        <references count="2">
          <reference field="4294967294" count="1" selected="0">
            <x v="0"/>
          </reference>
          <reference field="4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2E5C6C-64D3-4165-B1F9-A662E0A17636}" name="Tabela dinâmica13" cacheId="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0">
  <location ref="H3:I9" firstHeaderRow="1" firstDataRow="1" firstDataCol="1"/>
  <pivotFields count="6">
    <pivotField showAll="0"/>
    <pivotField showAll="0"/>
    <pivotField showAll="0"/>
    <pivotField axis="axisRow" numFmtId="164" showAll="0">
      <items count="6">
        <item x="0"/>
        <item x="1"/>
        <item x="2"/>
        <item x="3"/>
        <item x="4"/>
        <item t="default"/>
      </items>
    </pivotField>
    <pivotField dataField="1" showAll="0"/>
    <pivotField numFmtId="44" showAll="0"/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ntagem de Gênero" fld="4" subtotal="count" baseField="0" baseItem="0"/>
  </dataFields>
  <chartFormats count="1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8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3" format="9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3" format="10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3" format="1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3" format="12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2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9" format="3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9" format="4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9" format="5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9" format="6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4F984C-4908-44FB-87D7-61A7C3E3AF71}" name="Tabela dinâmica8" cacheId="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2">
  <location ref="E3:F12" firstHeaderRow="1" firstDataRow="1" firstDataCol="1"/>
  <pivotFields count="6">
    <pivotField showAll="0"/>
    <pivotField showAll="0"/>
    <pivotField showAll="0">
      <items count="93">
        <item x="69"/>
        <item x="91"/>
        <item x="90"/>
        <item x="35"/>
        <item x="78"/>
        <item x="88"/>
        <item x="82"/>
        <item x="79"/>
        <item x="61"/>
        <item x="23"/>
        <item x="43"/>
        <item x="29"/>
        <item x="41"/>
        <item x="30"/>
        <item x="75"/>
        <item x="10"/>
        <item x="40"/>
        <item x="81"/>
        <item x="24"/>
        <item x="14"/>
        <item x="46"/>
        <item x="32"/>
        <item x="63"/>
        <item x="19"/>
        <item x="34"/>
        <item x="9"/>
        <item x="55"/>
        <item x="5"/>
        <item x="86"/>
        <item x="13"/>
        <item x="12"/>
        <item x="33"/>
        <item x="54"/>
        <item x="59"/>
        <item x="44"/>
        <item x="17"/>
        <item x="8"/>
        <item x="87"/>
        <item x="38"/>
        <item x="21"/>
        <item x="6"/>
        <item x="3"/>
        <item x="58"/>
        <item x="85"/>
        <item x="2"/>
        <item x="0"/>
        <item x="42"/>
        <item x="4"/>
        <item x="15"/>
        <item x="27"/>
        <item x="47"/>
        <item x="77"/>
        <item x="70"/>
        <item x="51"/>
        <item x="57"/>
        <item x="11"/>
        <item x="65"/>
        <item x="45"/>
        <item x="73"/>
        <item x="83"/>
        <item x="49"/>
        <item x="50"/>
        <item x="76"/>
        <item x="67"/>
        <item x="26"/>
        <item x="28"/>
        <item x="68"/>
        <item x="37"/>
        <item x="64"/>
        <item x="52"/>
        <item x="36"/>
        <item x="56"/>
        <item x="7"/>
        <item x="53"/>
        <item x="31"/>
        <item x="60"/>
        <item x="74"/>
        <item x="72"/>
        <item x="18"/>
        <item x="80"/>
        <item x="25"/>
        <item x="22"/>
        <item x="48"/>
        <item x="16"/>
        <item x="62"/>
        <item x="84"/>
        <item x="39"/>
        <item x="1"/>
        <item x="66"/>
        <item x="20"/>
        <item x="71"/>
        <item x="89"/>
        <item t="default"/>
      </items>
    </pivotField>
    <pivotField numFmtId="164" showAll="0">
      <items count="6">
        <item x="0"/>
        <item x="1"/>
        <item x="2"/>
        <item x="3"/>
        <item x="4"/>
        <item t="default"/>
      </items>
    </pivotField>
    <pivotField axis="axisRow" showAll="0">
      <items count="9">
        <item x="0"/>
        <item x="6"/>
        <item x="7"/>
        <item x="2"/>
        <item x="1"/>
        <item x="5"/>
        <item x="4"/>
        <item x="3"/>
        <item t="default"/>
      </items>
    </pivotField>
    <pivotField dataField="1" numFmtId="44" showAll="0"/>
  </pivotFields>
  <rowFields count="1">
    <field x="4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oma de Valor Unitário" fld="5" baseField="0" baseItem="0"/>
  </dataFields>
  <formats count="2">
    <format dxfId="159">
      <pivotArea collapsedLevelsAreSubtotals="1" fieldPosition="0">
        <references count="1">
          <reference field="4" count="0"/>
        </references>
      </pivotArea>
    </format>
    <format dxfId="158">
      <pivotArea grandRow="1" outline="0" collapsedLevelsAreSubtotals="1" fieldPosition="0"/>
    </format>
  </formats>
  <chartFormats count="1">
    <chartFormat chart="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Ano" xr10:uid="{D6D35CC3-9942-44C5-B186-5C210C11D014}" sourceName="Ano ">
  <pivotTables>
    <pivotTable tabId="3" name="Tabela dinâmica2"/>
    <pivotTable tabId="3" name="Tabela dinâmica8"/>
    <pivotTable tabId="3" name="Tabela dinâmica1"/>
  </pivotTables>
  <data>
    <tabular pivotCacheId="2018628915">
      <items count="92">
        <i x="69" s="1"/>
        <i x="91" s="1"/>
        <i x="90" s="1"/>
        <i x="35" s="1"/>
        <i x="78" s="1"/>
        <i x="88" s="1"/>
        <i x="82" s="1"/>
        <i x="79" s="1"/>
        <i x="61" s="1"/>
        <i x="23" s="1"/>
        <i x="43" s="1"/>
        <i x="29" s="1"/>
        <i x="41" s="1"/>
        <i x="30" s="1"/>
        <i x="75" s="1"/>
        <i x="10" s="1"/>
        <i x="40" s="1"/>
        <i x="81" s="1"/>
        <i x="24" s="1"/>
        <i x="14" s="1"/>
        <i x="46" s="1"/>
        <i x="32" s="1"/>
        <i x="63" s="1"/>
        <i x="19" s="1"/>
        <i x="34" s="1"/>
        <i x="9" s="1"/>
        <i x="55" s="1"/>
        <i x="5" s="1"/>
        <i x="86" s="1"/>
        <i x="13" s="1"/>
        <i x="12" s="1"/>
        <i x="33" s="1"/>
        <i x="54" s="1"/>
        <i x="59" s="1"/>
        <i x="44" s="1"/>
        <i x="17" s="1"/>
        <i x="8" s="1"/>
        <i x="87" s="1"/>
        <i x="38" s="1"/>
        <i x="21" s="1"/>
        <i x="6" s="1"/>
        <i x="3" s="1"/>
        <i x="58" s="1"/>
        <i x="85" s="1"/>
        <i x="2" s="1"/>
        <i x="0" s="1"/>
        <i x="42" s="1"/>
        <i x="4" s="1"/>
        <i x="15" s="1"/>
        <i x="27" s="1"/>
        <i x="47" s="1"/>
        <i x="77" s="1"/>
        <i x="70" s="1"/>
        <i x="51" s="1"/>
        <i x="57" s="1"/>
        <i x="11" s="1"/>
        <i x="65" s="1"/>
        <i x="45" s="1"/>
        <i x="73" s="1"/>
        <i x="83" s="1"/>
        <i x="49" s="1"/>
        <i x="50" s="1"/>
        <i x="76" s="1"/>
        <i x="67" s="1"/>
        <i x="26" s="1"/>
        <i x="28" s="1"/>
        <i x="68" s="1"/>
        <i x="37" s="1"/>
        <i x="64" s="1"/>
        <i x="52" s="1"/>
        <i x="36" s="1"/>
        <i x="56" s="1"/>
        <i x="7" s="1"/>
        <i x="53" s="1"/>
        <i x="31" s="1"/>
        <i x="60" s="1"/>
        <i x="74" s="1"/>
        <i x="72" s="1"/>
        <i x="18" s="1"/>
        <i x="80" s="1"/>
        <i x="25" s="1"/>
        <i x="22" s="1"/>
        <i x="48" s="1"/>
        <i x="16" s="1"/>
        <i x="62" s="1"/>
        <i x="84" s="1"/>
        <i x="39" s="1"/>
        <i x="1" s="1"/>
        <i x="66" s="1"/>
        <i x="20" s="1"/>
        <i x="71" s="1"/>
        <i x="89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Avaliação" xr10:uid="{CBFA5F1B-0B64-49B2-97DF-8DAAAB82C88B}" sourceName="Avaliação">
  <pivotTables>
    <pivotTable tabId="3" name="Tabela dinâmica2"/>
    <pivotTable tabId="3" name="Tabela dinâmica8"/>
    <pivotTable tabId="3" name="Tabela dinâmica1"/>
  </pivotTables>
  <data>
    <tabular pivotCacheId="2018628915">
      <items count="5">
        <i x="0" s="1"/>
        <i x="4" s="1"/>
        <i x="1" s="1"/>
        <i x="3" s="1"/>
        <i x="2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Ano " xr10:uid="{F7BBD27D-919E-42F7-A1AF-E17C379E1EFA}" cache="SegmentaçãodeDados_Ano" caption="Ano " startItem="84" style="SlicerStyleLight6" rowHeight="234950"/>
  <slicer name="Avaliação" xr10:uid="{F938E385-4C4D-4BC5-966F-97881C9F3D0F}" cache="SegmentaçãodeDados_Avaliação" caption="Avaliação" style="SlicerStyleLight6" rowHeight="23495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Ano  1" xr10:uid="{1AD00562-208E-42A2-99AF-3DD70FCC9DC2}" cache="SegmentaçãodeDados_Ano" caption="Ano " startItem="8" rowHeight="540000"/>
  <slicer name="Avaliação 1" xr10:uid="{6EACB911-200F-49C2-8484-A7D9792D1FE7}" cache="SegmentaçãodeDados_Avaliação" caption="Avaliação" rowHeight="540000"/>
</slicers>
</file>

<file path=xl/theme/theme1.xml><?xml version="1.0" encoding="utf-8"?>
<a:theme xmlns:a="http://schemas.openxmlformats.org/drawingml/2006/main" name="Tema do Offic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microsoft.com/office/2007/relationships/slicer" Target="../slicers/slicer1.xml"/><Relationship Id="rId5" Type="http://schemas.openxmlformats.org/officeDocument/2006/relationships/drawing" Target="../drawings/drawing1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image" Target="../media/image1.jpeg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3FC6-F9A1-4768-AD77-67A2DC0850C8}">
  <dimension ref="B1:J632"/>
  <sheetViews>
    <sheetView workbookViewId="0">
      <selection activeCell="J5" sqref="J5"/>
    </sheetView>
  </sheetViews>
  <sheetFormatPr defaultRowHeight="14.4" x14ac:dyDescent="0.3"/>
  <cols>
    <col min="2" max="2" width="12.88671875" customWidth="1"/>
    <col min="3" max="3" width="46.77734375" customWidth="1"/>
    <col min="4" max="4" width="7.88671875" customWidth="1"/>
    <col min="5" max="5" width="15.77734375" style="26" customWidth="1"/>
    <col min="6" max="6" width="9.88671875" customWidth="1"/>
    <col min="7" max="7" width="18.44140625" customWidth="1"/>
    <col min="10" max="10" width="53.6640625" customWidth="1"/>
  </cols>
  <sheetData>
    <row r="1" spans="2:10" ht="27" customHeight="1" thickBot="1" x14ac:dyDescent="0.35"/>
    <row r="2" spans="2:10" ht="27" customHeight="1" thickBot="1" x14ac:dyDescent="0.5">
      <c r="B2" s="16" t="s">
        <v>0</v>
      </c>
      <c r="C2" s="17" t="s">
        <v>1</v>
      </c>
      <c r="D2" s="17" t="s">
        <v>2</v>
      </c>
      <c r="E2" s="27" t="s">
        <v>3</v>
      </c>
      <c r="F2" s="18" t="s">
        <v>4</v>
      </c>
      <c r="G2" s="19" t="s">
        <v>5</v>
      </c>
      <c r="J2" t="e">
        <f>VLOOKUP(E5,$B$3:$G$632,4,TRUE)</f>
        <v>#N/A</v>
      </c>
    </row>
    <row r="3" spans="2:10" ht="27" customHeight="1" x14ac:dyDescent="0.3">
      <c r="B3" s="1">
        <v>1000</v>
      </c>
      <c r="C3" s="2" t="s">
        <v>6</v>
      </c>
      <c r="D3" s="3">
        <v>1964</v>
      </c>
      <c r="E3" s="28">
        <v>8.4</v>
      </c>
      <c r="F3" s="4" t="s">
        <v>7</v>
      </c>
      <c r="G3" s="5">
        <v>3.5</v>
      </c>
    </row>
    <row r="4" spans="2:10" ht="27" customHeight="1" x14ac:dyDescent="0.3">
      <c r="B4" s="6">
        <v>1001</v>
      </c>
      <c r="C4" s="7" t="s">
        <v>8</v>
      </c>
      <c r="D4" s="8">
        <v>2007</v>
      </c>
      <c r="E4" s="29">
        <v>7.1</v>
      </c>
      <c r="F4" s="9" t="s">
        <v>9</v>
      </c>
      <c r="G4" s="10">
        <v>3</v>
      </c>
      <c r="J4">
        <f>COUNTIF(E3:E632,"9,5")</f>
        <v>9</v>
      </c>
    </row>
    <row r="5" spans="2:10" ht="27" customHeight="1" x14ac:dyDescent="0.3">
      <c r="B5" s="6">
        <v>1002</v>
      </c>
      <c r="C5" s="7" t="s">
        <v>10</v>
      </c>
      <c r="D5" s="8">
        <v>1963</v>
      </c>
      <c r="E5" s="30">
        <v>9.5</v>
      </c>
      <c r="F5" s="9" t="s">
        <v>11</v>
      </c>
      <c r="G5" s="10">
        <v>4</v>
      </c>
    </row>
    <row r="6" spans="2:10" ht="27" customHeight="1" x14ac:dyDescent="0.3">
      <c r="B6" s="6">
        <v>1003</v>
      </c>
      <c r="C6" s="7" t="s">
        <v>12</v>
      </c>
      <c r="D6" s="8">
        <v>1960</v>
      </c>
      <c r="E6" s="29">
        <v>7.9</v>
      </c>
      <c r="F6" s="9" t="s">
        <v>13</v>
      </c>
      <c r="G6" s="10">
        <v>6</v>
      </c>
    </row>
    <row r="7" spans="2:10" ht="27" customHeight="1" x14ac:dyDescent="0.3">
      <c r="B7" s="6">
        <v>1004</v>
      </c>
      <c r="C7" s="7" t="s">
        <v>14</v>
      </c>
      <c r="D7" s="8">
        <v>1960</v>
      </c>
      <c r="E7" s="29">
        <v>9.4</v>
      </c>
      <c r="F7" s="9" t="s">
        <v>11</v>
      </c>
      <c r="G7" s="10">
        <v>5</v>
      </c>
    </row>
    <row r="8" spans="2:10" ht="27" customHeight="1" x14ac:dyDescent="0.3">
      <c r="B8" s="6">
        <v>1005</v>
      </c>
      <c r="C8" s="7" t="s">
        <v>15</v>
      </c>
      <c r="D8" s="8">
        <v>1966</v>
      </c>
      <c r="E8" s="29">
        <v>9.4</v>
      </c>
      <c r="F8" s="9" t="s">
        <v>11</v>
      </c>
      <c r="G8" s="10">
        <v>4</v>
      </c>
    </row>
    <row r="9" spans="2:10" ht="27" customHeight="1" x14ac:dyDescent="0.3">
      <c r="B9" s="6">
        <v>1006</v>
      </c>
      <c r="C9" s="7" t="s">
        <v>16</v>
      </c>
      <c r="D9" s="8">
        <v>1946</v>
      </c>
      <c r="E9" s="29">
        <v>8.9</v>
      </c>
      <c r="F9" s="9" t="s">
        <v>17</v>
      </c>
      <c r="G9" s="10">
        <v>7</v>
      </c>
    </row>
    <row r="10" spans="2:10" ht="27" customHeight="1" x14ac:dyDescent="0.3">
      <c r="B10" s="6">
        <v>1007</v>
      </c>
      <c r="C10" s="7" t="s">
        <v>18</v>
      </c>
      <c r="D10" s="8">
        <v>1959</v>
      </c>
      <c r="E10" s="29">
        <v>7.3</v>
      </c>
      <c r="F10" s="9" t="s">
        <v>9</v>
      </c>
      <c r="G10" s="10">
        <v>6</v>
      </c>
    </row>
    <row r="11" spans="2:10" ht="27" customHeight="1" x14ac:dyDescent="0.3">
      <c r="B11" s="6">
        <v>1008</v>
      </c>
      <c r="C11" s="7" t="s">
        <v>19</v>
      </c>
      <c r="D11" s="8">
        <v>1991</v>
      </c>
      <c r="E11" s="29">
        <v>7.9</v>
      </c>
      <c r="F11" s="9" t="s">
        <v>9</v>
      </c>
      <c r="G11" s="10">
        <v>8</v>
      </c>
    </row>
    <row r="12" spans="2:10" ht="27" customHeight="1" x14ac:dyDescent="0.3">
      <c r="B12" s="6">
        <v>1009</v>
      </c>
      <c r="C12" s="7" t="s">
        <v>20</v>
      </c>
      <c r="D12" s="8">
        <v>1955</v>
      </c>
      <c r="E12" s="29">
        <v>9.4</v>
      </c>
      <c r="F12" s="9" t="s">
        <v>11</v>
      </c>
      <c r="G12" s="10">
        <v>9</v>
      </c>
    </row>
    <row r="13" spans="2:10" ht="27" customHeight="1" x14ac:dyDescent="0.3">
      <c r="B13" s="6">
        <v>1010</v>
      </c>
      <c r="C13" s="7" t="s">
        <v>21</v>
      </c>
      <c r="D13" s="8">
        <v>1944</v>
      </c>
      <c r="E13" s="29">
        <v>8</v>
      </c>
      <c r="F13" s="9" t="s">
        <v>17</v>
      </c>
      <c r="G13" s="10">
        <v>4.5</v>
      </c>
    </row>
    <row r="14" spans="2:10" ht="27" customHeight="1" x14ac:dyDescent="0.3">
      <c r="B14" s="6">
        <v>1011</v>
      </c>
      <c r="C14" s="7" t="s">
        <v>22</v>
      </c>
      <c r="D14" s="8">
        <v>1934</v>
      </c>
      <c r="E14" s="29">
        <v>8.6</v>
      </c>
      <c r="F14" s="9" t="s">
        <v>17</v>
      </c>
      <c r="G14" s="10">
        <v>3.5</v>
      </c>
    </row>
    <row r="15" spans="2:10" ht="27" customHeight="1" x14ac:dyDescent="0.3">
      <c r="B15" s="6">
        <v>1012</v>
      </c>
      <c r="C15" s="7" t="s">
        <v>23</v>
      </c>
      <c r="D15" s="8">
        <v>1974</v>
      </c>
      <c r="E15" s="29">
        <v>9.1</v>
      </c>
      <c r="F15" s="9" t="s">
        <v>17</v>
      </c>
      <c r="G15" s="10">
        <v>9</v>
      </c>
    </row>
    <row r="16" spans="2:10" ht="27" customHeight="1" x14ac:dyDescent="0.3">
      <c r="B16" s="6">
        <v>1013</v>
      </c>
      <c r="C16" s="7" t="s">
        <v>24</v>
      </c>
      <c r="D16" s="8">
        <v>1949</v>
      </c>
      <c r="E16" s="29">
        <v>8.6999999999999993</v>
      </c>
      <c r="F16" s="9" t="s">
        <v>25</v>
      </c>
      <c r="G16" s="10">
        <v>8</v>
      </c>
    </row>
    <row r="17" spans="2:7" ht="27" customHeight="1" x14ac:dyDescent="0.3">
      <c r="B17" s="6">
        <v>1014</v>
      </c>
      <c r="C17" s="7" t="s">
        <v>26</v>
      </c>
      <c r="D17" s="8">
        <v>1949</v>
      </c>
      <c r="E17" s="29">
        <v>7.4</v>
      </c>
      <c r="F17" s="9" t="s">
        <v>13</v>
      </c>
      <c r="G17" s="10">
        <v>7</v>
      </c>
    </row>
    <row r="18" spans="2:7" ht="27" customHeight="1" x14ac:dyDescent="0.3">
      <c r="B18" s="6">
        <v>1015</v>
      </c>
      <c r="C18" s="7" t="s">
        <v>27</v>
      </c>
      <c r="D18" s="8">
        <v>1948</v>
      </c>
      <c r="E18" s="29">
        <v>7.9</v>
      </c>
      <c r="F18" s="9" t="s">
        <v>17</v>
      </c>
      <c r="G18" s="10">
        <v>6</v>
      </c>
    </row>
    <row r="19" spans="2:7" ht="27" customHeight="1" x14ac:dyDescent="0.3">
      <c r="B19" s="6">
        <v>1016</v>
      </c>
      <c r="C19" s="7" t="s">
        <v>28</v>
      </c>
      <c r="D19" s="8">
        <v>1955</v>
      </c>
      <c r="E19" s="29">
        <v>7.7</v>
      </c>
      <c r="F19" s="9" t="s">
        <v>9</v>
      </c>
      <c r="G19" s="10">
        <v>5</v>
      </c>
    </row>
    <row r="20" spans="2:7" ht="27" customHeight="1" x14ac:dyDescent="0.3">
      <c r="B20" s="6">
        <v>1017</v>
      </c>
      <c r="C20" s="7" t="s">
        <v>29</v>
      </c>
      <c r="D20" s="8">
        <v>1944</v>
      </c>
      <c r="E20" s="29">
        <v>7.7</v>
      </c>
      <c r="F20" s="9" t="s">
        <v>17</v>
      </c>
      <c r="G20" s="10">
        <v>4.5</v>
      </c>
    </row>
    <row r="21" spans="2:7" ht="27" customHeight="1" x14ac:dyDescent="0.3">
      <c r="B21" s="6">
        <v>1018</v>
      </c>
      <c r="C21" s="7" t="s">
        <v>30</v>
      </c>
      <c r="D21" s="8">
        <v>1938</v>
      </c>
      <c r="E21" s="29">
        <v>8.9</v>
      </c>
      <c r="F21" s="9" t="s">
        <v>17</v>
      </c>
      <c r="G21" s="10">
        <v>8</v>
      </c>
    </row>
    <row r="22" spans="2:7" ht="27" customHeight="1" x14ac:dyDescent="0.3">
      <c r="B22" s="6">
        <v>1019</v>
      </c>
      <c r="C22" s="7" t="s">
        <v>31</v>
      </c>
      <c r="D22" s="8">
        <v>1967</v>
      </c>
      <c r="E22" s="29">
        <v>7.4</v>
      </c>
      <c r="F22" s="9" t="s">
        <v>13</v>
      </c>
      <c r="G22" s="10">
        <v>8</v>
      </c>
    </row>
    <row r="23" spans="2:7" ht="27" customHeight="1" x14ac:dyDescent="0.3">
      <c r="B23" s="6">
        <v>1020</v>
      </c>
      <c r="C23" s="7" t="s">
        <v>32</v>
      </c>
      <c r="D23" s="8">
        <v>1960</v>
      </c>
      <c r="E23" s="29">
        <v>9.4</v>
      </c>
      <c r="F23" s="9" t="s">
        <v>11</v>
      </c>
      <c r="G23" s="10">
        <v>7</v>
      </c>
    </row>
    <row r="24" spans="2:7" ht="27" customHeight="1" x14ac:dyDescent="0.3">
      <c r="B24" s="6">
        <v>1021</v>
      </c>
      <c r="C24" s="7" t="s">
        <v>33</v>
      </c>
      <c r="D24" s="8">
        <v>1991</v>
      </c>
      <c r="E24" s="29">
        <v>8.8000000000000007</v>
      </c>
      <c r="F24" s="9" t="s">
        <v>25</v>
      </c>
      <c r="G24" s="10">
        <v>6</v>
      </c>
    </row>
    <row r="25" spans="2:7" ht="27" customHeight="1" x14ac:dyDescent="0.3">
      <c r="B25" s="6">
        <v>1022</v>
      </c>
      <c r="C25" s="7" t="s">
        <v>34</v>
      </c>
      <c r="D25" s="8">
        <v>2002</v>
      </c>
      <c r="E25" s="29">
        <v>7</v>
      </c>
      <c r="F25" s="9" t="s">
        <v>9</v>
      </c>
      <c r="G25" s="10">
        <v>5</v>
      </c>
    </row>
    <row r="26" spans="2:7" ht="27" customHeight="1" x14ac:dyDescent="0.3">
      <c r="B26" s="6">
        <v>1023</v>
      </c>
      <c r="C26" s="7" t="s">
        <v>35</v>
      </c>
      <c r="D26" s="8">
        <v>1954</v>
      </c>
      <c r="E26" s="29">
        <v>9.4</v>
      </c>
      <c r="F26" s="9" t="s">
        <v>11</v>
      </c>
      <c r="G26" s="10">
        <v>4</v>
      </c>
    </row>
    <row r="27" spans="2:7" ht="27" customHeight="1" x14ac:dyDescent="0.3">
      <c r="B27" s="6">
        <v>1024</v>
      </c>
      <c r="C27" s="7" t="s">
        <v>36</v>
      </c>
      <c r="D27" s="8">
        <v>1997</v>
      </c>
      <c r="E27" s="29">
        <v>7.7</v>
      </c>
      <c r="F27" s="9" t="s">
        <v>17</v>
      </c>
      <c r="G27" s="10">
        <v>3</v>
      </c>
    </row>
    <row r="28" spans="2:7" ht="27" customHeight="1" x14ac:dyDescent="0.3">
      <c r="B28" s="6">
        <v>1025</v>
      </c>
      <c r="C28" s="7" t="s">
        <v>37</v>
      </c>
      <c r="D28" s="8">
        <v>1942</v>
      </c>
      <c r="E28" s="29">
        <v>8.5</v>
      </c>
      <c r="F28" s="9" t="s">
        <v>25</v>
      </c>
      <c r="G28" s="10">
        <v>2</v>
      </c>
    </row>
    <row r="29" spans="2:7" ht="27" customHeight="1" x14ac:dyDescent="0.3">
      <c r="B29" s="6">
        <v>1026</v>
      </c>
      <c r="C29" s="7" t="s">
        <v>38</v>
      </c>
      <c r="D29" s="8">
        <v>1946</v>
      </c>
      <c r="E29" s="29">
        <v>9.4</v>
      </c>
      <c r="F29" s="9" t="s">
        <v>25</v>
      </c>
      <c r="G29" s="10">
        <v>3</v>
      </c>
    </row>
    <row r="30" spans="2:7" ht="27" customHeight="1" x14ac:dyDescent="0.3">
      <c r="B30" s="6">
        <v>1027</v>
      </c>
      <c r="C30" s="7" t="s">
        <v>39</v>
      </c>
      <c r="D30" s="8">
        <v>2009</v>
      </c>
      <c r="E30" s="29">
        <v>7.7</v>
      </c>
      <c r="F30" s="9" t="s">
        <v>17</v>
      </c>
      <c r="G30" s="10">
        <v>4</v>
      </c>
    </row>
    <row r="31" spans="2:7" ht="27" customHeight="1" x14ac:dyDescent="0.3">
      <c r="B31" s="6">
        <v>1028</v>
      </c>
      <c r="C31" s="7" t="s">
        <v>40</v>
      </c>
      <c r="D31" s="8">
        <v>1958</v>
      </c>
      <c r="E31" s="29">
        <v>7.9</v>
      </c>
      <c r="F31" s="9" t="s">
        <v>41</v>
      </c>
      <c r="G31" s="10">
        <v>5</v>
      </c>
    </row>
    <row r="32" spans="2:7" ht="27" customHeight="1" x14ac:dyDescent="0.3">
      <c r="B32" s="6">
        <v>1029</v>
      </c>
      <c r="C32" s="7" t="s">
        <v>42</v>
      </c>
      <c r="D32" s="8">
        <v>2000</v>
      </c>
      <c r="E32" s="29">
        <v>7.3</v>
      </c>
      <c r="F32" s="9" t="s">
        <v>9</v>
      </c>
      <c r="G32" s="10">
        <v>4</v>
      </c>
    </row>
    <row r="33" spans="2:7" ht="27" customHeight="1" x14ac:dyDescent="0.3">
      <c r="B33" s="6">
        <v>1030</v>
      </c>
      <c r="C33" s="7" t="s">
        <v>43</v>
      </c>
      <c r="D33" s="8">
        <v>1927</v>
      </c>
      <c r="E33" s="29">
        <v>9.4</v>
      </c>
      <c r="F33" s="9" t="s">
        <v>44</v>
      </c>
      <c r="G33" s="10">
        <v>3</v>
      </c>
    </row>
    <row r="34" spans="2:7" ht="27" customHeight="1" x14ac:dyDescent="0.3">
      <c r="B34" s="6">
        <v>1031</v>
      </c>
      <c r="C34" s="7" t="s">
        <v>45</v>
      </c>
      <c r="D34" s="8">
        <v>1937</v>
      </c>
      <c r="E34" s="29">
        <v>9.4</v>
      </c>
      <c r="F34" s="9" t="s">
        <v>11</v>
      </c>
      <c r="G34" s="10">
        <v>6</v>
      </c>
    </row>
    <row r="35" spans="2:7" ht="27" customHeight="1" x14ac:dyDescent="0.3">
      <c r="B35" s="6">
        <v>1032</v>
      </c>
      <c r="C35" s="7" t="s">
        <v>46</v>
      </c>
      <c r="D35" s="8">
        <v>1966</v>
      </c>
      <c r="E35" s="29">
        <v>9.4</v>
      </c>
      <c r="F35" s="9" t="s">
        <v>11</v>
      </c>
      <c r="G35" s="10">
        <v>7</v>
      </c>
    </row>
    <row r="36" spans="2:7" ht="27" customHeight="1" x14ac:dyDescent="0.3">
      <c r="B36" s="6">
        <v>1033</v>
      </c>
      <c r="C36" s="7" t="s">
        <v>47</v>
      </c>
      <c r="D36" s="8">
        <v>1999</v>
      </c>
      <c r="E36" s="29">
        <v>8</v>
      </c>
      <c r="F36" s="9" t="s">
        <v>41</v>
      </c>
      <c r="G36" s="10">
        <v>8</v>
      </c>
    </row>
    <row r="37" spans="2:7" ht="27" customHeight="1" x14ac:dyDescent="0.3">
      <c r="B37" s="6">
        <v>1034</v>
      </c>
      <c r="C37" s="7" t="s">
        <v>48</v>
      </c>
      <c r="D37" s="8">
        <v>1983</v>
      </c>
      <c r="E37" s="29">
        <v>7.5</v>
      </c>
      <c r="F37" s="9" t="s">
        <v>13</v>
      </c>
      <c r="G37" s="10">
        <v>9</v>
      </c>
    </row>
    <row r="38" spans="2:7" ht="27" customHeight="1" x14ac:dyDescent="0.3">
      <c r="B38" s="6">
        <v>1035</v>
      </c>
      <c r="C38" s="7" t="s">
        <v>49</v>
      </c>
      <c r="D38" s="8">
        <v>1968</v>
      </c>
      <c r="E38" s="29">
        <v>7.8</v>
      </c>
      <c r="F38" s="9" t="s">
        <v>13</v>
      </c>
      <c r="G38" s="10">
        <v>8</v>
      </c>
    </row>
    <row r="39" spans="2:7" ht="27" customHeight="1" x14ac:dyDescent="0.3">
      <c r="B39" s="6">
        <v>1036</v>
      </c>
      <c r="C39" s="7" t="s">
        <v>50</v>
      </c>
      <c r="D39" s="8">
        <v>1984</v>
      </c>
      <c r="E39" s="29">
        <v>7.8</v>
      </c>
      <c r="F39" s="9" t="s">
        <v>13</v>
      </c>
      <c r="G39" s="10">
        <v>7</v>
      </c>
    </row>
    <row r="40" spans="2:7" ht="27" customHeight="1" x14ac:dyDescent="0.3">
      <c r="B40" s="6">
        <v>1037</v>
      </c>
      <c r="C40" s="7" t="s">
        <v>51</v>
      </c>
      <c r="D40" s="8">
        <v>1930</v>
      </c>
      <c r="E40" s="29">
        <v>9.4</v>
      </c>
      <c r="F40" s="9" t="s">
        <v>11</v>
      </c>
      <c r="G40" s="10">
        <v>6</v>
      </c>
    </row>
    <row r="41" spans="2:7" ht="27" customHeight="1" x14ac:dyDescent="0.3">
      <c r="B41" s="6">
        <v>1038</v>
      </c>
      <c r="C41" s="7" t="s">
        <v>52</v>
      </c>
      <c r="D41" s="8">
        <v>1932</v>
      </c>
      <c r="E41" s="29">
        <v>7.7</v>
      </c>
      <c r="F41" s="9" t="s">
        <v>13</v>
      </c>
      <c r="G41" s="10">
        <v>5</v>
      </c>
    </row>
    <row r="42" spans="2:7" ht="27" customHeight="1" x14ac:dyDescent="0.3">
      <c r="B42" s="6">
        <v>1039</v>
      </c>
      <c r="C42" s="7" t="s">
        <v>53</v>
      </c>
      <c r="D42" s="8">
        <v>1999</v>
      </c>
      <c r="E42" s="29">
        <v>7.4</v>
      </c>
      <c r="F42" s="9" t="s">
        <v>13</v>
      </c>
      <c r="G42" s="10">
        <v>4</v>
      </c>
    </row>
    <row r="43" spans="2:7" ht="27" customHeight="1" x14ac:dyDescent="0.3">
      <c r="B43" s="6">
        <v>1040</v>
      </c>
      <c r="C43" s="7" t="s">
        <v>54</v>
      </c>
      <c r="D43" s="8">
        <v>1993</v>
      </c>
      <c r="E43" s="29">
        <v>9.4</v>
      </c>
      <c r="F43" s="9" t="s">
        <v>11</v>
      </c>
      <c r="G43" s="10">
        <v>6</v>
      </c>
    </row>
    <row r="44" spans="2:7" ht="27" customHeight="1" x14ac:dyDescent="0.3">
      <c r="B44" s="6">
        <v>1041</v>
      </c>
      <c r="C44" s="7" t="s">
        <v>55</v>
      </c>
      <c r="D44" s="8">
        <v>1940</v>
      </c>
      <c r="E44" s="29">
        <v>8.9</v>
      </c>
      <c r="F44" s="9" t="s">
        <v>25</v>
      </c>
      <c r="G44" s="10">
        <v>7</v>
      </c>
    </row>
    <row r="45" spans="2:7" ht="27" customHeight="1" x14ac:dyDescent="0.3">
      <c r="B45" s="6">
        <v>1042</v>
      </c>
      <c r="C45" s="7" t="s">
        <v>56</v>
      </c>
      <c r="D45" s="8">
        <v>1950</v>
      </c>
      <c r="E45" s="29">
        <v>9.4</v>
      </c>
      <c r="F45" s="9" t="s">
        <v>11</v>
      </c>
      <c r="G45" s="10">
        <v>8</v>
      </c>
    </row>
    <row r="46" spans="2:7" ht="27" customHeight="1" x14ac:dyDescent="0.3">
      <c r="B46" s="6">
        <v>1043</v>
      </c>
      <c r="C46" s="7" t="s">
        <v>57</v>
      </c>
      <c r="D46" s="8">
        <v>1943</v>
      </c>
      <c r="E46" s="29">
        <v>7.8</v>
      </c>
      <c r="F46" s="9" t="s">
        <v>13</v>
      </c>
      <c r="G46" s="10">
        <v>9</v>
      </c>
    </row>
    <row r="47" spans="2:7" ht="27" customHeight="1" x14ac:dyDescent="0.3">
      <c r="B47" s="6">
        <v>1044</v>
      </c>
      <c r="C47" s="7" t="s">
        <v>58</v>
      </c>
      <c r="D47" s="8">
        <v>1960</v>
      </c>
      <c r="E47" s="29">
        <v>7.8</v>
      </c>
      <c r="F47" s="9" t="s">
        <v>41</v>
      </c>
      <c r="G47" s="10">
        <v>3</v>
      </c>
    </row>
    <row r="48" spans="2:7" ht="27" customHeight="1" x14ac:dyDescent="0.3">
      <c r="B48" s="6">
        <v>1045</v>
      </c>
      <c r="C48" s="7" t="s">
        <v>59</v>
      </c>
      <c r="D48" s="8">
        <v>1942</v>
      </c>
      <c r="E48" s="29">
        <v>8.6</v>
      </c>
      <c r="F48" s="9" t="s">
        <v>13</v>
      </c>
      <c r="G48" s="10">
        <v>4</v>
      </c>
    </row>
    <row r="49" spans="2:7" ht="27" customHeight="1" x14ac:dyDescent="0.3">
      <c r="B49" s="6">
        <v>1046</v>
      </c>
      <c r="C49" s="7" t="s">
        <v>59</v>
      </c>
      <c r="D49" s="8">
        <v>1942</v>
      </c>
      <c r="E49" s="29">
        <v>8.6</v>
      </c>
      <c r="F49" s="9" t="s">
        <v>25</v>
      </c>
      <c r="G49" s="10">
        <v>4.5</v>
      </c>
    </row>
    <row r="50" spans="2:7" ht="27" customHeight="1" x14ac:dyDescent="0.3">
      <c r="B50" s="6">
        <v>1047</v>
      </c>
      <c r="C50" s="7" t="s">
        <v>60</v>
      </c>
      <c r="D50" s="8">
        <v>1920</v>
      </c>
      <c r="E50" s="29">
        <v>7.8</v>
      </c>
      <c r="F50" s="9" t="s">
        <v>41</v>
      </c>
      <c r="G50" s="10">
        <v>4.5</v>
      </c>
    </row>
    <row r="51" spans="2:7" ht="27" customHeight="1" x14ac:dyDescent="0.3">
      <c r="B51" s="6">
        <v>1048</v>
      </c>
      <c r="C51" s="7" t="s">
        <v>61</v>
      </c>
      <c r="D51" s="8">
        <v>1989</v>
      </c>
      <c r="E51" s="29">
        <v>8.5</v>
      </c>
      <c r="F51" s="9" t="s">
        <v>44</v>
      </c>
      <c r="G51" s="10">
        <v>6.5</v>
      </c>
    </row>
    <row r="52" spans="2:7" ht="27" customHeight="1" x14ac:dyDescent="0.3">
      <c r="B52" s="6">
        <v>1049</v>
      </c>
      <c r="C52" s="7" t="s">
        <v>62</v>
      </c>
      <c r="D52" s="8">
        <v>1943</v>
      </c>
      <c r="E52" s="29">
        <v>7.9</v>
      </c>
      <c r="F52" s="9" t="s">
        <v>13</v>
      </c>
      <c r="G52" s="10">
        <v>3</v>
      </c>
    </row>
    <row r="53" spans="2:7" ht="27" customHeight="1" x14ac:dyDescent="0.3">
      <c r="B53" s="6">
        <v>1050</v>
      </c>
      <c r="C53" s="7" t="s">
        <v>63</v>
      </c>
      <c r="D53" s="8">
        <v>1986</v>
      </c>
      <c r="E53" s="29">
        <v>7.7</v>
      </c>
      <c r="F53" s="9" t="s">
        <v>13</v>
      </c>
      <c r="G53" s="10">
        <v>4</v>
      </c>
    </row>
    <row r="54" spans="2:7" ht="27" customHeight="1" x14ac:dyDescent="0.3">
      <c r="B54" s="6">
        <v>1051</v>
      </c>
      <c r="C54" s="7" t="s">
        <v>64</v>
      </c>
      <c r="D54" s="8">
        <v>1958</v>
      </c>
      <c r="E54" s="29">
        <v>7.6</v>
      </c>
      <c r="F54" s="9" t="s">
        <v>13</v>
      </c>
      <c r="G54" s="10">
        <v>5</v>
      </c>
    </row>
    <row r="55" spans="2:7" ht="27" customHeight="1" x14ac:dyDescent="0.3">
      <c r="B55" s="6">
        <v>1052</v>
      </c>
      <c r="C55" s="7" t="s">
        <v>65</v>
      </c>
      <c r="D55" s="8">
        <v>1938</v>
      </c>
      <c r="E55" s="29">
        <v>8.6</v>
      </c>
      <c r="F55" s="9" t="s">
        <v>44</v>
      </c>
      <c r="G55" s="10">
        <v>6</v>
      </c>
    </row>
    <row r="56" spans="2:7" ht="27" customHeight="1" x14ac:dyDescent="0.3">
      <c r="B56" s="6">
        <v>1053</v>
      </c>
      <c r="C56" s="7" t="s">
        <v>66</v>
      </c>
      <c r="D56" s="8">
        <v>1932</v>
      </c>
      <c r="E56" s="29">
        <v>7.8</v>
      </c>
      <c r="F56" s="9" t="s">
        <v>13</v>
      </c>
      <c r="G56" s="10">
        <v>7</v>
      </c>
    </row>
    <row r="57" spans="2:7" ht="27" customHeight="1" x14ac:dyDescent="0.3">
      <c r="B57" s="6">
        <v>1054</v>
      </c>
      <c r="C57" s="7" t="s">
        <v>67</v>
      </c>
      <c r="D57" s="8">
        <v>1957</v>
      </c>
      <c r="E57" s="29">
        <v>7.6</v>
      </c>
      <c r="F57" s="9" t="s">
        <v>13</v>
      </c>
      <c r="G57" s="10">
        <v>8</v>
      </c>
    </row>
    <row r="58" spans="2:7" ht="27" customHeight="1" x14ac:dyDescent="0.3">
      <c r="B58" s="6">
        <v>1055</v>
      </c>
      <c r="C58" s="7" t="s">
        <v>68</v>
      </c>
      <c r="D58" s="8">
        <v>1968</v>
      </c>
      <c r="E58" s="29">
        <v>8.6999999999999993</v>
      </c>
      <c r="F58" s="9" t="s">
        <v>13</v>
      </c>
      <c r="G58" s="10">
        <v>9</v>
      </c>
    </row>
    <row r="59" spans="2:7" ht="27" customHeight="1" x14ac:dyDescent="0.3">
      <c r="B59" s="6">
        <v>1056</v>
      </c>
      <c r="C59" s="7" t="s">
        <v>69</v>
      </c>
      <c r="D59" s="8">
        <v>2005</v>
      </c>
      <c r="E59" s="29">
        <v>7</v>
      </c>
      <c r="F59" s="9" t="s">
        <v>9</v>
      </c>
      <c r="G59" s="10">
        <v>8</v>
      </c>
    </row>
    <row r="60" spans="2:7" ht="27" customHeight="1" x14ac:dyDescent="0.3">
      <c r="B60" s="6">
        <v>1057</v>
      </c>
      <c r="C60" s="7" t="s">
        <v>70</v>
      </c>
      <c r="D60" s="8">
        <v>1935</v>
      </c>
      <c r="E60" s="29">
        <v>8.6</v>
      </c>
      <c r="F60" s="9" t="s">
        <v>13</v>
      </c>
      <c r="G60" s="10">
        <v>7</v>
      </c>
    </row>
    <row r="61" spans="2:7" ht="27" customHeight="1" x14ac:dyDescent="0.3">
      <c r="B61" s="6">
        <v>1058</v>
      </c>
      <c r="C61" s="7" t="s">
        <v>71</v>
      </c>
      <c r="D61" s="8">
        <v>1968</v>
      </c>
      <c r="E61" s="29">
        <v>7.9</v>
      </c>
      <c r="F61" s="9" t="s">
        <v>17</v>
      </c>
      <c r="G61" s="10">
        <v>6</v>
      </c>
    </row>
    <row r="62" spans="2:7" ht="27" customHeight="1" x14ac:dyDescent="0.3">
      <c r="B62" s="6">
        <v>1059</v>
      </c>
      <c r="C62" s="7" t="s">
        <v>72</v>
      </c>
      <c r="D62" s="8">
        <v>1931</v>
      </c>
      <c r="E62" s="29">
        <v>9.3000000000000007</v>
      </c>
      <c r="F62" s="9" t="s">
        <v>44</v>
      </c>
      <c r="G62" s="10">
        <v>5</v>
      </c>
    </row>
    <row r="63" spans="2:7" ht="27" customHeight="1" x14ac:dyDescent="0.3">
      <c r="B63" s="6">
        <v>1060</v>
      </c>
      <c r="C63" s="7" t="s">
        <v>73</v>
      </c>
      <c r="D63" s="8">
        <v>1965</v>
      </c>
      <c r="E63" s="29">
        <v>9.3000000000000007</v>
      </c>
      <c r="F63" s="9" t="s">
        <v>11</v>
      </c>
      <c r="G63" s="10">
        <v>4</v>
      </c>
    </row>
    <row r="64" spans="2:7" ht="27" customHeight="1" x14ac:dyDescent="0.3">
      <c r="B64" s="6">
        <v>1061</v>
      </c>
      <c r="C64" s="7" t="s">
        <v>74</v>
      </c>
      <c r="D64" s="8">
        <v>1928</v>
      </c>
      <c r="E64" s="29">
        <v>9.4</v>
      </c>
      <c r="F64" s="9" t="s">
        <v>11</v>
      </c>
      <c r="G64" s="10">
        <v>3</v>
      </c>
    </row>
    <row r="65" spans="2:7" ht="27" customHeight="1" x14ac:dyDescent="0.3">
      <c r="B65" s="6">
        <v>1062</v>
      </c>
      <c r="C65" s="7" t="s">
        <v>75</v>
      </c>
      <c r="D65" s="8">
        <v>1955</v>
      </c>
      <c r="E65" s="29">
        <v>9.4</v>
      </c>
      <c r="F65" s="9" t="s">
        <v>11</v>
      </c>
      <c r="G65" s="10">
        <v>2</v>
      </c>
    </row>
    <row r="66" spans="2:7" ht="27" customHeight="1" x14ac:dyDescent="0.3">
      <c r="B66" s="6">
        <v>1063</v>
      </c>
      <c r="C66" s="7" t="s">
        <v>76</v>
      </c>
      <c r="D66" s="8">
        <v>1957</v>
      </c>
      <c r="E66" s="29">
        <v>9.4</v>
      </c>
      <c r="F66" s="9" t="s">
        <v>41</v>
      </c>
      <c r="G66" s="10">
        <v>3</v>
      </c>
    </row>
    <row r="67" spans="2:7" ht="27" customHeight="1" x14ac:dyDescent="0.3">
      <c r="B67" s="6">
        <v>1064</v>
      </c>
      <c r="C67" s="7" t="s">
        <v>77</v>
      </c>
      <c r="D67" s="8">
        <v>1967</v>
      </c>
      <c r="E67" s="29">
        <v>9.1999999999999993</v>
      </c>
      <c r="F67" s="9" t="s">
        <v>25</v>
      </c>
      <c r="G67" s="10">
        <v>4</v>
      </c>
    </row>
    <row r="68" spans="2:7" ht="27" customHeight="1" x14ac:dyDescent="0.3">
      <c r="B68" s="6">
        <v>1065</v>
      </c>
      <c r="C68" s="7" t="s">
        <v>78</v>
      </c>
      <c r="D68" s="8">
        <v>1953</v>
      </c>
      <c r="E68" s="29">
        <v>8.6</v>
      </c>
      <c r="F68" s="9" t="s">
        <v>25</v>
      </c>
      <c r="G68" s="10">
        <v>5</v>
      </c>
    </row>
    <row r="69" spans="2:7" ht="27" customHeight="1" x14ac:dyDescent="0.3">
      <c r="B69" s="6">
        <v>1066</v>
      </c>
      <c r="C69" s="7" t="s">
        <v>79</v>
      </c>
      <c r="D69" s="8">
        <v>1976</v>
      </c>
      <c r="E69" s="29">
        <v>7.7</v>
      </c>
      <c r="F69" s="9" t="s">
        <v>13</v>
      </c>
      <c r="G69" s="10">
        <v>6</v>
      </c>
    </row>
    <row r="70" spans="2:7" ht="27" customHeight="1" x14ac:dyDescent="0.3">
      <c r="B70" s="6">
        <v>1067</v>
      </c>
      <c r="C70" s="7" t="s">
        <v>80</v>
      </c>
      <c r="D70" s="8">
        <v>1928</v>
      </c>
      <c r="E70" s="29">
        <v>8</v>
      </c>
      <c r="F70" s="9" t="s">
        <v>13</v>
      </c>
      <c r="G70" s="10">
        <v>7</v>
      </c>
    </row>
    <row r="71" spans="2:7" ht="27" customHeight="1" x14ac:dyDescent="0.3">
      <c r="B71" s="6">
        <v>1068</v>
      </c>
      <c r="C71" s="7" t="s">
        <v>81</v>
      </c>
      <c r="D71" s="8">
        <v>1967</v>
      </c>
      <c r="E71" s="29">
        <v>7.8</v>
      </c>
      <c r="F71" s="9" t="s">
        <v>7</v>
      </c>
      <c r="G71" s="10">
        <v>8</v>
      </c>
    </row>
    <row r="72" spans="2:7" ht="27" customHeight="1" x14ac:dyDescent="0.3">
      <c r="B72" s="6">
        <v>1069</v>
      </c>
      <c r="C72" s="7" t="s">
        <v>82</v>
      </c>
      <c r="D72" s="8">
        <v>1939</v>
      </c>
      <c r="E72" s="29">
        <v>9.5</v>
      </c>
      <c r="F72" s="9" t="s">
        <v>11</v>
      </c>
      <c r="G72" s="10">
        <v>8</v>
      </c>
    </row>
    <row r="73" spans="2:7" ht="27" customHeight="1" x14ac:dyDescent="0.3">
      <c r="B73" s="6">
        <v>1070</v>
      </c>
      <c r="C73" s="7" t="s">
        <v>83</v>
      </c>
      <c r="D73" s="8">
        <v>1953</v>
      </c>
      <c r="E73" s="29">
        <v>8.3000000000000007</v>
      </c>
      <c r="F73" s="9" t="s">
        <v>44</v>
      </c>
      <c r="G73" s="10">
        <v>7</v>
      </c>
    </row>
    <row r="74" spans="2:7" ht="27" customHeight="1" x14ac:dyDescent="0.3">
      <c r="B74" s="6">
        <v>1071</v>
      </c>
      <c r="C74" s="7" t="s">
        <v>84</v>
      </c>
      <c r="D74" s="8">
        <v>1960</v>
      </c>
      <c r="E74" s="29">
        <v>8.5</v>
      </c>
      <c r="F74" s="9" t="s">
        <v>13</v>
      </c>
      <c r="G74" s="10">
        <v>6</v>
      </c>
    </row>
    <row r="75" spans="2:7" ht="27" customHeight="1" x14ac:dyDescent="0.3">
      <c r="B75" s="6">
        <v>1072</v>
      </c>
      <c r="C75" s="7" t="s">
        <v>85</v>
      </c>
      <c r="D75" s="8">
        <v>1969</v>
      </c>
      <c r="E75" s="29">
        <v>7.8</v>
      </c>
      <c r="F75" s="9" t="s">
        <v>41</v>
      </c>
      <c r="G75" s="10">
        <v>5</v>
      </c>
    </row>
    <row r="76" spans="2:7" ht="27" customHeight="1" x14ac:dyDescent="0.3">
      <c r="B76" s="6">
        <v>1073</v>
      </c>
      <c r="C76" s="7" t="s">
        <v>86</v>
      </c>
      <c r="D76" s="8">
        <v>1928</v>
      </c>
      <c r="E76" s="29">
        <v>7.8</v>
      </c>
      <c r="F76" s="9" t="s">
        <v>41</v>
      </c>
      <c r="G76" s="10">
        <v>5.5</v>
      </c>
    </row>
    <row r="77" spans="2:7" ht="27" customHeight="1" x14ac:dyDescent="0.3">
      <c r="B77" s="6">
        <v>1074</v>
      </c>
      <c r="C77" s="7" t="s">
        <v>87</v>
      </c>
      <c r="D77" s="8">
        <v>1953</v>
      </c>
      <c r="E77" s="29">
        <v>9</v>
      </c>
      <c r="F77" s="9" t="s">
        <v>25</v>
      </c>
      <c r="G77" s="10">
        <v>5.5</v>
      </c>
    </row>
    <row r="78" spans="2:7" ht="27" customHeight="1" x14ac:dyDescent="0.3">
      <c r="B78" s="6">
        <v>1075</v>
      </c>
      <c r="C78" s="7" t="s">
        <v>88</v>
      </c>
      <c r="D78" s="8">
        <v>2001</v>
      </c>
      <c r="E78" s="29">
        <v>9.1</v>
      </c>
      <c r="F78" s="9" t="s">
        <v>9</v>
      </c>
      <c r="G78" s="10">
        <v>5</v>
      </c>
    </row>
    <row r="79" spans="2:7" ht="27" customHeight="1" x14ac:dyDescent="0.3">
      <c r="B79" s="6">
        <v>1076</v>
      </c>
      <c r="C79" s="7" t="s">
        <v>89</v>
      </c>
      <c r="D79" s="8">
        <v>1979</v>
      </c>
      <c r="E79" s="29">
        <v>8.9</v>
      </c>
      <c r="F79" s="9" t="s">
        <v>44</v>
      </c>
      <c r="G79" s="10">
        <v>6</v>
      </c>
    </row>
    <row r="80" spans="2:7" ht="27" customHeight="1" x14ac:dyDescent="0.3">
      <c r="B80" s="6">
        <v>1077</v>
      </c>
      <c r="C80" s="7" t="s">
        <v>90</v>
      </c>
      <c r="D80" s="8">
        <v>1934</v>
      </c>
      <c r="E80" s="29">
        <v>9.4</v>
      </c>
      <c r="F80" s="9" t="s">
        <v>25</v>
      </c>
      <c r="G80" s="10">
        <v>7.5</v>
      </c>
    </row>
    <row r="81" spans="2:7" ht="27" customHeight="1" x14ac:dyDescent="0.3">
      <c r="B81" s="6">
        <v>1078</v>
      </c>
      <c r="C81" s="7" t="s">
        <v>91</v>
      </c>
      <c r="D81" s="8">
        <v>1960</v>
      </c>
      <c r="E81" s="29">
        <v>9.4</v>
      </c>
      <c r="F81" s="9" t="s">
        <v>11</v>
      </c>
      <c r="G81" s="10">
        <v>7.5</v>
      </c>
    </row>
    <row r="82" spans="2:7" ht="27" customHeight="1" x14ac:dyDescent="0.3">
      <c r="B82" s="6">
        <v>1079</v>
      </c>
      <c r="C82" s="7" t="s">
        <v>92</v>
      </c>
      <c r="D82" s="8">
        <v>1980</v>
      </c>
      <c r="E82" s="29">
        <v>7.9</v>
      </c>
      <c r="F82" s="9" t="s">
        <v>7</v>
      </c>
      <c r="G82" s="10">
        <v>7.5</v>
      </c>
    </row>
    <row r="83" spans="2:7" ht="27" customHeight="1" x14ac:dyDescent="0.3">
      <c r="B83" s="6">
        <v>1080</v>
      </c>
      <c r="C83" s="7" t="s">
        <v>93</v>
      </c>
      <c r="D83" s="8">
        <v>1944</v>
      </c>
      <c r="E83" s="29">
        <v>8.5</v>
      </c>
      <c r="F83" s="9" t="s">
        <v>25</v>
      </c>
      <c r="G83" s="10">
        <v>8</v>
      </c>
    </row>
    <row r="84" spans="2:7" ht="27" customHeight="1" x14ac:dyDescent="0.3">
      <c r="B84" s="6">
        <v>1081</v>
      </c>
      <c r="C84" s="7" t="s">
        <v>94</v>
      </c>
      <c r="D84" s="8">
        <v>1972</v>
      </c>
      <c r="E84" s="29">
        <v>9.1999999999999993</v>
      </c>
      <c r="F84" s="9" t="s">
        <v>41</v>
      </c>
      <c r="G84" s="10">
        <v>9</v>
      </c>
    </row>
    <row r="85" spans="2:7" ht="27" customHeight="1" x14ac:dyDescent="0.3">
      <c r="B85" s="6">
        <v>1082</v>
      </c>
      <c r="C85" s="7" t="s">
        <v>95</v>
      </c>
      <c r="D85" s="8">
        <v>1988</v>
      </c>
      <c r="E85" s="29">
        <v>7.7</v>
      </c>
      <c r="F85" s="9" t="s">
        <v>9</v>
      </c>
      <c r="G85" s="10">
        <v>7.5</v>
      </c>
    </row>
    <row r="86" spans="2:7" ht="27" customHeight="1" x14ac:dyDescent="0.3">
      <c r="B86" s="6">
        <v>1083</v>
      </c>
      <c r="C86" s="7" t="s">
        <v>96</v>
      </c>
      <c r="D86" s="8">
        <v>1992</v>
      </c>
      <c r="E86" s="29">
        <v>7.3</v>
      </c>
      <c r="F86" s="9" t="s">
        <v>9</v>
      </c>
      <c r="G86" s="10">
        <v>7.5</v>
      </c>
    </row>
    <row r="87" spans="2:7" ht="27" customHeight="1" x14ac:dyDescent="0.3">
      <c r="B87" s="6">
        <v>1084</v>
      </c>
      <c r="C87" s="7" t="s">
        <v>97</v>
      </c>
      <c r="D87" s="8">
        <v>1938</v>
      </c>
      <c r="E87" s="29">
        <v>9.1999999999999993</v>
      </c>
      <c r="F87" s="9" t="s">
        <v>7</v>
      </c>
      <c r="G87" s="10">
        <v>6.5</v>
      </c>
    </row>
    <row r="88" spans="2:7" ht="27" customHeight="1" x14ac:dyDescent="0.3">
      <c r="B88" s="6">
        <v>1085</v>
      </c>
      <c r="C88" s="7" t="s">
        <v>98</v>
      </c>
      <c r="D88" s="8">
        <v>1988</v>
      </c>
      <c r="E88" s="29">
        <v>7.6</v>
      </c>
      <c r="F88" s="9" t="s">
        <v>9</v>
      </c>
      <c r="G88" s="10">
        <v>7</v>
      </c>
    </row>
    <row r="89" spans="2:7" ht="27" customHeight="1" x14ac:dyDescent="0.3">
      <c r="B89" s="6">
        <v>1086</v>
      </c>
      <c r="C89" s="7" t="s">
        <v>99</v>
      </c>
      <c r="D89" s="8">
        <v>1951</v>
      </c>
      <c r="E89" s="29">
        <v>7.1</v>
      </c>
      <c r="F89" s="9" t="s">
        <v>9</v>
      </c>
      <c r="G89" s="10">
        <v>8</v>
      </c>
    </row>
    <row r="90" spans="2:7" ht="27" customHeight="1" x14ac:dyDescent="0.3">
      <c r="B90" s="6">
        <v>1087</v>
      </c>
      <c r="C90" s="7" t="s">
        <v>100</v>
      </c>
      <c r="D90" s="8">
        <v>1979</v>
      </c>
      <c r="E90" s="29">
        <v>9</v>
      </c>
      <c r="F90" s="9" t="s">
        <v>13</v>
      </c>
      <c r="G90" s="10">
        <v>7</v>
      </c>
    </row>
    <row r="91" spans="2:7" ht="27" customHeight="1" x14ac:dyDescent="0.3">
      <c r="B91" s="6">
        <v>1088</v>
      </c>
      <c r="C91" s="7" t="s">
        <v>101</v>
      </c>
      <c r="D91" s="8">
        <v>1986</v>
      </c>
      <c r="E91" s="29">
        <v>8.9</v>
      </c>
      <c r="F91" s="9" t="s">
        <v>13</v>
      </c>
      <c r="G91" s="10">
        <v>6</v>
      </c>
    </row>
    <row r="92" spans="2:7" ht="27" customHeight="1" x14ac:dyDescent="0.3">
      <c r="B92" s="6">
        <v>1089</v>
      </c>
      <c r="C92" s="7" t="s">
        <v>102</v>
      </c>
      <c r="D92" s="8">
        <v>1945</v>
      </c>
      <c r="E92" s="29">
        <v>8.8000000000000007</v>
      </c>
      <c r="F92" s="9" t="s">
        <v>17</v>
      </c>
      <c r="G92" s="10">
        <v>5</v>
      </c>
    </row>
    <row r="93" spans="2:7" ht="27" customHeight="1" x14ac:dyDescent="0.3">
      <c r="B93" s="6">
        <v>1090</v>
      </c>
      <c r="C93" s="7" t="s">
        <v>103</v>
      </c>
      <c r="D93" s="8">
        <v>1945</v>
      </c>
      <c r="E93" s="29">
        <v>7.9</v>
      </c>
      <c r="F93" s="9" t="s">
        <v>17</v>
      </c>
      <c r="G93" s="10">
        <v>7</v>
      </c>
    </row>
    <row r="94" spans="2:7" ht="27" customHeight="1" x14ac:dyDescent="0.3">
      <c r="B94" s="6">
        <v>1091</v>
      </c>
      <c r="C94" s="7" t="s">
        <v>104</v>
      </c>
      <c r="D94" s="8">
        <v>1965</v>
      </c>
      <c r="E94" s="29">
        <v>7.7</v>
      </c>
      <c r="F94" s="9" t="s">
        <v>17</v>
      </c>
      <c r="G94" s="10">
        <v>8</v>
      </c>
    </row>
    <row r="95" spans="2:7" ht="27" customHeight="1" x14ac:dyDescent="0.3">
      <c r="B95" s="6">
        <v>1092</v>
      </c>
      <c r="C95" s="7" t="s">
        <v>105</v>
      </c>
      <c r="D95" s="8">
        <v>1990</v>
      </c>
      <c r="E95" s="29">
        <v>7.6</v>
      </c>
      <c r="F95" s="9" t="s">
        <v>13</v>
      </c>
      <c r="G95" s="10">
        <v>7</v>
      </c>
    </row>
    <row r="96" spans="2:7" ht="27" customHeight="1" x14ac:dyDescent="0.3">
      <c r="B96" s="6">
        <v>1093</v>
      </c>
      <c r="C96" s="7" t="s">
        <v>106</v>
      </c>
      <c r="D96" s="8">
        <v>1984</v>
      </c>
      <c r="E96" s="29">
        <v>9.4</v>
      </c>
      <c r="F96" s="9" t="s">
        <v>11</v>
      </c>
      <c r="G96" s="10">
        <v>6</v>
      </c>
    </row>
    <row r="97" spans="2:7" ht="27" customHeight="1" x14ac:dyDescent="0.3">
      <c r="B97" s="6">
        <v>1094</v>
      </c>
      <c r="C97" s="7" t="s">
        <v>107</v>
      </c>
      <c r="D97" s="8">
        <v>1932</v>
      </c>
      <c r="E97" s="29">
        <v>8.9</v>
      </c>
      <c r="F97" s="9" t="s">
        <v>44</v>
      </c>
      <c r="G97" s="10">
        <v>5</v>
      </c>
    </row>
    <row r="98" spans="2:7" ht="27" customHeight="1" x14ac:dyDescent="0.3">
      <c r="B98" s="6">
        <v>1095</v>
      </c>
      <c r="C98" s="7" t="s">
        <v>108</v>
      </c>
      <c r="D98" s="8">
        <v>1973</v>
      </c>
      <c r="E98" s="29">
        <v>9.4</v>
      </c>
      <c r="F98" s="9" t="s">
        <v>11</v>
      </c>
      <c r="G98" s="10">
        <v>4</v>
      </c>
    </row>
    <row r="99" spans="2:7" ht="27" customHeight="1" x14ac:dyDescent="0.3">
      <c r="B99" s="6">
        <v>1096</v>
      </c>
      <c r="C99" s="7" t="s">
        <v>109</v>
      </c>
      <c r="D99" s="8">
        <v>1972</v>
      </c>
      <c r="E99" s="29">
        <v>9</v>
      </c>
      <c r="F99" s="9" t="s">
        <v>41</v>
      </c>
      <c r="G99" s="10">
        <v>5</v>
      </c>
    </row>
    <row r="100" spans="2:7" ht="27" customHeight="1" x14ac:dyDescent="0.3">
      <c r="B100" s="6">
        <v>1097</v>
      </c>
      <c r="C100" s="7" t="s">
        <v>110</v>
      </c>
      <c r="D100" s="8">
        <v>2000</v>
      </c>
      <c r="E100" s="29">
        <v>8.1</v>
      </c>
      <c r="F100" s="9" t="s">
        <v>17</v>
      </c>
      <c r="G100" s="10">
        <v>6</v>
      </c>
    </row>
    <row r="101" spans="2:7" ht="27" customHeight="1" x14ac:dyDescent="0.3">
      <c r="B101" s="6">
        <v>1098</v>
      </c>
      <c r="C101" s="7" t="s">
        <v>111</v>
      </c>
      <c r="D101" s="8">
        <v>2000</v>
      </c>
      <c r="E101" s="29">
        <v>8.8000000000000007</v>
      </c>
      <c r="F101" s="9" t="s">
        <v>25</v>
      </c>
      <c r="G101" s="10">
        <v>7</v>
      </c>
    </row>
    <row r="102" spans="2:7" ht="27" customHeight="1" x14ac:dyDescent="0.3">
      <c r="B102" s="6">
        <v>1099</v>
      </c>
      <c r="C102" s="7" t="s">
        <v>112</v>
      </c>
      <c r="D102" s="8">
        <v>1961</v>
      </c>
      <c r="E102" s="29">
        <v>9.3000000000000007</v>
      </c>
      <c r="F102" s="9" t="s">
        <v>11</v>
      </c>
      <c r="G102" s="10">
        <v>8</v>
      </c>
    </row>
    <row r="103" spans="2:7" ht="27" customHeight="1" x14ac:dyDescent="0.3">
      <c r="B103" s="6">
        <v>1100</v>
      </c>
      <c r="C103" s="7" t="s">
        <v>113</v>
      </c>
      <c r="D103" s="8">
        <v>1952</v>
      </c>
      <c r="E103" s="29">
        <v>8.4</v>
      </c>
      <c r="F103" s="9" t="s">
        <v>25</v>
      </c>
      <c r="G103" s="10">
        <v>7</v>
      </c>
    </row>
    <row r="104" spans="2:7" ht="27" customHeight="1" x14ac:dyDescent="0.3">
      <c r="B104" s="6">
        <v>1101</v>
      </c>
      <c r="C104" s="7" t="s">
        <v>114</v>
      </c>
      <c r="D104" s="8">
        <v>1994</v>
      </c>
      <c r="E104" s="29">
        <v>8.1999999999999993</v>
      </c>
      <c r="F104" s="9" t="s">
        <v>17</v>
      </c>
      <c r="G104" s="10">
        <v>6</v>
      </c>
    </row>
    <row r="105" spans="2:7" ht="27" customHeight="1" x14ac:dyDescent="0.3">
      <c r="B105" s="6">
        <v>1102</v>
      </c>
      <c r="C105" s="7" t="s">
        <v>115</v>
      </c>
      <c r="D105" s="8">
        <v>1959</v>
      </c>
      <c r="E105" s="29">
        <v>8.9</v>
      </c>
      <c r="F105" s="9" t="s">
        <v>17</v>
      </c>
      <c r="G105" s="10">
        <v>5</v>
      </c>
    </row>
    <row r="106" spans="2:7" ht="27" customHeight="1" x14ac:dyDescent="0.3">
      <c r="B106" s="6">
        <v>1103</v>
      </c>
      <c r="C106" s="7" t="s">
        <v>116</v>
      </c>
      <c r="D106" s="8">
        <v>1966</v>
      </c>
      <c r="E106" s="29">
        <v>9.4</v>
      </c>
      <c r="F106" s="9" t="s">
        <v>11</v>
      </c>
      <c r="G106" s="10">
        <v>4</v>
      </c>
    </row>
    <row r="107" spans="2:7" ht="27" customHeight="1" x14ac:dyDescent="0.3">
      <c r="B107" s="6">
        <v>1104</v>
      </c>
      <c r="C107" s="7" t="s">
        <v>117</v>
      </c>
      <c r="D107" s="8">
        <v>1961</v>
      </c>
      <c r="E107" s="29">
        <v>9.3000000000000007</v>
      </c>
      <c r="F107" s="9" t="s">
        <v>25</v>
      </c>
      <c r="G107" s="10">
        <v>5</v>
      </c>
    </row>
    <row r="108" spans="2:7" ht="27" customHeight="1" x14ac:dyDescent="0.3">
      <c r="B108" s="6">
        <v>1105</v>
      </c>
      <c r="C108" s="7" t="s">
        <v>118</v>
      </c>
      <c r="D108" s="8">
        <v>1939</v>
      </c>
      <c r="E108" s="29">
        <v>7.9</v>
      </c>
      <c r="F108" s="9" t="s">
        <v>41</v>
      </c>
      <c r="G108" s="10">
        <v>6</v>
      </c>
    </row>
    <row r="109" spans="2:7" ht="27" customHeight="1" x14ac:dyDescent="0.3">
      <c r="B109" s="6">
        <v>1106</v>
      </c>
      <c r="C109" s="7" t="s">
        <v>119</v>
      </c>
      <c r="D109" s="8">
        <v>1980</v>
      </c>
      <c r="E109" s="29">
        <v>8.6</v>
      </c>
      <c r="F109" s="9" t="s">
        <v>44</v>
      </c>
      <c r="G109" s="10">
        <v>7</v>
      </c>
    </row>
    <row r="110" spans="2:7" ht="27" customHeight="1" x14ac:dyDescent="0.3">
      <c r="B110" s="6">
        <v>1107</v>
      </c>
      <c r="C110" s="7" t="s">
        <v>120</v>
      </c>
      <c r="D110" s="8">
        <v>1979</v>
      </c>
      <c r="E110" s="29">
        <v>9.4</v>
      </c>
      <c r="F110" s="9" t="s">
        <v>11</v>
      </c>
      <c r="G110" s="10">
        <v>4</v>
      </c>
    </row>
    <row r="111" spans="2:7" ht="27" customHeight="1" x14ac:dyDescent="0.3">
      <c r="B111" s="6">
        <v>1108</v>
      </c>
      <c r="C111" s="7" t="s">
        <v>121</v>
      </c>
      <c r="D111" s="8">
        <v>1938</v>
      </c>
      <c r="E111" s="29">
        <v>9.3000000000000007</v>
      </c>
      <c r="F111" s="9" t="s">
        <v>7</v>
      </c>
      <c r="G111" s="10">
        <v>6</v>
      </c>
    </row>
    <row r="112" spans="2:7" ht="27" customHeight="1" x14ac:dyDescent="0.3">
      <c r="B112" s="6">
        <v>1109</v>
      </c>
      <c r="C112" s="7" t="s">
        <v>122</v>
      </c>
      <c r="D112" s="8">
        <v>1963</v>
      </c>
      <c r="E112" s="29">
        <v>8.3000000000000007</v>
      </c>
      <c r="F112" s="9" t="s">
        <v>41</v>
      </c>
      <c r="G112" s="10">
        <v>7</v>
      </c>
    </row>
    <row r="113" spans="2:7" ht="27" customHeight="1" x14ac:dyDescent="0.3">
      <c r="B113" s="6">
        <v>1110</v>
      </c>
      <c r="C113" s="7" t="s">
        <v>123</v>
      </c>
      <c r="D113" s="8">
        <v>1926</v>
      </c>
      <c r="E113" s="29">
        <v>7.8</v>
      </c>
      <c r="F113" s="9" t="s">
        <v>9</v>
      </c>
      <c r="G113" s="10">
        <v>8</v>
      </c>
    </row>
    <row r="114" spans="2:7" ht="27" customHeight="1" x14ac:dyDescent="0.3">
      <c r="B114" s="6">
        <v>1111</v>
      </c>
      <c r="C114" s="7" t="s">
        <v>124</v>
      </c>
      <c r="D114" s="8">
        <v>2003</v>
      </c>
      <c r="E114" s="29">
        <v>7.7</v>
      </c>
      <c r="F114" s="9" t="s">
        <v>9</v>
      </c>
      <c r="G114" s="10">
        <v>9</v>
      </c>
    </row>
    <row r="115" spans="2:7" ht="27" customHeight="1" x14ac:dyDescent="0.3">
      <c r="B115" s="6">
        <v>1112</v>
      </c>
      <c r="C115" s="7" t="s">
        <v>125</v>
      </c>
      <c r="D115" s="8">
        <v>1953</v>
      </c>
      <c r="E115" s="29">
        <v>8.6999999999999993</v>
      </c>
      <c r="F115" s="9" t="s">
        <v>44</v>
      </c>
      <c r="G115" s="10">
        <v>9</v>
      </c>
    </row>
    <row r="116" spans="2:7" ht="27" customHeight="1" x14ac:dyDescent="0.3">
      <c r="B116" s="6">
        <v>1113</v>
      </c>
      <c r="C116" s="7" t="s">
        <v>126</v>
      </c>
      <c r="D116" s="8">
        <v>1939</v>
      </c>
      <c r="E116" s="29">
        <v>8.6</v>
      </c>
      <c r="F116" s="9" t="s">
        <v>44</v>
      </c>
      <c r="G116" s="10">
        <v>9</v>
      </c>
    </row>
    <row r="117" spans="2:7" ht="27" customHeight="1" x14ac:dyDescent="0.3">
      <c r="B117" s="6">
        <v>1114</v>
      </c>
      <c r="C117" s="7" t="s">
        <v>127</v>
      </c>
      <c r="D117" s="8">
        <v>1949</v>
      </c>
      <c r="E117" s="29">
        <v>9.4</v>
      </c>
      <c r="F117" s="9" t="s">
        <v>11</v>
      </c>
      <c r="G117" s="10">
        <v>7</v>
      </c>
    </row>
    <row r="118" spans="2:7" ht="27" customHeight="1" x14ac:dyDescent="0.3">
      <c r="B118" s="6">
        <v>1115</v>
      </c>
      <c r="C118" s="7" t="s">
        <v>128</v>
      </c>
      <c r="D118" s="8">
        <v>1941</v>
      </c>
      <c r="E118" s="29">
        <v>9.3000000000000007</v>
      </c>
      <c r="F118" s="9" t="s">
        <v>25</v>
      </c>
      <c r="G118" s="10">
        <v>6</v>
      </c>
    </row>
    <row r="119" spans="2:7" ht="27" customHeight="1" x14ac:dyDescent="0.3">
      <c r="B119" s="6">
        <v>1116</v>
      </c>
      <c r="C119" s="7" t="s">
        <v>129</v>
      </c>
      <c r="D119" s="8">
        <v>1927</v>
      </c>
      <c r="E119" s="29">
        <v>7.8</v>
      </c>
      <c r="F119" s="9" t="s">
        <v>7</v>
      </c>
      <c r="G119" s="10">
        <v>5</v>
      </c>
    </row>
    <row r="120" spans="2:7" ht="27" customHeight="1" x14ac:dyDescent="0.3">
      <c r="B120" s="6">
        <v>1117</v>
      </c>
      <c r="C120" s="7" t="s">
        <v>130</v>
      </c>
      <c r="D120" s="8">
        <v>1987</v>
      </c>
      <c r="E120" s="29">
        <v>9.3000000000000007</v>
      </c>
      <c r="F120" s="9" t="s">
        <v>25</v>
      </c>
      <c r="G120" s="10">
        <v>4</v>
      </c>
    </row>
    <row r="121" spans="2:7" ht="27" customHeight="1" x14ac:dyDescent="0.3">
      <c r="B121" s="6">
        <v>1118</v>
      </c>
      <c r="C121" s="7" t="s">
        <v>131</v>
      </c>
      <c r="D121" s="8">
        <v>1980</v>
      </c>
      <c r="E121" s="29">
        <v>8.6</v>
      </c>
      <c r="F121" s="9" t="s">
        <v>25</v>
      </c>
      <c r="G121" s="10">
        <v>3</v>
      </c>
    </row>
    <row r="122" spans="2:7" ht="27" customHeight="1" x14ac:dyDescent="0.3">
      <c r="B122" s="6">
        <v>1119</v>
      </c>
      <c r="C122" s="7" t="s">
        <v>132</v>
      </c>
      <c r="D122" s="8">
        <v>1927</v>
      </c>
      <c r="E122" s="29">
        <v>9.4</v>
      </c>
      <c r="F122" s="9" t="s">
        <v>11</v>
      </c>
      <c r="G122" s="10">
        <v>4</v>
      </c>
    </row>
    <row r="123" spans="2:7" ht="27" customHeight="1" x14ac:dyDescent="0.3">
      <c r="B123" s="6">
        <v>1120</v>
      </c>
      <c r="C123" s="7" t="s">
        <v>133</v>
      </c>
      <c r="D123" s="8">
        <v>1972</v>
      </c>
      <c r="E123" s="29">
        <v>8</v>
      </c>
      <c r="F123" s="9" t="s">
        <v>7</v>
      </c>
      <c r="G123" s="10">
        <v>5</v>
      </c>
    </row>
    <row r="124" spans="2:7" ht="27" customHeight="1" x14ac:dyDescent="0.3">
      <c r="B124" s="6">
        <v>1121</v>
      </c>
      <c r="C124" s="7" t="s">
        <v>134</v>
      </c>
      <c r="D124" s="8">
        <v>1967</v>
      </c>
      <c r="E124" s="29">
        <v>8.8000000000000007</v>
      </c>
      <c r="F124" s="9" t="s">
        <v>44</v>
      </c>
      <c r="G124" s="10">
        <v>6</v>
      </c>
    </row>
    <row r="125" spans="2:7" ht="27" customHeight="1" x14ac:dyDescent="0.3">
      <c r="B125" s="6">
        <v>1122</v>
      </c>
      <c r="C125" s="7" t="s">
        <v>135</v>
      </c>
      <c r="D125" s="8">
        <v>1959</v>
      </c>
      <c r="E125" s="29">
        <v>8.4</v>
      </c>
      <c r="F125" s="9" t="s">
        <v>25</v>
      </c>
      <c r="G125" s="10">
        <v>7</v>
      </c>
    </row>
    <row r="126" spans="2:7" ht="27" customHeight="1" x14ac:dyDescent="0.3">
      <c r="B126" s="6">
        <v>1123</v>
      </c>
      <c r="C126" s="7" t="s">
        <v>136</v>
      </c>
      <c r="D126" s="8">
        <v>1942</v>
      </c>
      <c r="E126" s="29">
        <v>7.9</v>
      </c>
      <c r="F126" s="9" t="s">
        <v>9</v>
      </c>
      <c r="G126" s="10">
        <v>4</v>
      </c>
    </row>
    <row r="127" spans="2:7" ht="27" customHeight="1" x14ac:dyDescent="0.3">
      <c r="B127" s="6">
        <v>1124</v>
      </c>
      <c r="C127" s="7" t="s">
        <v>137</v>
      </c>
      <c r="D127" s="8">
        <v>1983</v>
      </c>
      <c r="E127" s="29">
        <v>7.7</v>
      </c>
      <c r="F127" s="9" t="s">
        <v>9</v>
      </c>
      <c r="G127" s="10">
        <v>3</v>
      </c>
    </row>
    <row r="128" spans="2:7" ht="27" customHeight="1" x14ac:dyDescent="0.3">
      <c r="B128" s="6">
        <v>1125</v>
      </c>
      <c r="C128" s="7" t="s">
        <v>138</v>
      </c>
      <c r="D128" s="8">
        <v>1975</v>
      </c>
      <c r="E128" s="29">
        <v>9</v>
      </c>
      <c r="F128" s="9" t="s">
        <v>25</v>
      </c>
      <c r="G128" s="10">
        <v>2</v>
      </c>
    </row>
    <row r="129" spans="2:7" ht="27" customHeight="1" x14ac:dyDescent="0.3">
      <c r="B129" s="6">
        <v>1126</v>
      </c>
      <c r="C129" s="7" t="s">
        <v>139</v>
      </c>
      <c r="D129" s="8">
        <v>2008</v>
      </c>
      <c r="E129" s="29">
        <v>8</v>
      </c>
      <c r="F129" s="9" t="s">
        <v>7</v>
      </c>
      <c r="G129" s="10">
        <v>4</v>
      </c>
    </row>
    <row r="130" spans="2:7" ht="27" customHeight="1" x14ac:dyDescent="0.3">
      <c r="B130" s="6">
        <v>1127</v>
      </c>
      <c r="C130" s="7" t="s">
        <v>139</v>
      </c>
      <c r="D130" s="8">
        <v>2008</v>
      </c>
      <c r="E130" s="29">
        <v>8</v>
      </c>
      <c r="F130" s="9" t="s">
        <v>17</v>
      </c>
      <c r="G130" s="10">
        <v>5</v>
      </c>
    </row>
    <row r="131" spans="2:7" ht="27" customHeight="1" x14ac:dyDescent="0.3">
      <c r="B131" s="6">
        <v>1128</v>
      </c>
      <c r="C131" s="7" t="s">
        <v>140</v>
      </c>
      <c r="D131" s="8">
        <v>1939</v>
      </c>
      <c r="E131" s="29">
        <v>8</v>
      </c>
      <c r="F131" s="9" t="s">
        <v>7</v>
      </c>
      <c r="G131" s="10">
        <v>6</v>
      </c>
    </row>
    <row r="132" spans="2:7" ht="27" customHeight="1" x14ac:dyDescent="0.3">
      <c r="B132" s="6">
        <v>1129</v>
      </c>
      <c r="C132" s="7" t="s">
        <v>141</v>
      </c>
      <c r="D132" s="8">
        <v>1968</v>
      </c>
      <c r="E132" s="29">
        <v>8.6999999999999993</v>
      </c>
      <c r="F132" s="9" t="s">
        <v>25</v>
      </c>
      <c r="G132" s="10">
        <v>7</v>
      </c>
    </row>
    <row r="133" spans="2:7" ht="27" customHeight="1" x14ac:dyDescent="0.3">
      <c r="B133" s="6">
        <v>1130</v>
      </c>
      <c r="C133" s="7" t="s">
        <v>142</v>
      </c>
      <c r="D133" s="8">
        <v>1959</v>
      </c>
      <c r="E133" s="29">
        <v>8.9</v>
      </c>
      <c r="F133" s="9" t="s">
        <v>41</v>
      </c>
      <c r="G133" s="10">
        <v>8</v>
      </c>
    </row>
    <row r="134" spans="2:7" ht="27" customHeight="1" x14ac:dyDescent="0.3">
      <c r="B134" s="6">
        <v>1131</v>
      </c>
      <c r="C134" s="7" t="s">
        <v>143</v>
      </c>
      <c r="D134" s="8">
        <v>1982</v>
      </c>
      <c r="E134" s="29">
        <v>9.4</v>
      </c>
      <c r="F134" s="9" t="s">
        <v>41</v>
      </c>
      <c r="G134" s="10">
        <v>7</v>
      </c>
    </row>
    <row r="135" spans="2:7" ht="27" customHeight="1" x14ac:dyDescent="0.3">
      <c r="B135" s="6">
        <v>1132</v>
      </c>
      <c r="C135" s="7" t="s">
        <v>144</v>
      </c>
      <c r="D135" s="8">
        <v>1966</v>
      </c>
      <c r="E135" s="29">
        <v>8.6999999999999993</v>
      </c>
      <c r="F135" s="9" t="s">
        <v>17</v>
      </c>
      <c r="G135" s="10">
        <v>6</v>
      </c>
    </row>
    <row r="136" spans="2:7" ht="27" customHeight="1" x14ac:dyDescent="0.3">
      <c r="B136" s="6">
        <v>1133</v>
      </c>
      <c r="C136" s="7" t="s">
        <v>145</v>
      </c>
      <c r="D136" s="8">
        <v>1938</v>
      </c>
      <c r="E136" s="29">
        <v>8.6</v>
      </c>
      <c r="F136" s="9" t="s">
        <v>44</v>
      </c>
      <c r="G136" s="10">
        <v>5</v>
      </c>
    </row>
    <row r="137" spans="2:7" ht="27" customHeight="1" x14ac:dyDescent="0.3">
      <c r="B137" s="6">
        <v>1134</v>
      </c>
      <c r="C137" s="7" t="s">
        <v>146</v>
      </c>
      <c r="D137" s="8">
        <v>1961</v>
      </c>
      <c r="E137" s="29">
        <v>8.3000000000000007</v>
      </c>
      <c r="F137" s="9" t="s">
        <v>44</v>
      </c>
      <c r="G137" s="10">
        <v>4</v>
      </c>
    </row>
    <row r="138" spans="2:7" ht="27" customHeight="1" x14ac:dyDescent="0.3">
      <c r="B138" s="6">
        <v>1135</v>
      </c>
      <c r="C138" s="7" t="s">
        <v>147</v>
      </c>
      <c r="D138" s="8">
        <v>1967</v>
      </c>
      <c r="E138" s="29">
        <v>9.1999999999999993</v>
      </c>
      <c r="F138" s="9" t="s">
        <v>25</v>
      </c>
      <c r="G138" s="10">
        <v>3</v>
      </c>
    </row>
    <row r="139" spans="2:7" ht="27" customHeight="1" x14ac:dyDescent="0.3">
      <c r="B139" s="6">
        <v>1136</v>
      </c>
      <c r="C139" s="7" t="s">
        <v>148</v>
      </c>
      <c r="D139" s="8">
        <v>1932</v>
      </c>
      <c r="E139" s="29">
        <v>8.3000000000000007</v>
      </c>
      <c r="F139" s="9" t="s">
        <v>44</v>
      </c>
      <c r="G139" s="10">
        <v>2</v>
      </c>
    </row>
    <row r="140" spans="2:7" ht="27" customHeight="1" x14ac:dyDescent="0.3">
      <c r="B140" s="6">
        <v>1137</v>
      </c>
      <c r="C140" s="7" t="s">
        <v>149</v>
      </c>
      <c r="D140" s="8">
        <v>1937</v>
      </c>
      <c r="E140" s="29">
        <v>9.3000000000000007</v>
      </c>
      <c r="F140" s="9" t="s">
        <v>9</v>
      </c>
      <c r="G140" s="10">
        <v>4</v>
      </c>
    </row>
    <row r="141" spans="2:7" ht="27" customHeight="1" x14ac:dyDescent="0.3">
      <c r="B141" s="6">
        <v>1138</v>
      </c>
      <c r="C141" s="7" t="s">
        <v>150</v>
      </c>
      <c r="D141" s="8">
        <v>1985</v>
      </c>
      <c r="E141" s="29">
        <v>8.6</v>
      </c>
      <c r="F141" s="9" t="s">
        <v>44</v>
      </c>
      <c r="G141" s="10">
        <v>5</v>
      </c>
    </row>
    <row r="142" spans="2:7" ht="27" customHeight="1" x14ac:dyDescent="0.3">
      <c r="B142" s="6">
        <v>1139</v>
      </c>
      <c r="C142" s="7" t="s">
        <v>151</v>
      </c>
      <c r="D142" s="8">
        <v>1968</v>
      </c>
      <c r="E142" s="29">
        <v>8</v>
      </c>
      <c r="F142" s="9" t="s">
        <v>7</v>
      </c>
      <c r="G142" s="10">
        <v>6</v>
      </c>
    </row>
    <row r="143" spans="2:7" ht="27" customHeight="1" x14ac:dyDescent="0.3">
      <c r="B143" s="6">
        <v>1140</v>
      </c>
      <c r="C143" s="7" t="s">
        <v>152</v>
      </c>
      <c r="D143" s="8">
        <v>1914</v>
      </c>
      <c r="E143" s="29">
        <v>7.8</v>
      </c>
      <c r="F143" s="9" t="s">
        <v>41</v>
      </c>
      <c r="G143" s="10">
        <v>7</v>
      </c>
    </row>
    <row r="144" spans="2:7" ht="27" customHeight="1" x14ac:dyDescent="0.3">
      <c r="B144" s="6">
        <v>1141</v>
      </c>
      <c r="C144" s="7" t="s">
        <v>153</v>
      </c>
      <c r="D144" s="8">
        <v>1980</v>
      </c>
      <c r="E144" s="29">
        <v>8.1</v>
      </c>
      <c r="F144" s="9" t="s">
        <v>17</v>
      </c>
      <c r="G144" s="10">
        <v>8</v>
      </c>
    </row>
    <row r="145" spans="2:7" ht="27" customHeight="1" x14ac:dyDescent="0.3">
      <c r="B145" s="6">
        <v>1142</v>
      </c>
      <c r="C145" s="7" t="s">
        <v>154</v>
      </c>
      <c r="D145" s="8">
        <v>1976</v>
      </c>
      <c r="E145" s="29">
        <v>7.7</v>
      </c>
      <c r="F145" s="9" t="s">
        <v>17</v>
      </c>
      <c r="G145" s="10">
        <v>9</v>
      </c>
    </row>
    <row r="146" spans="2:7" ht="27" customHeight="1" x14ac:dyDescent="0.3">
      <c r="B146" s="6">
        <v>1143</v>
      </c>
      <c r="C146" s="7" t="s">
        <v>155</v>
      </c>
      <c r="D146" s="8">
        <v>1935</v>
      </c>
      <c r="E146" s="29">
        <v>8</v>
      </c>
      <c r="F146" s="9" t="s">
        <v>41</v>
      </c>
      <c r="G146" s="10">
        <v>7</v>
      </c>
    </row>
    <row r="147" spans="2:7" ht="27" customHeight="1" x14ac:dyDescent="0.3">
      <c r="B147" s="6">
        <v>1144</v>
      </c>
      <c r="C147" s="7" t="s">
        <v>156</v>
      </c>
      <c r="D147" s="8">
        <v>1976</v>
      </c>
      <c r="E147" s="29">
        <v>7.8</v>
      </c>
      <c r="F147" s="9" t="s">
        <v>13</v>
      </c>
      <c r="G147" s="10">
        <v>6</v>
      </c>
    </row>
    <row r="148" spans="2:7" ht="27" customHeight="1" x14ac:dyDescent="0.3">
      <c r="B148" s="6">
        <v>1145</v>
      </c>
      <c r="C148" s="7" t="s">
        <v>157</v>
      </c>
      <c r="D148" s="8">
        <v>1948</v>
      </c>
      <c r="E148" s="29">
        <v>8.8000000000000007</v>
      </c>
      <c r="F148" s="9" t="s">
        <v>25</v>
      </c>
      <c r="G148" s="10">
        <v>5</v>
      </c>
    </row>
    <row r="149" spans="2:7" ht="27" customHeight="1" x14ac:dyDescent="0.3">
      <c r="B149" s="6">
        <v>1146</v>
      </c>
      <c r="C149" s="7" t="s">
        <v>158</v>
      </c>
      <c r="D149" s="8">
        <v>1971</v>
      </c>
      <c r="E149" s="29">
        <v>7.8</v>
      </c>
      <c r="F149" s="9" t="s">
        <v>7</v>
      </c>
      <c r="G149" s="10">
        <v>4</v>
      </c>
    </row>
    <row r="150" spans="2:7" ht="27" customHeight="1" x14ac:dyDescent="0.3">
      <c r="B150" s="6">
        <v>1147</v>
      </c>
      <c r="C150" s="7" t="s">
        <v>159</v>
      </c>
      <c r="D150" s="8">
        <v>1942</v>
      </c>
      <c r="E150" s="29">
        <v>9.4</v>
      </c>
      <c r="F150" s="9" t="s">
        <v>25</v>
      </c>
      <c r="G150" s="10">
        <v>3</v>
      </c>
    </row>
    <row r="151" spans="2:7" ht="27" customHeight="1" x14ac:dyDescent="0.3">
      <c r="B151" s="6">
        <v>1148</v>
      </c>
      <c r="C151" s="7" t="s">
        <v>160</v>
      </c>
      <c r="D151" s="8">
        <v>1974</v>
      </c>
      <c r="E151" s="29">
        <v>8</v>
      </c>
      <c r="F151" s="9" t="s">
        <v>17</v>
      </c>
      <c r="G151" s="10">
        <v>4</v>
      </c>
    </row>
    <row r="152" spans="2:7" ht="27" customHeight="1" x14ac:dyDescent="0.3">
      <c r="B152" s="6">
        <v>1149</v>
      </c>
      <c r="C152" s="7" t="s">
        <v>161</v>
      </c>
      <c r="D152" s="8">
        <v>2010</v>
      </c>
      <c r="E152" s="29">
        <v>7</v>
      </c>
      <c r="F152" s="9" t="s">
        <v>9</v>
      </c>
      <c r="G152" s="10">
        <v>5</v>
      </c>
    </row>
    <row r="153" spans="2:7" ht="27" customHeight="1" x14ac:dyDescent="0.3">
      <c r="B153" s="6">
        <v>1150</v>
      </c>
      <c r="C153" s="7" t="s">
        <v>162</v>
      </c>
      <c r="D153" s="8">
        <v>1974</v>
      </c>
      <c r="E153" s="29">
        <v>9.4</v>
      </c>
      <c r="F153" s="9" t="s">
        <v>11</v>
      </c>
      <c r="G153" s="10">
        <v>6</v>
      </c>
    </row>
    <row r="154" spans="2:7" ht="27" customHeight="1" x14ac:dyDescent="0.3">
      <c r="B154" s="6">
        <v>1151</v>
      </c>
      <c r="C154" s="7" t="s">
        <v>163</v>
      </c>
      <c r="D154" s="8">
        <v>1941</v>
      </c>
      <c r="E154" s="29">
        <v>9.5</v>
      </c>
      <c r="F154" s="9" t="s">
        <v>11</v>
      </c>
      <c r="G154" s="10">
        <v>6</v>
      </c>
    </row>
    <row r="155" spans="2:7" ht="27" customHeight="1" x14ac:dyDescent="0.3">
      <c r="B155" s="6">
        <v>1152</v>
      </c>
      <c r="C155" s="7" t="s">
        <v>164</v>
      </c>
      <c r="D155" s="8">
        <v>2002</v>
      </c>
      <c r="E155" s="29">
        <v>9.1</v>
      </c>
      <c r="F155" s="9" t="s">
        <v>7</v>
      </c>
      <c r="G155" s="10">
        <v>5</v>
      </c>
    </row>
    <row r="156" spans="2:7" ht="27" customHeight="1" x14ac:dyDescent="0.3">
      <c r="B156" s="6">
        <v>1153</v>
      </c>
      <c r="C156" s="7" t="s">
        <v>165</v>
      </c>
      <c r="D156" s="8">
        <v>1948</v>
      </c>
      <c r="E156" s="29">
        <v>7.9</v>
      </c>
      <c r="F156" s="9" t="s">
        <v>17</v>
      </c>
      <c r="G156" s="10">
        <v>4</v>
      </c>
    </row>
    <row r="157" spans="2:7" ht="27" customHeight="1" x14ac:dyDescent="0.3">
      <c r="B157" s="6">
        <v>1154</v>
      </c>
      <c r="C157" s="7" t="s">
        <v>166</v>
      </c>
      <c r="D157" s="8">
        <v>1950</v>
      </c>
      <c r="E157" s="29">
        <v>7.1</v>
      </c>
      <c r="F157" s="9" t="s">
        <v>9</v>
      </c>
      <c r="G157" s="10">
        <v>3</v>
      </c>
    </row>
    <row r="158" spans="2:7" ht="27" customHeight="1" x14ac:dyDescent="0.3">
      <c r="B158" s="6">
        <v>1155</v>
      </c>
      <c r="C158" s="7" t="s">
        <v>167</v>
      </c>
      <c r="D158" s="8">
        <v>1964</v>
      </c>
      <c r="E158" s="29">
        <v>7.5</v>
      </c>
      <c r="F158" s="9" t="s">
        <v>13</v>
      </c>
      <c r="G158" s="10">
        <v>5</v>
      </c>
    </row>
    <row r="159" spans="2:7" ht="27" customHeight="1" x14ac:dyDescent="0.3">
      <c r="B159" s="6">
        <v>1156</v>
      </c>
      <c r="C159" s="7" t="s">
        <v>168</v>
      </c>
      <c r="D159" s="8">
        <v>1949</v>
      </c>
      <c r="E159" s="29">
        <v>7.8</v>
      </c>
      <c r="F159" s="9" t="s">
        <v>17</v>
      </c>
      <c r="G159" s="10">
        <v>6</v>
      </c>
    </row>
    <row r="160" spans="2:7" ht="27" customHeight="1" x14ac:dyDescent="0.3">
      <c r="B160" s="6">
        <v>1157</v>
      </c>
      <c r="C160" s="7" t="s">
        <v>169</v>
      </c>
      <c r="D160" s="8">
        <v>2010</v>
      </c>
      <c r="E160" s="29">
        <v>7.1</v>
      </c>
      <c r="F160" s="9" t="s">
        <v>9</v>
      </c>
      <c r="G160" s="10">
        <v>7</v>
      </c>
    </row>
    <row r="161" spans="2:7" ht="27" customHeight="1" x14ac:dyDescent="0.3">
      <c r="B161" s="6">
        <v>1158</v>
      </c>
      <c r="C161" s="7" t="s">
        <v>170</v>
      </c>
      <c r="D161" s="8">
        <v>1943</v>
      </c>
      <c r="E161" s="29">
        <v>9.3000000000000007</v>
      </c>
      <c r="F161" s="9" t="s">
        <v>11</v>
      </c>
      <c r="G161" s="10">
        <v>8</v>
      </c>
    </row>
    <row r="162" spans="2:7" ht="27" customHeight="1" x14ac:dyDescent="0.3">
      <c r="B162" s="6">
        <v>1159</v>
      </c>
      <c r="C162" s="7" t="s">
        <v>171</v>
      </c>
      <c r="D162" s="8">
        <v>1996</v>
      </c>
      <c r="E162" s="29">
        <v>7.1</v>
      </c>
      <c r="F162" s="9" t="s">
        <v>9</v>
      </c>
      <c r="G162" s="10">
        <v>7</v>
      </c>
    </row>
    <row r="163" spans="2:7" ht="27" customHeight="1" x14ac:dyDescent="0.3">
      <c r="B163" s="6">
        <v>1160</v>
      </c>
      <c r="C163" s="7" t="s">
        <v>172</v>
      </c>
      <c r="D163" s="8">
        <v>1977</v>
      </c>
      <c r="E163" s="29">
        <v>8.6999999999999993</v>
      </c>
      <c r="F163" s="9" t="s">
        <v>41</v>
      </c>
      <c r="G163" s="10">
        <v>6</v>
      </c>
    </row>
    <row r="164" spans="2:7" ht="27" customHeight="1" x14ac:dyDescent="0.3">
      <c r="B164" s="6">
        <v>1161</v>
      </c>
      <c r="C164" s="7" t="s">
        <v>173</v>
      </c>
      <c r="D164" s="8">
        <v>1953</v>
      </c>
      <c r="E164" s="29">
        <v>9.4</v>
      </c>
      <c r="F164" s="9" t="s">
        <v>11</v>
      </c>
      <c r="G164" s="10">
        <v>5</v>
      </c>
    </row>
    <row r="165" spans="2:7" ht="27" customHeight="1" x14ac:dyDescent="0.3">
      <c r="B165" s="6">
        <v>1162</v>
      </c>
      <c r="C165" s="7" t="s">
        <v>174</v>
      </c>
      <c r="D165" s="8">
        <v>1941</v>
      </c>
      <c r="E165" s="29">
        <v>9.1999999999999993</v>
      </c>
      <c r="F165" s="9" t="s">
        <v>41</v>
      </c>
      <c r="G165" s="10">
        <v>4</v>
      </c>
    </row>
    <row r="166" spans="2:7" ht="27" customHeight="1" x14ac:dyDescent="0.3">
      <c r="B166" s="6">
        <v>1163</v>
      </c>
      <c r="C166" s="7" t="s">
        <v>175</v>
      </c>
      <c r="D166" s="8">
        <v>1995</v>
      </c>
      <c r="E166" s="29">
        <v>7.8</v>
      </c>
      <c r="F166" s="9" t="s">
        <v>7</v>
      </c>
      <c r="G166" s="10">
        <v>4</v>
      </c>
    </row>
    <row r="167" spans="2:7" ht="27" customHeight="1" x14ac:dyDescent="0.3">
      <c r="B167" s="6">
        <v>1164</v>
      </c>
      <c r="C167" s="7" t="s">
        <v>176</v>
      </c>
      <c r="D167" s="8">
        <v>2009</v>
      </c>
      <c r="E167" s="29">
        <v>7.2</v>
      </c>
      <c r="F167" s="9" t="s">
        <v>9</v>
      </c>
      <c r="G167" s="10">
        <v>3</v>
      </c>
    </row>
    <row r="168" spans="2:7" ht="27" customHeight="1" x14ac:dyDescent="0.3">
      <c r="B168" s="6">
        <v>1165</v>
      </c>
      <c r="C168" s="7" t="s">
        <v>177</v>
      </c>
      <c r="D168" s="8">
        <v>1943</v>
      </c>
      <c r="E168" s="29">
        <v>9.4</v>
      </c>
      <c r="F168" s="9" t="s">
        <v>25</v>
      </c>
      <c r="G168" s="10">
        <v>5</v>
      </c>
    </row>
    <row r="169" spans="2:7" ht="27" customHeight="1" x14ac:dyDescent="0.3">
      <c r="B169" s="6">
        <v>1166</v>
      </c>
      <c r="C169" s="7" t="s">
        <v>178</v>
      </c>
      <c r="D169" s="8">
        <v>1999</v>
      </c>
      <c r="E169" s="29">
        <v>8.1999999999999993</v>
      </c>
      <c r="F169" s="9" t="s">
        <v>7</v>
      </c>
      <c r="G169" s="10">
        <v>6</v>
      </c>
    </row>
    <row r="170" spans="2:7" ht="27" customHeight="1" x14ac:dyDescent="0.3">
      <c r="B170" s="6">
        <v>1167</v>
      </c>
      <c r="C170" s="7" t="s">
        <v>179</v>
      </c>
      <c r="D170" s="8">
        <v>1950</v>
      </c>
      <c r="E170" s="29">
        <v>9.4</v>
      </c>
      <c r="F170" s="9" t="s">
        <v>11</v>
      </c>
      <c r="G170" s="10">
        <v>7</v>
      </c>
    </row>
    <row r="171" spans="2:7" ht="27" customHeight="1" x14ac:dyDescent="0.3">
      <c r="B171" s="6">
        <v>1168</v>
      </c>
      <c r="C171" s="7" t="s">
        <v>180</v>
      </c>
      <c r="D171" s="8">
        <v>1976</v>
      </c>
      <c r="E171" s="29">
        <v>8.9</v>
      </c>
      <c r="F171" s="9" t="s">
        <v>17</v>
      </c>
      <c r="G171" s="10">
        <v>6</v>
      </c>
    </row>
    <row r="172" spans="2:7" ht="27" customHeight="1" x14ac:dyDescent="0.3">
      <c r="B172" s="6">
        <v>1169</v>
      </c>
      <c r="C172" s="7" t="s">
        <v>181</v>
      </c>
      <c r="D172" s="8">
        <v>1932</v>
      </c>
      <c r="E172" s="29">
        <v>8.6</v>
      </c>
      <c r="F172" s="9" t="s">
        <v>13</v>
      </c>
      <c r="G172" s="10">
        <v>5</v>
      </c>
    </row>
    <row r="173" spans="2:7" ht="27" customHeight="1" x14ac:dyDescent="0.3">
      <c r="B173" s="6">
        <v>1170</v>
      </c>
      <c r="C173" s="7" t="s">
        <v>182</v>
      </c>
      <c r="D173" s="8">
        <v>1989</v>
      </c>
      <c r="E173" s="29">
        <v>8.8000000000000007</v>
      </c>
      <c r="F173" s="9" t="s">
        <v>44</v>
      </c>
      <c r="G173" s="10">
        <v>4</v>
      </c>
    </row>
    <row r="174" spans="2:7" ht="27" customHeight="1" x14ac:dyDescent="0.3">
      <c r="B174" s="6">
        <v>1171</v>
      </c>
      <c r="C174" s="7" t="s">
        <v>183</v>
      </c>
      <c r="D174" s="8">
        <v>1939</v>
      </c>
      <c r="E174" s="29">
        <v>9.4</v>
      </c>
      <c r="F174" s="9" t="s">
        <v>11</v>
      </c>
      <c r="G174" s="10">
        <v>4</v>
      </c>
    </row>
    <row r="175" spans="2:7" ht="27" customHeight="1" x14ac:dyDescent="0.3">
      <c r="B175" s="6">
        <v>1172</v>
      </c>
      <c r="C175" s="7" t="s">
        <v>184</v>
      </c>
      <c r="D175" s="8">
        <v>1937</v>
      </c>
      <c r="E175" s="29">
        <v>9.1999999999999993</v>
      </c>
      <c r="F175" s="9" t="s">
        <v>25</v>
      </c>
      <c r="G175" s="10">
        <v>3</v>
      </c>
    </row>
    <row r="176" spans="2:7" ht="27" customHeight="1" x14ac:dyDescent="0.3">
      <c r="B176" s="6">
        <v>1173</v>
      </c>
      <c r="C176" s="7" t="s">
        <v>185</v>
      </c>
      <c r="D176" s="8">
        <v>1946</v>
      </c>
      <c r="E176" s="29">
        <v>8.1</v>
      </c>
      <c r="F176" s="9" t="s">
        <v>17</v>
      </c>
      <c r="G176" s="10">
        <v>4</v>
      </c>
    </row>
    <row r="177" spans="2:7" ht="27" customHeight="1" x14ac:dyDescent="0.3">
      <c r="B177" s="6">
        <v>1174</v>
      </c>
      <c r="C177" s="7" t="s">
        <v>186</v>
      </c>
      <c r="D177" s="8">
        <v>1990</v>
      </c>
      <c r="E177" s="29">
        <v>8.1999999999999993</v>
      </c>
      <c r="F177" s="9" t="s">
        <v>41</v>
      </c>
      <c r="G177" s="10">
        <v>5</v>
      </c>
    </row>
    <row r="178" spans="2:7" ht="27" customHeight="1" x14ac:dyDescent="0.3">
      <c r="B178" s="6">
        <v>1175</v>
      </c>
      <c r="C178" s="7" t="s">
        <v>187</v>
      </c>
      <c r="D178" s="8">
        <v>1935</v>
      </c>
      <c r="E178" s="29">
        <v>8.4</v>
      </c>
      <c r="F178" s="9" t="s">
        <v>41</v>
      </c>
      <c r="G178" s="10">
        <v>6</v>
      </c>
    </row>
    <row r="179" spans="2:7" ht="27" customHeight="1" x14ac:dyDescent="0.3">
      <c r="B179" s="6">
        <v>1176</v>
      </c>
      <c r="C179" s="7" t="s">
        <v>188</v>
      </c>
      <c r="D179" s="8">
        <v>1983</v>
      </c>
      <c r="E179" s="29">
        <v>7.8</v>
      </c>
      <c r="F179" s="9" t="s">
        <v>17</v>
      </c>
      <c r="G179" s="10">
        <v>4</v>
      </c>
    </row>
    <row r="180" spans="2:7" ht="27" customHeight="1" x14ac:dyDescent="0.3">
      <c r="B180" s="6">
        <v>1177</v>
      </c>
      <c r="C180" s="7" t="s">
        <v>189</v>
      </c>
      <c r="D180" s="8">
        <v>1985</v>
      </c>
      <c r="E180" s="29">
        <v>8.6999999999999993</v>
      </c>
      <c r="F180" s="9" t="s">
        <v>41</v>
      </c>
      <c r="G180" s="10">
        <v>6</v>
      </c>
    </row>
    <row r="181" spans="2:7" ht="27" customHeight="1" x14ac:dyDescent="0.3">
      <c r="B181" s="6">
        <v>1178</v>
      </c>
      <c r="C181" s="7" t="s">
        <v>190</v>
      </c>
      <c r="D181" s="8">
        <v>1952</v>
      </c>
      <c r="E181" s="29">
        <v>9.1999999999999993</v>
      </c>
      <c r="F181" s="9" t="s">
        <v>25</v>
      </c>
      <c r="G181" s="10">
        <v>7</v>
      </c>
    </row>
    <row r="182" spans="2:7" ht="27" customHeight="1" x14ac:dyDescent="0.3">
      <c r="B182" s="6">
        <v>1179</v>
      </c>
      <c r="C182" s="7" t="s">
        <v>191</v>
      </c>
      <c r="D182" s="8">
        <v>1963</v>
      </c>
      <c r="E182" s="29">
        <v>8</v>
      </c>
      <c r="F182" s="9" t="s">
        <v>13</v>
      </c>
      <c r="G182" s="10">
        <v>8</v>
      </c>
    </row>
    <row r="183" spans="2:7" ht="27" customHeight="1" x14ac:dyDescent="0.3">
      <c r="B183" s="6">
        <v>1180</v>
      </c>
      <c r="C183" s="7" t="s">
        <v>192</v>
      </c>
      <c r="D183" s="8">
        <v>1946</v>
      </c>
      <c r="E183" s="29">
        <v>9.4</v>
      </c>
      <c r="F183" s="9" t="s">
        <v>11</v>
      </c>
      <c r="G183" s="10">
        <v>8</v>
      </c>
    </row>
    <row r="184" spans="2:7" ht="27" customHeight="1" x14ac:dyDescent="0.3">
      <c r="B184" s="6">
        <v>1181</v>
      </c>
      <c r="C184" s="7" t="s">
        <v>193</v>
      </c>
      <c r="D184" s="8">
        <v>1933</v>
      </c>
      <c r="E184" s="29">
        <v>9.3000000000000007</v>
      </c>
      <c r="F184" s="9" t="s">
        <v>44</v>
      </c>
      <c r="G184" s="10">
        <v>8</v>
      </c>
    </row>
    <row r="185" spans="2:7" ht="27" customHeight="1" x14ac:dyDescent="0.3">
      <c r="B185" s="6">
        <v>1182</v>
      </c>
      <c r="C185" s="7" t="s">
        <v>194</v>
      </c>
      <c r="D185" s="8">
        <v>1972</v>
      </c>
      <c r="E185" s="29">
        <v>8.9</v>
      </c>
      <c r="F185" s="9" t="s">
        <v>44</v>
      </c>
      <c r="G185" s="10">
        <v>9</v>
      </c>
    </row>
    <row r="186" spans="2:7" ht="27" customHeight="1" x14ac:dyDescent="0.3">
      <c r="B186" s="6">
        <v>1183</v>
      </c>
      <c r="C186" s="7" t="s">
        <v>195</v>
      </c>
      <c r="D186" s="8">
        <v>1981</v>
      </c>
      <c r="E186" s="29">
        <v>7.7</v>
      </c>
      <c r="F186" s="9" t="s">
        <v>17</v>
      </c>
      <c r="G186" s="10">
        <v>9</v>
      </c>
    </row>
    <row r="187" spans="2:7" ht="27" customHeight="1" x14ac:dyDescent="0.3">
      <c r="B187" s="6">
        <v>1184</v>
      </c>
      <c r="C187" s="7" t="s">
        <v>196</v>
      </c>
      <c r="D187" s="8">
        <v>2003</v>
      </c>
      <c r="E187" s="29">
        <v>8.3000000000000007</v>
      </c>
      <c r="F187" s="9" t="s">
        <v>17</v>
      </c>
      <c r="G187" s="10">
        <v>8</v>
      </c>
    </row>
    <row r="188" spans="2:7" ht="27" customHeight="1" x14ac:dyDescent="0.3">
      <c r="B188" s="6">
        <v>1185</v>
      </c>
      <c r="C188" s="7" t="s">
        <v>197</v>
      </c>
      <c r="D188" s="8">
        <v>1970</v>
      </c>
      <c r="E188" s="29">
        <v>8.4</v>
      </c>
      <c r="F188" s="9" t="s">
        <v>44</v>
      </c>
      <c r="G188" s="10">
        <v>7</v>
      </c>
    </row>
    <row r="189" spans="2:7" ht="27" customHeight="1" x14ac:dyDescent="0.3">
      <c r="B189" s="6">
        <v>1186</v>
      </c>
      <c r="C189" s="7" t="s">
        <v>198</v>
      </c>
      <c r="D189" s="8">
        <v>2001</v>
      </c>
      <c r="E189" s="29">
        <v>7.7</v>
      </c>
      <c r="F189" s="9" t="s">
        <v>17</v>
      </c>
      <c r="G189" s="10">
        <v>6</v>
      </c>
    </row>
    <row r="190" spans="2:7" ht="27" customHeight="1" x14ac:dyDescent="0.3">
      <c r="B190" s="6">
        <v>1187</v>
      </c>
      <c r="C190" s="7" t="s">
        <v>199</v>
      </c>
      <c r="D190" s="8">
        <v>1965</v>
      </c>
      <c r="E190" s="29">
        <v>8.8000000000000007</v>
      </c>
      <c r="F190" s="9" t="s">
        <v>25</v>
      </c>
      <c r="G190" s="10">
        <v>5</v>
      </c>
    </row>
    <row r="191" spans="2:7" ht="27" customHeight="1" x14ac:dyDescent="0.3">
      <c r="B191" s="6">
        <v>1188</v>
      </c>
      <c r="C191" s="7" t="s">
        <v>200</v>
      </c>
      <c r="D191" s="8">
        <v>1964</v>
      </c>
      <c r="E191" s="29">
        <v>9.4</v>
      </c>
      <c r="F191" s="9" t="s">
        <v>44</v>
      </c>
      <c r="G191" s="10">
        <v>5</v>
      </c>
    </row>
    <row r="192" spans="2:7" ht="27" customHeight="1" x14ac:dyDescent="0.3">
      <c r="B192" s="6">
        <v>1189</v>
      </c>
      <c r="C192" s="7" t="s">
        <v>201</v>
      </c>
      <c r="D192" s="8">
        <v>1922</v>
      </c>
      <c r="E192" s="29">
        <v>7.8</v>
      </c>
      <c r="F192" s="9" t="s">
        <v>13</v>
      </c>
      <c r="G192" s="10">
        <v>4</v>
      </c>
    </row>
    <row r="193" spans="2:7" ht="27" customHeight="1" x14ac:dyDescent="0.3">
      <c r="B193" s="6">
        <v>1190</v>
      </c>
      <c r="C193" s="7" t="s">
        <v>201</v>
      </c>
      <c r="D193" s="8">
        <v>1922</v>
      </c>
      <c r="E193" s="29">
        <v>7.8</v>
      </c>
      <c r="F193" s="9" t="s">
        <v>17</v>
      </c>
      <c r="G193" s="10">
        <v>4</v>
      </c>
    </row>
    <row r="194" spans="2:7" ht="27" customHeight="1" x14ac:dyDescent="0.3">
      <c r="B194" s="6">
        <v>1191</v>
      </c>
      <c r="C194" s="7" t="s">
        <v>202</v>
      </c>
      <c r="D194" s="8">
        <v>1992</v>
      </c>
      <c r="E194" s="29">
        <v>7.6</v>
      </c>
      <c r="F194" s="9" t="s">
        <v>13</v>
      </c>
      <c r="G194" s="10">
        <v>3</v>
      </c>
    </row>
    <row r="195" spans="2:7" ht="27" customHeight="1" x14ac:dyDescent="0.3">
      <c r="B195" s="6">
        <v>1192</v>
      </c>
      <c r="C195" s="7" t="s">
        <v>203</v>
      </c>
      <c r="D195" s="8">
        <v>1931</v>
      </c>
      <c r="E195" s="29">
        <v>8.1999999999999993</v>
      </c>
      <c r="F195" s="9" t="s">
        <v>13</v>
      </c>
      <c r="G195" s="10">
        <v>4</v>
      </c>
    </row>
    <row r="196" spans="2:7" ht="27" customHeight="1" x14ac:dyDescent="0.3">
      <c r="B196" s="6">
        <v>1193</v>
      </c>
      <c r="C196" s="7" t="s">
        <v>204</v>
      </c>
      <c r="D196" s="8">
        <v>1941</v>
      </c>
      <c r="E196" s="29">
        <v>7.7</v>
      </c>
      <c r="F196" s="9" t="s">
        <v>9</v>
      </c>
      <c r="G196" s="10">
        <v>5</v>
      </c>
    </row>
    <row r="197" spans="2:7" ht="27" customHeight="1" x14ac:dyDescent="0.3">
      <c r="B197" s="6">
        <v>1194</v>
      </c>
      <c r="C197" s="7" t="s">
        <v>205</v>
      </c>
      <c r="D197" s="8">
        <v>1988</v>
      </c>
      <c r="E197" s="29">
        <v>8.5</v>
      </c>
      <c r="F197" s="9" t="s">
        <v>7</v>
      </c>
      <c r="G197" s="10">
        <v>6</v>
      </c>
    </row>
    <row r="198" spans="2:7" ht="27" customHeight="1" x14ac:dyDescent="0.3">
      <c r="B198" s="6">
        <v>1195</v>
      </c>
      <c r="C198" s="7" t="s">
        <v>206</v>
      </c>
      <c r="D198" s="8">
        <v>1939</v>
      </c>
      <c r="E198" s="29">
        <v>9.4</v>
      </c>
      <c r="F198" s="9" t="s">
        <v>25</v>
      </c>
      <c r="G198" s="10">
        <v>5</v>
      </c>
    </row>
    <row r="199" spans="2:7" ht="27" customHeight="1" x14ac:dyDescent="0.3">
      <c r="B199" s="6">
        <v>1196</v>
      </c>
      <c r="C199" s="7" t="s">
        <v>207</v>
      </c>
      <c r="D199" s="8">
        <v>1966</v>
      </c>
      <c r="E199" s="29">
        <v>7.8</v>
      </c>
      <c r="F199" s="9" t="s">
        <v>7</v>
      </c>
      <c r="G199" s="10">
        <v>4</v>
      </c>
    </row>
    <row r="200" spans="2:7" ht="27" customHeight="1" x14ac:dyDescent="0.3">
      <c r="B200" s="6">
        <v>1197</v>
      </c>
      <c r="C200" s="7" t="s">
        <v>208</v>
      </c>
      <c r="D200" s="8">
        <v>1925</v>
      </c>
      <c r="E200" s="29">
        <v>9.4</v>
      </c>
      <c r="F200" s="9" t="s">
        <v>44</v>
      </c>
      <c r="G200" s="10">
        <v>3</v>
      </c>
    </row>
    <row r="201" spans="2:7" ht="27" customHeight="1" x14ac:dyDescent="0.3">
      <c r="B201" s="6">
        <v>1198</v>
      </c>
      <c r="C201" s="7" t="s">
        <v>209</v>
      </c>
      <c r="D201" s="8">
        <v>1957</v>
      </c>
      <c r="E201" s="29">
        <v>9.4</v>
      </c>
      <c r="F201" s="9" t="s">
        <v>11</v>
      </c>
      <c r="G201" s="10">
        <v>3</v>
      </c>
    </row>
    <row r="202" spans="2:7" ht="27" customHeight="1" x14ac:dyDescent="0.3">
      <c r="B202" s="6">
        <v>1199</v>
      </c>
      <c r="C202" s="7" t="s">
        <v>210</v>
      </c>
      <c r="D202" s="8">
        <v>1971</v>
      </c>
      <c r="E202" s="29">
        <v>7.8</v>
      </c>
      <c r="F202" s="9" t="s">
        <v>7</v>
      </c>
      <c r="G202" s="10">
        <v>4</v>
      </c>
    </row>
    <row r="203" spans="2:7" ht="27" customHeight="1" x14ac:dyDescent="0.3">
      <c r="B203" s="6">
        <v>1200</v>
      </c>
      <c r="C203" s="7" t="s">
        <v>211</v>
      </c>
      <c r="D203" s="8">
        <v>1955</v>
      </c>
      <c r="E203" s="29">
        <v>8</v>
      </c>
      <c r="F203" s="9" t="s">
        <v>17</v>
      </c>
      <c r="G203" s="10">
        <v>5</v>
      </c>
    </row>
    <row r="204" spans="2:7" ht="27" customHeight="1" x14ac:dyDescent="0.3">
      <c r="B204" s="6">
        <v>1201</v>
      </c>
      <c r="C204" s="7" t="s">
        <v>212</v>
      </c>
      <c r="D204" s="8">
        <v>1960</v>
      </c>
      <c r="E204" s="29">
        <v>7.7</v>
      </c>
      <c r="F204" s="9" t="s">
        <v>17</v>
      </c>
      <c r="G204" s="10">
        <v>3</v>
      </c>
    </row>
    <row r="205" spans="2:7" ht="27" customHeight="1" x14ac:dyDescent="0.3">
      <c r="B205" s="6">
        <v>1202</v>
      </c>
      <c r="C205" s="7" t="s">
        <v>213</v>
      </c>
      <c r="D205" s="8">
        <v>1953</v>
      </c>
      <c r="E205" s="29">
        <v>9.5</v>
      </c>
      <c r="F205" s="9" t="s">
        <v>11</v>
      </c>
      <c r="G205" s="10">
        <v>2</v>
      </c>
    </row>
    <row r="206" spans="2:7" ht="27" customHeight="1" x14ac:dyDescent="0.3">
      <c r="B206" s="6">
        <v>1203</v>
      </c>
      <c r="C206" s="7" t="s">
        <v>214</v>
      </c>
      <c r="D206" s="8">
        <v>1984</v>
      </c>
      <c r="E206" s="29">
        <v>9.3000000000000007</v>
      </c>
      <c r="F206" s="9" t="s">
        <v>11</v>
      </c>
      <c r="G206" s="10">
        <v>4</v>
      </c>
    </row>
    <row r="207" spans="2:7" ht="27" customHeight="1" x14ac:dyDescent="0.3">
      <c r="B207" s="6">
        <v>1204</v>
      </c>
      <c r="C207" s="7" t="s">
        <v>215</v>
      </c>
      <c r="D207" s="8">
        <v>1968</v>
      </c>
      <c r="E207" s="29">
        <v>8.9</v>
      </c>
      <c r="F207" s="9" t="s">
        <v>7</v>
      </c>
      <c r="G207" s="10">
        <v>5</v>
      </c>
    </row>
    <row r="208" spans="2:7" ht="27" customHeight="1" x14ac:dyDescent="0.3">
      <c r="B208" s="6">
        <v>1205</v>
      </c>
      <c r="C208" s="7" t="s">
        <v>216</v>
      </c>
      <c r="D208" s="8">
        <v>1987</v>
      </c>
      <c r="E208" s="29">
        <v>8.3000000000000007</v>
      </c>
      <c r="F208" s="9" t="s">
        <v>44</v>
      </c>
      <c r="G208" s="10">
        <v>4</v>
      </c>
    </row>
    <row r="209" spans="2:7" ht="27" customHeight="1" x14ac:dyDescent="0.3">
      <c r="B209" s="6">
        <v>1206</v>
      </c>
      <c r="C209" s="7" t="s">
        <v>217</v>
      </c>
      <c r="D209" s="8">
        <v>1937</v>
      </c>
      <c r="E209" s="29">
        <v>7.9</v>
      </c>
      <c r="F209" s="9" t="s">
        <v>17</v>
      </c>
      <c r="G209" s="10">
        <v>5</v>
      </c>
    </row>
    <row r="210" spans="2:7" ht="27" customHeight="1" x14ac:dyDescent="0.3">
      <c r="B210" s="6">
        <v>1207</v>
      </c>
      <c r="C210" s="7" t="s">
        <v>218</v>
      </c>
      <c r="D210" s="8">
        <v>1982</v>
      </c>
      <c r="E210" s="29">
        <v>9.4</v>
      </c>
      <c r="F210" s="9" t="s">
        <v>11</v>
      </c>
      <c r="G210" s="10">
        <v>4</v>
      </c>
    </row>
    <row r="211" spans="2:7" ht="27" customHeight="1" x14ac:dyDescent="0.3">
      <c r="B211" s="6">
        <v>1208</v>
      </c>
      <c r="C211" s="7" t="s">
        <v>219</v>
      </c>
      <c r="D211" s="8">
        <v>1938</v>
      </c>
      <c r="E211" s="29">
        <v>8.8000000000000007</v>
      </c>
      <c r="F211" s="9" t="s">
        <v>13</v>
      </c>
      <c r="G211" s="10">
        <v>5</v>
      </c>
    </row>
    <row r="212" spans="2:7" ht="27" customHeight="1" x14ac:dyDescent="0.3">
      <c r="B212" s="6">
        <v>1209</v>
      </c>
      <c r="C212" s="7" t="s">
        <v>220</v>
      </c>
      <c r="D212" s="8">
        <v>1981</v>
      </c>
      <c r="E212" s="29">
        <v>7.9</v>
      </c>
      <c r="F212" s="9" t="s">
        <v>41</v>
      </c>
      <c r="G212" s="10">
        <v>4</v>
      </c>
    </row>
    <row r="213" spans="2:7" ht="27" customHeight="1" x14ac:dyDescent="0.3">
      <c r="B213" s="6">
        <v>1210</v>
      </c>
      <c r="C213" s="7" t="s">
        <v>221</v>
      </c>
      <c r="D213" s="8">
        <v>1989</v>
      </c>
      <c r="E213" s="29">
        <v>8.3000000000000007</v>
      </c>
      <c r="F213" s="9" t="s">
        <v>44</v>
      </c>
      <c r="G213" s="10">
        <v>5</v>
      </c>
    </row>
    <row r="214" spans="2:7" ht="27" customHeight="1" x14ac:dyDescent="0.3">
      <c r="B214" s="6">
        <v>1211</v>
      </c>
      <c r="C214" s="7" t="s">
        <v>222</v>
      </c>
      <c r="D214" s="8">
        <v>2002</v>
      </c>
      <c r="E214" s="29">
        <v>9.4</v>
      </c>
      <c r="F214" s="9" t="s">
        <v>11</v>
      </c>
      <c r="G214" s="10">
        <v>4</v>
      </c>
    </row>
    <row r="215" spans="2:7" ht="27" customHeight="1" x14ac:dyDescent="0.3">
      <c r="B215" s="6">
        <v>1212</v>
      </c>
      <c r="C215" s="7" t="s">
        <v>223</v>
      </c>
      <c r="D215" s="8">
        <v>1982</v>
      </c>
      <c r="E215" s="29">
        <v>9.4</v>
      </c>
      <c r="F215" s="9" t="s">
        <v>11</v>
      </c>
      <c r="G215" s="10">
        <v>3</v>
      </c>
    </row>
    <row r="216" spans="2:7" ht="27" customHeight="1" x14ac:dyDescent="0.3">
      <c r="B216" s="6">
        <v>1213</v>
      </c>
      <c r="C216" s="7" t="s">
        <v>224</v>
      </c>
      <c r="D216" s="8">
        <v>1940</v>
      </c>
      <c r="E216" s="29">
        <v>8.8000000000000007</v>
      </c>
      <c r="F216" s="9" t="s">
        <v>9</v>
      </c>
      <c r="G216" s="10">
        <v>4</v>
      </c>
    </row>
    <row r="217" spans="2:7" ht="27" customHeight="1" x14ac:dyDescent="0.3">
      <c r="B217" s="6">
        <v>1214</v>
      </c>
      <c r="C217" s="7" t="s">
        <v>225</v>
      </c>
      <c r="D217" s="8">
        <v>1996</v>
      </c>
      <c r="E217" s="29">
        <v>9.3000000000000007</v>
      </c>
      <c r="F217" s="9" t="s">
        <v>11</v>
      </c>
      <c r="G217" s="10">
        <v>4</v>
      </c>
    </row>
    <row r="218" spans="2:7" ht="27" customHeight="1" x14ac:dyDescent="0.3">
      <c r="B218" s="6">
        <v>1215</v>
      </c>
      <c r="C218" s="7" t="s">
        <v>226</v>
      </c>
      <c r="D218" s="8">
        <v>1926</v>
      </c>
      <c r="E218" s="29">
        <v>8.1999999999999993</v>
      </c>
      <c r="F218" s="9" t="s">
        <v>13</v>
      </c>
      <c r="G218" s="10">
        <v>5</v>
      </c>
    </row>
    <row r="219" spans="2:7" ht="27" customHeight="1" x14ac:dyDescent="0.3">
      <c r="B219" s="6">
        <v>1216</v>
      </c>
      <c r="C219" s="7" t="s">
        <v>227</v>
      </c>
      <c r="D219" s="8">
        <v>1998</v>
      </c>
      <c r="E219" s="29">
        <v>8.6</v>
      </c>
      <c r="F219" s="9" t="s">
        <v>44</v>
      </c>
      <c r="G219" s="10">
        <v>6</v>
      </c>
    </row>
    <row r="220" spans="2:7" ht="27" customHeight="1" x14ac:dyDescent="0.3">
      <c r="B220" s="6">
        <v>1217</v>
      </c>
      <c r="C220" s="7" t="s">
        <v>228</v>
      </c>
      <c r="D220" s="8">
        <v>1982</v>
      </c>
      <c r="E220" s="29">
        <v>8.8000000000000007</v>
      </c>
      <c r="F220" s="9" t="s">
        <v>41</v>
      </c>
      <c r="G220" s="10">
        <v>5</v>
      </c>
    </row>
    <row r="221" spans="2:7" ht="27" customHeight="1" x14ac:dyDescent="0.3">
      <c r="B221" s="6">
        <v>1218</v>
      </c>
      <c r="C221" s="7" t="s">
        <v>229</v>
      </c>
      <c r="D221" s="8">
        <v>1936</v>
      </c>
      <c r="E221" s="29">
        <v>8.9</v>
      </c>
      <c r="F221" s="9" t="s">
        <v>25</v>
      </c>
      <c r="G221" s="10">
        <v>4</v>
      </c>
    </row>
    <row r="222" spans="2:7" ht="27" customHeight="1" x14ac:dyDescent="0.3">
      <c r="B222" s="6">
        <v>1219</v>
      </c>
      <c r="C222" s="7" t="s">
        <v>230</v>
      </c>
      <c r="D222" s="8">
        <v>1931</v>
      </c>
      <c r="E222" s="29">
        <v>9.1</v>
      </c>
      <c r="F222" s="9" t="s">
        <v>13</v>
      </c>
      <c r="G222" s="10">
        <v>5</v>
      </c>
    </row>
    <row r="223" spans="2:7" ht="27" customHeight="1" x14ac:dyDescent="0.3">
      <c r="B223" s="6">
        <v>1220</v>
      </c>
      <c r="C223" s="7" t="s">
        <v>231</v>
      </c>
      <c r="D223" s="8">
        <v>1963</v>
      </c>
      <c r="E223" s="29">
        <v>8.1999999999999993</v>
      </c>
      <c r="F223" s="9" t="s">
        <v>7</v>
      </c>
      <c r="G223" s="10">
        <v>6</v>
      </c>
    </row>
    <row r="224" spans="2:7" ht="27" customHeight="1" x14ac:dyDescent="0.3">
      <c r="B224" s="6">
        <v>1221</v>
      </c>
      <c r="C224" s="7" t="s">
        <v>232</v>
      </c>
      <c r="D224" s="8">
        <v>2005</v>
      </c>
      <c r="E224" s="29">
        <v>7.5</v>
      </c>
      <c r="F224" s="9" t="s">
        <v>9</v>
      </c>
      <c r="G224" s="10">
        <v>5</v>
      </c>
    </row>
    <row r="225" spans="2:7" ht="27" customHeight="1" x14ac:dyDescent="0.3">
      <c r="B225" s="6">
        <v>1222</v>
      </c>
      <c r="C225" s="7" t="s">
        <v>233</v>
      </c>
      <c r="D225" s="8">
        <v>1979</v>
      </c>
      <c r="E225" s="29">
        <v>7.5</v>
      </c>
      <c r="F225" s="9" t="s">
        <v>9</v>
      </c>
      <c r="G225" s="10">
        <v>4</v>
      </c>
    </row>
    <row r="226" spans="2:7" ht="27" customHeight="1" x14ac:dyDescent="0.3">
      <c r="B226" s="6">
        <v>1223</v>
      </c>
      <c r="C226" s="7" t="s">
        <v>234</v>
      </c>
      <c r="D226" s="8">
        <v>1988</v>
      </c>
      <c r="E226" s="29">
        <v>8</v>
      </c>
      <c r="F226" s="9" t="s">
        <v>13</v>
      </c>
      <c r="G226" s="10">
        <v>3</v>
      </c>
    </row>
    <row r="227" spans="2:7" ht="27" customHeight="1" x14ac:dyDescent="0.3">
      <c r="B227" s="6">
        <v>1224</v>
      </c>
      <c r="C227" s="7" t="s">
        <v>235</v>
      </c>
      <c r="D227" s="8">
        <v>1924</v>
      </c>
      <c r="E227" s="29">
        <v>7.8</v>
      </c>
      <c r="F227" s="9" t="s">
        <v>7</v>
      </c>
      <c r="G227" s="10">
        <v>4</v>
      </c>
    </row>
    <row r="228" spans="2:7" ht="27" customHeight="1" x14ac:dyDescent="0.3">
      <c r="B228" s="6">
        <v>1225</v>
      </c>
      <c r="C228" s="7" t="s">
        <v>236</v>
      </c>
      <c r="D228" s="8">
        <v>2000</v>
      </c>
      <c r="E228" s="29">
        <v>7.8</v>
      </c>
      <c r="F228" s="9" t="s">
        <v>7</v>
      </c>
      <c r="G228" s="10">
        <v>5</v>
      </c>
    </row>
    <row r="229" spans="2:7" ht="27" customHeight="1" x14ac:dyDescent="0.3">
      <c r="B229" s="6">
        <v>1226</v>
      </c>
      <c r="C229" s="7" t="s">
        <v>237</v>
      </c>
      <c r="D229" s="8">
        <v>1973</v>
      </c>
      <c r="E229" s="29">
        <v>8.6</v>
      </c>
      <c r="F229" s="9" t="s">
        <v>44</v>
      </c>
      <c r="G229" s="10">
        <v>6</v>
      </c>
    </row>
    <row r="230" spans="2:7" ht="27" customHeight="1" x14ac:dyDescent="0.3">
      <c r="B230" s="6">
        <v>1227</v>
      </c>
      <c r="C230" s="7" t="s">
        <v>238</v>
      </c>
      <c r="D230" s="8">
        <v>1953</v>
      </c>
      <c r="E230" s="29">
        <v>7.8</v>
      </c>
      <c r="F230" s="9" t="s">
        <v>7</v>
      </c>
      <c r="G230" s="10">
        <v>7</v>
      </c>
    </row>
    <row r="231" spans="2:7" ht="27" customHeight="1" x14ac:dyDescent="0.3">
      <c r="B231" s="6">
        <v>1228</v>
      </c>
      <c r="C231" s="7" t="s">
        <v>238</v>
      </c>
      <c r="D231" s="8">
        <v>1953</v>
      </c>
      <c r="E231" s="29">
        <v>7.8</v>
      </c>
      <c r="F231" s="9" t="s">
        <v>13</v>
      </c>
      <c r="G231" s="10">
        <v>5</v>
      </c>
    </row>
    <row r="232" spans="2:7" ht="27" customHeight="1" x14ac:dyDescent="0.3">
      <c r="B232" s="6">
        <v>1229</v>
      </c>
      <c r="C232" s="7" t="s">
        <v>239</v>
      </c>
      <c r="D232" s="8">
        <v>1977</v>
      </c>
      <c r="E232" s="29">
        <v>9.4</v>
      </c>
      <c r="F232" s="9" t="s">
        <v>7</v>
      </c>
      <c r="G232" s="10">
        <v>4</v>
      </c>
    </row>
    <row r="233" spans="2:7" ht="27" customHeight="1" x14ac:dyDescent="0.3">
      <c r="B233" s="6">
        <v>1230</v>
      </c>
      <c r="C233" s="7" t="s">
        <v>240</v>
      </c>
      <c r="D233" s="8">
        <v>1980</v>
      </c>
      <c r="E233" s="29">
        <v>9.1999999999999993</v>
      </c>
      <c r="F233" s="9" t="s">
        <v>7</v>
      </c>
      <c r="G233" s="10">
        <v>3</v>
      </c>
    </row>
    <row r="234" spans="2:7" ht="27" customHeight="1" x14ac:dyDescent="0.3">
      <c r="B234" s="6">
        <v>1231</v>
      </c>
      <c r="C234" s="7" t="s">
        <v>240</v>
      </c>
      <c r="D234" s="8">
        <v>1980</v>
      </c>
      <c r="E234" s="29">
        <v>9.1999999999999993</v>
      </c>
      <c r="F234" s="9" t="s">
        <v>41</v>
      </c>
      <c r="G234" s="10">
        <v>4</v>
      </c>
    </row>
    <row r="235" spans="2:7" ht="27" customHeight="1" x14ac:dyDescent="0.3">
      <c r="B235" s="6">
        <v>1232</v>
      </c>
      <c r="C235" s="7" t="s">
        <v>241</v>
      </c>
      <c r="D235" s="8">
        <v>1983</v>
      </c>
      <c r="E235" s="29">
        <v>8.8000000000000007</v>
      </c>
      <c r="F235" s="9" t="s">
        <v>7</v>
      </c>
      <c r="G235" s="10">
        <v>5</v>
      </c>
    </row>
    <row r="236" spans="2:7" ht="27" customHeight="1" x14ac:dyDescent="0.3">
      <c r="B236" s="6">
        <v>1233</v>
      </c>
      <c r="C236" s="7" t="s">
        <v>242</v>
      </c>
      <c r="D236" s="8">
        <v>1978</v>
      </c>
      <c r="E236" s="29">
        <v>7.9</v>
      </c>
      <c r="F236" s="9" t="s">
        <v>13</v>
      </c>
      <c r="G236" s="10">
        <v>6</v>
      </c>
    </row>
    <row r="237" spans="2:7" ht="27" customHeight="1" x14ac:dyDescent="0.3">
      <c r="B237" s="6">
        <v>1234</v>
      </c>
      <c r="C237" s="7" t="s">
        <v>243</v>
      </c>
      <c r="D237" s="8">
        <v>1986</v>
      </c>
      <c r="E237" s="29">
        <v>9</v>
      </c>
      <c r="F237" s="9" t="s">
        <v>44</v>
      </c>
      <c r="G237" s="10">
        <v>7</v>
      </c>
    </row>
    <row r="238" spans="2:7" ht="27" customHeight="1" x14ac:dyDescent="0.3">
      <c r="B238" s="6">
        <v>1235</v>
      </c>
      <c r="C238" s="7" t="s">
        <v>244</v>
      </c>
      <c r="D238" s="8">
        <v>1989</v>
      </c>
      <c r="E238" s="29">
        <v>8.8000000000000007</v>
      </c>
      <c r="F238" s="9" t="s">
        <v>7</v>
      </c>
      <c r="G238" s="10">
        <v>6</v>
      </c>
    </row>
    <row r="239" spans="2:7" ht="27" customHeight="1" x14ac:dyDescent="0.3">
      <c r="B239" s="6">
        <v>1236</v>
      </c>
      <c r="C239" s="7" t="s">
        <v>245</v>
      </c>
      <c r="D239" s="8">
        <v>1944</v>
      </c>
      <c r="E239" s="29">
        <v>8.4</v>
      </c>
      <c r="F239" s="9" t="s">
        <v>44</v>
      </c>
      <c r="G239" s="10">
        <v>5</v>
      </c>
    </row>
    <row r="240" spans="2:7" ht="27" customHeight="1" x14ac:dyDescent="0.3">
      <c r="B240" s="6">
        <v>1237</v>
      </c>
      <c r="C240" s="7" t="s">
        <v>246</v>
      </c>
      <c r="D240" s="8">
        <v>1959</v>
      </c>
      <c r="E240" s="29">
        <v>9.1</v>
      </c>
      <c r="F240" s="9" t="s">
        <v>25</v>
      </c>
      <c r="G240" s="10">
        <v>6</v>
      </c>
    </row>
    <row r="241" spans="2:7" ht="27" customHeight="1" x14ac:dyDescent="0.3">
      <c r="B241" s="6">
        <v>1238</v>
      </c>
      <c r="C241" s="7" t="s">
        <v>247</v>
      </c>
      <c r="D241" s="8">
        <v>2004</v>
      </c>
      <c r="E241" s="29">
        <v>7.8</v>
      </c>
      <c r="F241" s="9" t="s">
        <v>7</v>
      </c>
      <c r="G241" s="10">
        <v>6</v>
      </c>
    </row>
    <row r="242" spans="2:7" ht="27" customHeight="1" x14ac:dyDescent="0.3">
      <c r="B242" s="6">
        <v>1239</v>
      </c>
      <c r="C242" s="7" t="s">
        <v>248</v>
      </c>
      <c r="D242" s="8">
        <v>1937</v>
      </c>
      <c r="E242" s="29">
        <v>8.6</v>
      </c>
      <c r="F242" s="9" t="s">
        <v>17</v>
      </c>
      <c r="G242" s="10">
        <v>7</v>
      </c>
    </row>
    <row r="243" spans="2:7" ht="27" customHeight="1" x14ac:dyDescent="0.3">
      <c r="B243" s="6">
        <v>1240</v>
      </c>
      <c r="C243" s="7" t="s">
        <v>249</v>
      </c>
      <c r="D243" s="8">
        <v>1989</v>
      </c>
      <c r="E243" s="29">
        <v>7.9</v>
      </c>
      <c r="F243" s="9" t="s">
        <v>41</v>
      </c>
      <c r="G243" s="10">
        <v>7</v>
      </c>
    </row>
    <row r="244" spans="2:7" ht="27" customHeight="1" x14ac:dyDescent="0.3">
      <c r="B244" s="6">
        <v>1241</v>
      </c>
      <c r="C244" s="7" t="s">
        <v>250</v>
      </c>
      <c r="D244" s="8">
        <v>1946</v>
      </c>
      <c r="E244" s="29">
        <v>9.1999999999999993</v>
      </c>
      <c r="F244" s="9" t="s">
        <v>25</v>
      </c>
      <c r="G244" s="10">
        <v>8</v>
      </c>
    </row>
    <row r="245" spans="2:7" ht="27" customHeight="1" x14ac:dyDescent="0.3">
      <c r="B245" s="6">
        <v>1242</v>
      </c>
      <c r="C245" s="7" t="s">
        <v>251</v>
      </c>
      <c r="D245" s="8">
        <v>2003</v>
      </c>
      <c r="E245" s="29">
        <v>7.6</v>
      </c>
      <c r="F245" s="9" t="s">
        <v>9</v>
      </c>
      <c r="G245" s="10">
        <v>9</v>
      </c>
    </row>
    <row r="246" spans="2:7" ht="27" customHeight="1" x14ac:dyDescent="0.3">
      <c r="B246" s="6">
        <v>1243</v>
      </c>
      <c r="C246" s="7" t="s">
        <v>252</v>
      </c>
      <c r="D246" s="8">
        <v>1959</v>
      </c>
      <c r="E246" s="29">
        <v>9.4</v>
      </c>
      <c r="F246" s="9" t="s">
        <v>41</v>
      </c>
      <c r="G246" s="10">
        <v>8</v>
      </c>
    </row>
    <row r="247" spans="2:7" ht="27" customHeight="1" x14ac:dyDescent="0.3">
      <c r="B247" s="6">
        <v>1244</v>
      </c>
      <c r="C247" s="7" t="s">
        <v>252</v>
      </c>
      <c r="D247" s="8">
        <v>1959</v>
      </c>
      <c r="E247" s="29">
        <v>9.4</v>
      </c>
      <c r="F247" s="9" t="s">
        <v>17</v>
      </c>
      <c r="G247" s="10">
        <v>8</v>
      </c>
    </row>
    <row r="248" spans="2:7" ht="27" customHeight="1" x14ac:dyDescent="0.3">
      <c r="B248" s="6">
        <v>1245</v>
      </c>
      <c r="C248" s="7" t="s">
        <v>253</v>
      </c>
      <c r="D248" s="8">
        <v>1978</v>
      </c>
      <c r="E248" s="29">
        <v>7.4</v>
      </c>
      <c r="F248" s="9" t="s">
        <v>13</v>
      </c>
      <c r="G248" s="10">
        <v>8</v>
      </c>
    </row>
    <row r="249" spans="2:7" ht="27" customHeight="1" x14ac:dyDescent="0.3">
      <c r="B249" s="6">
        <v>1246</v>
      </c>
      <c r="C249" s="7" t="s">
        <v>254</v>
      </c>
      <c r="D249" s="8">
        <v>1973</v>
      </c>
      <c r="E249" s="29">
        <v>9</v>
      </c>
      <c r="F249" s="9" t="s">
        <v>13</v>
      </c>
      <c r="G249" s="10">
        <v>6</v>
      </c>
    </row>
    <row r="250" spans="2:7" ht="27" customHeight="1" x14ac:dyDescent="0.3">
      <c r="B250" s="6">
        <v>1247</v>
      </c>
      <c r="C250" s="7" t="s">
        <v>255</v>
      </c>
      <c r="D250" s="8">
        <v>1936</v>
      </c>
      <c r="E250" s="29">
        <v>9</v>
      </c>
      <c r="F250" s="9" t="s">
        <v>44</v>
      </c>
      <c r="G250" s="10">
        <v>7</v>
      </c>
    </row>
    <row r="251" spans="2:7" ht="27" customHeight="1" x14ac:dyDescent="0.3">
      <c r="B251" s="6">
        <v>1248</v>
      </c>
      <c r="C251" s="7" t="s">
        <v>256</v>
      </c>
      <c r="D251" s="8">
        <v>1934</v>
      </c>
      <c r="E251" s="29">
        <v>8.3000000000000007</v>
      </c>
      <c r="F251" s="9" t="s">
        <v>44</v>
      </c>
      <c r="G251" s="10">
        <v>6</v>
      </c>
    </row>
    <row r="252" spans="2:7" ht="27" customHeight="1" x14ac:dyDescent="0.3">
      <c r="B252" s="6">
        <v>1249</v>
      </c>
      <c r="C252" s="7" t="s">
        <v>257</v>
      </c>
      <c r="D252" s="8">
        <v>1944</v>
      </c>
      <c r="E252" s="29">
        <v>9.4</v>
      </c>
      <c r="F252" s="9" t="s">
        <v>11</v>
      </c>
      <c r="G252" s="10">
        <v>6</v>
      </c>
    </row>
    <row r="253" spans="2:7" ht="27" customHeight="1" x14ac:dyDescent="0.3">
      <c r="B253" s="6">
        <v>1250</v>
      </c>
      <c r="C253" s="7" t="s">
        <v>258</v>
      </c>
      <c r="D253" s="8">
        <v>1954</v>
      </c>
      <c r="E253" s="29">
        <v>9.4</v>
      </c>
      <c r="F253" s="9" t="s">
        <v>17</v>
      </c>
      <c r="G253" s="10">
        <v>6</v>
      </c>
    </row>
    <row r="254" spans="2:7" ht="27" customHeight="1" x14ac:dyDescent="0.3">
      <c r="B254" s="6">
        <v>1251</v>
      </c>
      <c r="C254" s="7" t="s">
        <v>259</v>
      </c>
      <c r="D254" s="8">
        <v>1933</v>
      </c>
      <c r="E254" s="29">
        <v>8.6999999999999993</v>
      </c>
      <c r="F254" s="9" t="s">
        <v>25</v>
      </c>
      <c r="G254" s="10">
        <v>6</v>
      </c>
    </row>
    <row r="255" spans="2:7" ht="27" customHeight="1" x14ac:dyDescent="0.3">
      <c r="B255" s="6">
        <v>1252</v>
      </c>
      <c r="C255" s="7" t="s">
        <v>260</v>
      </c>
      <c r="D255" s="8">
        <v>1940</v>
      </c>
      <c r="E255" s="29">
        <v>9.1999999999999993</v>
      </c>
      <c r="F255" s="9" t="s">
        <v>25</v>
      </c>
      <c r="G255" s="10">
        <v>6</v>
      </c>
    </row>
    <row r="256" spans="2:7" ht="27" customHeight="1" x14ac:dyDescent="0.3">
      <c r="B256" s="6">
        <v>1253</v>
      </c>
      <c r="C256" s="7" t="s">
        <v>261</v>
      </c>
      <c r="D256" s="8">
        <v>1991</v>
      </c>
      <c r="E256" s="29">
        <v>7.8</v>
      </c>
      <c r="F256" s="9" t="s">
        <v>17</v>
      </c>
      <c r="G256" s="10">
        <v>4</v>
      </c>
    </row>
    <row r="257" spans="2:7" ht="27" customHeight="1" x14ac:dyDescent="0.3">
      <c r="B257" s="6">
        <v>1254</v>
      </c>
      <c r="C257" s="7" t="s">
        <v>262</v>
      </c>
      <c r="D257" s="8">
        <v>1987</v>
      </c>
      <c r="E257" s="29">
        <v>7.9</v>
      </c>
      <c r="F257" s="9" t="s">
        <v>17</v>
      </c>
      <c r="G257" s="10">
        <v>5</v>
      </c>
    </row>
    <row r="258" spans="2:7" ht="27" customHeight="1" x14ac:dyDescent="0.3">
      <c r="B258" s="6">
        <v>1255</v>
      </c>
      <c r="C258" s="7" t="s">
        <v>263</v>
      </c>
      <c r="D258" s="8">
        <v>1972</v>
      </c>
      <c r="E258" s="29">
        <v>8.1</v>
      </c>
      <c r="F258" s="9" t="s">
        <v>17</v>
      </c>
      <c r="G258" s="10">
        <v>6</v>
      </c>
    </row>
    <row r="259" spans="2:7" ht="27" customHeight="1" x14ac:dyDescent="0.3">
      <c r="B259" s="6">
        <v>1256</v>
      </c>
      <c r="C259" s="7" t="s">
        <v>264</v>
      </c>
      <c r="D259" s="8">
        <v>1982</v>
      </c>
      <c r="E259" s="29">
        <v>8</v>
      </c>
      <c r="F259" s="9" t="s">
        <v>7</v>
      </c>
      <c r="G259" s="10">
        <v>5</v>
      </c>
    </row>
    <row r="260" spans="2:7" ht="27" customHeight="1" x14ac:dyDescent="0.3">
      <c r="B260" s="6">
        <v>1257</v>
      </c>
      <c r="C260" s="7" t="s">
        <v>265</v>
      </c>
      <c r="D260" s="8">
        <v>1974</v>
      </c>
      <c r="E260" s="29">
        <v>8.9</v>
      </c>
      <c r="F260" s="9" t="s">
        <v>44</v>
      </c>
      <c r="G260" s="10">
        <v>6</v>
      </c>
    </row>
    <row r="261" spans="2:7" ht="27" customHeight="1" x14ac:dyDescent="0.3">
      <c r="B261" s="6">
        <v>1258</v>
      </c>
      <c r="C261" s="7" t="s">
        <v>266</v>
      </c>
      <c r="D261" s="8">
        <v>1962</v>
      </c>
      <c r="E261" s="29">
        <v>9.4</v>
      </c>
      <c r="F261" s="9" t="s">
        <v>25</v>
      </c>
      <c r="G261" s="10">
        <v>5</v>
      </c>
    </row>
    <row r="262" spans="2:7" ht="27" customHeight="1" x14ac:dyDescent="0.3">
      <c r="B262" s="6">
        <v>1259</v>
      </c>
      <c r="C262" s="7" t="s">
        <v>267</v>
      </c>
      <c r="D262" s="8">
        <v>1993</v>
      </c>
      <c r="E262" s="29">
        <v>7.8</v>
      </c>
      <c r="F262" s="9" t="s">
        <v>41</v>
      </c>
      <c r="G262" s="10">
        <v>6</v>
      </c>
    </row>
    <row r="263" spans="2:7" ht="27" customHeight="1" x14ac:dyDescent="0.3">
      <c r="B263" s="6">
        <v>1260</v>
      </c>
      <c r="C263" s="7" t="s">
        <v>268</v>
      </c>
      <c r="D263" s="8">
        <v>1989</v>
      </c>
      <c r="E263" s="29">
        <v>7.7</v>
      </c>
      <c r="F263" s="9" t="s">
        <v>9</v>
      </c>
      <c r="G263" s="10">
        <v>7</v>
      </c>
    </row>
    <row r="264" spans="2:7" ht="27" customHeight="1" x14ac:dyDescent="0.3">
      <c r="B264" s="6">
        <v>1261</v>
      </c>
      <c r="C264" s="7" t="s">
        <v>269</v>
      </c>
      <c r="D264" s="8">
        <v>2003</v>
      </c>
      <c r="E264" s="29">
        <v>8</v>
      </c>
      <c r="F264" s="9" t="s">
        <v>7</v>
      </c>
      <c r="G264" s="10">
        <v>8</v>
      </c>
    </row>
    <row r="265" spans="2:7" ht="27" customHeight="1" x14ac:dyDescent="0.3">
      <c r="B265" s="6">
        <v>1262</v>
      </c>
      <c r="C265" s="7" t="s">
        <v>270</v>
      </c>
      <c r="D265" s="8">
        <v>2004</v>
      </c>
      <c r="E265" s="29">
        <v>7.9</v>
      </c>
      <c r="F265" s="9" t="s">
        <v>7</v>
      </c>
      <c r="G265" s="10">
        <v>6</v>
      </c>
    </row>
    <row r="266" spans="2:7" ht="27" customHeight="1" x14ac:dyDescent="0.3">
      <c r="B266" s="6">
        <v>1263</v>
      </c>
      <c r="C266" s="7" t="s">
        <v>271</v>
      </c>
      <c r="D266" s="8">
        <v>1933</v>
      </c>
      <c r="E266" s="29">
        <v>9.3000000000000007</v>
      </c>
      <c r="F266" s="9" t="s">
        <v>7</v>
      </c>
      <c r="G266" s="10">
        <v>6</v>
      </c>
    </row>
    <row r="267" spans="2:7" ht="27" customHeight="1" x14ac:dyDescent="0.3">
      <c r="B267" s="6">
        <v>1264</v>
      </c>
      <c r="C267" s="7" t="s">
        <v>272</v>
      </c>
      <c r="D267" s="8">
        <v>1998</v>
      </c>
      <c r="E267" s="29">
        <v>7.7</v>
      </c>
      <c r="F267" s="9" t="s">
        <v>9</v>
      </c>
      <c r="G267" s="10">
        <v>7</v>
      </c>
    </row>
    <row r="268" spans="2:7" ht="27" customHeight="1" x14ac:dyDescent="0.3">
      <c r="B268" s="6">
        <v>1265</v>
      </c>
      <c r="C268" s="7" t="s">
        <v>273</v>
      </c>
      <c r="D268" s="8">
        <v>1964</v>
      </c>
      <c r="E268" s="29">
        <v>7.9</v>
      </c>
      <c r="F268" s="9" t="s">
        <v>13</v>
      </c>
      <c r="G268" s="10">
        <v>8</v>
      </c>
    </row>
    <row r="269" spans="2:7" ht="27" customHeight="1" x14ac:dyDescent="0.3">
      <c r="B269" s="6">
        <v>1266</v>
      </c>
      <c r="C269" s="7" t="s">
        <v>274</v>
      </c>
      <c r="D269" s="8">
        <v>1932</v>
      </c>
      <c r="E269" s="29">
        <v>9.3000000000000007</v>
      </c>
      <c r="F269" s="9" t="s">
        <v>25</v>
      </c>
      <c r="G269" s="10">
        <v>6</v>
      </c>
    </row>
    <row r="270" spans="2:7" ht="27" customHeight="1" x14ac:dyDescent="0.3">
      <c r="B270" s="6">
        <v>1267</v>
      </c>
      <c r="C270" s="7" t="s">
        <v>275</v>
      </c>
      <c r="D270" s="8">
        <v>1955</v>
      </c>
      <c r="E270" s="29">
        <v>7.8</v>
      </c>
      <c r="F270" s="9" t="s">
        <v>17</v>
      </c>
      <c r="G270" s="10">
        <v>5</v>
      </c>
    </row>
    <row r="271" spans="2:7" ht="27" customHeight="1" x14ac:dyDescent="0.3">
      <c r="B271" s="6">
        <v>1268</v>
      </c>
      <c r="C271" s="7" t="s">
        <v>276</v>
      </c>
      <c r="D271" s="8">
        <v>1948</v>
      </c>
      <c r="E271" s="29">
        <v>9.4</v>
      </c>
      <c r="F271" s="9" t="s">
        <v>11</v>
      </c>
      <c r="G271" s="10">
        <v>4</v>
      </c>
    </row>
    <row r="272" spans="2:7" ht="27" customHeight="1" x14ac:dyDescent="0.3">
      <c r="B272" s="6">
        <v>1269</v>
      </c>
      <c r="C272" s="7" t="s">
        <v>277</v>
      </c>
      <c r="D272" s="8">
        <v>1986</v>
      </c>
      <c r="E272" s="29">
        <v>7.8</v>
      </c>
      <c r="F272" s="9" t="s">
        <v>9</v>
      </c>
      <c r="G272" s="10">
        <v>3</v>
      </c>
    </row>
    <row r="273" spans="2:7" ht="27" customHeight="1" x14ac:dyDescent="0.3">
      <c r="B273" s="6">
        <v>1270</v>
      </c>
      <c r="C273" s="7" t="s">
        <v>278</v>
      </c>
      <c r="D273" s="8">
        <v>1971</v>
      </c>
      <c r="E273" s="29">
        <v>9.4</v>
      </c>
      <c r="F273" s="9" t="s">
        <v>11</v>
      </c>
      <c r="G273" s="10">
        <v>3</v>
      </c>
    </row>
    <row r="274" spans="2:7" ht="27" customHeight="1" x14ac:dyDescent="0.3">
      <c r="B274" s="6">
        <v>1271</v>
      </c>
      <c r="C274" s="7" t="s">
        <v>279</v>
      </c>
      <c r="D274" s="8">
        <v>1944</v>
      </c>
      <c r="E274" s="29">
        <v>9</v>
      </c>
      <c r="F274" s="9" t="s">
        <v>25</v>
      </c>
      <c r="G274" s="10">
        <v>3</v>
      </c>
    </row>
    <row r="275" spans="2:7" ht="27" customHeight="1" x14ac:dyDescent="0.3">
      <c r="B275" s="6">
        <v>1272</v>
      </c>
      <c r="C275" s="7" t="s">
        <v>279</v>
      </c>
      <c r="D275" s="8">
        <v>1944</v>
      </c>
      <c r="E275" s="29">
        <v>9</v>
      </c>
      <c r="F275" s="9" t="s">
        <v>17</v>
      </c>
      <c r="G275" s="10">
        <v>2</v>
      </c>
    </row>
    <row r="276" spans="2:7" ht="27" customHeight="1" x14ac:dyDescent="0.3">
      <c r="B276" s="6">
        <v>1273</v>
      </c>
      <c r="C276" s="7" t="s">
        <v>280</v>
      </c>
      <c r="D276" s="8">
        <v>1962</v>
      </c>
      <c r="E276" s="29">
        <v>9.4</v>
      </c>
      <c r="F276" s="9" t="s">
        <v>11</v>
      </c>
      <c r="G276" s="10">
        <v>4</v>
      </c>
    </row>
    <row r="277" spans="2:7" ht="27" customHeight="1" x14ac:dyDescent="0.3">
      <c r="B277" s="6">
        <v>1274</v>
      </c>
      <c r="C277" s="7" t="s">
        <v>281</v>
      </c>
      <c r="D277" s="8">
        <v>1938</v>
      </c>
      <c r="E277" s="29">
        <v>9.4</v>
      </c>
      <c r="F277" s="9" t="s">
        <v>25</v>
      </c>
      <c r="G277" s="10">
        <v>5</v>
      </c>
    </row>
    <row r="278" spans="2:7" ht="27" customHeight="1" x14ac:dyDescent="0.3">
      <c r="B278" s="6">
        <v>1275</v>
      </c>
      <c r="C278" s="7" t="s">
        <v>282</v>
      </c>
      <c r="D278" s="8">
        <v>1988</v>
      </c>
      <c r="E278" s="29">
        <v>8.6</v>
      </c>
      <c r="F278" s="9" t="s">
        <v>25</v>
      </c>
      <c r="G278" s="10">
        <v>6</v>
      </c>
    </row>
    <row r="279" spans="2:7" ht="27" customHeight="1" x14ac:dyDescent="0.3">
      <c r="B279" s="6">
        <v>1276</v>
      </c>
      <c r="C279" s="7" t="s">
        <v>283</v>
      </c>
      <c r="D279" s="8">
        <v>1955</v>
      </c>
      <c r="E279" s="29">
        <v>8.6999999999999993</v>
      </c>
      <c r="F279" s="9" t="s">
        <v>25</v>
      </c>
      <c r="G279" s="10">
        <v>7</v>
      </c>
    </row>
    <row r="280" spans="2:7" ht="27" customHeight="1" x14ac:dyDescent="0.3">
      <c r="B280" s="6">
        <v>1277</v>
      </c>
      <c r="C280" s="7" t="s">
        <v>284</v>
      </c>
      <c r="D280" s="8">
        <v>1996</v>
      </c>
      <c r="E280" s="29">
        <v>8.1</v>
      </c>
      <c r="F280" s="9" t="s">
        <v>17</v>
      </c>
      <c r="G280" s="10">
        <v>8</v>
      </c>
    </row>
    <row r="281" spans="2:7" ht="27" customHeight="1" x14ac:dyDescent="0.3">
      <c r="B281" s="6">
        <v>1278</v>
      </c>
      <c r="C281" s="7" t="s">
        <v>285</v>
      </c>
      <c r="D281" s="8">
        <v>1972</v>
      </c>
      <c r="E281" s="29">
        <v>7.8</v>
      </c>
      <c r="F281" s="9" t="s">
        <v>7</v>
      </c>
      <c r="G281" s="10">
        <v>6</v>
      </c>
    </row>
    <row r="282" spans="2:7" ht="27" customHeight="1" x14ac:dyDescent="0.3">
      <c r="B282" s="6">
        <v>1279</v>
      </c>
      <c r="C282" s="7" t="s">
        <v>286</v>
      </c>
      <c r="D282" s="8">
        <v>1997</v>
      </c>
      <c r="E282" s="29">
        <v>8.6999999999999993</v>
      </c>
      <c r="F282" s="9" t="s">
        <v>17</v>
      </c>
      <c r="G282" s="10">
        <v>5</v>
      </c>
    </row>
    <row r="283" spans="2:7" ht="27" customHeight="1" x14ac:dyDescent="0.3">
      <c r="B283" s="6">
        <v>1280</v>
      </c>
      <c r="C283" s="7" t="s">
        <v>287</v>
      </c>
      <c r="D283" s="8">
        <v>1990</v>
      </c>
      <c r="E283" s="29">
        <v>7.8</v>
      </c>
      <c r="F283" s="9" t="s">
        <v>13</v>
      </c>
      <c r="G283" s="10">
        <v>4</v>
      </c>
    </row>
    <row r="284" spans="2:7" ht="27" customHeight="1" x14ac:dyDescent="0.3">
      <c r="B284" s="6">
        <v>1281</v>
      </c>
      <c r="C284" s="7" t="s">
        <v>288</v>
      </c>
      <c r="D284" s="8">
        <v>1979</v>
      </c>
      <c r="E284" s="29">
        <v>7.3</v>
      </c>
      <c r="F284" s="9" t="s">
        <v>9</v>
      </c>
      <c r="G284" s="10">
        <v>5</v>
      </c>
    </row>
    <row r="285" spans="2:7" ht="27" customHeight="1" x14ac:dyDescent="0.3">
      <c r="B285" s="6">
        <v>1282</v>
      </c>
      <c r="C285" s="7" t="s">
        <v>289</v>
      </c>
      <c r="D285" s="8">
        <v>1931</v>
      </c>
      <c r="E285" s="29">
        <v>9.4</v>
      </c>
      <c r="F285" s="9" t="s">
        <v>44</v>
      </c>
      <c r="G285" s="10">
        <v>6</v>
      </c>
    </row>
    <row r="286" spans="2:7" ht="27" customHeight="1" x14ac:dyDescent="0.3">
      <c r="B286" s="6">
        <v>1283</v>
      </c>
      <c r="C286" s="7" t="s">
        <v>290</v>
      </c>
      <c r="D286" s="8">
        <v>1970</v>
      </c>
      <c r="E286" s="29">
        <v>9.4</v>
      </c>
      <c r="F286" s="9" t="s">
        <v>44</v>
      </c>
      <c r="G286" s="10">
        <v>7</v>
      </c>
    </row>
    <row r="287" spans="2:7" ht="27" customHeight="1" x14ac:dyDescent="0.3">
      <c r="B287" s="6">
        <v>1284</v>
      </c>
      <c r="C287" s="7" t="s">
        <v>291</v>
      </c>
      <c r="D287" s="8">
        <v>1981</v>
      </c>
      <c r="E287" s="29">
        <v>7.8</v>
      </c>
      <c r="F287" s="9" t="s">
        <v>7</v>
      </c>
      <c r="G287" s="10">
        <v>8</v>
      </c>
    </row>
    <row r="288" spans="2:7" ht="27" customHeight="1" x14ac:dyDescent="0.3">
      <c r="B288" s="6">
        <v>1285</v>
      </c>
      <c r="C288" s="7" t="s">
        <v>292</v>
      </c>
      <c r="D288" s="8">
        <v>1979</v>
      </c>
      <c r="E288" s="29">
        <v>9.3000000000000007</v>
      </c>
      <c r="F288" s="9" t="s">
        <v>11</v>
      </c>
      <c r="G288" s="10">
        <v>4</v>
      </c>
    </row>
    <row r="289" spans="2:7" ht="27" customHeight="1" x14ac:dyDescent="0.3">
      <c r="B289" s="6">
        <v>1286</v>
      </c>
      <c r="C289" s="7" t="s">
        <v>293</v>
      </c>
      <c r="D289" s="8">
        <v>1967</v>
      </c>
      <c r="E289" s="29">
        <v>7.4</v>
      </c>
      <c r="F289" s="9" t="s">
        <v>13</v>
      </c>
      <c r="G289" s="10">
        <v>3</v>
      </c>
    </row>
    <row r="290" spans="2:7" ht="27" customHeight="1" x14ac:dyDescent="0.3">
      <c r="B290" s="6">
        <v>1287</v>
      </c>
      <c r="C290" s="7" t="s">
        <v>294</v>
      </c>
      <c r="D290" s="8">
        <v>1959</v>
      </c>
      <c r="E290" s="29">
        <v>7.8</v>
      </c>
      <c r="F290" s="9" t="s">
        <v>41</v>
      </c>
      <c r="G290" s="10">
        <v>5</v>
      </c>
    </row>
    <row r="291" spans="2:7" ht="27" customHeight="1" x14ac:dyDescent="0.3">
      <c r="B291" s="6">
        <v>1288</v>
      </c>
      <c r="C291" s="7" t="s">
        <v>295</v>
      </c>
      <c r="D291" s="8">
        <v>1992</v>
      </c>
      <c r="E291" s="29">
        <v>8.8000000000000007</v>
      </c>
      <c r="F291" s="9" t="s">
        <v>44</v>
      </c>
      <c r="G291" s="10">
        <v>6</v>
      </c>
    </row>
    <row r="292" spans="2:7" ht="27" customHeight="1" x14ac:dyDescent="0.3">
      <c r="B292" s="6">
        <v>1289</v>
      </c>
      <c r="C292" s="7" t="s">
        <v>296</v>
      </c>
      <c r="D292" s="8">
        <v>1964</v>
      </c>
      <c r="E292" s="29">
        <v>7.8</v>
      </c>
      <c r="F292" s="9" t="s">
        <v>17</v>
      </c>
      <c r="G292" s="10">
        <v>7</v>
      </c>
    </row>
    <row r="293" spans="2:7" ht="27" customHeight="1" x14ac:dyDescent="0.3">
      <c r="B293" s="6">
        <v>1290</v>
      </c>
      <c r="C293" s="7" t="s">
        <v>297</v>
      </c>
      <c r="D293" s="8">
        <v>1937</v>
      </c>
      <c r="E293" s="29">
        <v>8.6</v>
      </c>
      <c r="F293" s="9" t="s">
        <v>41</v>
      </c>
      <c r="G293" s="10">
        <v>8</v>
      </c>
    </row>
    <row r="294" spans="2:7" ht="27" customHeight="1" x14ac:dyDescent="0.3">
      <c r="B294" s="6">
        <v>1291</v>
      </c>
      <c r="C294" s="7" t="s">
        <v>298</v>
      </c>
      <c r="D294" s="8">
        <v>2009</v>
      </c>
      <c r="E294" s="29">
        <v>7.2</v>
      </c>
      <c r="F294" s="9" t="s">
        <v>9</v>
      </c>
      <c r="G294" s="10">
        <v>6</v>
      </c>
    </row>
    <row r="295" spans="2:7" ht="27" customHeight="1" x14ac:dyDescent="0.3">
      <c r="B295" s="6">
        <v>1292</v>
      </c>
      <c r="C295" s="7" t="s">
        <v>299</v>
      </c>
      <c r="D295" s="8">
        <v>1999</v>
      </c>
      <c r="E295" s="29">
        <v>8.1</v>
      </c>
      <c r="F295" s="9" t="s">
        <v>7</v>
      </c>
      <c r="G295" s="10">
        <v>4</v>
      </c>
    </row>
    <row r="296" spans="2:7" ht="27" customHeight="1" x14ac:dyDescent="0.3">
      <c r="B296" s="6">
        <v>1293</v>
      </c>
      <c r="C296" s="7" t="s">
        <v>300</v>
      </c>
      <c r="D296" s="8">
        <v>1939</v>
      </c>
      <c r="E296" s="29">
        <v>8.9</v>
      </c>
      <c r="F296" s="9" t="s">
        <v>25</v>
      </c>
      <c r="G296" s="10">
        <v>5</v>
      </c>
    </row>
    <row r="297" spans="2:7" ht="27" customHeight="1" x14ac:dyDescent="0.3">
      <c r="B297" s="6">
        <v>1294</v>
      </c>
      <c r="C297" s="7" t="s">
        <v>301</v>
      </c>
      <c r="D297" s="8">
        <v>1997</v>
      </c>
      <c r="E297" s="29">
        <v>8.3000000000000007</v>
      </c>
      <c r="F297" s="9" t="s">
        <v>44</v>
      </c>
      <c r="G297" s="10">
        <v>6</v>
      </c>
    </row>
    <row r="298" spans="2:7" ht="27" customHeight="1" x14ac:dyDescent="0.3">
      <c r="B298" s="6">
        <v>1295</v>
      </c>
      <c r="C298" s="7" t="s">
        <v>302</v>
      </c>
      <c r="D298" s="8">
        <v>1995</v>
      </c>
      <c r="E298" s="29">
        <v>7.6</v>
      </c>
      <c r="F298" s="9" t="s">
        <v>9</v>
      </c>
      <c r="G298" s="10">
        <v>7</v>
      </c>
    </row>
    <row r="299" spans="2:7" ht="27" customHeight="1" x14ac:dyDescent="0.3">
      <c r="B299" s="6">
        <v>1296</v>
      </c>
      <c r="C299" s="7" t="s">
        <v>303</v>
      </c>
      <c r="D299" s="8">
        <v>2001</v>
      </c>
      <c r="E299" s="29">
        <v>7.6</v>
      </c>
      <c r="F299" s="9" t="s">
        <v>9</v>
      </c>
      <c r="G299" s="10">
        <v>8</v>
      </c>
    </row>
    <row r="300" spans="2:7" ht="27" customHeight="1" x14ac:dyDescent="0.3">
      <c r="B300" s="6">
        <v>1297</v>
      </c>
      <c r="C300" s="7" t="s">
        <v>304</v>
      </c>
      <c r="D300" s="8">
        <v>1988</v>
      </c>
      <c r="E300" s="29">
        <v>8.1999999999999993</v>
      </c>
      <c r="F300" s="9" t="s">
        <v>41</v>
      </c>
      <c r="G300" s="10">
        <v>6</v>
      </c>
    </row>
    <row r="301" spans="2:7" ht="27" customHeight="1" x14ac:dyDescent="0.3">
      <c r="B301" s="6">
        <v>1298</v>
      </c>
      <c r="C301" s="7" t="s">
        <v>304</v>
      </c>
      <c r="D301" s="8">
        <v>1988</v>
      </c>
      <c r="E301" s="29">
        <v>8.1999999999999993</v>
      </c>
      <c r="F301" s="9" t="s">
        <v>9</v>
      </c>
      <c r="G301" s="10">
        <v>5</v>
      </c>
    </row>
    <row r="302" spans="2:7" ht="27" customHeight="1" x14ac:dyDescent="0.3">
      <c r="B302" s="6">
        <v>1299</v>
      </c>
      <c r="C302" s="7" t="s">
        <v>305</v>
      </c>
      <c r="D302" s="8">
        <v>1947</v>
      </c>
      <c r="E302" s="29">
        <v>9</v>
      </c>
      <c r="F302" s="9" t="s">
        <v>25</v>
      </c>
      <c r="G302" s="10">
        <v>4</v>
      </c>
    </row>
    <row r="303" spans="2:7" ht="27" customHeight="1" x14ac:dyDescent="0.3">
      <c r="B303" s="6">
        <v>1300</v>
      </c>
      <c r="C303" s="7" t="s">
        <v>306</v>
      </c>
      <c r="D303" s="8">
        <v>2001</v>
      </c>
      <c r="E303" s="29">
        <v>7.8</v>
      </c>
      <c r="F303" s="9" t="s">
        <v>9</v>
      </c>
      <c r="G303" s="10">
        <v>3</v>
      </c>
    </row>
    <row r="304" spans="2:7" ht="27" customHeight="1" x14ac:dyDescent="0.3">
      <c r="B304" s="6">
        <v>1301</v>
      </c>
      <c r="C304" s="7" t="s">
        <v>307</v>
      </c>
      <c r="D304" s="8">
        <v>1964</v>
      </c>
      <c r="E304" s="29">
        <v>9</v>
      </c>
      <c r="F304" s="9" t="s">
        <v>44</v>
      </c>
      <c r="G304" s="10">
        <v>5</v>
      </c>
    </row>
    <row r="305" spans="2:7" ht="27" customHeight="1" x14ac:dyDescent="0.3">
      <c r="B305" s="6">
        <v>1302</v>
      </c>
      <c r="C305" s="7" t="s">
        <v>308</v>
      </c>
      <c r="D305" s="8">
        <v>1985</v>
      </c>
      <c r="E305" s="29">
        <v>8.5</v>
      </c>
      <c r="F305" s="9" t="s">
        <v>44</v>
      </c>
      <c r="G305" s="10">
        <v>5</v>
      </c>
    </row>
    <row r="306" spans="2:7" ht="27" customHeight="1" x14ac:dyDescent="0.3">
      <c r="B306" s="6">
        <v>1303</v>
      </c>
      <c r="C306" s="7" t="s">
        <v>309</v>
      </c>
      <c r="D306" s="8">
        <v>1966</v>
      </c>
      <c r="E306" s="29">
        <v>7.7</v>
      </c>
      <c r="F306" s="9" t="s">
        <v>17</v>
      </c>
      <c r="G306" s="10">
        <v>5</v>
      </c>
    </row>
    <row r="307" spans="2:7" ht="27" customHeight="1" x14ac:dyDescent="0.3">
      <c r="B307" s="6">
        <v>1304</v>
      </c>
      <c r="C307" s="7" t="s">
        <v>310</v>
      </c>
      <c r="D307" s="8">
        <v>1955</v>
      </c>
      <c r="E307" s="29">
        <v>8.5</v>
      </c>
      <c r="F307" s="9" t="s">
        <v>44</v>
      </c>
      <c r="G307" s="10">
        <v>5</v>
      </c>
    </row>
    <row r="308" spans="2:7" ht="27" customHeight="1" x14ac:dyDescent="0.3">
      <c r="B308" s="6">
        <v>1305</v>
      </c>
      <c r="C308" s="7" t="s">
        <v>311</v>
      </c>
      <c r="D308" s="8">
        <v>1967</v>
      </c>
      <c r="E308" s="29">
        <v>7</v>
      </c>
      <c r="F308" s="9" t="s">
        <v>9</v>
      </c>
      <c r="G308" s="10">
        <v>5</v>
      </c>
    </row>
    <row r="309" spans="2:7" ht="27" customHeight="1" x14ac:dyDescent="0.3">
      <c r="B309" s="6">
        <v>1306</v>
      </c>
      <c r="C309" s="7" t="s">
        <v>312</v>
      </c>
      <c r="D309" s="8">
        <v>2001</v>
      </c>
      <c r="E309" s="29">
        <v>7.8</v>
      </c>
      <c r="F309" s="9" t="s">
        <v>9</v>
      </c>
      <c r="G309" s="10">
        <v>5</v>
      </c>
    </row>
    <row r="310" spans="2:7" ht="27" customHeight="1" x14ac:dyDescent="0.3">
      <c r="B310" s="6">
        <v>1307</v>
      </c>
      <c r="C310" s="7" t="s">
        <v>313</v>
      </c>
      <c r="D310" s="8">
        <v>1975</v>
      </c>
      <c r="E310" s="29">
        <v>8</v>
      </c>
      <c r="F310" s="9" t="s">
        <v>41</v>
      </c>
      <c r="G310" s="10">
        <v>5</v>
      </c>
    </row>
    <row r="311" spans="2:7" ht="27" customHeight="1" x14ac:dyDescent="0.3">
      <c r="B311" s="6">
        <v>1308</v>
      </c>
      <c r="C311" s="7" t="s">
        <v>314</v>
      </c>
      <c r="D311" s="8">
        <v>1957</v>
      </c>
      <c r="E311" s="29">
        <v>9.4</v>
      </c>
      <c r="F311" s="9" t="s">
        <v>11</v>
      </c>
      <c r="G311" s="10">
        <v>3</v>
      </c>
    </row>
    <row r="312" spans="2:7" ht="27" customHeight="1" x14ac:dyDescent="0.3">
      <c r="B312" s="6">
        <v>1309</v>
      </c>
      <c r="C312" s="7" t="s">
        <v>315</v>
      </c>
      <c r="D312" s="8">
        <v>1996</v>
      </c>
      <c r="E312" s="29">
        <v>7.9</v>
      </c>
      <c r="F312" s="9" t="s">
        <v>13</v>
      </c>
      <c r="G312" s="10">
        <v>3</v>
      </c>
    </row>
    <row r="313" spans="2:7" ht="27" customHeight="1" x14ac:dyDescent="0.3">
      <c r="B313" s="6">
        <v>1310</v>
      </c>
      <c r="C313" s="7" t="s">
        <v>316</v>
      </c>
      <c r="D313" s="8">
        <v>1956</v>
      </c>
      <c r="E313" s="29">
        <v>7.9</v>
      </c>
      <c r="F313" s="9" t="s">
        <v>7</v>
      </c>
      <c r="G313" s="10">
        <v>3</v>
      </c>
    </row>
    <row r="314" spans="2:7" ht="27" customHeight="1" x14ac:dyDescent="0.3">
      <c r="B314" s="6">
        <v>1311</v>
      </c>
      <c r="C314" s="7" t="s">
        <v>317</v>
      </c>
      <c r="D314" s="8">
        <v>1963</v>
      </c>
      <c r="E314" s="29">
        <v>8</v>
      </c>
      <c r="F314" s="9" t="s">
        <v>7</v>
      </c>
      <c r="G314" s="10">
        <v>3</v>
      </c>
    </row>
    <row r="315" spans="2:7" ht="27" customHeight="1" x14ac:dyDescent="0.3">
      <c r="B315" s="6">
        <v>1312</v>
      </c>
      <c r="C315" s="7" t="s">
        <v>318</v>
      </c>
      <c r="D315" s="8">
        <v>1979</v>
      </c>
      <c r="E315" s="29">
        <v>8.8000000000000007</v>
      </c>
      <c r="F315" s="9" t="s">
        <v>44</v>
      </c>
      <c r="G315" s="10">
        <v>3</v>
      </c>
    </row>
    <row r="316" spans="2:7" ht="27" customHeight="1" x14ac:dyDescent="0.3">
      <c r="B316" s="6">
        <v>1313</v>
      </c>
      <c r="C316" s="7" t="s">
        <v>319</v>
      </c>
      <c r="D316" s="8">
        <v>1942</v>
      </c>
      <c r="E316" s="29">
        <v>8.9</v>
      </c>
      <c r="F316" s="9" t="s">
        <v>25</v>
      </c>
      <c r="G316" s="10">
        <v>3</v>
      </c>
    </row>
    <row r="317" spans="2:7" ht="27" customHeight="1" x14ac:dyDescent="0.3">
      <c r="B317" s="6">
        <v>1314</v>
      </c>
      <c r="C317" s="7" t="s">
        <v>320</v>
      </c>
      <c r="D317" s="8">
        <v>1988</v>
      </c>
      <c r="E317" s="29">
        <v>8.5</v>
      </c>
      <c r="F317" s="9" t="s">
        <v>44</v>
      </c>
      <c r="G317" s="10">
        <v>4</v>
      </c>
    </row>
    <row r="318" spans="2:7" ht="27" customHeight="1" x14ac:dyDescent="0.3">
      <c r="B318" s="6">
        <v>1315</v>
      </c>
      <c r="C318" s="7" t="s">
        <v>321</v>
      </c>
      <c r="D318" s="8">
        <v>1945</v>
      </c>
      <c r="E318" s="29">
        <v>9</v>
      </c>
      <c r="F318" s="9" t="s">
        <v>13</v>
      </c>
      <c r="G318" s="10">
        <v>4</v>
      </c>
    </row>
    <row r="319" spans="2:7" ht="27" customHeight="1" x14ac:dyDescent="0.3">
      <c r="B319" s="6">
        <v>1316</v>
      </c>
      <c r="C319" s="7" t="s">
        <v>322</v>
      </c>
      <c r="D319" s="8">
        <v>1927</v>
      </c>
      <c r="E319" s="29">
        <v>9.4</v>
      </c>
      <c r="F319" s="9" t="s">
        <v>11</v>
      </c>
      <c r="G319" s="10">
        <v>4</v>
      </c>
    </row>
    <row r="320" spans="2:7" ht="27" customHeight="1" x14ac:dyDescent="0.3">
      <c r="B320" s="6">
        <v>1317</v>
      </c>
      <c r="C320" s="7" t="s">
        <v>323</v>
      </c>
      <c r="D320" s="8">
        <v>1974</v>
      </c>
      <c r="E320" s="29">
        <v>9.4</v>
      </c>
      <c r="F320" s="9" t="s">
        <v>11</v>
      </c>
      <c r="G320" s="10">
        <v>4</v>
      </c>
    </row>
    <row r="321" spans="2:7" ht="27" customHeight="1" x14ac:dyDescent="0.3">
      <c r="B321" s="6">
        <v>1318</v>
      </c>
      <c r="C321" s="7" t="s">
        <v>324</v>
      </c>
      <c r="D321" s="8">
        <v>1984</v>
      </c>
      <c r="E321" s="29">
        <v>7.8</v>
      </c>
      <c r="F321" s="9" t="s">
        <v>9</v>
      </c>
      <c r="G321" s="10">
        <v>4</v>
      </c>
    </row>
    <row r="322" spans="2:7" ht="27" customHeight="1" x14ac:dyDescent="0.3">
      <c r="B322" s="6">
        <v>1319</v>
      </c>
      <c r="C322" s="7" t="s">
        <v>325</v>
      </c>
      <c r="D322" s="8">
        <v>1997</v>
      </c>
      <c r="E322" s="29">
        <v>7.7</v>
      </c>
      <c r="F322" s="9" t="s">
        <v>9</v>
      </c>
      <c r="G322" s="10">
        <v>4</v>
      </c>
    </row>
    <row r="323" spans="2:7" ht="27" customHeight="1" x14ac:dyDescent="0.3">
      <c r="B323" s="6">
        <v>1320</v>
      </c>
      <c r="C323" s="7" t="s">
        <v>326</v>
      </c>
      <c r="D323" s="8">
        <v>1946</v>
      </c>
      <c r="E323" s="29">
        <v>9</v>
      </c>
      <c r="F323" s="9" t="s">
        <v>25</v>
      </c>
      <c r="G323" s="10">
        <v>5</v>
      </c>
    </row>
    <row r="324" spans="2:7" ht="27" customHeight="1" x14ac:dyDescent="0.3">
      <c r="B324" s="6">
        <v>1321</v>
      </c>
      <c r="C324" s="7" t="s">
        <v>327</v>
      </c>
      <c r="D324" s="8">
        <v>1990</v>
      </c>
      <c r="E324" s="29">
        <v>7.9</v>
      </c>
      <c r="F324" s="9" t="s">
        <v>7</v>
      </c>
      <c r="G324" s="10">
        <v>5</v>
      </c>
    </row>
    <row r="325" spans="2:7" ht="27" customHeight="1" x14ac:dyDescent="0.3">
      <c r="B325" s="6">
        <v>1322</v>
      </c>
      <c r="C325" s="7" t="s">
        <v>328</v>
      </c>
      <c r="D325" s="8">
        <v>1993</v>
      </c>
      <c r="E325" s="29">
        <v>7.6</v>
      </c>
      <c r="F325" s="9" t="s">
        <v>9</v>
      </c>
      <c r="G325" s="10">
        <v>5</v>
      </c>
    </row>
    <row r="326" spans="2:7" ht="27" customHeight="1" x14ac:dyDescent="0.3">
      <c r="B326" s="6">
        <v>1323</v>
      </c>
      <c r="C326" s="7" t="s">
        <v>329</v>
      </c>
      <c r="D326" s="8">
        <v>1939</v>
      </c>
      <c r="E326" s="29">
        <v>9.1</v>
      </c>
      <c r="F326" s="9" t="s">
        <v>44</v>
      </c>
      <c r="G326" s="10">
        <v>5</v>
      </c>
    </row>
    <row r="327" spans="2:7" ht="27" customHeight="1" x14ac:dyDescent="0.3">
      <c r="B327" s="6">
        <v>1324</v>
      </c>
      <c r="C327" s="7" t="s">
        <v>330</v>
      </c>
      <c r="D327" s="8">
        <v>1967</v>
      </c>
      <c r="E327" s="29">
        <v>9</v>
      </c>
      <c r="F327" s="9" t="s">
        <v>17</v>
      </c>
      <c r="G327" s="10">
        <v>5</v>
      </c>
    </row>
    <row r="328" spans="2:7" ht="27" customHeight="1" x14ac:dyDescent="0.3">
      <c r="B328" s="6">
        <v>1325</v>
      </c>
      <c r="C328" s="7" t="s">
        <v>331</v>
      </c>
      <c r="D328" s="8">
        <v>1950</v>
      </c>
      <c r="E328" s="29">
        <v>8.1999999999999993</v>
      </c>
      <c r="F328" s="9" t="s">
        <v>17</v>
      </c>
      <c r="G328" s="10">
        <v>6</v>
      </c>
    </row>
    <row r="329" spans="2:7" ht="27" customHeight="1" x14ac:dyDescent="0.3">
      <c r="B329" s="6">
        <v>1326</v>
      </c>
      <c r="C329" s="7" t="s">
        <v>332</v>
      </c>
      <c r="D329" s="8">
        <v>1939</v>
      </c>
      <c r="E329" s="29">
        <v>9.4</v>
      </c>
      <c r="F329" s="9" t="s">
        <v>7</v>
      </c>
      <c r="G329" s="10">
        <v>6</v>
      </c>
    </row>
    <row r="330" spans="2:7" ht="27" customHeight="1" x14ac:dyDescent="0.3">
      <c r="B330" s="6">
        <v>1327</v>
      </c>
      <c r="C330" s="7" t="s">
        <v>333</v>
      </c>
      <c r="D330" s="8">
        <v>1977</v>
      </c>
      <c r="E330" s="29">
        <v>9.4</v>
      </c>
      <c r="F330" s="9" t="s">
        <v>44</v>
      </c>
      <c r="G330" s="10">
        <v>6</v>
      </c>
    </row>
    <row r="331" spans="2:7" ht="27" customHeight="1" x14ac:dyDescent="0.3">
      <c r="B331" s="6">
        <v>1328</v>
      </c>
      <c r="C331" s="7" t="s">
        <v>334</v>
      </c>
      <c r="D331" s="8">
        <v>1922</v>
      </c>
      <c r="E331" s="29">
        <v>9.3000000000000007</v>
      </c>
      <c r="F331" s="9" t="s">
        <v>13</v>
      </c>
      <c r="G331" s="10">
        <v>6</v>
      </c>
    </row>
    <row r="332" spans="2:7" ht="27" customHeight="1" x14ac:dyDescent="0.3">
      <c r="B332" s="6">
        <v>1329</v>
      </c>
      <c r="C332" s="7" t="s">
        <v>335</v>
      </c>
      <c r="D332" s="8">
        <v>1923</v>
      </c>
      <c r="E332" s="29">
        <v>8.6</v>
      </c>
      <c r="F332" s="9" t="s">
        <v>44</v>
      </c>
      <c r="G332" s="10">
        <v>6</v>
      </c>
    </row>
    <row r="333" spans="2:7" ht="27" customHeight="1" x14ac:dyDescent="0.3">
      <c r="B333" s="6">
        <v>1330</v>
      </c>
      <c r="C333" s="7" t="s">
        <v>336</v>
      </c>
      <c r="D333" s="8">
        <v>2001</v>
      </c>
      <c r="E333" s="29">
        <v>7.8</v>
      </c>
      <c r="F333" s="9" t="s">
        <v>17</v>
      </c>
      <c r="G333" s="10">
        <v>7</v>
      </c>
    </row>
    <row r="334" spans="2:7" ht="27" customHeight="1" x14ac:dyDescent="0.3">
      <c r="B334" s="6">
        <v>1331</v>
      </c>
      <c r="C334" s="7" t="s">
        <v>337</v>
      </c>
      <c r="D334" s="8">
        <v>1940</v>
      </c>
      <c r="E334" s="29">
        <v>9.4</v>
      </c>
      <c r="F334" s="9" t="s">
        <v>25</v>
      </c>
      <c r="G334" s="10">
        <v>7</v>
      </c>
    </row>
    <row r="335" spans="2:7" ht="27" customHeight="1" x14ac:dyDescent="0.3">
      <c r="B335" s="6">
        <v>1332</v>
      </c>
      <c r="C335" s="7" t="s">
        <v>338</v>
      </c>
      <c r="D335" s="8">
        <v>1977</v>
      </c>
      <c r="E335" s="29">
        <v>7.7</v>
      </c>
      <c r="F335" s="9" t="s">
        <v>17</v>
      </c>
      <c r="G335" s="10">
        <v>7</v>
      </c>
    </row>
    <row r="336" spans="2:7" ht="27" customHeight="1" x14ac:dyDescent="0.3">
      <c r="B336" s="6">
        <v>1333</v>
      </c>
      <c r="C336" s="7" t="s">
        <v>339</v>
      </c>
      <c r="D336" s="8">
        <v>1962</v>
      </c>
      <c r="E336" s="29">
        <v>8.8000000000000007</v>
      </c>
      <c r="F336" s="9" t="s">
        <v>17</v>
      </c>
      <c r="G336" s="10">
        <v>7</v>
      </c>
    </row>
    <row r="337" spans="2:7" ht="27" customHeight="1" x14ac:dyDescent="0.3">
      <c r="B337" s="6">
        <v>1334</v>
      </c>
      <c r="C337" s="7" t="s">
        <v>340</v>
      </c>
      <c r="D337" s="8">
        <v>1996</v>
      </c>
      <c r="E337" s="29">
        <v>7.8</v>
      </c>
      <c r="F337" s="9" t="s">
        <v>17</v>
      </c>
      <c r="G337" s="10">
        <v>7</v>
      </c>
    </row>
    <row r="338" spans="2:7" ht="27" customHeight="1" x14ac:dyDescent="0.3">
      <c r="B338" s="6">
        <v>1335</v>
      </c>
      <c r="C338" s="7" t="s">
        <v>341</v>
      </c>
      <c r="D338" s="8">
        <v>2011</v>
      </c>
      <c r="E338" s="29">
        <v>8.3000000000000007</v>
      </c>
      <c r="F338" s="9" t="s">
        <v>44</v>
      </c>
      <c r="G338" s="10">
        <v>7</v>
      </c>
    </row>
    <row r="339" spans="2:7" ht="27" customHeight="1" x14ac:dyDescent="0.3">
      <c r="B339" s="6">
        <v>1336</v>
      </c>
      <c r="C339" s="7" t="s">
        <v>342</v>
      </c>
      <c r="D339" s="8">
        <v>1934</v>
      </c>
      <c r="E339" s="29">
        <v>9.4</v>
      </c>
      <c r="F339" s="9" t="s">
        <v>11</v>
      </c>
      <c r="G339" s="10">
        <v>7</v>
      </c>
    </row>
    <row r="340" spans="2:7" ht="27" customHeight="1" x14ac:dyDescent="0.3">
      <c r="B340" s="6">
        <v>1337</v>
      </c>
      <c r="C340" s="7" t="s">
        <v>343</v>
      </c>
      <c r="D340" s="8">
        <v>1920</v>
      </c>
      <c r="E340" s="29">
        <v>7.8</v>
      </c>
      <c r="F340" s="9" t="s">
        <v>13</v>
      </c>
      <c r="G340" s="10">
        <v>7</v>
      </c>
    </row>
    <row r="341" spans="2:7" ht="27" customHeight="1" x14ac:dyDescent="0.3">
      <c r="B341" s="6">
        <v>1338</v>
      </c>
      <c r="C341" s="7" t="s">
        <v>344</v>
      </c>
      <c r="D341" s="8">
        <v>1968</v>
      </c>
      <c r="E341" s="29">
        <v>9.1999999999999993</v>
      </c>
      <c r="F341" s="9" t="s">
        <v>13</v>
      </c>
      <c r="G341" s="10">
        <v>8</v>
      </c>
    </row>
    <row r="342" spans="2:7" ht="27" customHeight="1" x14ac:dyDescent="0.3">
      <c r="B342" s="6">
        <v>1339</v>
      </c>
      <c r="C342" s="7" t="s">
        <v>345</v>
      </c>
      <c r="D342" s="8">
        <v>1944</v>
      </c>
      <c r="E342" s="29">
        <v>8.5</v>
      </c>
      <c r="F342" s="9" t="s">
        <v>44</v>
      </c>
      <c r="G342" s="10">
        <v>8</v>
      </c>
    </row>
    <row r="343" spans="2:7" ht="27" customHeight="1" x14ac:dyDescent="0.3">
      <c r="B343" s="6">
        <v>1340</v>
      </c>
      <c r="C343" s="7" t="s">
        <v>346</v>
      </c>
      <c r="D343" s="8">
        <v>1945</v>
      </c>
      <c r="E343" s="29">
        <v>9.4</v>
      </c>
      <c r="F343" s="9" t="s">
        <v>11</v>
      </c>
      <c r="G343" s="10">
        <v>8</v>
      </c>
    </row>
    <row r="344" spans="2:7" ht="27" customHeight="1" x14ac:dyDescent="0.3">
      <c r="B344" s="6">
        <v>1341</v>
      </c>
      <c r="C344" s="7" t="s">
        <v>347</v>
      </c>
      <c r="D344" s="8">
        <v>1939</v>
      </c>
      <c r="E344" s="29">
        <v>7.9</v>
      </c>
      <c r="F344" s="9" t="s">
        <v>17</v>
      </c>
      <c r="G344" s="10">
        <v>8</v>
      </c>
    </row>
    <row r="345" spans="2:7" ht="27" customHeight="1" x14ac:dyDescent="0.3">
      <c r="B345" s="6">
        <v>1342</v>
      </c>
      <c r="C345" s="7" t="s">
        <v>348</v>
      </c>
      <c r="D345" s="8">
        <v>1994</v>
      </c>
      <c r="E345" s="29">
        <v>8.5</v>
      </c>
      <c r="F345" s="9" t="s">
        <v>25</v>
      </c>
      <c r="G345" s="10">
        <v>8</v>
      </c>
    </row>
    <row r="346" spans="2:7" ht="27" customHeight="1" x14ac:dyDescent="0.3">
      <c r="B346" s="6">
        <v>1343</v>
      </c>
      <c r="C346" s="7" t="s">
        <v>349</v>
      </c>
      <c r="D346" s="8">
        <v>1972</v>
      </c>
      <c r="E346" s="29">
        <v>7.7</v>
      </c>
      <c r="F346" s="9" t="s">
        <v>17</v>
      </c>
      <c r="G346" s="10">
        <v>8</v>
      </c>
    </row>
    <row r="347" spans="2:7" ht="27" customHeight="1" x14ac:dyDescent="0.3">
      <c r="B347" s="6">
        <v>1344</v>
      </c>
      <c r="C347" s="7" t="s">
        <v>350</v>
      </c>
      <c r="D347" s="8">
        <v>2004</v>
      </c>
      <c r="E347" s="29">
        <v>7.9</v>
      </c>
      <c r="F347" s="9" t="s">
        <v>9</v>
      </c>
      <c r="G347" s="10">
        <v>7.5</v>
      </c>
    </row>
    <row r="348" spans="2:7" ht="27" customHeight="1" x14ac:dyDescent="0.3">
      <c r="B348" s="6">
        <v>1345</v>
      </c>
      <c r="C348" s="7" t="s">
        <v>351</v>
      </c>
      <c r="D348" s="8">
        <v>1965</v>
      </c>
      <c r="E348" s="29">
        <v>7.7</v>
      </c>
      <c r="F348" s="9" t="s">
        <v>13</v>
      </c>
      <c r="G348" s="10">
        <v>7.5</v>
      </c>
    </row>
    <row r="349" spans="2:7" ht="27" customHeight="1" x14ac:dyDescent="0.3">
      <c r="B349" s="6">
        <v>1346</v>
      </c>
      <c r="C349" s="7" t="s">
        <v>352</v>
      </c>
      <c r="D349" s="8">
        <v>1934</v>
      </c>
      <c r="E349" s="29">
        <v>8.8000000000000007</v>
      </c>
      <c r="F349" s="9" t="s">
        <v>41</v>
      </c>
      <c r="G349" s="10">
        <v>7.5</v>
      </c>
    </row>
    <row r="350" spans="2:7" ht="27" customHeight="1" x14ac:dyDescent="0.3">
      <c r="B350" s="6">
        <v>1347</v>
      </c>
      <c r="C350" s="7" t="s">
        <v>353</v>
      </c>
      <c r="D350" s="8">
        <v>1970</v>
      </c>
      <c r="E350" s="29">
        <v>9.4</v>
      </c>
      <c r="F350" s="9" t="s">
        <v>11</v>
      </c>
      <c r="G350" s="10">
        <v>8</v>
      </c>
    </row>
    <row r="351" spans="2:7" ht="27" customHeight="1" x14ac:dyDescent="0.3">
      <c r="B351" s="6">
        <v>1348</v>
      </c>
      <c r="C351" s="7" t="s">
        <v>354</v>
      </c>
      <c r="D351" s="8">
        <v>1989</v>
      </c>
      <c r="E351" s="29">
        <v>7.9</v>
      </c>
      <c r="F351" s="9" t="s">
        <v>13</v>
      </c>
      <c r="G351" s="10">
        <v>8</v>
      </c>
    </row>
    <row r="352" spans="2:7" ht="27" customHeight="1" x14ac:dyDescent="0.3">
      <c r="B352" s="6">
        <v>1349</v>
      </c>
      <c r="C352" s="7" t="s">
        <v>355</v>
      </c>
      <c r="D352" s="8">
        <v>1936</v>
      </c>
      <c r="E352" s="29">
        <v>8.6</v>
      </c>
      <c r="F352" s="9" t="s">
        <v>44</v>
      </c>
      <c r="G352" s="10">
        <v>8</v>
      </c>
    </row>
    <row r="353" spans="2:7" ht="27" customHeight="1" x14ac:dyDescent="0.3">
      <c r="B353" s="6">
        <v>1350</v>
      </c>
      <c r="C353" s="7" t="s">
        <v>356</v>
      </c>
      <c r="D353" s="8">
        <v>1937</v>
      </c>
      <c r="E353" s="29">
        <v>8.6</v>
      </c>
      <c r="F353" s="9" t="s">
        <v>25</v>
      </c>
      <c r="G353" s="10">
        <v>8</v>
      </c>
    </row>
    <row r="354" spans="2:7" ht="27" customHeight="1" x14ac:dyDescent="0.3">
      <c r="B354" s="6">
        <v>1351</v>
      </c>
      <c r="C354" s="7" t="s">
        <v>357</v>
      </c>
      <c r="D354" s="8">
        <v>1978</v>
      </c>
      <c r="E354" s="29">
        <v>7.9</v>
      </c>
      <c r="F354" s="9" t="s">
        <v>13</v>
      </c>
      <c r="G354" s="10">
        <v>8</v>
      </c>
    </row>
    <row r="355" spans="2:7" ht="27" customHeight="1" x14ac:dyDescent="0.3">
      <c r="B355" s="6">
        <v>1352</v>
      </c>
      <c r="C355" s="7" t="s">
        <v>358</v>
      </c>
      <c r="D355" s="8">
        <v>1963</v>
      </c>
      <c r="E355" s="29">
        <v>9.4</v>
      </c>
      <c r="F355" s="9" t="s">
        <v>11</v>
      </c>
      <c r="G355" s="10">
        <v>8</v>
      </c>
    </row>
    <row r="356" spans="2:7" ht="27" customHeight="1" x14ac:dyDescent="0.3">
      <c r="B356" s="6">
        <v>1353</v>
      </c>
      <c r="C356" s="7" t="s">
        <v>359</v>
      </c>
      <c r="D356" s="8">
        <v>1995</v>
      </c>
      <c r="E356" s="29">
        <v>7.6</v>
      </c>
      <c r="F356" s="9" t="s">
        <v>13</v>
      </c>
      <c r="G356" s="10">
        <v>8</v>
      </c>
    </row>
    <row r="357" spans="2:7" ht="27" customHeight="1" x14ac:dyDescent="0.3">
      <c r="B357" s="6">
        <v>1354</v>
      </c>
      <c r="C357" s="7" t="s">
        <v>360</v>
      </c>
      <c r="D357" s="8">
        <v>1975</v>
      </c>
      <c r="E357" s="29">
        <v>7.5</v>
      </c>
      <c r="F357" s="9" t="s">
        <v>13</v>
      </c>
      <c r="G357" s="10">
        <v>8</v>
      </c>
    </row>
    <row r="358" spans="2:7" ht="27" customHeight="1" x14ac:dyDescent="0.3">
      <c r="B358" s="6">
        <v>1355</v>
      </c>
      <c r="C358" s="7" t="s">
        <v>361</v>
      </c>
      <c r="D358" s="8">
        <v>1973</v>
      </c>
      <c r="E358" s="29">
        <v>8.5</v>
      </c>
      <c r="F358" s="9" t="s">
        <v>44</v>
      </c>
      <c r="G358" s="10">
        <v>9</v>
      </c>
    </row>
    <row r="359" spans="2:7" ht="27" customHeight="1" x14ac:dyDescent="0.3">
      <c r="B359" s="6">
        <v>1356</v>
      </c>
      <c r="C359" s="7" t="s">
        <v>362</v>
      </c>
      <c r="D359" s="8">
        <v>1925</v>
      </c>
      <c r="E359" s="29">
        <v>9.5</v>
      </c>
      <c r="F359" s="9" t="s">
        <v>11</v>
      </c>
      <c r="G359" s="10">
        <v>9</v>
      </c>
    </row>
    <row r="360" spans="2:7" ht="27" customHeight="1" x14ac:dyDescent="0.3">
      <c r="B360" s="6">
        <v>1357</v>
      </c>
      <c r="C360" s="7" t="s">
        <v>363</v>
      </c>
      <c r="D360" s="8">
        <v>1982</v>
      </c>
      <c r="E360" s="29">
        <v>7.9</v>
      </c>
      <c r="F360" s="9" t="s">
        <v>7</v>
      </c>
      <c r="G360" s="10">
        <v>9</v>
      </c>
    </row>
    <row r="361" spans="2:7" ht="27" customHeight="1" x14ac:dyDescent="0.3">
      <c r="B361" s="6">
        <v>1358</v>
      </c>
      <c r="C361" s="7" t="s">
        <v>364</v>
      </c>
      <c r="D361" s="8">
        <v>1975</v>
      </c>
      <c r="E361" s="29">
        <v>9.4</v>
      </c>
      <c r="F361" s="9" t="s">
        <v>11</v>
      </c>
      <c r="G361" s="10">
        <v>9</v>
      </c>
    </row>
    <row r="362" spans="2:7" ht="27" customHeight="1" x14ac:dyDescent="0.3">
      <c r="B362" s="6">
        <v>1359</v>
      </c>
      <c r="C362" s="7" t="s">
        <v>365</v>
      </c>
      <c r="D362" s="8">
        <v>1993</v>
      </c>
      <c r="E362" s="29">
        <v>7.6</v>
      </c>
      <c r="F362" s="9" t="s">
        <v>9</v>
      </c>
      <c r="G362" s="10">
        <v>5</v>
      </c>
    </row>
    <row r="363" spans="2:7" ht="27" customHeight="1" x14ac:dyDescent="0.3">
      <c r="B363" s="6">
        <v>1360</v>
      </c>
      <c r="C363" s="7" t="s">
        <v>366</v>
      </c>
      <c r="D363" s="8">
        <v>1973</v>
      </c>
      <c r="E363" s="29">
        <v>9</v>
      </c>
      <c r="F363" s="9" t="s">
        <v>13</v>
      </c>
      <c r="G363" s="10">
        <v>6</v>
      </c>
    </row>
    <row r="364" spans="2:7" ht="27" customHeight="1" x14ac:dyDescent="0.3">
      <c r="B364" s="6">
        <v>1361</v>
      </c>
      <c r="C364" s="7" t="s">
        <v>367</v>
      </c>
      <c r="D364" s="8">
        <v>1932</v>
      </c>
      <c r="E364" s="29">
        <v>8.4</v>
      </c>
      <c r="F364" s="9" t="s">
        <v>41</v>
      </c>
      <c r="G364" s="10">
        <v>7</v>
      </c>
    </row>
    <row r="365" spans="2:7" ht="27" customHeight="1" x14ac:dyDescent="0.3">
      <c r="B365" s="6">
        <v>1362</v>
      </c>
      <c r="C365" s="7" t="s">
        <v>368</v>
      </c>
      <c r="D365" s="8">
        <v>1984</v>
      </c>
      <c r="E365" s="29">
        <v>8.5</v>
      </c>
      <c r="F365" s="9" t="s">
        <v>7</v>
      </c>
      <c r="G365" s="10">
        <v>7</v>
      </c>
    </row>
    <row r="366" spans="2:7" ht="27" customHeight="1" x14ac:dyDescent="0.3">
      <c r="B366" s="6">
        <v>1363</v>
      </c>
      <c r="C366" s="7" t="s">
        <v>369</v>
      </c>
      <c r="D366" s="8">
        <v>1991</v>
      </c>
      <c r="E366" s="29">
        <v>8.8000000000000007</v>
      </c>
      <c r="F366" s="9" t="s">
        <v>7</v>
      </c>
      <c r="G366" s="10">
        <v>7</v>
      </c>
    </row>
    <row r="367" spans="2:7" ht="27" customHeight="1" x14ac:dyDescent="0.3">
      <c r="B367" s="6">
        <v>1364</v>
      </c>
      <c r="C367" s="7" t="s">
        <v>370</v>
      </c>
      <c r="D367" s="8">
        <v>2001</v>
      </c>
      <c r="E367" s="29">
        <v>8.9</v>
      </c>
      <c r="F367" s="9" t="s">
        <v>25</v>
      </c>
      <c r="G367" s="10">
        <v>7</v>
      </c>
    </row>
    <row r="368" spans="2:7" ht="27" customHeight="1" x14ac:dyDescent="0.3">
      <c r="B368" s="6">
        <v>1365</v>
      </c>
      <c r="C368" s="7" t="s">
        <v>371</v>
      </c>
      <c r="D368" s="8">
        <v>1951</v>
      </c>
      <c r="E368" s="29">
        <v>7.8</v>
      </c>
      <c r="F368" s="9" t="s">
        <v>7</v>
      </c>
      <c r="G368" s="10">
        <v>7</v>
      </c>
    </row>
    <row r="369" spans="2:7" ht="27" customHeight="1" x14ac:dyDescent="0.3">
      <c r="B369" s="6">
        <v>1366</v>
      </c>
      <c r="C369" s="7" t="s">
        <v>372</v>
      </c>
      <c r="D369" s="8">
        <v>1925</v>
      </c>
      <c r="E369" s="29">
        <v>8.3000000000000007</v>
      </c>
      <c r="F369" s="9" t="s">
        <v>13</v>
      </c>
      <c r="G369" s="10">
        <v>7</v>
      </c>
    </row>
    <row r="370" spans="2:7" ht="27" customHeight="1" x14ac:dyDescent="0.3">
      <c r="B370" s="6">
        <v>1367</v>
      </c>
      <c r="C370" s="7" t="s">
        <v>373</v>
      </c>
      <c r="D370" s="8">
        <v>1995</v>
      </c>
      <c r="E370" s="29">
        <v>7.7</v>
      </c>
      <c r="F370" s="9" t="s">
        <v>9</v>
      </c>
      <c r="G370" s="10">
        <v>8</v>
      </c>
    </row>
    <row r="371" spans="2:7" ht="27" customHeight="1" x14ac:dyDescent="0.3">
      <c r="B371" s="6">
        <v>1368</v>
      </c>
      <c r="C371" s="7" t="s">
        <v>374</v>
      </c>
      <c r="D371" s="8">
        <v>2009</v>
      </c>
      <c r="E371" s="29">
        <v>7.5</v>
      </c>
      <c r="F371" s="9" t="s">
        <v>9</v>
      </c>
      <c r="G371" s="10">
        <v>8</v>
      </c>
    </row>
    <row r="372" spans="2:7" ht="27" customHeight="1" x14ac:dyDescent="0.3">
      <c r="B372" s="6">
        <v>1369</v>
      </c>
      <c r="C372" s="7" t="s">
        <v>375</v>
      </c>
      <c r="D372" s="8">
        <v>1939</v>
      </c>
      <c r="E372" s="29">
        <v>7.4</v>
      </c>
      <c r="F372" s="9" t="s">
        <v>13</v>
      </c>
      <c r="G372" s="10">
        <v>8</v>
      </c>
    </row>
    <row r="373" spans="2:7" ht="27" customHeight="1" x14ac:dyDescent="0.3">
      <c r="B373" s="6">
        <v>1370</v>
      </c>
      <c r="C373" s="7" t="s">
        <v>376</v>
      </c>
      <c r="D373" s="8">
        <v>1924</v>
      </c>
      <c r="E373" s="29">
        <v>7.6</v>
      </c>
      <c r="F373" s="9" t="s">
        <v>13</v>
      </c>
      <c r="G373" s="10">
        <v>8</v>
      </c>
    </row>
    <row r="374" spans="2:7" ht="27" customHeight="1" x14ac:dyDescent="0.3">
      <c r="B374" s="6">
        <v>1371</v>
      </c>
      <c r="C374" s="7" t="s">
        <v>377</v>
      </c>
      <c r="D374" s="8">
        <v>1919</v>
      </c>
      <c r="E374" s="29">
        <v>8.8000000000000007</v>
      </c>
      <c r="F374" s="9" t="s">
        <v>13</v>
      </c>
      <c r="G374" s="10">
        <v>8</v>
      </c>
    </row>
    <row r="375" spans="2:7" ht="27" customHeight="1" x14ac:dyDescent="0.3">
      <c r="B375" s="6">
        <v>1372</v>
      </c>
      <c r="C375" s="7" t="s">
        <v>378</v>
      </c>
      <c r="D375" s="8">
        <v>1936</v>
      </c>
      <c r="E375" s="29">
        <v>8.9</v>
      </c>
      <c r="F375" s="9" t="s">
        <v>44</v>
      </c>
      <c r="G375" s="10">
        <v>8</v>
      </c>
    </row>
    <row r="376" spans="2:7" ht="27" customHeight="1" x14ac:dyDescent="0.3">
      <c r="B376" s="6">
        <v>1373</v>
      </c>
      <c r="C376" s="7" t="s">
        <v>379</v>
      </c>
      <c r="D376" s="8">
        <v>1927</v>
      </c>
      <c r="E376" s="29">
        <v>7.7</v>
      </c>
      <c r="F376" s="9" t="s">
        <v>17</v>
      </c>
      <c r="G376" s="10">
        <v>9</v>
      </c>
    </row>
    <row r="377" spans="2:7" ht="27" customHeight="1" x14ac:dyDescent="0.3">
      <c r="B377" s="6">
        <v>1374</v>
      </c>
      <c r="C377" s="7" t="s">
        <v>380</v>
      </c>
      <c r="D377" s="8">
        <v>1934</v>
      </c>
      <c r="E377" s="29">
        <v>7.6</v>
      </c>
      <c r="F377" s="9" t="s">
        <v>13</v>
      </c>
      <c r="G377" s="10">
        <v>9</v>
      </c>
    </row>
    <row r="378" spans="2:7" ht="27" customHeight="1" x14ac:dyDescent="0.3">
      <c r="B378" s="6">
        <v>1375</v>
      </c>
      <c r="C378" s="7" t="s">
        <v>381</v>
      </c>
      <c r="D378" s="8">
        <v>1940</v>
      </c>
      <c r="E378" s="29">
        <v>7.9</v>
      </c>
      <c r="F378" s="9" t="s">
        <v>41</v>
      </c>
      <c r="G378" s="10">
        <v>9</v>
      </c>
    </row>
    <row r="379" spans="2:7" ht="27" customHeight="1" x14ac:dyDescent="0.3">
      <c r="B379" s="6">
        <v>1376</v>
      </c>
      <c r="C379" s="7" t="s">
        <v>382</v>
      </c>
      <c r="D379" s="8">
        <v>1999</v>
      </c>
      <c r="E379" s="29">
        <v>7.6</v>
      </c>
      <c r="F379" s="9" t="s">
        <v>9</v>
      </c>
      <c r="G379" s="10">
        <v>9</v>
      </c>
    </row>
    <row r="380" spans="2:7" ht="27" customHeight="1" x14ac:dyDescent="0.3">
      <c r="B380" s="6">
        <v>1377</v>
      </c>
      <c r="C380" s="7" t="s">
        <v>383</v>
      </c>
      <c r="D380" s="8">
        <v>1925</v>
      </c>
      <c r="E380" s="29">
        <v>8.8000000000000007</v>
      </c>
      <c r="F380" s="9" t="s">
        <v>25</v>
      </c>
      <c r="G380" s="10">
        <v>9</v>
      </c>
    </row>
    <row r="381" spans="2:7" ht="27" customHeight="1" x14ac:dyDescent="0.3">
      <c r="B381" s="6">
        <v>1378</v>
      </c>
      <c r="C381" s="7" t="s">
        <v>384</v>
      </c>
      <c r="D381" s="8">
        <v>1940</v>
      </c>
      <c r="E381" s="29">
        <v>9.1999999999999993</v>
      </c>
      <c r="F381" s="9" t="s">
        <v>44</v>
      </c>
      <c r="G381" s="10">
        <v>4</v>
      </c>
    </row>
    <row r="382" spans="2:7" ht="27" customHeight="1" x14ac:dyDescent="0.3">
      <c r="B382" s="6">
        <v>1379</v>
      </c>
      <c r="C382" s="7" t="s">
        <v>385</v>
      </c>
      <c r="D382" s="8">
        <v>1935</v>
      </c>
      <c r="E382" s="29">
        <v>8.9</v>
      </c>
      <c r="F382" s="9" t="s">
        <v>41</v>
      </c>
      <c r="G382" s="10">
        <v>4</v>
      </c>
    </row>
    <row r="383" spans="2:7" ht="27" customHeight="1" x14ac:dyDescent="0.3">
      <c r="B383" s="6">
        <v>1380</v>
      </c>
      <c r="C383" s="7" t="s">
        <v>386</v>
      </c>
      <c r="D383" s="8">
        <v>1940</v>
      </c>
      <c r="E383" s="29">
        <v>8.6</v>
      </c>
      <c r="F383" s="9" t="s">
        <v>44</v>
      </c>
      <c r="G383" s="10">
        <v>4</v>
      </c>
    </row>
    <row r="384" spans="2:7" ht="27" customHeight="1" x14ac:dyDescent="0.3">
      <c r="B384" s="6">
        <v>1381</v>
      </c>
      <c r="C384" s="7" t="s">
        <v>387</v>
      </c>
      <c r="D384" s="8">
        <v>1973</v>
      </c>
      <c r="E384" s="29">
        <v>7.7</v>
      </c>
      <c r="F384" s="9" t="s">
        <v>13</v>
      </c>
      <c r="G384" s="10">
        <v>4</v>
      </c>
    </row>
    <row r="385" spans="2:7" ht="27" customHeight="1" x14ac:dyDescent="0.3">
      <c r="B385" s="6">
        <v>1382</v>
      </c>
      <c r="C385" s="7" t="s">
        <v>388</v>
      </c>
      <c r="D385" s="8">
        <v>1933</v>
      </c>
      <c r="E385" s="29">
        <v>8.5</v>
      </c>
      <c r="F385" s="9" t="s">
        <v>13</v>
      </c>
      <c r="G385" s="10">
        <v>4</v>
      </c>
    </row>
    <row r="386" spans="2:7" ht="27" customHeight="1" x14ac:dyDescent="0.3">
      <c r="B386" s="6">
        <v>1383</v>
      </c>
      <c r="C386" s="7" t="s">
        <v>389</v>
      </c>
      <c r="D386" s="8">
        <v>1923</v>
      </c>
      <c r="E386" s="29">
        <v>8.6</v>
      </c>
      <c r="F386" s="9" t="s">
        <v>7</v>
      </c>
      <c r="G386" s="10">
        <v>4</v>
      </c>
    </row>
    <row r="387" spans="2:7" ht="27" customHeight="1" x14ac:dyDescent="0.3">
      <c r="B387" s="6">
        <v>1384</v>
      </c>
      <c r="C387" s="7" t="s">
        <v>390</v>
      </c>
      <c r="D387" s="8">
        <v>1975</v>
      </c>
      <c r="E387" s="29">
        <v>8.6</v>
      </c>
      <c r="F387" s="9" t="s">
        <v>41</v>
      </c>
      <c r="G387" s="10">
        <v>4</v>
      </c>
    </row>
    <row r="388" spans="2:7" ht="27" customHeight="1" x14ac:dyDescent="0.3">
      <c r="B388" s="6">
        <v>1385</v>
      </c>
      <c r="C388" s="7" t="s">
        <v>391</v>
      </c>
      <c r="D388" s="8">
        <v>1927</v>
      </c>
      <c r="E388" s="29">
        <v>8.1</v>
      </c>
      <c r="F388" s="9" t="s">
        <v>13</v>
      </c>
      <c r="G388" s="10">
        <v>4</v>
      </c>
    </row>
    <row r="389" spans="2:7" ht="27" customHeight="1" x14ac:dyDescent="0.3">
      <c r="B389" s="6">
        <v>1386</v>
      </c>
      <c r="C389" s="7" t="s">
        <v>392</v>
      </c>
      <c r="D389" s="8">
        <v>1956</v>
      </c>
      <c r="E389" s="29">
        <v>7.9</v>
      </c>
      <c r="F389" s="9" t="s">
        <v>41</v>
      </c>
      <c r="G389" s="10">
        <v>5</v>
      </c>
    </row>
    <row r="390" spans="2:7" ht="27" customHeight="1" x14ac:dyDescent="0.3">
      <c r="B390" s="6">
        <v>1387</v>
      </c>
      <c r="C390" s="7" t="s">
        <v>393</v>
      </c>
      <c r="D390" s="8">
        <v>1980</v>
      </c>
      <c r="E390" s="29">
        <v>9.1</v>
      </c>
      <c r="F390" s="9" t="s">
        <v>13</v>
      </c>
      <c r="G390" s="10">
        <v>5</v>
      </c>
    </row>
    <row r="391" spans="2:7" ht="27" customHeight="1" x14ac:dyDescent="0.3">
      <c r="B391" s="6">
        <v>1388</v>
      </c>
      <c r="C391" s="7" t="s">
        <v>394</v>
      </c>
      <c r="D391" s="8">
        <v>1957</v>
      </c>
      <c r="E391" s="29">
        <v>8</v>
      </c>
      <c r="F391" s="9" t="s">
        <v>13</v>
      </c>
      <c r="G391" s="10">
        <v>5</v>
      </c>
    </row>
    <row r="392" spans="2:7" ht="27" customHeight="1" x14ac:dyDescent="0.3">
      <c r="B392" s="6">
        <v>1389</v>
      </c>
      <c r="C392" s="7" t="s">
        <v>395</v>
      </c>
      <c r="D392" s="8">
        <v>1963</v>
      </c>
      <c r="E392" s="29">
        <v>8.8000000000000007</v>
      </c>
      <c r="F392" s="9" t="s">
        <v>7</v>
      </c>
      <c r="G392" s="10">
        <v>5</v>
      </c>
    </row>
    <row r="393" spans="2:7" ht="27" customHeight="1" x14ac:dyDescent="0.3">
      <c r="B393" s="6">
        <v>1390</v>
      </c>
      <c r="C393" s="7" t="s">
        <v>396</v>
      </c>
      <c r="D393" s="8">
        <v>1931</v>
      </c>
      <c r="E393" s="29">
        <v>9</v>
      </c>
      <c r="F393" s="9" t="s">
        <v>7</v>
      </c>
      <c r="G393" s="10">
        <v>5</v>
      </c>
    </row>
    <row r="394" spans="2:7" ht="27" customHeight="1" x14ac:dyDescent="0.3">
      <c r="B394" s="6">
        <v>1391</v>
      </c>
      <c r="C394" s="7" t="s">
        <v>397</v>
      </c>
      <c r="D394" s="8">
        <v>1976</v>
      </c>
      <c r="E394" s="29">
        <v>7.9</v>
      </c>
      <c r="F394" s="9" t="s">
        <v>13</v>
      </c>
      <c r="G394" s="10">
        <v>5</v>
      </c>
    </row>
    <row r="395" spans="2:7" ht="27" customHeight="1" x14ac:dyDescent="0.3">
      <c r="B395" s="6">
        <v>1392</v>
      </c>
      <c r="C395" s="7" t="s">
        <v>398</v>
      </c>
      <c r="D395" s="8">
        <v>1954</v>
      </c>
      <c r="E395" s="29">
        <v>9.4</v>
      </c>
      <c r="F395" s="9" t="s">
        <v>11</v>
      </c>
      <c r="G395" s="10">
        <v>5</v>
      </c>
    </row>
    <row r="396" spans="2:7" ht="27" customHeight="1" x14ac:dyDescent="0.3">
      <c r="B396" s="6">
        <v>1393</v>
      </c>
      <c r="C396" s="7" t="s">
        <v>399</v>
      </c>
      <c r="D396" s="8">
        <v>1970</v>
      </c>
      <c r="E396" s="29">
        <v>8.5</v>
      </c>
      <c r="F396" s="9" t="s">
        <v>25</v>
      </c>
      <c r="G396" s="10">
        <v>5</v>
      </c>
    </row>
    <row r="397" spans="2:7" ht="27" customHeight="1" x14ac:dyDescent="0.3">
      <c r="B397" s="6">
        <v>1394</v>
      </c>
      <c r="C397" s="7" t="s">
        <v>400</v>
      </c>
      <c r="D397" s="8">
        <v>1940</v>
      </c>
      <c r="E397" s="29">
        <v>8.6999999999999993</v>
      </c>
      <c r="F397" s="9" t="s">
        <v>41</v>
      </c>
      <c r="G397" s="10">
        <v>6</v>
      </c>
    </row>
    <row r="398" spans="2:7" ht="27" customHeight="1" x14ac:dyDescent="0.3">
      <c r="B398" s="6">
        <v>1395</v>
      </c>
      <c r="C398" s="7" t="s">
        <v>401</v>
      </c>
      <c r="D398" s="8">
        <v>1963</v>
      </c>
      <c r="E398" s="29">
        <v>9.4</v>
      </c>
      <c r="F398" s="9" t="s">
        <v>11</v>
      </c>
      <c r="G398" s="10">
        <v>6</v>
      </c>
    </row>
    <row r="399" spans="2:7" ht="27" customHeight="1" x14ac:dyDescent="0.3">
      <c r="B399" s="6">
        <v>1396</v>
      </c>
      <c r="C399" s="7" t="s">
        <v>402</v>
      </c>
      <c r="D399" s="8">
        <v>1941</v>
      </c>
      <c r="E399" s="29">
        <v>7.9</v>
      </c>
      <c r="F399" s="9" t="s">
        <v>13</v>
      </c>
      <c r="G399" s="10">
        <v>6</v>
      </c>
    </row>
    <row r="400" spans="2:7" ht="27" customHeight="1" x14ac:dyDescent="0.3">
      <c r="B400" s="6">
        <v>1397</v>
      </c>
      <c r="C400" s="7" t="s">
        <v>403</v>
      </c>
      <c r="D400" s="8">
        <v>1941</v>
      </c>
      <c r="E400" s="29">
        <v>7.9</v>
      </c>
      <c r="F400" s="9" t="s">
        <v>41</v>
      </c>
      <c r="G400" s="10">
        <v>6</v>
      </c>
    </row>
    <row r="401" spans="2:7" ht="27" customHeight="1" x14ac:dyDescent="0.3">
      <c r="B401" s="6">
        <v>1398</v>
      </c>
      <c r="C401" s="7" t="s">
        <v>404</v>
      </c>
      <c r="D401" s="8">
        <v>2010</v>
      </c>
      <c r="E401" s="29">
        <v>7</v>
      </c>
      <c r="F401" s="9" t="s">
        <v>9</v>
      </c>
      <c r="G401" s="10">
        <v>6</v>
      </c>
    </row>
    <row r="402" spans="2:7" ht="27" customHeight="1" x14ac:dyDescent="0.3">
      <c r="B402" s="6">
        <v>1399</v>
      </c>
      <c r="C402" s="7" t="s">
        <v>405</v>
      </c>
      <c r="D402" s="8">
        <v>1939</v>
      </c>
      <c r="E402" s="29">
        <v>9.4</v>
      </c>
      <c r="F402" s="9" t="s">
        <v>41</v>
      </c>
      <c r="G402" s="10">
        <v>6</v>
      </c>
    </row>
    <row r="403" spans="2:7" ht="27" customHeight="1" x14ac:dyDescent="0.3">
      <c r="B403" s="6">
        <v>1400</v>
      </c>
      <c r="C403" s="7" t="s">
        <v>406</v>
      </c>
      <c r="D403" s="8">
        <v>1962</v>
      </c>
      <c r="E403" s="29">
        <v>8.4</v>
      </c>
      <c r="F403" s="9" t="s">
        <v>7</v>
      </c>
      <c r="G403" s="10">
        <v>6</v>
      </c>
    </row>
    <row r="404" spans="2:7" ht="27" customHeight="1" x14ac:dyDescent="0.3">
      <c r="B404" s="6">
        <v>1401</v>
      </c>
      <c r="C404" s="7" t="s">
        <v>407</v>
      </c>
      <c r="D404" s="8">
        <v>1974</v>
      </c>
      <c r="E404" s="29">
        <v>7.9</v>
      </c>
      <c r="F404" s="9" t="s">
        <v>13</v>
      </c>
      <c r="G404" s="10">
        <v>7</v>
      </c>
    </row>
    <row r="405" spans="2:7" ht="27" customHeight="1" x14ac:dyDescent="0.3">
      <c r="B405" s="6">
        <v>1402</v>
      </c>
      <c r="C405" s="7" t="s">
        <v>408</v>
      </c>
      <c r="D405" s="8">
        <v>1989</v>
      </c>
      <c r="E405" s="29">
        <v>7.8</v>
      </c>
      <c r="F405" s="9" t="s">
        <v>7</v>
      </c>
      <c r="G405" s="10">
        <v>7</v>
      </c>
    </row>
    <row r="406" spans="2:7" ht="27" customHeight="1" x14ac:dyDescent="0.3">
      <c r="B406" s="6">
        <v>1403</v>
      </c>
      <c r="C406" s="7" t="s">
        <v>409</v>
      </c>
      <c r="D406" s="8">
        <v>1974</v>
      </c>
      <c r="E406" s="29">
        <v>9</v>
      </c>
      <c r="F406" s="9" t="s">
        <v>25</v>
      </c>
      <c r="G406" s="10">
        <v>7</v>
      </c>
    </row>
    <row r="407" spans="2:7" ht="27" customHeight="1" x14ac:dyDescent="0.3">
      <c r="B407" s="6">
        <v>1404</v>
      </c>
      <c r="C407" s="7" t="s">
        <v>410</v>
      </c>
      <c r="D407" s="8">
        <v>1955</v>
      </c>
      <c r="E407" s="29">
        <v>9.4</v>
      </c>
      <c r="F407" s="9" t="s">
        <v>11</v>
      </c>
      <c r="G407" s="10">
        <v>7</v>
      </c>
    </row>
    <row r="408" spans="2:7" ht="27" customHeight="1" x14ac:dyDescent="0.3">
      <c r="B408" s="6">
        <v>1405</v>
      </c>
      <c r="C408" s="7" t="s">
        <v>411</v>
      </c>
      <c r="D408" s="8">
        <v>1931</v>
      </c>
      <c r="E408" s="29">
        <v>8.9</v>
      </c>
      <c r="F408" s="9" t="s">
        <v>44</v>
      </c>
      <c r="G408" s="10">
        <v>7</v>
      </c>
    </row>
    <row r="409" spans="2:7" ht="27" customHeight="1" x14ac:dyDescent="0.3">
      <c r="B409" s="6">
        <v>1406</v>
      </c>
      <c r="C409" s="7" t="s">
        <v>412</v>
      </c>
      <c r="D409" s="8">
        <v>1951</v>
      </c>
      <c r="E409" s="29">
        <v>8.9</v>
      </c>
      <c r="F409" s="9" t="s">
        <v>44</v>
      </c>
      <c r="G409" s="10">
        <v>7</v>
      </c>
    </row>
    <row r="410" spans="2:7" ht="27" customHeight="1" x14ac:dyDescent="0.3">
      <c r="B410" s="6">
        <v>1407</v>
      </c>
      <c r="C410" s="7" t="s">
        <v>413</v>
      </c>
      <c r="D410" s="8">
        <v>1951</v>
      </c>
      <c r="E410" s="29">
        <v>7.4</v>
      </c>
      <c r="F410" s="9" t="s">
        <v>13</v>
      </c>
      <c r="G410" s="10">
        <v>7</v>
      </c>
    </row>
    <row r="411" spans="2:7" ht="27" customHeight="1" x14ac:dyDescent="0.3">
      <c r="B411" s="6">
        <v>1408</v>
      </c>
      <c r="C411" s="7" t="s">
        <v>414</v>
      </c>
      <c r="D411" s="8">
        <v>1939</v>
      </c>
      <c r="E411" s="29">
        <v>8.8000000000000007</v>
      </c>
      <c r="F411" s="9" t="s">
        <v>25</v>
      </c>
      <c r="G411" s="10">
        <v>7</v>
      </c>
    </row>
    <row r="412" spans="2:7" ht="27" customHeight="1" x14ac:dyDescent="0.3">
      <c r="B412" s="6">
        <v>1409</v>
      </c>
      <c r="C412" s="7" t="s">
        <v>415</v>
      </c>
      <c r="D412" s="8">
        <v>1954</v>
      </c>
      <c r="E412" s="29">
        <v>7.6</v>
      </c>
      <c r="F412" s="9" t="s">
        <v>13</v>
      </c>
      <c r="G412" s="10">
        <v>7</v>
      </c>
    </row>
    <row r="413" spans="2:7" ht="27" customHeight="1" x14ac:dyDescent="0.3">
      <c r="B413" s="6">
        <v>1410</v>
      </c>
      <c r="C413" s="7" t="s">
        <v>416</v>
      </c>
      <c r="D413" s="8">
        <v>1986</v>
      </c>
      <c r="E413" s="29">
        <v>7.9</v>
      </c>
      <c r="F413" s="9" t="s">
        <v>17</v>
      </c>
      <c r="G413" s="10">
        <v>7</v>
      </c>
    </row>
    <row r="414" spans="2:7" ht="27" customHeight="1" x14ac:dyDescent="0.3">
      <c r="B414" s="6">
        <v>1411</v>
      </c>
      <c r="C414" s="7" t="s">
        <v>417</v>
      </c>
      <c r="D414" s="8">
        <v>2003</v>
      </c>
      <c r="E414" s="29">
        <v>7.8</v>
      </c>
      <c r="F414" s="9" t="s">
        <v>17</v>
      </c>
      <c r="G414" s="10">
        <v>7</v>
      </c>
    </row>
    <row r="415" spans="2:7" ht="27" customHeight="1" x14ac:dyDescent="0.3">
      <c r="B415" s="6">
        <v>1412</v>
      </c>
      <c r="C415" s="7" t="s">
        <v>418</v>
      </c>
      <c r="D415" s="8">
        <v>1996</v>
      </c>
      <c r="E415" s="29">
        <v>8.4</v>
      </c>
      <c r="F415" s="9" t="s">
        <v>25</v>
      </c>
      <c r="G415" s="10">
        <v>7</v>
      </c>
    </row>
    <row r="416" spans="2:7" ht="27" customHeight="1" x14ac:dyDescent="0.3">
      <c r="B416" s="6">
        <v>1413</v>
      </c>
      <c r="C416" s="7" t="s">
        <v>419</v>
      </c>
      <c r="D416" s="8">
        <v>1973</v>
      </c>
      <c r="E416" s="29">
        <v>7.9</v>
      </c>
      <c r="F416" s="9" t="s">
        <v>17</v>
      </c>
      <c r="G416" s="10">
        <v>7</v>
      </c>
    </row>
    <row r="417" spans="2:7" ht="27" customHeight="1" x14ac:dyDescent="0.3">
      <c r="B417" s="6">
        <v>1414</v>
      </c>
      <c r="C417" s="7" t="s">
        <v>420</v>
      </c>
      <c r="D417" s="8">
        <v>1993</v>
      </c>
      <c r="E417" s="29">
        <v>9.1</v>
      </c>
      <c r="F417" s="9" t="s">
        <v>25</v>
      </c>
      <c r="G417" s="10">
        <v>8</v>
      </c>
    </row>
    <row r="418" spans="2:7" ht="27" customHeight="1" x14ac:dyDescent="0.3">
      <c r="B418" s="6">
        <v>1415</v>
      </c>
      <c r="C418" s="7" t="s">
        <v>421</v>
      </c>
      <c r="D418" s="8">
        <v>1935</v>
      </c>
      <c r="E418" s="29">
        <v>8.8000000000000007</v>
      </c>
      <c r="F418" s="9" t="s">
        <v>44</v>
      </c>
      <c r="G418" s="10">
        <v>8</v>
      </c>
    </row>
    <row r="419" spans="2:7" ht="27" customHeight="1" x14ac:dyDescent="0.3">
      <c r="B419" s="6">
        <v>1416</v>
      </c>
      <c r="C419" s="7" t="s">
        <v>422</v>
      </c>
      <c r="D419" s="8">
        <v>1952</v>
      </c>
      <c r="E419" s="29">
        <v>7.8</v>
      </c>
      <c r="F419" s="9" t="s">
        <v>7</v>
      </c>
      <c r="G419" s="10">
        <v>8</v>
      </c>
    </row>
    <row r="420" spans="2:7" ht="27" customHeight="1" x14ac:dyDescent="0.3">
      <c r="B420" s="6">
        <v>1417</v>
      </c>
      <c r="C420" s="7" t="s">
        <v>423</v>
      </c>
      <c r="D420" s="8">
        <v>1968</v>
      </c>
      <c r="E420" s="29">
        <v>7.9</v>
      </c>
      <c r="F420" s="9" t="s">
        <v>7</v>
      </c>
      <c r="G420" s="10">
        <v>8</v>
      </c>
    </row>
    <row r="421" spans="2:7" ht="27" customHeight="1" x14ac:dyDescent="0.3">
      <c r="B421" s="6">
        <v>1418</v>
      </c>
      <c r="C421" s="7" t="s">
        <v>424</v>
      </c>
      <c r="D421" s="8">
        <v>1973</v>
      </c>
      <c r="E421" s="29">
        <v>7.7</v>
      </c>
      <c r="F421" s="9" t="s">
        <v>9</v>
      </c>
      <c r="G421" s="10">
        <v>8</v>
      </c>
    </row>
    <row r="422" spans="2:7" ht="27" customHeight="1" x14ac:dyDescent="0.3">
      <c r="B422" s="6">
        <v>1419</v>
      </c>
      <c r="C422" s="7" t="s">
        <v>425</v>
      </c>
      <c r="D422" s="8">
        <v>1972</v>
      </c>
      <c r="E422" s="29">
        <v>9.5</v>
      </c>
      <c r="F422" s="9" t="s">
        <v>11</v>
      </c>
      <c r="G422" s="10">
        <v>8</v>
      </c>
    </row>
    <row r="423" spans="2:7" ht="27" customHeight="1" x14ac:dyDescent="0.3">
      <c r="B423" s="6">
        <v>1420</v>
      </c>
      <c r="C423" s="7" t="s">
        <v>426</v>
      </c>
      <c r="D423" s="8">
        <v>1974</v>
      </c>
      <c r="E423" s="29">
        <v>9.5</v>
      </c>
      <c r="F423" s="9" t="s">
        <v>11</v>
      </c>
      <c r="G423" s="10">
        <v>8</v>
      </c>
    </row>
    <row r="424" spans="2:7" ht="27" customHeight="1" x14ac:dyDescent="0.3">
      <c r="B424" s="6">
        <v>1421</v>
      </c>
      <c r="C424" s="7" t="s">
        <v>427</v>
      </c>
      <c r="D424" s="8">
        <v>1937</v>
      </c>
      <c r="E424" s="29">
        <v>8.4</v>
      </c>
      <c r="F424" s="9" t="s">
        <v>41</v>
      </c>
      <c r="G424" s="10">
        <v>8</v>
      </c>
    </row>
    <row r="425" spans="2:7" ht="27" customHeight="1" x14ac:dyDescent="0.3">
      <c r="B425" s="6">
        <v>1422</v>
      </c>
      <c r="C425" s="7" t="s">
        <v>428</v>
      </c>
      <c r="D425" s="8">
        <v>1962</v>
      </c>
      <c r="E425" s="29">
        <v>8.8000000000000007</v>
      </c>
      <c r="F425" s="9" t="s">
        <v>13</v>
      </c>
      <c r="G425" s="10">
        <v>8</v>
      </c>
    </row>
    <row r="426" spans="2:7" ht="27" customHeight="1" x14ac:dyDescent="0.3">
      <c r="B426" s="6">
        <v>1423</v>
      </c>
      <c r="C426" s="7" t="s">
        <v>429</v>
      </c>
      <c r="D426" s="8">
        <v>1955</v>
      </c>
      <c r="E426" s="29">
        <v>8.4</v>
      </c>
      <c r="F426" s="9" t="s">
        <v>44</v>
      </c>
      <c r="G426" s="10">
        <v>8</v>
      </c>
    </row>
    <row r="427" spans="2:7" ht="27" customHeight="1" x14ac:dyDescent="0.3">
      <c r="B427" s="6">
        <v>1424</v>
      </c>
      <c r="C427" s="7" t="s">
        <v>430</v>
      </c>
      <c r="D427" s="8">
        <v>1994</v>
      </c>
      <c r="E427" s="29">
        <v>7.9</v>
      </c>
      <c r="F427" s="9" t="s">
        <v>9</v>
      </c>
      <c r="G427" s="10">
        <v>8</v>
      </c>
    </row>
    <row r="428" spans="2:7" ht="27" customHeight="1" x14ac:dyDescent="0.3">
      <c r="B428" s="6">
        <v>1425</v>
      </c>
      <c r="C428" s="7" t="s">
        <v>431</v>
      </c>
      <c r="D428" s="8">
        <v>1998</v>
      </c>
      <c r="E428" s="29">
        <v>8.8000000000000007</v>
      </c>
      <c r="F428" s="9" t="s">
        <v>7</v>
      </c>
      <c r="G428" s="10">
        <v>9</v>
      </c>
    </row>
    <row r="429" spans="2:7" ht="27" customHeight="1" x14ac:dyDescent="0.3">
      <c r="B429" s="6">
        <v>1426</v>
      </c>
      <c r="C429" s="7" t="s">
        <v>432</v>
      </c>
      <c r="D429" s="8">
        <v>1945</v>
      </c>
      <c r="E429" s="29">
        <v>7.8</v>
      </c>
      <c r="F429" s="9" t="s">
        <v>13</v>
      </c>
      <c r="G429" s="10">
        <v>9</v>
      </c>
    </row>
    <row r="430" spans="2:7" ht="27" customHeight="1" x14ac:dyDescent="0.3">
      <c r="B430" s="6">
        <v>1427</v>
      </c>
      <c r="C430" s="7" t="s">
        <v>433</v>
      </c>
      <c r="D430" s="8">
        <v>1948</v>
      </c>
      <c r="E430" s="29">
        <v>7.8</v>
      </c>
      <c r="F430" s="9" t="s">
        <v>17</v>
      </c>
      <c r="G430" s="10">
        <v>9</v>
      </c>
    </row>
    <row r="431" spans="2:7" ht="27" customHeight="1" x14ac:dyDescent="0.3">
      <c r="B431" s="6">
        <v>1428</v>
      </c>
      <c r="C431" s="7" t="s">
        <v>434</v>
      </c>
      <c r="D431" s="8">
        <v>1953</v>
      </c>
      <c r="E431" s="29">
        <v>9.1999999999999993</v>
      </c>
      <c r="F431" s="9" t="s">
        <v>41</v>
      </c>
      <c r="G431" s="10">
        <v>9</v>
      </c>
    </row>
    <row r="432" spans="2:7" ht="27" customHeight="1" x14ac:dyDescent="0.3">
      <c r="B432" s="6">
        <v>1429</v>
      </c>
      <c r="C432" s="7" t="s">
        <v>435</v>
      </c>
      <c r="D432" s="8">
        <v>1956</v>
      </c>
      <c r="E432" s="29">
        <v>8.4</v>
      </c>
      <c r="F432" s="9" t="s">
        <v>7</v>
      </c>
      <c r="G432" s="10">
        <v>9</v>
      </c>
    </row>
    <row r="433" spans="2:7" ht="27" customHeight="1" x14ac:dyDescent="0.3">
      <c r="B433" s="6">
        <v>1430</v>
      </c>
      <c r="C433" s="7" t="s">
        <v>436</v>
      </c>
      <c r="D433" s="8">
        <v>1963</v>
      </c>
      <c r="E433" s="29">
        <v>7.5</v>
      </c>
      <c r="F433" s="9" t="s">
        <v>13</v>
      </c>
      <c r="G433" s="10">
        <v>9</v>
      </c>
    </row>
    <row r="434" spans="2:7" ht="27" customHeight="1" x14ac:dyDescent="0.3">
      <c r="B434" s="6">
        <v>1431</v>
      </c>
      <c r="C434" s="7" t="s">
        <v>437</v>
      </c>
      <c r="D434" s="8">
        <v>2001</v>
      </c>
      <c r="E434" s="29">
        <v>8.4</v>
      </c>
      <c r="F434" s="9" t="s">
        <v>7</v>
      </c>
      <c r="G434" s="10">
        <v>9</v>
      </c>
    </row>
    <row r="435" spans="2:7" ht="27" customHeight="1" x14ac:dyDescent="0.3">
      <c r="B435" s="6">
        <v>1432</v>
      </c>
      <c r="C435" s="7" t="s">
        <v>438</v>
      </c>
      <c r="D435" s="8">
        <v>2003</v>
      </c>
      <c r="E435" s="29">
        <v>8.8000000000000007</v>
      </c>
      <c r="F435" s="9" t="s">
        <v>7</v>
      </c>
      <c r="G435" s="10">
        <v>9</v>
      </c>
    </row>
    <row r="436" spans="2:7" ht="27" customHeight="1" x14ac:dyDescent="0.3">
      <c r="B436" s="6">
        <v>1433</v>
      </c>
      <c r="C436" s="7" t="s">
        <v>439</v>
      </c>
      <c r="D436" s="8">
        <v>1957</v>
      </c>
      <c r="E436" s="29">
        <v>9.4</v>
      </c>
      <c r="F436" s="9" t="s">
        <v>11</v>
      </c>
      <c r="G436" s="10">
        <v>3</v>
      </c>
    </row>
    <row r="437" spans="2:7" ht="27" customHeight="1" x14ac:dyDescent="0.3">
      <c r="B437" s="6">
        <v>1434</v>
      </c>
      <c r="C437" s="7" t="s">
        <v>440</v>
      </c>
      <c r="D437" s="8">
        <v>1999</v>
      </c>
      <c r="E437" s="29">
        <v>8</v>
      </c>
      <c r="F437" s="9" t="s">
        <v>17</v>
      </c>
      <c r="G437" s="10">
        <v>3</v>
      </c>
    </row>
    <row r="438" spans="2:7" ht="27" customHeight="1" x14ac:dyDescent="0.3">
      <c r="B438" s="6">
        <v>1435</v>
      </c>
      <c r="C438" s="7" t="s">
        <v>441</v>
      </c>
      <c r="D438" s="8">
        <v>1988</v>
      </c>
      <c r="E438" s="29">
        <v>7.9</v>
      </c>
      <c r="F438" s="9" t="s">
        <v>13</v>
      </c>
      <c r="G438" s="10">
        <v>3</v>
      </c>
    </row>
    <row r="439" spans="2:7" ht="27" customHeight="1" x14ac:dyDescent="0.3">
      <c r="B439" s="6">
        <v>1436</v>
      </c>
      <c r="C439" s="7" t="s">
        <v>442</v>
      </c>
      <c r="D439" s="8">
        <v>1962</v>
      </c>
      <c r="E439" s="29">
        <v>9.3000000000000007</v>
      </c>
      <c r="F439" s="9" t="s">
        <v>11</v>
      </c>
      <c r="G439" s="10">
        <v>3</v>
      </c>
    </row>
    <row r="440" spans="2:7" ht="27" customHeight="1" x14ac:dyDescent="0.3">
      <c r="B440" s="6">
        <v>1437</v>
      </c>
      <c r="C440" s="7" t="s">
        <v>443</v>
      </c>
      <c r="D440" s="8">
        <v>1944</v>
      </c>
      <c r="E440" s="29">
        <v>7.6</v>
      </c>
      <c r="F440" s="9" t="s">
        <v>13</v>
      </c>
      <c r="G440" s="10">
        <v>3</v>
      </c>
    </row>
    <row r="441" spans="2:7" ht="27" customHeight="1" x14ac:dyDescent="0.3">
      <c r="B441" s="6">
        <v>1438</v>
      </c>
      <c r="C441" s="7" t="s">
        <v>444</v>
      </c>
      <c r="D441" s="8">
        <v>1949</v>
      </c>
      <c r="E441" s="29">
        <v>9.4</v>
      </c>
      <c r="F441" s="9" t="s">
        <v>17</v>
      </c>
      <c r="G441" s="10">
        <v>3</v>
      </c>
    </row>
    <row r="442" spans="2:7" ht="27" customHeight="1" x14ac:dyDescent="0.3">
      <c r="B442" s="6">
        <v>1439</v>
      </c>
      <c r="C442" s="7" t="s">
        <v>445</v>
      </c>
      <c r="D442" s="8">
        <v>1948</v>
      </c>
      <c r="E442" s="29">
        <v>9.4</v>
      </c>
      <c r="F442" s="9" t="s">
        <v>41</v>
      </c>
      <c r="G442" s="10">
        <v>3</v>
      </c>
    </row>
    <row r="443" spans="2:7" ht="27" customHeight="1" x14ac:dyDescent="0.3">
      <c r="B443" s="6">
        <v>1440</v>
      </c>
      <c r="C443" s="7" t="s">
        <v>446</v>
      </c>
      <c r="D443" s="8">
        <v>1933</v>
      </c>
      <c r="E443" s="29">
        <v>8.3000000000000007</v>
      </c>
      <c r="F443" s="9" t="s">
        <v>17</v>
      </c>
      <c r="G443" s="10">
        <v>3</v>
      </c>
    </row>
    <row r="444" spans="2:7" ht="27" customHeight="1" x14ac:dyDescent="0.3">
      <c r="B444" s="6">
        <v>1441</v>
      </c>
      <c r="C444" s="7" t="s">
        <v>447</v>
      </c>
      <c r="D444" s="8">
        <v>1999</v>
      </c>
      <c r="E444" s="29">
        <v>7.4</v>
      </c>
      <c r="F444" s="9" t="s">
        <v>13</v>
      </c>
      <c r="G444" s="10">
        <v>4</v>
      </c>
    </row>
    <row r="445" spans="2:7" ht="27" customHeight="1" x14ac:dyDescent="0.3">
      <c r="B445" s="6">
        <v>1442</v>
      </c>
      <c r="C445" s="7" t="s">
        <v>448</v>
      </c>
      <c r="D445" s="8">
        <v>1980</v>
      </c>
      <c r="E445" s="29">
        <v>9.4</v>
      </c>
      <c r="F445" s="9" t="s">
        <v>11</v>
      </c>
      <c r="G445" s="10">
        <v>4</v>
      </c>
    </row>
    <row r="446" spans="2:7" ht="27" customHeight="1" x14ac:dyDescent="0.3">
      <c r="B446" s="6">
        <v>1443</v>
      </c>
      <c r="C446" s="7" t="s">
        <v>449</v>
      </c>
      <c r="D446" s="8">
        <v>1965</v>
      </c>
      <c r="E446" s="29">
        <v>8.1999999999999993</v>
      </c>
      <c r="F446" s="9" t="s">
        <v>7</v>
      </c>
      <c r="G446" s="10">
        <v>4</v>
      </c>
    </row>
    <row r="447" spans="2:7" ht="27" customHeight="1" x14ac:dyDescent="0.3">
      <c r="B447" s="6">
        <v>1444</v>
      </c>
      <c r="C447" s="7" t="s">
        <v>450</v>
      </c>
      <c r="D447" s="8">
        <v>1945</v>
      </c>
      <c r="E447" s="29">
        <v>7.5</v>
      </c>
      <c r="F447" s="9" t="s">
        <v>13</v>
      </c>
      <c r="G447" s="10">
        <v>4</v>
      </c>
    </row>
    <row r="448" spans="2:7" ht="27" customHeight="1" x14ac:dyDescent="0.3">
      <c r="B448" s="6">
        <v>1445</v>
      </c>
      <c r="C448" s="7" t="s">
        <v>451</v>
      </c>
      <c r="D448" s="8">
        <v>1988</v>
      </c>
      <c r="E448" s="29">
        <v>7.9</v>
      </c>
      <c r="F448" s="9" t="s">
        <v>9</v>
      </c>
      <c r="G448" s="10">
        <v>4</v>
      </c>
    </row>
    <row r="449" spans="2:7" ht="27" customHeight="1" x14ac:dyDescent="0.3">
      <c r="B449" s="6">
        <v>1446</v>
      </c>
      <c r="C449" s="7" t="s">
        <v>452</v>
      </c>
      <c r="D449" s="8">
        <v>1931</v>
      </c>
      <c r="E449" s="29">
        <v>8.6</v>
      </c>
      <c r="F449" s="9" t="s">
        <v>13</v>
      </c>
      <c r="G449" s="10">
        <v>4</v>
      </c>
    </row>
    <row r="450" spans="2:7" ht="27" customHeight="1" x14ac:dyDescent="0.3">
      <c r="B450" s="6">
        <v>1447</v>
      </c>
      <c r="C450" s="7" t="s">
        <v>453</v>
      </c>
      <c r="D450" s="8">
        <v>1958</v>
      </c>
      <c r="E450" s="29">
        <v>7.8</v>
      </c>
      <c r="F450" s="9" t="s">
        <v>13</v>
      </c>
      <c r="G450" s="10">
        <v>4</v>
      </c>
    </row>
    <row r="451" spans="2:7" ht="27" customHeight="1" x14ac:dyDescent="0.3">
      <c r="B451" s="6">
        <v>1448</v>
      </c>
      <c r="C451" s="7" t="s">
        <v>454</v>
      </c>
      <c r="D451" s="8">
        <v>1990</v>
      </c>
      <c r="E451" s="29">
        <v>8</v>
      </c>
      <c r="F451" s="9" t="s">
        <v>7</v>
      </c>
      <c r="G451" s="10">
        <v>4</v>
      </c>
    </row>
    <row r="452" spans="2:7" ht="27" customHeight="1" x14ac:dyDescent="0.3">
      <c r="B452" s="6">
        <v>1449</v>
      </c>
      <c r="C452" s="7" t="s">
        <v>455</v>
      </c>
      <c r="D452" s="8">
        <v>1945</v>
      </c>
      <c r="E452" s="29">
        <v>8.1</v>
      </c>
      <c r="F452" s="9" t="s">
        <v>17</v>
      </c>
      <c r="G452" s="10">
        <v>4</v>
      </c>
    </row>
    <row r="453" spans="2:7" ht="27" customHeight="1" x14ac:dyDescent="0.3">
      <c r="B453" s="6">
        <v>1450</v>
      </c>
      <c r="C453" s="7" t="s">
        <v>456</v>
      </c>
      <c r="D453" s="8">
        <v>1998</v>
      </c>
      <c r="E453" s="29">
        <v>7.9</v>
      </c>
      <c r="F453" s="9" t="s">
        <v>17</v>
      </c>
      <c r="G453" s="10">
        <v>4</v>
      </c>
    </row>
    <row r="454" spans="2:7" ht="27" customHeight="1" x14ac:dyDescent="0.3">
      <c r="B454" s="6">
        <v>1451</v>
      </c>
      <c r="C454" s="7" t="s">
        <v>457</v>
      </c>
      <c r="D454" s="8">
        <v>1965</v>
      </c>
      <c r="E454" s="29">
        <v>7.8</v>
      </c>
      <c r="F454" s="9" t="s">
        <v>7</v>
      </c>
      <c r="G454" s="10">
        <v>4</v>
      </c>
    </row>
    <row r="455" spans="2:7" ht="27" customHeight="1" x14ac:dyDescent="0.3">
      <c r="B455" s="6">
        <v>1452</v>
      </c>
      <c r="C455" s="7" t="s">
        <v>458</v>
      </c>
      <c r="D455" s="8">
        <v>2003</v>
      </c>
      <c r="E455" s="29">
        <v>7.9</v>
      </c>
      <c r="F455" s="9" t="s">
        <v>17</v>
      </c>
      <c r="G455" s="10">
        <v>4</v>
      </c>
    </row>
    <row r="456" spans="2:7" ht="27" customHeight="1" x14ac:dyDescent="0.3">
      <c r="B456" s="6">
        <v>1453</v>
      </c>
      <c r="C456" s="7" t="s">
        <v>459</v>
      </c>
      <c r="D456" s="8">
        <v>1960</v>
      </c>
      <c r="E456" s="29">
        <v>7.9</v>
      </c>
      <c r="F456" s="9" t="s">
        <v>13</v>
      </c>
      <c r="G456" s="10">
        <v>5</v>
      </c>
    </row>
    <row r="457" spans="2:7" ht="27" customHeight="1" x14ac:dyDescent="0.3">
      <c r="B457" s="6">
        <v>1454</v>
      </c>
      <c r="C457" s="7" t="s">
        <v>460</v>
      </c>
      <c r="D457" s="8">
        <v>1948</v>
      </c>
      <c r="E457" s="29">
        <v>8.5</v>
      </c>
      <c r="F457" s="9" t="s">
        <v>41</v>
      </c>
      <c r="G457" s="10">
        <v>5</v>
      </c>
    </row>
    <row r="458" spans="2:7" ht="27" customHeight="1" x14ac:dyDescent="0.3">
      <c r="B458" s="6">
        <v>1455</v>
      </c>
      <c r="C458" s="7" t="s">
        <v>461</v>
      </c>
      <c r="D458" s="8">
        <v>1996</v>
      </c>
      <c r="E458" s="29">
        <v>8.6999999999999993</v>
      </c>
      <c r="F458" s="9" t="s">
        <v>25</v>
      </c>
      <c r="G458" s="10">
        <v>5</v>
      </c>
    </row>
    <row r="459" spans="2:7" ht="27" customHeight="1" x14ac:dyDescent="0.3">
      <c r="B459" s="6">
        <v>1456</v>
      </c>
      <c r="C459" s="7" t="s">
        <v>462</v>
      </c>
      <c r="D459" s="8">
        <v>1959</v>
      </c>
      <c r="E459" s="29">
        <v>9.4</v>
      </c>
      <c r="F459" s="9" t="s">
        <v>11</v>
      </c>
      <c r="G459" s="10">
        <v>5</v>
      </c>
    </row>
    <row r="460" spans="2:7" ht="27" customHeight="1" x14ac:dyDescent="0.3">
      <c r="B460" s="6">
        <v>1457</v>
      </c>
      <c r="C460" s="7" t="s">
        <v>463</v>
      </c>
      <c r="D460" s="8">
        <v>1964</v>
      </c>
      <c r="E460" s="29">
        <v>8</v>
      </c>
      <c r="F460" s="9" t="s">
        <v>13</v>
      </c>
      <c r="G460" s="10">
        <v>5</v>
      </c>
    </row>
    <row r="461" spans="2:7" ht="27" customHeight="1" x14ac:dyDescent="0.3">
      <c r="B461" s="6">
        <v>1458</v>
      </c>
      <c r="C461" s="7" t="s">
        <v>464</v>
      </c>
      <c r="D461" s="8">
        <v>1991</v>
      </c>
      <c r="E461" s="29">
        <v>7.5</v>
      </c>
      <c r="F461" s="9" t="s">
        <v>9</v>
      </c>
      <c r="G461" s="10">
        <v>5</v>
      </c>
    </row>
    <row r="462" spans="2:7" ht="27" customHeight="1" x14ac:dyDescent="0.3">
      <c r="B462" s="6">
        <v>1459</v>
      </c>
      <c r="C462" s="7" t="s">
        <v>465</v>
      </c>
      <c r="D462" s="8">
        <v>1971</v>
      </c>
      <c r="E462" s="29">
        <v>9.1</v>
      </c>
      <c r="F462" s="9" t="s">
        <v>7</v>
      </c>
      <c r="G462" s="10">
        <v>5</v>
      </c>
    </row>
    <row r="463" spans="2:7" ht="27" customHeight="1" x14ac:dyDescent="0.3">
      <c r="B463" s="6">
        <v>1460</v>
      </c>
      <c r="C463" s="7" t="s">
        <v>466</v>
      </c>
      <c r="D463" s="8">
        <v>1965</v>
      </c>
      <c r="E463" s="29">
        <v>8.3000000000000007</v>
      </c>
      <c r="F463" s="9" t="s">
        <v>25</v>
      </c>
      <c r="G463" s="10">
        <v>6</v>
      </c>
    </row>
    <row r="464" spans="2:7" ht="27" customHeight="1" x14ac:dyDescent="0.3">
      <c r="B464" s="6">
        <v>1461</v>
      </c>
      <c r="C464" s="7" t="s">
        <v>467</v>
      </c>
      <c r="D464" s="8">
        <v>1946</v>
      </c>
      <c r="E464" s="29">
        <v>8.9</v>
      </c>
      <c r="F464" s="9" t="s">
        <v>25</v>
      </c>
      <c r="G464" s="10">
        <v>6</v>
      </c>
    </row>
    <row r="465" spans="2:7" ht="27" customHeight="1" x14ac:dyDescent="0.3">
      <c r="B465" s="6">
        <v>1462</v>
      </c>
      <c r="C465" s="7" t="s">
        <v>468</v>
      </c>
      <c r="D465" s="8">
        <v>1990</v>
      </c>
      <c r="E465" s="29">
        <v>9.4</v>
      </c>
      <c r="F465" s="9" t="s">
        <v>11</v>
      </c>
      <c r="G465" s="10">
        <v>6</v>
      </c>
    </row>
    <row r="466" spans="2:7" ht="27" customHeight="1" x14ac:dyDescent="0.3">
      <c r="B466" s="6">
        <v>1463</v>
      </c>
      <c r="C466" s="7" t="s">
        <v>469</v>
      </c>
      <c r="D466" s="8">
        <v>1981</v>
      </c>
      <c r="E466" s="29">
        <v>9.3000000000000007</v>
      </c>
      <c r="F466" s="9" t="s">
        <v>41</v>
      </c>
      <c r="G466" s="10">
        <v>6</v>
      </c>
    </row>
    <row r="467" spans="2:7" ht="27" customHeight="1" x14ac:dyDescent="0.3">
      <c r="B467" s="6">
        <v>1464</v>
      </c>
      <c r="C467" s="7" t="s">
        <v>470</v>
      </c>
      <c r="D467" s="8">
        <v>1956</v>
      </c>
      <c r="E467" s="29">
        <v>8.6</v>
      </c>
      <c r="F467" s="9" t="s">
        <v>41</v>
      </c>
      <c r="G467" s="10">
        <v>6</v>
      </c>
    </row>
    <row r="468" spans="2:7" ht="27" customHeight="1" x14ac:dyDescent="0.3">
      <c r="B468" s="6">
        <v>1465</v>
      </c>
      <c r="C468" s="7" t="s">
        <v>471</v>
      </c>
      <c r="D468" s="8">
        <v>1967</v>
      </c>
      <c r="E468" s="29">
        <v>8.4</v>
      </c>
      <c r="F468" s="9" t="s">
        <v>7</v>
      </c>
      <c r="G468" s="10">
        <v>6</v>
      </c>
    </row>
    <row r="469" spans="2:7" ht="27" customHeight="1" x14ac:dyDescent="0.3">
      <c r="B469" s="6">
        <v>1466</v>
      </c>
      <c r="C469" s="7" t="s">
        <v>472</v>
      </c>
      <c r="D469" s="8">
        <v>1983</v>
      </c>
      <c r="E469" s="29">
        <v>8.8000000000000007</v>
      </c>
      <c r="F469" s="9" t="s">
        <v>41</v>
      </c>
      <c r="G469" s="10">
        <v>6</v>
      </c>
    </row>
    <row r="470" spans="2:7" ht="27" customHeight="1" x14ac:dyDescent="0.3">
      <c r="B470" s="6">
        <v>1467</v>
      </c>
      <c r="C470" s="7" t="s">
        <v>473</v>
      </c>
      <c r="D470" s="8">
        <v>1950</v>
      </c>
      <c r="E470" s="29">
        <v>9.3000000000000007</v>
      </c>
      <c r="F470" s="9" t="s">
        <v>11</v>
      </c>
      <c r="G470" s="10">
        <v>6</v>
      </c>
    </row>
    <row r="471" spans="2:7" ht="27" customHeight="1" x14ac:dyDescent="0.3">
      <c r="B471" s="6">
        <v>1468</v>
      </c>
      <c r="C471" s="7" t="s">
        <v>474</v>
      </c>
      <c r="D471" s="8">
        <v>1958</v>
      </c>
      <c r="E471" s="29">
        <v>8.4</v>
      </c>
      <c r="F471" s="9" t="s">
        <v>44</v>
      </c>
      <c r="G471" s="10">
        <v>7</v>
      </c>
    </row>
    <row r="472" spans="2:7" ht="27" customHeight="1" x14ac:dyDescent="0.3">
      <c r="B472" s="6">
        <v>1469</v>
      </c>
      <c r="C472" s="7" t="s">
        <v>475</v>
      </c>
      <c r="D472" s="8">
        <v>1964</v>
      </c>
      <c r="E472" s="29">
        <v>8.4</v>
      </c>
      <c r="F472" s="9" t="s">
        <v>25</v>
      </c>
      <c r="G472" s="10">
        <v>7</v>
      </c>
    </row>
    <row r="473" spans="2:7" ht="27" customHeight="1" x14ac:dyDescent="0.3">
      <c r="B473" s="6">
        <v>1470</v>
      </c>
      <c r="C473" s="7" t="s">
        <v>476</v>
      </c>
      <c r="D473" s="8">
        <v>1972</v>
      </c>
      <c r="E473" s="29">
        <v>7.9</v>
      </c>
      <c r="F473" s="9" t="s">
        <v>7</v>
      </c>
      <c r="G473" s="10">
        <v>7</v>
      </c>
    </row>
    <row r="474" spans="2:7" ht="27" customHeight="1" x14ac:dyDescent="0.3">
      <c r="B474" s="6">
        <v>1471</v>
      </c>
      <c r="C474" s="7" t="s">
        <v>477</v>
      </c>
      <c r="D474" s="8">
        <v>1959</v>
      </c>
      <c r="E474" s="29">
        <v>9.4</v>
      </c>
      <c r="F474" s="9" t="s">
        <v>11</v>
      </c>
      <c r="G474" s="10">
        <v>7</v>
      </c>
    </row>
    <row r="475" spans="2:7" ht="27" customHeight="1" x14ac:dyDescent="0.3">
      <c r="B475" s="6">
        <v>1472</v>
      </c>
      <c r="C475" s="7" t="s">
        <v>478</v>
      </c>
      <c r="D475" s="8">
        <v>2004</v>
      </c>
      <c r="E475" s="29">
        <v>7.9</v>
      </c>
      <c r="F475" s="9" t="s">
        <v>41</v>
      </c>
      <c r="G475" s="10">
        <v>7</v>
      </c>
    </row>
    <row r="476" spans="2:7" ht="27" customHeight="1" x14ac:dyDescent="0.3">
      <c r="B476" s="6">
        <v>1473</v>
      </c>
      <c r="C476" s="7" t="s">
        <v>479</v>
      </c>
      <c r="D476" s="8">
        <v>1961</v>
      </c>
      <c r="E476" s="29">
        <v>8.6</v>
      </c>
      <c r="F476" s="9" t="s">
        <v>13</v>
      </c>
      <c r="G476" s="10">
        <v>7</v>
      </c>
    </row>
    <row r="477" spans="2:7" ht="27" customHeight="1" x14ac:dyDescent="0.3">
      <c r="B477" s="6">
        <v>1474</v>
      </c>
      <c r="C477" s="7" t="s">
        <v>480</v>
      </c>
      <c r="D477" s="8">
        <v>1946</v>
      </c>
      <c r="E477" s="29">
        <v>9.3000000000000007</v>
      </c>
      <c r="F477" s="9" t="s">
        <v>25</v>
      </c>
      <c r="G477" s="10">
        <v>7</v>
      </c>
    </row>
    <row r="478" spans="2:7" ht="27" customHeight="1" x14ac:dyDescent="0.3">
      <c r="B478" s="6">
        <v>1475</v>
      </c>
      <c r="C478" s="7" t="s">
        <v>481</v>
      </c>
      <c r="D478" s="8">
        <v>1982</v>
      </c>
      <c r="E478" s="29">
        <v>7.3</v>
      </c>
      <c r="F478" s="9" t="s">
        <v>9</v>
      </c>
      <c r="G478" s="10">
        <v>7</v>
      </c>
    </row>
    <row r="479" spans="2:7" ht="27" customHeight="1" x14ac:dyDescent="0.3">
      <c r="B479" s="6">
        <v>1476</v>
      </c>
      <c r="C479" s="7" t="s">
        <v>482</v>
      </c>
      <c r="D479" s="8">
        <v>1924</v>
      </c>
      <c r="E479" s="29">
        <v>8</v>
      </c>
      <c r="F479" s="9" t="s">
        <v>41</v>
      </c>
      <c r="G479" s="10">
        <v>7</v>
      </c>
    </row>
    <row r="480" spans="2:7" ht="27" customHeight="1" x14ac:dyDescent="0.3">
      <c r="B480" s="6">
        <v>1477</v>
      </c>
      <c r="C480" s="7" t="s">
        <v>483</v>
      </c>
      <c r="D480" s="8">
        <v>2001</v>
      </c>
      <c r="E480" s="29">
        <v>7.7</v>
      </c>
      <c r="F480" s="9" t="s">
        <v>13</v>
      </c>
      <c r="G480" s="10">
        <v>7</v>
      </c>
    </row>
    <row r="481" spans="2:7" ht="27" customHeight="1" x14ac:dyDescent="0.3">
      <c r="B481" s="6">
        <v>1478</v>
      </c>
      <c r="C481" s="7" t="s">
        <v>484</v>
      </c>
      <c r="D481" s="8">
        <v>1963</v>
      </c>
      <c r="E481" s="29">
        <v>8.9</v>
      </c>
      <c r="F481" s="9" t="s">
        <v>13</v>
      </c>
      <c r="G481" s="10">
        <v>7</v>
      </c>
    </row>
    <row r="482" spans="2:7" ht="27" customHeight="1" x14ac:dyDescent="0.3">
      <c r="B482" s="6">
        <v>1479</v>
      </c>
      <c r="C482" s="7" t="s">
        <v>485</v>
      </c>
      <c r="D482" s="8">
        <v>1948</v>
      </c>
      <c r="E482" s="29">
        <v>8.9</v>
      </c>
      <c r="F482" s="9" t="s">
        <v>25</v>
      </c>
      <c r="G482" s="10">
        <v>7</v>
      </c>
    </row>
    <row r="483" spans="2:7" ht="27" customHeight="1" x14ac:dyDescent="0.3">
      <c r="B483" s="6">
        <v>1480</v>
      </c>
      <c r="C483" s="7" t="s">
        <v>486</v>
      </c>
      <c r="D483" s="8">
        <v>1954</v>
      </c>
      <c r="E483" s="29">
        <v>9.5</v>
      </c>
      <c r="F483" s="9" t="s">
        <v>7</v>
      </c>
      <c r="G483" s="10">
        <v>8</v>
      </c>
    </row>
    <row r="484" spans="2:7" ht="27" customHeight="1" x14ac:dyDescent="0.3">
      <c r="B484" s="6">
        <v>1481</v>
      </c>
      <c r="C484" s="7" t="s">
        <v>487</v>
      </c>
      <c r="D484" s="8">
        <v>2007</v>
      </c>
      <c r="E484" s="29">
        <v>7</v>
      </c>
      <c r="F484" s="9" t="s">
        <v>9</v>
      </c>
      <c r="G484" s="10">
        <v>8</v>
      </c>
    </row>
    <row r="485" spans="2:7" ht="27" customHeight="1" x14ac:dyDescent="0.3">
      <c r="B485" s="6">
        <v>1482</v>
      </c>
      <c r="C485" s="7" t="s">
        <v>488</v>
      </c>
      <c r="D485" s="8">
        <v>1995</v>
      </c>
      <c r="E485" s="29">
        <v>8.4</v>
      </c>
      <c r="F485" s="9" t="s">
        <v>17</v>
      </c>
      <c r="G485" s="10">
        <v>8</v>
      </c>
    </row>
    <row r="486" spans="2:7" ht="27" customHeight="1" x14ac:dyDescent="0.3">
      <c r="B486" s="6">
        <v>1483</v>
      </c>
      <c r="C486" s="7" t="s">
        <v>489</v>
      </c>
      <c r="D486" s="8">
        <v>1935</v>
      </c>
      <c r="E486" s="29">
        <v>8.5</v>
      </c>
      <c r="F486" s="9" t="s">
        <v>17</v>
      </c>
      <c r="G486" s="10">
        <v>8</v>
      </c>
    </row>
    <row r="487" spans="2:7" ht="27" customHeight="1" x14ac:dyDescent="0.3">
      <c r="B487" s="6">
        <v>1484</v>
      </c>
      <c r="C487" s="7" t="s">
        <v>490</v>
      </c>
      <c r="D487" s="8">
        <v>1915</v>
      </c>
      <c r="E487" s="29">
        <v>8.5</v>
      </c>
      <c r="F487" s="9" t="s">
        <v>17</v>
      </c>
      <c r="G487" s="10">
        <v>8</v>
      </c>
    </row>
    <row r="488" spans="2:7" ht="27" customHeight="1" x14ac:dyDescent="0.3">
      <c r="B488" s="6">
        <v>1485</v>
      </c>
      <c r="C488" s="7" t="s">
        <v>491</v>
      </c>
      <c r="D488" s="8">
        <v>1942</v>
      </c>
      <c r="E488" s="29">
        <v>8.4</v>
      </c>
      <c r="F488" s="9" t="s">
        <v>25</v>
      </c>
      <c r="G488" s="10">
        <v>8</v>
      </c>
    </row>
    <row r="489" spans="2:7" ht="27" customHeight="1" x14ac:dyDescent="0.3">
      <c r="B489" s="6">
        <v>1486</v>
      </c>
      <c r="C489" s="7" t="s">
        <v>492</v>
      </c>
      <c r="D489" s="8">
        <v>1924</v>
      </c>
      <c r="E489" s="29">
        <v>9.4</v>
      </c>
      <c r="F489" s="9" t="s">
        <v>11</v>
      </c>
      <c r="G489" s="10">
        <v>8</v>
      </c>
    </row>
    <row r="490" spans="2:7" ht="27" customHeight="1" x14ac:dyDescent="0.3">
      <c r="B490" s="6">
        <v>1487</v>
      </c>
      <c r="C490" s="7" t="s">
        <v>493</v>
      </c>
      <c r="D490" s="8">
        <v>1944</v>
      </c>
      <c r="E490" s="29">
        <v>9.4</v>
      </c>
      <c r="F490" s="9" t="s">
        <v>11</v>
      </c>
      <c r="G490" s="10">
        <v>8</v>
      </c>
    </row>
    <row r="491" spans="2:7" ht="27" customHeight="1" x14ac:dyDescent="0.3">
      <c r="B491" s="6">
        <v>1488</v>
      </c>
      <c r="C491" s="7" t="s">
        <v>494</v>
      </c>
      <c r="D491" s="8">
        <v>1963</v>
      </c>
      <c r="E491" s="29">
        <v>8.6</v>
      </c>
      <c r="F491" s="9" t="s">
        <v>17</v>
      </c>
      <c r="G491" s="10">
        <v>8</v>
      </c>
    </row>
    <row r="492" spans="2:7" ht="27" customHeight="1" x14ac:dyDescent="0.3">
      <c r="B492" s="6">
        <v>1489</v>
      </c>
      <c r="C492" s="7" t="s">
        <v>495</v>
      </c>
      <c r="D492" s="8">
        <v>1944</v>
      </c>
      <c r="E492" s="29">
        <v>8.6999999999999993</v>
      </c>
      <c r="F492" s="9" t="s">
        <v>44</v>
      </c>
      <c r="G492" s="10">
        <v>8</v>
      </c>
    </row>
    <row r="493" spans="2:7" ht="27" customHeight="1" x14ac:dyDescent="0.3">
      <c r="B493" s="6">
        <v>1490</v>
      </c>
      <c r="C493" s="7" t="s">
        <v>496</v>
      </c>
      <c r="D493" s="8">
        <v>1973</v>
      </c>
      <c r="E493" s="29">
        <v>8.1</v>
      </c>
      <c r="F493" s="9" t="s">
        <v>41</v>
      </c>
      <c r="G493" s="10">
        <v>8</v>
      </c>
    </row>
    <row r="494" spans="2:7" ht="27" customHeight="1" x14ac:dyDescent="0.3">
      <c r="B494" s="6">
        <v>1491</v>
      </c>
      <c r="C494" s="7" t="s">
        <v>497</v>
      </c>
      <c r="D494" s="8">
        <v>1939</v>
      </c>
      <c r="E494" s="29">
        <v>8.5</v>
      </c>
      <c r="F494" s="9" t="s">
        <v>41</v>
      </c>
      <c r="G494" s="10">
        <v>6</v>
      </c>
    </row>
    <row r="495" spans="2:7" ht="27" customHeight="1" x14ac:dyDescent="0.3">
      <c r="B495" s="6">
        <v>1492</v>
      </c>
      <c r="C495" s="7" t="s">
        <v>498</v>
      </c>
      <c r="D495" s="8">
        <v>1975</v>
      </c>
      <c r="E495" s="29">
        <v>8.6</v>
      </c>
      <c r="F495" s="9" t="s">
        <v>44</v>
      </c>
      <c r="G495" s="10">
        <v>5</v>
      </c>
    </row>
    <row r="496" spans="2:7" ht="27" customHeight="1" x14ac:dyDescent="0.3">
      <c r="B496" s="6">
        <v>1493</v>
      </c>
      <c r="C496" s="7" t="s">
        <v>499</v>
      </c>
      <c r="D496" s="8">
        <v>1984</v>
      </c>
      <c r="E496" s="29">
        <v>7.8</v>
      </c>
      <c r="F496" s="9" t="s">
        <v>17</v>
      </c>
      <c r="G496" s="10">
        <v>5</v>
      </c>
    </row>
    <row r="497" spans="2:7" ht="27" customHeight="1" x14ac:dyDescent="0.3">
      <c r="B497" s="6">
        <v>1494</v>
      </c>
      <c r="C497" s="7" t="s">
        <v>500</v>
      </c>
      <c r="D497" s="8">
        <v>2003</v>
      </c>
      <c r="E497" s="29">
        <v>7.9</v>
      </c>
      <c r="F497" s="9" t="s">
        <v>41</v>
      </c>
      <c r="G497" s="10">
        <v>5</v>
      </c>
    </row>
    <row r="498" spans="2:7" ht="27" customHeight="1" x14ac:dyDescent="0.3">
      <c r="B498" s="6">
        <v>1495</v>
      </c>
      <c r="C498" s="7" t="s">
        <v>501</v>
      </c>
      <c r="D498" s="8">
        <v>1986</v>
      </c>
      <c r="E498" s="29">
        <v>8</v>
      </c>
      <c r="F498" s="9" t="s">
        <v>7</v>
      </c>
      <c r="G498" s="10">
        <v>5</v>
      </c>
    </row>
    <row r="499" spans="2:7" ht="27" customHeight="1" x14ac:dyDescent="0.3">
      <c r="B499" s="6">
        <v>1496</v>
      </c>
      <c r="C499" s="7" t="s">
        <v>502</v>
      </c>
      <c r="D499" s="8">
        <v>1970</v>
      </c>
      <c r="E499" s="29">
        <v>8.8000000000000007</v>
      </c>
      <c r="F499" s="9" t="s">
        <v>41</v>
      </c>
      <c r="G499" s="10">
        <v>5</v>
      </c>
    </row>
    <row r="500" spans="2:7" ht="27" customHeight="1" x14ac:dyDescent="0.3">
      <c r="B500" s="6">
        <v>1497</v>
      </c>
      <c r="C500" s="7" t="s">
        <v>503</v>
      </c>
      <c r="D500" s="8">
        <v>1971</v>
      </c>
      <c r="E500" s="29">
        <v>8.3000000000000007</v>
      </c>
      <c r="F500" s="9" t="s">
        <v>7</v>
      </c>
      <c r="G500" s="10">
        <v>4</v>
      </c>
    </row>
    <row r="501" spans="2:7" ht="27" customHeight="1" x14ac:dyDescent="0.3">
      <c r="B501" s="6">
        <v>1498</v>
      </c>
      <c r="C501" s="7" t="s">
        <v>504</v>
      </c>
      <c r="D501" s="8">
        <v>2007</v>
      </c>
      <c r="E501" s="29">
        <v>7.7</v>
      </c>
      <c r="F501" s="9" t="s">
        <v>9</v>
      </c>
      <c r="G501" s="10">
        <v>4</v>
      </c>
    </row>
    <row r="502" spans="2:7" ht="27" customHeight="1" x14ac:dyDescent="0.3">
      <c r="B502" s="6">
        <v>1499</v>
      </c>
      <c r="C502" s="7" t="s">
        <v>505</v>
      </c>
      <c r="D502" s="8">
        <v>1966</v>
      </c>
      <c r="E502" s="29">
        <v>9.4</v>
      </c>
      <c r="F502" s="9" t="s">
        <v>11</v>
      </c>
      <c r="G502" s="10">
        <v>4</v>
      </c>
    </row>
    <row r="503" spans="2:7" ht="27" customHeight="1" x14ac:dyDescent="0.3">
      <c r="B503" s="6">
        <v>1500</v>
      </c>
      <c r="C503" s="7" t="s">
        <v>506</v>
      </c>
      <c r="D503" s="8">
        <v>1953</v>
      </c>
      <c r="E503" s="29">
        <v>7.1</v>
      </c>
      <c r="F503" s="9" t="s">
        <v>9</v>
      </c>
      <c r="G503" s="10">
        <v>4</v>
      </c>
    </row>
    <row r="504" spans="2:7" ht="27" customHeight="1" x14ac:dyDescent="0.3">
      <c r="B504" s="6">
        <v>1501</v>
      </c>
      <c r="C504" s="7" t="s">
        <v>507</v>
      </c>
      <c r="D504" s="8">
        <v>1975</v>
      </c>
      <c r="E504" s="29">
        <v>7.9</v>
      </c>
      <c r="F504" s="9" t="s">
        <v>17</v>
      </c>
      <c r="G504" s="10">
        <v>4</v>
      </c>
    </row>
    <row r="505" spans="2:7" ht="27" customHeight="1" x14ac:dyDescent="0.3">
      <c r="B505" s="6">
        <v>1502</v>
      </c>
      <c r="C505" s="7" t="s">
        <v>508</v>
      </c>
      <c r="D505" s="8">
        <v>1938</v>
      </c>
      <c r="E505" s="29">
        <v>8.6999999999999993</v>
      </c>
      <c r="F505" s="9" t="s">
        <v>44</v>
      </c>
      <c r="G505" s="10">
        <v>4</v>
      </c>
    </row>
    <row r="506" spans="2:7" ht="27" customHeight="1" x14ac:dyDescent="0.3">
      <c r="B506" s="6">
        <v>1503</v>
      </c>
      <c r="C506" s="7" t="s">
        <v>509</v>
      </c>
      <c r="D506" s="8">
        <v>1975</v>
      </c>
      <c r="E506" s="29">
        <v>7.6</v>
      </c>
      <c r="F506" s="9" t="s">
        <v>9</v>
      </c>
      <c r="G506" s="10">
        <v>4</v>
      </c>
    </row>
    <row r="507" spans="2:7" ht="27" customHeight="1" x14ac:dyDescent="0.3">
      <c r="B507" s="6">
        <v>1504</v>
      </c>
      <c r="C507" s="7" t="s">
        <v>510</v>
      </c>
      <c r="D507" s="8">
        <v>1940</v>
      </c>
      <c r="E507" s="29">
        <v>8.6999999999999993</v>
      </c>
      <c r="F507" s="9" t="s">
        <v>9</v>
      </c>
      <c r="G507" s="10">
        <v>4</v>
      </c>
    </row>
    <row r="508" spans="2:7" ht="27" customHeight="1" x14ac:dyDescent="0.3">
      <c r="B508" s="6">
        <v>1505</v>
      </c>
      <c r="C508" s="7" t="s">
        <v>511</v>
      </c>
      <c r="D508" s="8">
        <v>1962</v>
      </c>
      <c r="E508" s="29">
        <v>8</v>
      </c>
      <c r="F508" s="9" t="s">
        <v>41</v>
      </c>
      <c r="G508" s="10">
        <v>4</v>
      </c>
    </row>
    <row r="509" spans="2:7" ht="27" customHeight="1" x14ac:dyDescent="0.3">
      <c r="B509" s="6">
        <v>1506</v>
      </c>
      <c r="C509" s="7" t="s">
        <v>512</v>
      </c>
      <c r="D509" s="8">
        <v>1986</v>
      </c>
      <c r="E509" s="29">
        <v>9.1</v>
      </c>
      <c r="F509" s="9" t="s">
        <v>7</v>
      </c>
      <c r="G509" s="10">
        <v>4</v>
      </c>
    </row>
    <row r="510" spans="2:7" ht="27" customHeight="1" x14ac:dyDescent="0.3">
      <c r="B510" s="6">
        <v>1507</v>
      </c>
      <c r="C510" s="7" t="s">
        <v>513</v>
      </c>
      <c r="D510" s="8">
        <v>1982</v>
      </c>
      <c r="E510" s="29">
        <v>8</v>
      </c>
      <c r="F510" s="9" t="s">
        <v>13</v>
      </c>
      <c r="G510" s="10">
        <v>3</v>
      </c>
    </row>
    <row r="511" spans="2:7" ht="27" customHeight="1" x14ac:dyDescent="0.3">
      <c r="B511" s="6">
        <v>1508</v>
      </c>
      <c r="C511" s="7" t="s">
        <v>514</v>
      </c>
      <c r="D511" s="8">
        <v>2008</v>
      </c>
      <c r="E511" s="29">
        <v>7.6</v>
      </c>
      <c r="F511" s="9" t="s">
        <v>9</v>
      </c>
      <c r="G511" s="10">
        <v>3</v>
      </c>
    </row>
    <row r="512" spans="2:7" ht="27" customHeight="1" x14ac:dyDescent="0.3">
      <c r="B512" s="6">
        <v>1509</v>
      </c>
      <c r="C512" s="7" t="s">
        <v>515</v>
      </c>
      <c r="D512" s="8">
        <v>1943</v>
      </c>
      <c r="E512" s="29">
        <v>7.8</v>
      </c>
      <c r="F512" s="9" t="s">
        <v>41</v>
      </c>
      <c r="G512" s="10">
        <v>3</v>
      </c>
    </row>
    <row r="513" spans="2:7" ht="27" customHeight="1" x14ac:dyDescent="0.3">
      <c r="B513" s="6">
        <v>1510</v>
      </c>
      <c r="C513" s="7" t="s">
        <v>516</v>
      </c>
      <c r="D513" s="8">
        <v>1964</v>
      </c>
      <c r="E513" s="29">
        <v>8.4</v>
      </c>
      <c r="F513" s="9" t="s">
        <v>7</v>
      </c>
      <c r="G513" s="10">
        <v>3</v>
      </c>
    </row>
    <row r="514" spans="2:7" ht="27" customHeight="1" x14ac:dyDescent="0.3">
      <c r="B514" s="6">
        <v>1511</v>
      </c>
      <c r="C514" s="7" t="s">
        <v>517</v>
      </c>
      <c r="D514" s="8">
        <v>1965</v>
      </c>
      <c r="E514" s="29">
        <v>8.1999999999999993</v>
      </c>
      <c r="F514" s="9" t="s">
        <v>7</v>
      </c>
      <c r="G514" s="10">
        <v>3</v>
      </c>
    </row>
    <row r="515" spans="2:7" ht="27" customHeight="1" x14ac:dyDescent="0.3">
      <c r="B515" s="6">
        <v>1512</v>
      </c>
      <c r="C515" s="7" t="s">
        <v>518</v>
      </c>
      <c r="D515" s="8">
        <v>1992</v>
      </c>
      <c r="E515" s="29">
        <v>7.4</v>
      </c>
      <c r="F515" s="9" t="s">
        <v>9</v>
      </c>
      <c r="G515" s="10">
        <v>3</v>
      </c>
    </row>
    <row r="516" spans="2:7" ht="27" customHeight="1" x14ac:dyDescent="0.3">
      <c r="B516" s="6">
        <v>1513</v>
      </c>
      <c r="C516" s="7" t="s">
        <v>519</v>
      </c>
      <c r="D516" s="8">
        <v>1975</v>
      </c>
      <c r="E516" s="29">
        <v>7.5</v>
      </c>
      <c r="F516" s="9" t="s">
        <v>13</v>
      </c>
      <c r="G516" s="10">
        <v>3</v>
      </c>
    </row>
    <row r="517" spans="2:7" ht="27" customHeight="1" x14ac:dyDescent="0.3">
      <c r="B517" s="6">
        <v>1514</v>
      </c>
      <c r="C517" s="7" t="s">
        <v>520</v>
      </c>
      <c r="D517" s="8">
        <v>1968</v>
      </c>
      <c r="E517" s="29">
        <v>8.6999999999999993</v>
      </c>
      <c r="F517" s="9" t="s">
        <v>44</v>
      </c>
      <c r="G517" s="10">
        <v>3</v>
      </c>
    </row>
    <row r="518" spans="2:7" ht="27" customHeight="1" x14ac:dyDescent="0.3">
      <c r="B518" s="6">
        <v>1515</v>
      </c>
      <c r="C518" s="7" t="s">
        <v>521</v>
      </c>
      <c r="D518" s="8">
        <v>1997</v>
      </c>
      <c r="E518" s="29">
        <v>8.6</v>
      </c>
      <c r="F518" s="9" t="s">
        <v>9</v>
      </c>
      <c r="G518" s="10">
        <v>8</v>
      </c>
    </row>
    <row r="519" spans="2:7" ht="27" customHeight="1" x14ac:dyDescent="0.3">
      <c r="B519" s="6">
        <v>1516</v>
      </c>
      <c r="C519" s="7" t="s">
        <v>522</v>
      </c>
      <c r="D519" s="8">
        <v>2003</v>
      </c>
      <c r="E519" s="29">
        <v>8.9</v>
      </c>
      <c r="F519" s="9" t="s">
        <v>9</v>
      </c>
      <c r="G519" s="10">
        <v>8</v>
      </c>
    </row>
    <row r="520" spans="2:7" ht="27" customHeight="1" x14ac:dyDescent="0.3">
      <c r="B520" s="6">
        <v>1517</v>
      </c>
      <c r="C520" s="7" t="s">
        <v>523</v>
      </c>
      <c r="D520" s="8">
        <v>1960</v>
      </c>
      <c r="E520" s="29">
        <v>9.4</v>
      </c>
      <c r="F520" s="9" t="s">
        <v>13</v>
      </c>
      <c r="G520" s="10">
        <v>8</v>
      </c>
    </row>
    <row r="521" spans="2:7" ht="27" customHeight="1" x14ac:dyDescent="0.3">
      <c r="B521" s="6">
        <v>1518</v>
      </c>
      <c r="C521" s="7" t="s">
        <v>524</v>
      </c>
      <c r="D521" s="8">
        <v>1945</v>
      </c>
      <c r="E521" s="29">
        <v>8.1</v>
      </c>
      <c r="F521" s="9" t="s">
        <v>17</v>
      </c>
      <c r="G521" s="10">
        <v>8</v>
      </c>
    </row>
    <row r="522" spans="2:7" ht="27" customHeight="1" x14ac:dyDescent="0.3">
      <c r="B522" s="6">
        <v>1519</v>
      </c>
      <c r="C522" s="7" t="s">
        <v>525</v>
      </c>
      <c r="D522" s="8">
        <v>1957</v>
      </c>
      <c r="E522" s="29">
        <v>8.6</v>
      </c>
      <c r="F522" s="9" t="s">
        <v>25</v>
      </c>
      <c r="G522" s="10">
        <v>8</v>
      </c>
    </row>
    <row r="523" spans="2:7" ht="27" customHeight="1" x14ac:dyDescent="0.3">
      <c r="B523" s="6">
        <v>1520</v>
      </c>
      <c r="C523" s="7" t="s">
        <v>526</v>
      </c>
      <c r="D523" s="8">
        <v>1959</v>
      </c>
      <c r="E523" s="29">
        <v>9.4</v>
      </c>
      <c r="F523" s="9" t="s">
        <v>44</v>
      </c>
      <c r="G523" s="10">
        <v>8</v>
      </c>
    </row>
    <row r="524" spans="2:7" ht="27" customHeight="1" x14ac:dyDescent="0.3">
      <c r="B524" s="6">
        <v>1521</v>
      </c>
      <c r="C524" s="7" t="s">
        <v>527</v>
      </c>
      <c r="D524" s="8">
        <v>1994</v>
      </c>
      <c r="E524" s="29">
        <v>8.6999999999999993</v>
      </c>
      <c r="F524" s="9" t="s">
        <v>44</v>
      </c>
      <c r="G524" s="10">
        <v>8</v>
      </c>
    </row>
    <row r="525" spans="2:7" ht="27" customHeight="1" x14ac:dyDescent="0.3">
      <c r="B525" s="6">
        <v>1522</v>
      </c>
      <c r="C525" s="7" t="s">
        <v>528</v>
      </c>
      <c r="D525" s="8">
        <v>1941</v>
      </c>
      <c r="E525" s="29">
        <v>8.6999999999999993</v>
      </c>
      <c r="F525" s="9" t="s">
        <v>44</v>
      </c>
      <c r="G525" s="10">
        <v>8</v>
      </c>
    </row>
    <row r="526" spans="2:7" ht="27" customHeight="1" x14ac:dyDescent="0.3">
      <c r="B526" s="6">
        <v>1523</v>
      </c>
      <c r="C526" s="7" t="s">
        <v>529</v>
      </c>
      <c r="D526" s="8">
        <v>1949</v>
      </c>
      <c r="E526" s="29">
        <v>8.3000000000000007</v>
      </c>
      <c r="F526" s="9" t="s">
        <v>44</v>
      </c>
      <c r="G526" s="10">
        <v>8</v>
      </c>
    </row>
    <row r="527" spans="2:7" ht="27" customHeight="1" x14ac:dyDescent="0.3">
      <c r="B527" s="6">
        <v>1524</v>
      </c>
      <c r="C527" s="7" t="s">
        <v>530</v>
      </c>
      <c r="D527" s="8">
        <v>1999</v>
      </c>
      <c r="E527" s="29">
        <v>8.6</v>
      </c>
      <c r="F527" s="9" t="s">
        <v>44</v>
      </c>
      <c r="G527" s="10">
        <v>8</v>
      </c>
    </row>
    <row r="528" spans="2:7" ht="27" customHeight="1" x14ac:dyDescent="0.3">
      <c r="B528" s="6">
        <v>1525</v>
      </c>
      <c r="C528" s="7" t="s">
        <v>531</v>
      </c>
      <c r="D528" s="8">
        <v>1985</v>
      </c>
      <c r="E528" s="29">
        <v>9.4</v>
      </c>
      <c r="F528" s="9" t="s">
        <v>11</v>
      </c>
      <c r="G528" s="10">
        <v>7</v>
      </c>
    </row>
    <row r="529" spans="2:7" ht="27" customHeight="1" x14ac:dyDescent="0.3">
      <c r="B529" s="6">
        <v>1526</v>
      </c>
      <c r="C529" s="7" t="s">
        <v>532</v>
      </c>
      <c r="D529" s="8">
        <v>1951</v>
      </c>
      <c r="E529" s="29">
        <v>9.4</v>
      </c>
      <c r="F529" s="9" t="s">
        <v>11</v>
      </c>
      <c r="G529" s="10">
        <v>7</v>
      </c>
    </row>
    <row r="530" spans="2:7" ht="27" customHeight="1" x14ac:dyDescent="0.3">
      <c r="B530" s="6">
        <v>1527</v>
      </c>
      <c r="C530" s="7" t="s">
        <v>533</v>
      </c>
      <c r="D530" s="8">
        <v>1956</v>
      </c>
      <c r="E530" s="29">
        <v>9.4</v>
      </c>
      <c r="F530" s="9" t="s">
        <v>11</v>
      </c>
      <c r="G530" s="10">
        <v>7</v>
      </c>
    </row>
    <row r="531" spans="2:7" ht="27" customHeight="1" x14ac:dyDescent="0.3">
      <c r="B531" s="6">
        <v>1528</v>
      </c>
      <c r="C531" s="7" t="s">
        <v>534</v>
      </c>
      <c r="D531" s="8">
        <v>2007</v>
      </c>
      <c r="E531" s="29">
        <v>7.5</v>
      </c>
      <c r="F531" s="9" t="s">
        <v>9</v>
      </c>
      <c r="G531" s="10">
        <v>7</v>
      </c>
    </row>
    <row r="532" spans="2:7" ht="27" customHeight="1" x14ac:dyDescent="0.3">
      <c r="B532" s="6">
        <v>1529</v>
      </c>
      <c r="C532" s="7" t="s">
        <v>535</v>
      </c>
      <c r="D532" s="8">
        <v>1995</v>
      </c>
      <c r="E532" s="29">
        <v>8.6</v>
      </c>
      <c r="F532" s="9" t="s">
        <v>25</v>
      </c>
      <c r="G532" s="10">
        <v>7</v>
      </c>
    </row>
    <row r="533" spans="2:7" ht="27" customHeight="1" x14ac:dyDescent="0.3">
      <c r="B533" s="6">
        <v>1530</v>
      </c>
      <c r="C533" s="7" t="s">
        <v>536</v>
      </c>
      <c r="D533" s="8">
        <v>1940</v>
      </c>
      <c r="E533" s="29">
        <v>9.1999999999999993</v>
      </c>
      <c r="F533" s="9" t="s">
        <v>17</v>
      </c>
      <c r="G533" s="10">
        <v>5</v>
      </c>
    </row>
    <row r="534" spans="2:7" ht="27" customHeight="1" x14ac:dyDescent="0.3">
      <c r="B534" s="6">
        <v>1531</v>
      </c>
      <c r="C534" s="7" t="s">
        <v>537</v>
      </c>
      <c r="D534" s="8">
        <v>1941</v>
      </c>
      <c r="E534" s="29">
        <v>9.4</v>
      </c>
      <c r="F534" s="9" t="s">
        <v>17</v>
      </c>
      <c r="G534" s="10">
        <v>5</v>
      </c>
    </row>
    <row r="535" spans="2:7" ht="27" customHeight="1" x14ac:dyDescent="0.3">
      <c r="B535" s="6">
        <v>1532</v>
      </c>
      <c r="C535" s="7" t="s">
        <v>538</v>
      </c>
      <c r="D535" s="8">
        <v>1998</v>
      </c>
      <c r="E535" s="29">
        <v>8</v>
      </c>
      <c r="F535" s="9" t="s">
        <v>13</v>
      </c>
      <c r="G535" s="10">
        <v>5</v>
      </c>
    </row>
    <row r="536" spans="2:7" ht="27" customHeight="1" x14ac:dyDescent="0.3">
      <c r="B536" s="6">
        <v>1533</v>
      </c>
      <c r="C536" s="7" t="s">
        <v>539</v>
      </c>
      <c r="D536" s="8">
        <v>2011</v>
      </c>
      <c r="E536" s="29">
        <v>7.2</v>
      </c>
      <c r="F536" s="9" t="s">
        <v>9</v>
      </c>
      <c r="G536" s="10">
        <v>5</v>
      </c>
    </row>
    <row r="537" spans="2:7" ht="27" customHeight="1" x14ac:dyDescent="0.3">
      <c r="B537" s="6">
        <v>1534</v>
      </c>
      <c r="C537" s="7" t="s">
        <v>540</v>
      </c>
      <c r="D537" s="8">
        <v>1948</v>
      </c>
      <c r="E537" s="29">
        <v>9</v>
      </c>
      <c r="F537" s="9" t="s">
        <v>41</v>
      </c>
      <c r="G537" s="10">
        <v>5</v>
      </c>
    </row>
    <row r="538" spans="2:7" ht="27" customHeight="1" x14ac:dyDescent="0.3">
      <c r="B538" s="6">
        <v>1535</v>
      </c>
      <c r="C538" s="7" t="s">
        <v>541</v>
      </c>
      <c r="D538" s="8">
        <v>1987</v>
      </c>
      <c r="E538" s="29">
        <v>7.9</v>
      </c>
      <c r="F538" s="9" t="s">
        <v>7</v>
      </c>
      <c r="G538" s="10">
        <v>5</v>
      </c>
    </row>
    <row r="539" spans="2:7" ht="27" customHeight="1" x14ac:dyDescent="0.3">
      <c r="B539" s="6">
        <v>1536</v>
      </c>
      <c r="C539" s="7" t="s">
        <v>542</v>
      </c>
      <c r="D539" s="8">
        <v>1960</v>
      </c>
      <c r="E539" s="29">
        <v>9.4</v>
      </c>
      <c r="F539" s="9" t="s">
        <v>11</v>
      </c>
      <c r="G539" s="10">
        <v>5</v>
      </c>
    </row>
    <row r="540" spans="2:7" ht="27" customHeight="1" x14ac:dyDescent="0.3">
      <c r="B540" s="6">
        <v>1537</v>
      </c>
      <c r="C540" s="7" t="s">
        <v>543</v>
      </c>
      <c r="D540" s="8">
        <v>1976</v>
      </c>
      <c r="E540" s="29">
        <v>8</v>
      </c>
      <c r="F540" s="9" t="s">
        <v>7</v>
      </c>
      <c r="G540" s="10">
        <v>5</v>
      </c>
    </row>
    <row r="541" spans="2:7" ht="27" customHeight="1" x14ac:dyDescent="0.3">
      <c r="B541" s="6">
        <v>1538</v>
      </c>
      <c r="C541" s="7" t="s">
        <v>544</v>
      </c>
      <c r="D541" s="8">
        <v>1945</v>
      </c>
      <c r="E541" s="29">
        <v>9.3000000000000007</v>
      </c>
      <c r="F541" s="9" t="s">
        <v>11</v>
      </c>
      <c r="G541" s="10">
        <v>5</v>
      </c>
    </row>
    <row r="542" spans="2:7" ht="27" customHeight="1" x14ac:dyDescent="0.3">
      <c r="B542" s="6">
        <v>1539</v>
      </c>
      <c r="C542" s="7" t="s">
        <v>545</v>
      </c>
      <c r="D542" s="8">
        <v>1968</v>
      </c>
      <c r="E542" s="29">
        <v>8.6</v>
      </c>
      <c r="F542" s="9" t="s">
        <v>25</v>
      </c>
      <c r="G542" s="10">
        <v>5</v>
      </c>
    </row>
    <row r="543" spans="2:7" ht="27" customHeight="1" x14ac:dyDescent="0.3">
      <c r="B543" s="6">
        <v>1540</v>
      </c>
      <c r="C543" s="7" t="s">
        <v>546</v>
      </c>
      <c r="D543" s="8">
        <v>1933</v>
      </c>
      <c r="E543" s="29">
        <v>8.4</v>
      </c>
      <c r="F543" s="9" t="s">
        <v>25</v>
      </c>
      <c r="G543" s="10">
        <v>5</v>
      </c>
    </row>
    <row r="544" spans="2:7" ht="27" customHeight="1" x14ac:dyDescent="0.3">
      <c r="B544" s="6">
        <v>1541</v>
      </c>
      <c r="C544" s="7" t="s">
        <v>547</v>
      </c>
      <c r="D544" s="8">
        <v>1962</v>
      </c>
      <c r="E544" s="29">
        <v>7.8</v>
      </c>
      <c r="F544" s="9" t="s">
        <v>7</v>
      </c>
      <c r="G544" s="10">
        <v>5</v>
      </c>
    </row>
    <row r="545" spans="2:7" ht="27" customHeight="1" x14ac:dyDescent="0.3">
      <c r="B545" s="6">
        <v>1542</v>
      </c>
      <c r="C545" s="7" t="s">
        <v>548</v>
      </c>
      <c r="D545" s="8">
        <v>1952</v>
      </c>
      <c r="E545" s="29">
        <v>7.9</v>
      </c>
      <c r="F545" s="9" t="s">
        <v>41</v>
      </c>
      <c r="G545" s="10">
        <v>5</v>
      </c>
    </row>
    <row r="546" spans="2:7" ht="27" customHeight="1" x14ac:dyDescent="0.3">
      <c r="B546" s="6">
        <v>1543</v>
      </c>
      <c r="C546" s="7" t="s">
        <v>549</v>
      </c>
      <c r="D546" s="8">
        <v>1960</v>
      </c>
      <c r="E546" s="29">
        <v>9.4</v>
      </c>
      <c r="F546" s="9" t="s">
        <v>44</v>
      </c>
      <c r="G546" s="10">
        <v>5</v>
      </c>
    </row>
    <row r="547" spans="2:7" ht="27" customHeight="1" x14ac:dyDescent="0.3">
      <c r="B547" s="6">
        <v>1544</v>
      </c>
      <c r="C547" s="7" t="s">
        <v>550</v>
      </c>
      <c r="D547" s="8">
        <v>1969</v>
      </c>
      <c r="E547" s="29">
        <v>8.5</v>
      </c>
      <c r="F547" s="9" t="s">
        <v>7</v>
      </c>
      <c r="G547" s="10">
        <v>4</v>
      </c>
    </row>
    <row r="548" spans="2:7" ht="27" customHeight="1" x14ac:dyDescent="0.3">
      <c r="B548" s="6">
        <v>1545</v>
      </c>
      <c r="C548" s="7" t="s">
        <v>551</v>
      </c>
      <c r="D548" s="8">
        <v>1930</v>
      </c>
      <c r="E548" s="29">
        <v>9.4</v>
      </c>
      <c r="F548" s="9" t="s">
        <v>11</v>
      </c>
      <c r="G548" s="10">
        <v>4</v>
      </c>
    </row>
    <row r="549" spans="2:7" ht="27" customHeight="1" x14ac:dyDescent="0.3">
      <c r="B549" s="6">
        <v>1546</v>
      </c>
      <c r="C549" s="7" t="s">
        <v>552</v>
      </c>
      <c r="D549" s="8">
        <v>1967</v>
      </c>
      <c r="E549" s="29">
        <v>7.4</v>
      </c>
      <c r="F549" s="9" t="s">
        <v>13</v>
      </c>
      <c r="G549" s="10">
        <v>4</v>
      </c>
    </row>
    <row r="550" spans="2:7" ht="27" customHeight="1" x14ac:dyDescent="0.3">
      <c r="B550" s="6">
        <v>1547</v>
      </c>
      <c r="C550" s="7" t="s">
        <v>553</v>
      </c>
      <c r="D550" s="8">
        <v>1942</v>
      </c>
      <c r="E550" s="29">
        <v>9.1</v>
      </c>
      <c r="F550" s="9" t="s">
        <v>44</v>
      </c>
      <c r="G550" s="10">
        <v>4</v>
      </c>
    </row>
    <row r="551" spans="2:7" ht="27" customHeight="1" x14ac:dyDescent="0.3">
      <c r="B551" s="6">
        <v>1548</v>
      </c>
      <c r="C551" s="7" t="s">
        <v>554</v>
      </c>
      <c r="D551" s="8">
        <v>1960</v>
      </c>
      <c r="E551" s="29">
        <v>7.9</v>
      </c>
      <c r="F551" s="9" t="s">
        <v>41</v>
      </c>
      <c r="G551" s="10">
        <v>4</v>
      </c>
    </row>
    <row r="552" spans="2:7" ht="27" customHeight="1" x14ac:dyDescent="0.3">
      <c r="B552" s="6">
        <v>1549</v>
      </c>
      <c r="C552" s="7" t="s">
        <v>555</v>
      </c>
      <c r="D552" s="8">
        <v>1995</v>
      </c>
      <c r="E552" s="29">
        <v>8</v>
      </c>
      <c r="F552" s="9" t="s">
        <v>17</v>
      </c>
      <c r="G552" s="10">
        <v>4</v>
      </c>
    </row>
    <row r="553" spans="2:7" ht="27" customHeight="1" x14ac:dyDescent="0.3">
      <c r="B553" s="6">
        <v>1550</v>
      </c>
      <c r="C553" s="7" t="s">
        <v>556</v>
      </c>
      <c r="D553" s="8">
        <v>1924</v>
      </c>
      <c r="E553" s="29">
        <v>8.9</v>
      </c>
      <c r="F553" s="9" t="s">
        <v>44</v>
      </c>
      <c r="G553" s="10">
        <v>4</v>
      </c>
    </row>
    <row r="554" spans="2:7" ht="27" customHeight="1" x14ac:dyDescent="0.3">
      <c r="B554" s="6">
        <v>1551</v>
      </c>
      <c r="C554" s="7" t="s">
        <v>557</v>
      </c>
      <c r="D554" s="8">
        <v>2001</v>
      </c>
      <c r="E554" s="29">
        <v>8.4</v>
      </c>
      <c r="F554" s="9" t="s">
        <v>9</v>
      </c>
      <c r="G554" s="10">
        <v>4</v>
      </c>
    </row>
    <row r="555" spans="2:7" ht="27" customHeight="1" x14ac:dyDescent="0.3">
      <c r="B555" s="6">
        <v>1552</v>
      </c>
      <c r="C555" s="7" t="s">
        <v>558</v>
      </c>
      <c r="D555" s="8">
        <v>2004</v>
      </c>
      <c r="E555" s="29">
        <v>7.7</v>
      </c>
      <c r="F555" s="9" t="s">
        <v>9</v>
      </c>
      <c r="G555" s="10">
        <v>4</v>
      </c>
    </row>
    <row r="556" spans="2:7" ht="27" customHeight="1" x14ac:dyDescent="0.3">
      <c r="B556" s="6">
        <v>1553</v>
      </c>
      <c r="C556" s="7" t="s">
        <v>559</v>
      </c>
      <c r="D556" s="8">
        <v>1946</v>
      </c>
      <c r="E556" s="29">
        <v>8.1</v>
      </c>
      <c r="F556" s="9" t="s">
        <v>17</v>
      </c>
      <c r="G556" s="10">
        <v>3</v>
      </c>
    </row>
    <row r="557" spans="2:7" ht="27" customHeight="1" x14ac:dyDescent="0.3">
      <c r="B557" s="6">
        <v>1554</v>
      </c>
      <c r="C557" s="7" t="s">
        <v>560</v>
      </c>
      <c r="D557" s="8">
        <v>2005</v>
      </c>
      <c r="E557" s="29">
        <v>7.8</v>
      </c>
      <c r="F557" s="9" t="s">
        <v>7</v>
      </c>
      <c r="G557" s="10">
        <v>3</v>
      </c>
    </row>
    <row r="558" spans="2:7" ht="27" customHeight="1" x14ac:dyDescent="0.3">
      <c r="B558" s="6">
        <v>1555</v>
      </c>
      <c r="C558" s="7" t="s">
        <v>561</v>
      </c>
      <c r="D558" s="8">
        <v>1954</v>
      </c>
      <c r="E558" s="29">
        <v>9.4</v>
      </c>
      <c r="F558" s="9" t="s">
        <v>11</v>
      </c>
      <c r="G558" s="10">
        <v>3</v>
      </c>
    </row>
    <row r="559" spans="2:7" ht="27" customHeight="1" x14ac:dyDescent="0.3">
      <c r="B559" s="6">
        <v>1556</v>
      </c>
      <c r="C559" s="7" t="s">
        <v>562</v>
      </c>
      <c r="D559" s="8">
        <v>1951</v>
      </c>
      <c r="E559" s="29">
        <v>8.9</v>
      </c>
      <c r="F559" s="9" t="s">
        <v>25</v>
      </c>
      <c r="G559" s="10">
        <v>3</v>
      </c>
    </row>
    <row r="560" spans="2:7" ht="27" customHeight="1" x14ac:dyDescent="0.3">
      <c r="B560" s="6">
        <v>1557</v>
      </c>
      <c r="C560" s="7" t="s">
        <v>563</v>
      </c>
      <c r="D560" s="8">
        <v>1962</v>
      </c>
      <c r="E560" s="29">
        <v>8.9</v>
      </c>
      <c r="F560" s="9" t="s">
        <v>17</v>
      </c>
      <c r="G560" s="10">
        <v>3</v>
      </c>
    </row>
    <row r="561" spans="2:7" ht="27" customHeight="1" x14ac:dyDescent="0.3">
      <c r="B561" s="6">
        <v>1558</v>
      </c>
      <c r="C561" s="7" t="s">
        <v>564</v>
      </c>
      <c r="D561" s="8">
        <v>1930</v>
      </c>
      <c r="E561" s="29">
        <v>8.8000000000000007</v>
      </c>
      <c r="F561" s="9" t="s">
        <v>44</v>
      </c>
      <c r="G561" s="10">
        <v>3</v>
      </c>
    </row>
    <row r="562" spans="2:7" ht="27" customHeight="1" x14ac:dyDescent="0.3">
      <c r="B562" s="6">
        <v>1559</v>
      </c>
      <c r="C562" s="7" t="s">
        <v>565</v>
      </c>
      <c r="D562" s="8">
        <v>1942</v>
      </c>
      <c r="E562" s="29">
        <v>9.4</v>
      </c>
      <c r="F562" s="9" t="s">
        <v>11</v>
      </c>
      <c r="G562" s="10">
        <v>3</v>
      </c>
    </row>
    <row r="563" spans="2:7" ht="27" customHeight="1" x14ac:dyDescent="0.3">
      <c r="B563" s="6">
        <v>1560</v>
      </c>
      <c r="C563" s="7" t="s">
        <v>566</v>
      </c>
      <c r="D563" s="8">
        <v>2003</v>
      </c>
      <c r="E563" s="29">
        <v>7.8</v>
      </c>
      <c r="F563" s="9" t="s">
        <v>17</v>
      </c>
      <c r="G563" s="10">
        <v>3</v>
      </c>
    </row>
    <row r="564" spans="2:7" ht="27" customHeight="1" x14ac:dyDescent="0.3">
      <c r="B564" s="6">
        <v>1561</v>
      </c>
      <c r="C564" s="7" t="s">
        <v>567</v>
      </c>
      <c r="D564" s="8">
        <v>1958</v>
      </c>
      <c r="E564" s="29">
        <v>8.3000000000000007</v>
      </c>
      <c r="F564" s="9" t="s">
        <v>7</v>
      </c>
      <c r="G564" s="10">
        <v>9</v>
      </c>
    </row>
    <row r="565" spans="2:7" ht="27" customHeight="1" x14ac:dyDescent="0.3">
      <c r="B565" s="6">
        <v>1562</v>
      </c>
      <c r="C565" s="7" t="s">
        <v>568</v>
      </c>
      <c r="D565" s="8">
        <v>1955</v>
      </c>
      <c r="E565" s="29">
        <v>8.4</v>
      </c>
      <c r="F565" s="9" t="s">
        <v>25</v>
      </c>
      <c r="G565" s="10">
        <v>9</v>
      </c>
    </row>
    <row r="566" spans="2:7" ht="27" customHeight="1" x14ac:dyDescent="0.3">
      <c r="B566" s="6">
        <v>1563</v>
      </c>
      <c r="C566" s="7" t="s">
        <v>569</v>
      </c>
      <c r="D566" s="8">
        <v>1999</v>
      </c>
      <c r="E566" s="29">
        <v>7.2</v>
      </c>
      <c r="F566" s="9" t="s">
        <v>9</v>
      </c>
      <c r="G566" s="10">
        <v>9</v>
      </c>
    </row>
    <row r="567" spans="2:7" ht="27" customHeight="1" x14ac:dyDescent="0.3">
      <c r="B567" s="6">
        <v>1564</v>
      </c>
      <c r="C567" s="7" t="s">
        <v>570</v>
      </c>
      <c r="D567" s="8">
        <v>1960</v>
      </c>
      <c r="E567" s="29">
        <v>8.9</v>
      </c>
      <c r="F567" s="9" t="s">
        <v>7</v>
      </c>
      <c r="G567" s="10">
        <v>9</v>
      </c>
    </row>
    <row r="568" spans="2:7" ht="27" customHeight="1" x14ac:dyDescent="0.3">
      <c r="B568" s="6">
        <v>1565</v>
      </c>
      <c r="C568" s="7" t="s">
        <v>571</v>
      </c>
      <c r="D568" s="8">
        <v>1979</v>
      </c>
      <c r="E568" s="29">
        <v>8</v>
      </c>
      <c r="F568" s="9" t="s">
        <v>17</v>
      </c>
      <c r="G568" s="10">
        <v>9</v>
      </c>
    </row>
    <row r="569" spans="2:7" ht="27" customHeight="1" x14ac:dyDescent="0.3">
      <c r="B569" s="6">
        <v>1566</v>
      </c>
      <c r="C569" s="7" t="s">
        <v>572</v>
      </c>
      <c r="D569" s="8">
        <v>1978</v>
      </c>
      <c r="E569" s="29">
        <v>7.8</v>
      </c>
      <c r="F569" s="9" t="s">
        <v>41</v>
      </c>
      <c r="G569" s="10">
        <v>9</v>
      </c>
    </row>
    <row r="570" spans="2:7" ht="27" customHeight="1" x14ac:dyDescent="0.3">
      <c r="B570" s="6">
        <v>1567</v>
      </c>
      <c r="C570" s="7" t="s">
        <v>573</v>
      </c>
      <c r="D570" s="8">
        <v>1934</v>
      </c>
      <c r="E570" s="29">
        <v>8.9</v>
      </c>
      <c r="F570" s="9" t="s">
        <v>44</v>
      </c>
      <c r="G570" s="10">
        <v>6</v>
      </c>
    </row>
    <row r="571" spans="2:7" ht="27" customHeight="1" x14ac:dyDescent="0.3">
      <c r="B571" s="6">
        <v>1568</v>
      </c>
      <c r="C571" s="7" t="s">
        <v>574</v>
      </c>
      <c r="D571" s="8">
        <v>1941</v>
      </c>
      <c r="E571" s="29">
        <v>7.8</v>
      </c>
      <c r="F571" s="9" t="s">
        <v>17</v>
      </c>
      <c r="G571" s="10">
        <v>6</v>
      </c>
    </row>
    <row r="572" spans="2:7" ht="27" customHeight="1" x14ac:dyDescent="0.3">
      <c r="B572" s="6">
        <v>1569</v>
      </c>
      <c r="C572" s="7" t="s">
        <v>575</v>
      </c>
      <c r="D572" s="8">
        <v>1931</v>
      </c>
      <c r="E572" s="29">
        <v>7.9</v>
      </c>
      <c r="F572" s="9" t="s">
        <v>41</v>
      </c>
      <c r="G572" s="10">
        <v>6</v>
      </c>
    </row>
    <row r="573" spans="2:7" ht="27" customHeight="1" x14ac:dyDescent="0.3">
      <c r="B573" s="6">
        <v>1570</v>
      </c>
      <c r="C573" s="7" t="s">
        <v>576</v>
      </c>
      <c r="D573" s="8">
        <v>1985</v>
      </c>
      <c r="E573" s="29">
        <v>8.6</v>
      </c>
      <c r="F573" s="9" t="s">
        <v>44</v>
      </c>
      <c r="G573" s="10">
        <v>6</v>
      </c>
    </row>
    <row r="574" spans="2:7" ht="27" customHeight="1" x14ac:dyDescent="0.3">
      <c r="B574" s="6">
        <v>1571</v>
      </c>
      <c r="C574" s="7" t="s">
        <v>577</v>
      </c>
      <c r="D574" s="8">
        <v>1949</v>
      </c>
      <c r="E574" s="29">
        <v>8.6999999999999993</v>
      </c>
      <c r="F574" s="9" t="s">
        <v>25</v>
      </c>
      <c r="G574" s="10">
        <v>6</v>
      </c>
    </row>
    <row r="575" spans="2:7" ht="27" customHeight="1" x14ac:dyDescent="0.3">
      <c r="B575" s="6">
        <v>1572</v>
      </c>
      <c r="C575" s="7" t="s">
        <v>578</v>
      </c>
      <c r="D575" s="8">
        <v>1976</v>
      </c>
      <c r="E575" s="29">
        <v>9.4</v>
      </c>
      <c r="F575" s="9" t="s">
        <v>11</v>
      </c>
      <c r="G575" s="10">
        <v>6</v>
      </c>
    </row>
    <row r="576" spans="2:7" ht="27" customHeight="1" x14ac:dyDescent="0.3">
      <c r="B576" s="6">
        <v>1573</v>
      </c>
      <c r="C576" s="7" t="s">
        <v>579</v>
      </c>
      <c r="D576" s="8">
        <v>1928</v>
      </c>
      <c r="E576" s="29">
        <v>7.9</v>
      </c>
      <c r="F576" s="9" t="s">
        <v>7</v>
      </c>
      <c r="G576" s="10">
        <v>6</v>
      </c>
    </row>
    <row r="577" spans="2:7" ht="27" customHeight="1" x14ac:dyDescent="0.3">
      <c r="B577" s="6">
        <v>1574</v>
      </c>
      <c r="C577" s="7" t="s">
        <v>580</v>
      </c>
      <c r="D577" s="8">
        <v>1989</v>
      </c>
      <c r="E577" s="29">
        <v>7.8</v>
      </c>
      <c r="F577" s="9" t="s">
        <v>7</v>
      </c>
      <c r="G577" s="10">
        <v>6</v>
      </c>
    </row>
    <row r="578" spans="2:7" ht="27" customHeight="1" x14ac:dyDescent="0.3">
      <c r="B578" s="6">
        <v>1575</v>
      </c>
      <c r="C578" s="7" t="s">
        <v>581</v>
      </c>
      <c r="D578" s="8">
        <v>1994</v>
      </c>
      <c r="E578" s="29">
        <v>9.4</v>
      </c>
      <c r="F578" s="9" t="s">
        <v>11</v>
      </c>
      <c r="G578" s="10">
        <v>6</v>
      </c>
    </row>
    <row r="579" spans="2:7" ht="27" customHeight="1" x14ac:dyDescent="0.3">
      <c r="B579" s="6">
        <v>1576</v>
      </c>
      <c r="C579" s="7" t="s">
        <v>582</v>
      </c>
      <c r="D579" s="8">
        <v>1936</v>
      </c>
      <c r="E579" s="29">
        <v>9.4</v>
      </c>
      <c r="F579" s="9" t="s">
        <v>44</v>
      </c>
      <c r="G579" s="10">
        <v>4</v>
      </c>
    </row>
    <row r="580" spans="2:7" ht="27" customHeight="1" x14ac:dyDescent="0.3">
      <c r="B580" s="6">
        <v>1577</v>
      </c>
      <c r="C580" s="7" t="s">
        <v>583</v>
      </c>
      <c r="D580" s="8">
        <v>1937</v>
      </c>
      <c r="E580" s="29">
        <v>8.4</v>
      </c>
      <c r="F580" s="9" t="s">
        <v>25</v>
      </c>
      <c r="G580" s="10">
        <v>4</v>
      </c>
    </row>
    <row r="581" spans="2:7" ht="27" customHeight="1" x14ac:dyDescent="0.3">
      <c r="B581" s="6">
        <v>1578</v>
      </c>
      <c r="C581" s="7" t="s">
        <v>584</v>
      </c>
      <c r="D581" s="8">
        <v>1957</v>
      </c>
      <c r="E581" s="29">
        <v>8.6</v>
      </c>
      <c r="F581" s="9" t="s">
        <v>17</v>
      </c>
      <c r="G581" s="10">
        <v>4</v>
      </c>
    </row>
    <row r="582" spans="2:7" ht="27" customHeight="1" x14ac:dyDescent="0.3">
      <c r="B582" s="6">
        <v>1579</v>
      </c>
      <c r="C582" s="7" t="s">
        <v>585</v>
      </c>
      <c r="D582" s="8">
        <v>1991</v>
      </c>
      <c r="E582" s="29">
        <v>7.9</v>
      </c>
      <c r="F582" s="9" t="s">
        <v>41</v>
      </c>
      <c r="G582" s="10">
        <v>4</v>
      </c>
    </row>
    <row r="583" spans="2:7" ht="27" customHeight="1" x14ac:dyDescent="0.3">
      <c r="B583" s="6">
        <v>1580</v>
      </c>
      <c r="C583" s="7" t="s">
        <v>586</v>
      </c>
      <c r="D583" s="8">
        <v>2004</v>
      </c>
      <c r="E583" s="29">
        <v>7.7</v>
      </c>
      <c r="F583" s="9" t="s">
        <v>13</v>
      </c>
      <c r="G583" s="10">
        <v>4</v>
      </c>
    </row>
    <row r="584" spans="2:7" ht="27" customHeight="1" x14ac:dyDescent="0.3">
      <c r="B584" s="6">
        <v>1581</v>
      </c>
      <c r="C584" s="7" t="s">
        <v>587</v>
      </c>
      <c r="D584" s="8">
        <v>2003</v>
      </c>
      <c r="E584" s="29">
        <v>7.6</v>
      </c>
      <c r="F584" s="9" t="s">
        <v>9</v>
      </c>
      <c r="G584" s="10">
        <v>4</v>
      </c>
    </row>
    <row r="585" spans="2:7" ht="27" customHeight="1" x14ac:dyDescent="0.3">
      <c r="B585" s="6">
        <v>1582</v>
      </c>
      <c r="C585" s="7" t="s">
        <v>588</v>
      </c>
      <c r="D585" s="8">
        <v>1982</v>
      </c>
      <c r="E585" s="29">
        <v>9.1</v>
      </c>
      <c r="F585" s="9" t="s">
        <v>44</v>
      </c>
      <c r="G585" s="10">
        <v>4</v>
      </c>
    </row>
    <row r="586" spans="2:7" ht="27" customHeight="1" x14ac:dyDescent="0.3">
      <c r="B586" s="6">
        <v>1583</v>
      </c>
      <c r="C586" s="7" t="s">
        <v>589</v>
      </c>
      <c r="D586" s="8">
        <v>1995</v>
      </c>
      <c r="E586" s="29">
        <v>7.8</v>
      </c>
      <c r="F586" s="9" t="s">
        <v>9</v>
      </c>
      <c r="G586" s="10">
        <v>4</v>
      </c>
    </row>
    <row r="587" spans="2:7" ht="27" customHeight="1" x14ac:dyDescent="0.3">
      <c r="B587" s="6">
        <v>1584</v>
      </c>
      <c r="C587" s="7" t="s">
        <v>590</v>
      </c>
      <c r="D587" s="8">
        <v>1999</v>
      </c>
      <c r="E587" s="29">
        <v>7.5</v>
      </c>
      <c r="F587" s="9" t="s">
        <v>9</v>
      </c>
      <c r="G587" s="10">
        <v>4</v>
      </c>
    </row>
    <row r="588" spans="2:7" ht="27" customHeight="1" x14ac:dyDescent="0.3">
      <c r="B588" s="6">
        <v>1585</v>
      </c>
      <c r="C588" s="7" t="s">
        <v>591</v>
      </c>
      <c r="D588" s="8">
        <v>1992</v>
      </c>
      <c r="E588" s="29">
        <v>8.6999999999999993</v>
      </c>
      <c r="F588" s="9" t="s">
        <v>25</v>
      </c>
      <c r="G588" s="10">
        <v>4</v>
      </c>
    </row>
    <row r="589" spans="2:7" ht="27" customHeight="1" x14ac:dyDescent="0.3">
      <c r="B589" s="6">
        <v>1586</v>
      </c>
      <c r="C589" s="7" t="s">
        <v>592</v>
      </c>
      <c r="D589" s="8">
        <v>1996</v>
      </c>
      <c r="E589" s="29">
        <v>9.1</v>
      </c>
      <c r="F589" s="9" t="s">
        <v>44</v>
      </c>
      <c r="G589" s="10">
        <v>6</v>
      </c>
    </row>
    <row r="590" spans="2:7" ht="27" customHeight="1" x14ac:dyDescent="0.3">
      <c r="B590" s="6">
        <v>1587</v>
      </c>
      <c r="C590" s="7" t="s">
        <v>593</v>
      </c>
      <c r="D590" s="8">
        <v>1957</v>
      </c>
      <c r="E590" s="29">
        <v>9.3000000000000007</v>
      </c>
      <c r="F590" s="9" t="s">
        <v>7</v>
      </c>
      <c r="G590" s="10">
        <v>6</v>
      </c>
    </row>
    <row r="591" spans="2:7" ht="27" customHeight="1" x14ac:dyDescent="0.3">
      <c r="B591" s="6">
        <v>1588</v>
      </c>
      <c r="C591" s="7" t="s">
        <v>594</v>
      </c>
      <c r="D591" s="8">
        <v>1975</v>
      </c>
      <c r="E591" s="29">
        <v>8.9</v>
      </c>
      <c r="F591" s="9" t="s">
        <v>13</v>
      </c>
      <c r="G591" s="10">
        <v>6</v>
      </c>
    </row>
    <row r="592" spans="2:7" ht="27" customHeight="1" x14ac:dyDescent="0.3">
      <c r="B592" s="6">
        <v>1589</v>
      </c>
      <c r="C592" s="7" t="s">
        <v>595</v>
      </c>
      <c r="D592" s="8">
        <v>1956</v>
      </c>
      <c r="E592" s="29">
        <v>8.1999999999999993</v>
      </c>
      <c r="F592" s="9" t="s">
        <v>41</v>
      </c>
      <c r="G592" s="10">
        <v>6</v>
      </c>
    </row>
    <row r="593" spans="2:7" ht="27" customHeight="1" x14ac:dyDescent="0.3">
      <c r="B593" s="6">
        <v>1590</v>
      </c>
      <c r="C593" s="7" t="s">
        <v>596</v>
      </c>
      <c r="D593" s="8">
        <v>1958</v>
      </c>
      <c r="E593" s="29">
        <v>9.5</v>
      </c>
      <c r="F593" s="9" t="s">
        <v>17</v>
      </c>
      <c r="G593" s="10">
        <v>6</v>
      </c>
    </row>
    <row r="594" spans="2:7" ht="27" customHeight="1" x14ac:dyDescent="0.3">
      <c r="B594" s="6">
        <v>1591</v>
      </c>
      <c r="C594" s="7" t="s">
        <v>597</v>
      </c>
      <c r="D594" s="8">
        <v>1936</v>
      </c>
      <c r="E594" s="29">
        <v>8.9</v>
      </c>
      <c r="F594" s="9" t="s">
        <v>25</v>
      </c>
      <c r="G594" s="10">
        <v>6</v>
      </c>
    </row>
    <row r="595" spans="2:7" ht="27" customHeight="1" x14ac:dyDescent="0.3">
      <c r="B595" s="6">
        <v>1592</v>
      </c>
      <c r="C595" s="7" t="s">
        <v>598</v>
      </c>
      <c r="D595" s="8">
        <v>1975</v>
      </c>
      <c r="E595" s="29">
        <v>9.4</v>
      </c>
      <c r="F595" s="9" t="s">
        <v>11</v>
      </c>
      <c r="G595" s="10">
        <v>6</v>
      </c>
    </row>
    <row r="596" spans="2:7" ht="27" customHeight="1" x14ac:dyDescent="0.3">
      <c r="B596" s="6">
        <v>1593</v>
      </c>
      <c r="C596" s="7" t="s">
        <v>599</v>
      </c>
      <c r="D596" s="8">
        <v>1981</v>
      </c>
      <c r="E596" s="29">
        <v>7.5</v>
      </c>
      <c r="F596" s="9" t="s">
        <v>13</v>
      </c>
      <c r="G596" s="10">
        <v>7</v>
      </c>
    </row>
    <row r="597" spans="2:7" ht="27" customHeight="1" x14ac:dyDescent="0.3">
      <c r="B597" s="6">
        <v>1594</v>
      </c>
      <c r="C597" s="7" t="s">
        <v>600</v>
      </c>
      <c r="D597" s="8">
        <v>1951</v>
      </c>
      <c r="E597" s="29">
        <v>8.9</v>
      </c>
      <c r="F597" s="9" t="s">
        <v>25</v>
      </c>
      <c r="G597" s="10">
        <v>7</v>
      </c>
    </row>
    <row r="598" spans="2:7" ht="27" customHeight="1" x14ac:dyDescent="0.3">
      <c r="B598" s="6">
        <v>1595</v>
      </c>
      <c r="C598" s="7" t="s">
        <v>601</v>
      </c>
      <c r="D598" s="8">
        <v>1984</v>
      </c>
      <c r="E598" s="29">
        <v>7.9</v>
      </c>
      <c r="F598" s="9" t="s">
        <v>7</v>
      </c>
      <c r="G598" s="10">
        <v>7</v>
      </c>
    </row>
    <row r="599" spans="2:7" ht="27" customHeight="1" x14ac:dyDescent="0.3">
      <c r="B599" s="6">
        <v>1596</v>
      </c>
      <c r="C599" s="7" t="s">
        <v>602</v>
      </c>
      <c r="D599" s="8">
        <v>1964</v>
      </c>
      <c r="E599" s="29">
        <v>8</v>
      </c>
      <c r="F599" s="9" t="s">
        <v>17</v>
      </c>
      <c r="G599" s="10">
        <v>7</v>
      </c>
    </row>
    <row r="600" spans="2:7" ht="27" customHeight="1" x14ac:dyDescent="0.3">
      <c r="B600" s="6">
        <v>1597</v>
      </c>
      <c r="C600" s="7" t="s">
        <v>603</v>
      </c>
      <c r="D600" s="8">
        <v>1951</v>
      </c>
      <c r="E600" s="29">
        <v>9.4</v>
      </c>
      <c r="F600" s="9" t="s">
        <v>41</v>
      </c>
      <c r="G600" s="10">
        <v>7</v>
      </c>
    </row>
    <row r="601" spans="2:7" ht="27" customHeight="1" x14ac:dyDescent="0.3">
      <c r="B601" s="6">
        <v>1598</v>
      </c>
      <c r="C601" s="7" t="s">
        <v>604</v>
      </c>
      <c r="D601" s="8">
        <v>1944</v>
      </c>
      <c r="E601" s="29">
        <v>8.6999999999999993</v>
      </c>
      <c r="F601" s="9" t="s">
        <v>41</v>
      </c>
      <c r="G601" s="10">
        <v>7</v>
      </c>
    </row>
    <row r="602" spans="2:7" ht="27" customHeight="1" x14ac:dyDescent="0.3">
      <c r="B602" s="6">
        <v>1599</v>
      </c>
      <c r="C602" s="7" t="s">
        <v>605</v>
      </c>
      <c r="D602" s="8">
        <v>1988</v>
      </c>
      <c r="E602" s="29">
        <v>7.7</v>
      </c>
      <c r="F602" s="9" t="s">
        <v>9</v>
      </c>
      <c r="G602" s="10">
        <v>7</v>
      </c>
    </row>
    <row r="603" spans="2:7" ht="27" customHeight="1" x14ac:dyDescent="0.3">
      <c r="B603" s="6">
        <v>1600</v>
      </c>
      <c r="C603" s="7" t="s">
        <v>606</v>
      </c>
      <c r="D603" s="8">
        <v>1986</v>
      </c>
      <c r="E603" s="29">
        <v>8.6</v>
      </c>
      <c r="F603" s="9" t="s">
        <v>25</v>
      </c>
      <c r="G603" s="10">
        <v>7</v>
      </c>
    </row>
    <row r="604" spans="2:7" ht="27" customHeight="1" x14ac:dyDescent="0.3">
      <c r="B604" s="6">
        <v>1601</v>
      </c>
      <c r="C604" s="7" t="s">
        <v>607</v>
      </c>
      <c r="D604" s="8">
        <v>2001</v>
      </c>
      <c r="E604" s="29">
        <v>7.8</v>
      </c>
      <c r="F604" s="9" t="s">
        <v>17</v>
      </c>
      <c r="G604" s="10">
        <v>7</v>
      </c>
    </row>
    <row r="605" spans="2:7" ht="27" customHeight="1" x14ac:dyDescent="0.3">
      <c r="B605" s="6">
        <v>1602</v>
      </c>
      <c r="C605" s="7" t="s">
        <v>608</v>
      </c>
      <c r="D605" s="8">
        <v>1987</v>
      </c>
      <c r="E605" s="29">
        <v>7.5</v>
      </c>
      <c r="F605" s="9" t="s">
        <v>13</v>
      </c>
      <c r="G605" s="10">
        <v>7</v>
      </c>
    </row>
    <row r="606" spans="2:7" ht="27" customHeight="1" x14ac:dyDescent="0.3">
      <c r="B606" s="6">
        <v>1603</v>
      </c>
      <c r="C606" s="7" t="s">
        <v>609</v>
      </c>
      <c r="D606" s="8">
        <v>1935</v>
      </c>
      <c r="E606" s="29">
        <v>8.6</v>
      </c>
      <c r="F606" s="9" t="s">
        <v>44</v>
      </c>
      <c r="G606" s="10">
        <v>7</v>
      </c>
    </row>
    <row r="607" spans="2:7" ht="27" customHeight="1" x14ac:dyDescent="0.3">
      <c r="B607" s="6">
        <v>1604</v>
      </c>
      <c r="C607" s="7" t="s">
        <v>610</v>
      </c>
      <c r="D607" s="8">
        <v>1951</v>
      </c>
      <c r="E607" s="29">
        <v>9.3000000000000007</v>
      </c>
      <c r="F607" s="9" t="s">
        <v>11</v>
      </c>
      <c r="G607" s="10">
        <v>7</v>
      </c>
    </row>
    <row r="608" spans="2:7" ht="27" customHeight="1" x14ac:dyDescent="0.3">
      <c r="B608" s="6">
        <v>1605</v>
      </c>
      <c r="C608" s="7" t="s">
        <v>611</v>
      </c>
      <c r="D608" s="8">
        <v>1995</v>
      </c>
      <c r="E608" s="29">
        <v>8.4</v>
      </c>
      <c r="F608" s="9" t="s">
        <v>44</v>
      </c>
      <c r="G608" s="10">
        <v>7</v>
      </c>
    </row>
    <row r="609" spans="2:7" ht="27" customHeight="1" x14ac:dyDescent="0.3">
      <c r="B609" s="6">
        <v>1606</v>
      </c>
      <c r="C609" s="7" t="s">
        <v>612</v>
      </c>
      <c r="D609" s="8">
        <v>2009</v>
      </c>
      <c r="E609" s="29">
        <v>7.8</v>
      </c>
      <c r="F609" s="9" t="s">
        <v>9</v>
      </c>
      <c r="G609" s="10">
        <v>7</v>
      </c>
    </row>
    <row r="610" spans="2:7" ht="27" customHeight="1" x14ac:dyDescent="0.3">
      <c r="B610" s="6">
        <v>1607</v>
      </c>
      <c r="C610" s="7" t="s">
        <v>613</v>
      </c>
      <c r="D610" s="8">
        <v>2008</v>
      </c>
      <c r="E610" s="29">
        <v>7.7</v>
      </c>
      <c r="F610" s="9" t="s">
        <v>9</v>
      </c>
      <c r="G610" s="10">
        <v>7</v>
      </c>
    </row>
    <row r="611" spans="2:7" ht="27" customHeight="1" x14ac:dyDescent="0.3">
      <c r="B611" s="6">
        <v>1608</v>
      </c>
      <c r="C611" s="7" t="s">
        <v>614</v>
      </c>
      <c r="D611" s="8">
        <v>1935</v>
      </c>
      <c r="E611" s="29">
        <v>9</v>
      </c>
      <c r="F611" s="9" t="s">
        <v>44</v>
      </c>
      <c r="G611" s="10">
        <v>7</v>
      </c>
    </row>
    <row r="612" spans="2:7" ht="27" customHeight="1" x14ac:dyDescent="0.3">
      <c r="B612" s="6">
        <v>1609</v>
      </c>
      <c r="C612" s="7" t="s">
        <v>615</v>
      </c>
      <c r="D612" s="8">
        <v>2000</v>
      </c>
      <c r="E612" s="29">
        <v>7.5</v>
      </c>
      <c r="F612" s="9" t="s">
        <v>13</v>
      </c>
      <c r="G612" s="10">
        <v>7</v>
      </c>
    </row>
    <row r="613" spans="2:7" ht="27" customHeight="1" x14ac:dyDescent="0.3">
      <c r="B613" s="6">
        <v>1610</v>
      </c>
      <c r="C613" s="7" t="s">
        <v>616</v>
      </c>
      <c r="D613" s="8">
        <v>1956</v>
      </c>
      <c r="E613" s="29">
        <v>9.1</v>
      </c>
      <c r="F613" s="9" t="s">
        <v>13</v>
      </c>
      <c r="G613" s="10">
        <v>5</v>
      </c>
    </row>
    <row r="614" spans="2:7" ht="27" customHeight="1" x14ac:dyDescent="0.3">
      <c r="B614" s="6">
        <v>1611</v>
      </c>
      <c r="C614" s="7" t="s">
        <v>617</v>
      </c>
      <c r="D614" s="8">
        <v>1986</v>
      </c>
      <c r="E614" s="29">
        <v>8.5</v>
      </c>
      <c r="F614" s="9" t="s">
        <v>17</v>
      </c>
      <c r="G614" s="10">
        <v>5</v>
      </c>
    </row>
    <row r="615" spans="2:7" ht="27" customHeight="1" x14ac:dyDescent="0.3">
      <c r="B615" s="6">
        <v>1612</v>
      </c>
      <c r="C615" s="7" t="s">
        <v>618</v>
      </c>
      <c r="D615" s="8">
        <v>1946</v>
      </c>
      <c r="E615" s="29">
        <v>8.5</v>
      </c>
      <c r="F615" s="9" t="s">
        <v>17</v>
      </c>
      <c r="G615" s="10">
        <v>5</v>
      </c>
    </row>
    <row r="616" spans="2:7" ht="27" customHeight="1" x14ac:dyDescent="0.3">
      <c r="B616" s="6">
        <v>1613</v>
      </c>
      <c r="C616" s="7" t="s">
        <v>619</v>
      </c>
      <c r="D616" s="8">
        <v>1980</v>
      </c>
      <c r="E616" s="29">
        <v>7.7</v>
      </c>
      <c r="F616" s="9" t="s">
        <v>13</v>
      </c>
      <c r="G616" s="10">
        <v>5</v>
      </c>
    </row>
    <row r="617" spans="2:7" ht="27" customHeight="1" x14ac:dyDescent="0.3">
      <c r="B617" s="6">
        <v>1614</v>
      </c>
      <c r="C617" s="7" t="s">
        <v>620</v>
      </c>
      <c r="D617" s="8">
        <v>1993</v>
      </c>
      <c r="E617" s="29">
        <v>9</v>
      </c>
      <c r="F617" s="9" t="s">
        <v>25</v>
      </c>
      <c r="G617" s="10">
        <v>5</v>
      </c>
    </row>
    <row r="618" spans="2:7" ht="27" customHeight="1" x14ac:dyDescent="0.3">
      <c r="B618" s="6">
        <v>1615</v>
      </c>
      <c r="C618" s="7" t="s">
        <v>621</v>
      </c>
      <c r="D618" s="8">
        <v>1998</v>
      </c>
      <c r="E618" s="29">
        <v>7.3</v>
      </c>
      <c r="F618" s="9" t="s">
        <v>9</v>
      </c>
      <c r="G618" s="10">
        <v>5</v>
      </c>
    </row>
    <row r="619" spans="2:7" ht="27" customHeight="1" x14ac:dyDescent="0.3">
      <c r="B619" s="6">
        <v>1616</v>
      </c>
      <c r="C619" s="7" t="s">
        <v>622</v>
      </c>
      <c r="D619" s="8">
        <v>1940</v>
      </c>
      <c r="E619" s="29">
        <v>9.4</v>
      </c>
      <c r="F619" s="9" t="s">
        <v>11</v>
      </c>
      <c r="G619" s="10">
        <v>5</v>
      </c>
    </row>
    <row r="620" spans="2:7" ht="27" customHeight="1" x14ac:dyDescent="0.3">
      <c r="B620" s="6">
        <v>1617</v>
      </c>
      <c r="C620" s="7" t="s">
        <v>623</v>
      </c>
      <c r="D620" s="8">
        <v>1961</v>
      </c>
      <c r="E620" s="29">
        <v>9.4</v>
      </c>
      <c r="F620" s="9" t="s">
        <v>11</v>
      </c>
      <c r="G620" s="10">
        <v>5</v>
      </c>
    </row>
    <row r="621" spans="2:7" ht="27" customHeight="1" x14ac:dyDescent="0.3">
      <c r="B621" s="6">
        <v>1618</v>
      </c>
      <c r="C621" s="7" t="s">
        <v>624</v>
      </c>
      <c r="D621" s="8">
        <v>1952</v>
      </c>
      <c r="E621" s="29">
        <v>9.3000000000000007</v>
      </c>
      <c r="F621" s="9" t="s">
        <v>11</v>
      </c>
      <c r="G621" s="10">
        <v>5</v>
      </c>
    </row>
    <row r="622" spans="2:7" ht="27" customHeight="1" x14ac:dyDescent="0.3">
      <c r="B622" s="6">
        <v>1619</v>
      </c>
      <c r="C622" s="7" t="s">
        <v>625</v>
      </c>
      <c r="D622" s="8">
        <v>2001</v>
      </c>
      <c r="E622" s="29">
        <v>7.5</v>
      </c>
      <c r="F622" s="9" t="s">
        <v>9</v>
      </c>
      <c r="G622" s="10">
        <v>5</v>
      </c>
    </row>
    <row r="623" spans="2:7" ht="27" customHeight="1" x14ac:dyDescent="0.3">
      <c r="B623" s="6">
        <v>1620</v>
      </c>
      <c r="C623" s="7" t="s">
        <v>626</v>
      </c>
      <c r="D623" s="8">
        <v>2005</v>
      </c>
      <c r="E623" s="29">
        <v>7.7</v>
      </c>
      <c r="F623" s="9" t="s">
        <v>9</v>
      </c>
      <c r="G623" s="10">
        <v>6.5</v>
      </c>
    </row>
    <row r="624" spans="2:7" ht="27" customHeight="1" x14ac:dyDescent="0.3">
      <c r="B624" s="6">
        <v>1621</v>
      </c>
      <c r="C624" s="7" t="s">
        <v>627</v>
      </c>
      <c r="D624" s="8">
        <v>2008</v>
      </c>
      <c r="E624" s="29">
        <v>7.7</v>
      </c>
      <c r="F624" s="9" t="s">
        <v>9</v>
      </c>
      <c r="G624" s="10">
        <v>6.5</v>
      </c>
    </row>
    <row r="625" spans="2:7" ht="27" customHeight="1" x14ac:dyDescent="0.3">
      <c r="B625" s="6">
        <v>1622</v>
      </c>
      <c r="C625" s="7" t="s">
        <v>628</v>
      </c>
      <c r="D625" s="8">
        <v>1978</v>
      </c>
      <c r="E625" s="29">
        <v>7.5</v>
      </c>
      <c r="F625" s="9" t="s">
        <v>9</v>
      </c>
      <c r="G625" s="10">
        <v>6.5</v>
      </c>
    </row>
    <row r="626" spans="2:7" ht="27" customHeight="1" x14ac:dyDescent="0.3">
      <c r="B626" s="6">
        <v>1623</v>
      </c>
      <c r="C626" s="7" t="s">
        <v>629</v>
      </c>
      <c r="D626" s="8">
        <v>1986</v>
      </c>
      <c r="E626" s="29">
        <v>7.6</v>
      </c>
      <c r="F626" s="9" t="s">
        <v>9</v>
      </c>
      <c r="G626" s="10">
        <v>6.5</v>
      </c>
    </row>
    <row r="627" spans="2:7" ht="27" customHeight="1" x14ac:dyDescent="0.3">
      <c r="B627" s="6">
        <v>1624</v>
      </c>
      <c r="C627" s="7" t="s">
        <v>630</v>
      </c>
      <c r="D627" s="8">
        <v>1995</v>
      </c>
      <c r="E627" s="29">
        <v>7.8</v>
      </c>
      <c r="F627" s="9" t="s">
        <v>9</v>
      </c>
      <c r="G627" s="10">
        <v>6.5</v>
      </c>
    </row>
    <row r="628" spans="2:7" ht="27" customHeight="1" x14ac:dyDescent="0.3">
      <c r="B628" s="6">
        <v>1625</v>
      </c>
      <c r="C628" s="7" t="s">
        <v>631</v>
      </c>
      <c r="D628" s="8">
        <v>1968</v>
      </c>
      <c r="E628" s="29">
        <v>7.6</v>
      </c>
      <c r="F628" s="9" t="s">
        <v>9</v>
      </c>
      <c r="G628" s="10">
        <v>6.5</v>
      </c>
    </row>
    <row r="629" spans="2:7" ht="27" customHeight="1" x14ac:dyDescent="0.3">
      <c r="B629" s="6">
        <v>1626</v>
      </c>
      <c r="C629" s="7" t="s">
        <v>632</v>
      </c>
      <c r="D629" s="8">
        <v>1961</v>
      </c>
      <c r="E629" s="29">
        <v>8.9</v>
      </c>
      <c r="F629" s="9" t="s">
        <v>7</v>
      </c>
      <c r="G629" s="10">
        <v>6</v>
      </c>
    </row>
    <row r="630" spans="2:7" ht="27" customHeight="1" x14ac:dyDescent="0.3">
      <c r="B630" s="6">
        <v>1627</v>
      </c>
      <c r="C630" s="7" t="s">
        <v>633</v>
      </c>
      <c r="D630" s="8">
        <v>1969</v>
      </c>
      <c r="E630" s="29">
        <v>8.9</v>
      </c>
      <c r="F630" s="9" t="s">
        <v>17</v>
      </c>
      <c r="G630" s="10">
        <v>6</v>
      </c>
    </row>
    <row r="631" spans="2:7" ht="27" customHeight="1" x14ac:dyDescent="0.3">
      <c r="B631" s="6">
        <v>1628</v>
      </c>
      <c r="C631" s="7" t="s">
        <v>634</v>
      </c>
      <c r="D631" s="8">
        <v>1932</v>
      </c>
      <c r="E631" s="29">
        <v>7.8</v>
      </c>
      <c r="F631" s="9" t="s">
        <v>13</v>
      </c>
      <c r="G631" s="10">
        <v>6</v>
      </c>
    </row>
    <row r="632" spans="2:7" ht="27" customHeight="1" thickBot="1" x14ac:dyDescent="0.35">
      <c r="B632" s="11">
        <v>1629</v>
      </c>
      <c r="C632" s="12" t="s">
        <v>635</v>
      </c>
      <c r="D632" s="13">
        <v>1964</v>
      </c>
      <c r="E632" s="31">
        <v>8.1</v>
      </c>
      <c r="F632" s="14" t="s">
        <v>7</v>
      </c>
      <c r="G632" s="15">
        <v>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7B9CB-CD39-4847-98AD-5FEAD9FCD52E}">
  <dimension ref="A3:L23"/>
  <sheetViews>
    <sheetView topLeftCell="E1" zoomScaleNormal="100" workbookViewId="0">
      <selection activeCell="K3" sqref="K3"/>
    </sheetView>
  </sheetViews>
  <sheetFormatPr defaultRowHeight="14.4" x14ac:dyDescent="0.3"/>
  <cols>
    <col min="1" max="1" width="17.21875" customWidth="1"/>
    <col min="2" max="2" width="18.109375" bestFit="1" customWidth="1"/>
    <col min="3" max="3" width="8.109375" customWidth="1"/>
    <col min="4" max="4" width="14.88671875" customWidth="1"/>
    <col min="5" max="5" width="17.21875" bestFit="1" customWidth="1"/>
    <col min="6" max="6" width="20.6640625" bestFit="1" customWidth="1"/>
    <col min="8" max="8" width="18.88671875" customWidth="1"/>
    <col min="9" max="9" width="22.21875" customWidth="1"/>
    <col min="11" max="11" width="17.21875" bestFit="1" customWidth="1"/>
    <col min="12" max="12" width="18.109375" bestFit="1" customWidth="1"/>
  </cols>
  <sheetData>
    <row r="3" spans="1:12" x14ac:dyDescent="0.3">
      <c r="A3" s="20" t="s">
        <v>636</v>
      </c>
      <c r="B3" t="s">
        <v>638</v>
      </c>
      <c r="E3" s="20" t="s">
        <v>636</v>
      </c>
      <c r="F3" t="s">
        <v>640</v>
      </c>
      <c r="H3" s="20" t="s">
        <v>636</v>
      </c>
      <c r="I3" t="s">
        <v>639</v>
      </c>
      <c r="K3" s="20" t="s">
        <v>636</v>
      </c>
      <c r="L3" t="s">
        <v>638</v>
      </c>
    </row>
    <row r="4" spans="1:12" x14ac:dyDescent="0.3">
      <c r="A4" s="21" t="s">
        <v>7</v>
      </c>
      <c r="B4" s="25">
        <v>78</v>
      </c>
      <c r="E4" s="21" t="s">
        <v>7</v>
      </c>
      <c r="F4" s="22">
        <v>444.5</v>
      </c>
      <c r="H4" s="23" t="s">
        <v>644</v>
      </c>
      <c r="I4" s="25">
        <v>32</v>
      </c>
      <c r="K4" s="21" t="s">
        <v>7</v>
      </c>
      <c r="L4" s="25">
        <v>78</v>
      </c>
    </row>
    <row r="5" spans="1:12" x14ac:dyDescent="0.3">
      <c r="A5" s="21" t="s">
        <v>41</v>
      </c>
      <c r="B5" s="25">
        <v>63</v>
      </c>
      <c r="E5" s="21" t="s">
        <v>41</v>
      </c>
      <c r="F5" s="22">
        <v>370.5</v>
      </c>
      <c r="H5" s="23" t="s">
        <v>641</v>
      </c>
      <c r="I5" s="25">
        <v>188</v>
      </c>
      <c r="K5" s="21" t="s">
        <v>41</v>
      </c>
      <c r="L5" s="25">
        <v>63</v>
      </c>
    </row>
    <row r="6" spans="1:12" x14ac:dyDescent="0.3">
      <c r="A6" s="21" t="s">
        <v>44</v>
      </c>
      <c r="B6" s="25">
        <v>75</v>
      </c>
      <c r="E6" s="21" t="s">
        <v>44</v>
      </c>
      <c r="F6" s="22">
        <v>445.5</v>
      </c>
      <c r="H6" s="23" t="s">
        <v>642</v>
      </c>
      <c r="I6" s="25">
        <v>94</v>
      </c>
      <c r="K6" s="21" t="s">
        <v>44</v>
      </c>
      <c r="L6" s="25">
        <v>75</v>
      </c>
    </row>
    <row r="7" spans="1:12" x14ac:dyDescent="0.3">
      <c r="A7" s="21" t="s">
        <v>11</v>
      </c>
      <c r="B7" s="25">
        <v>81</v>
      </c>
      <c r="E7" s="21" t="s">
        <v>11</v>
      </c>
      <c r="F7" s="22">
        <v>445.5</v>
      </c>
      <c r="H7" s="23" t="s">
        <v>643</v>
      </c>
      <c r="I7" s="25">
        <v>161</v>
      </c>
      <c r="K7" s="21" t="s">
        <v>11</v>
      </c>
      <c r="L7" s="25">
        <v>81</v>
      </c>
    </row>
    <row r="8" spans="1:12" x14ac:dyDescent="0.3">
      <c r="A8" s="21" t="s">
        <v>9</v>
      </c>
      <c r="B8" s="25">
        <v>80</v>
      </c>
      <c r="E8" s="21" t="s">
        <v>9</v>
      </c>
      <c r="F8" s="22">
        <v>460.5</v>
      </c>
      <c r="H8" s="23" t="s">
        <v>645</v>
      </c>
      <c r="I8" s="25">
        <v>155</v>
      </c>
      <c r="K8" s="21" t="s">
        <v>9</v>
      </c>
      <c r="L8" s="25">
        <v>80</v>
      </c>
    </row>
    <row r="9" spans="1:12" x14ac:dyDescent="0.3">
      <c r="A9" s="21" t="s">
        <v>25</v>
      </c>
      <c r="B9" s="25">
        <v>73</v>
      </c>
      <c r="E9" s="21" t="s">
        <v>25</v>
      </c>
      <c r="F9" s="22">
        <v>418.5</v>
      </c>
      <c r="H9" s="23" t="s">
        <v>637</v>
      </c>
      <c r="I9" s="25">
        <v>630</v>
      </c>
      <c r="K9" s="21" t="s">
        <v>25</v>
      </c>
      <c r="L9" s="25">
        <v>73</v>
      </c>
    </row>
    <row r="10" spans="1:12" x14ac:dyDescent="0.3">
      <c r="A10" s="21" t="s">
        <v>17</v>
      </c>
      <c r="B10" s="25">
        <v>86</v>
      </c>
      <c r="E10" s="21" t="s">
        <v>17</v>
      </c>
      <c r="F10" s="22">
        <v>498.5</v>
      </c>
      <c r="K10" s="21" t="s">
        <v>17</v>
      </c>
      <c r="L10" s="25">
        <v>86</v>
      </c>
    </row>
    <row r="11" spans="1:12" x14ac:dyDescent="0.3">
      <c r="A11" s="21" t="s">
        <v>13</v>
      </c>
      <c r="B11" s="25">
        <v>94</v>
      </c>
      <c r="E11" s="21" t="s">
        <v>13</v>
      </c>
      <c r="F11" s="22">
        <v>558.5</v>
      </c>
      <c r="K11" s="21" t="s">
        <v>13</v>
      </c>
      <c r="L11" s="25">
        <v>94</v>
      </c>
    </row>
    <row r="12" spans="1:12" x14ac:dyDescent="0.3">
      <c r="A12" s="21" t="s">
        <v>637</v>
      </c>
      <c r="B12" s="25">
        <v>630</v>
      </c>
      <c r="C12">
        <f>GETPIVOTDATA("Filmes",$A$3)</f>
        <v>630</v>
      </c>
      <c r="E12" s="21" t="s">
        <v>637</v>
      </c>
      <c r="F12" s="22">
        <v>3642</v>
      </c>
    </row>
    <row r="15" spans="1:12" x14ac:dyDescent="0.3">
      <c r="A15" s="21" t="s">
        <v>646</v>
      </c>
      <c r="H15" t="s">
        <v>647</v>
      </c>
      <c r="I15">
        <f>MIN(Dados!E3:E632)</f>
        <v>7</v>
      </c>
    </row>
    <row r="16" spans="1:12" x14ac:dyDescent="0.3">
      <c r="A16">
        <f>COUNTA(A4:A11)</f>
        <v>8</v>
      </c>
      <c r="H16" t="s">
        <v>648</v>
      </c>
      <c r="I16">
        <f>MAX(Dados!E3:E632)</f>
        <v>9.5</v>
      </c>
      <c r="K16" t="s">
        <v>656</v>
      </c>
      <c r="L16">
        <f>MAX($L$4:$L$11)</f>
        <v>94</v>
      </c>
    </row>
    <row r="17" spans="8:12" x14ac:dyDescent="0.3">
      <c r="K17" t="s">
        <v>657</v>
      </c>
      <c r="L17">
        <f>MIN($L$4:$L$11)</f>
        <v>63</v>
      </c>
    </row>
    <row r="18" spans="8:12" x14ac:dyDescent="0.3">
      <c r="H18" t="s">
        <v>650</v>
      </c>
      <c r="I18" t="str" cm="1">
        <f t="array" ref="I18">IFERROR(_xlfn._xlws.FILTER(Dados!$C$3:$G$632, Dados!$E$3:$E$632="9,5"), "Nenhum filme encontrado")</f>
        <v>Nenhum filme encontrado</v>
      </c>
      <c r="K18" t="s">
        <v>658</v>
      </c>
      <c r="L18" s="22">
        <f>SUM(F4:F11)</f>
        <v>3642</v>
      </c>
    </row>
    <row r="19" spans="8:12" x14ac:dyDescent="0.3">
      <c r="H19" t="s">
        <v>651</v>
      </c>
      <c r="I19" t="e">
        <f>VLOOKUP(I15,Dados!$B$3:$G$632,4,FALSE)</f>
        <v>#N/A</v>
      </c>
    </row>
    <row r="20" spans="8:12" x14ac:dyDescent="0.3">
      <c r="H20" t="s">
        <v>652</v>
      </c>
      <c r="I20">
        <f>COUNTIF(Dados!$E$3:$E$632,I16)</f>
        <v>9</v>
      </c>
    </row>
    <row r="21" spans="8:12" x14ac:dyDescent="0.3">
      <c r="H21" t="s">
        <v>653</v>
      </c>
      <c r="I21">
        <f>COUNTIF(Dados!$E$3:$E$632,I15)</f>
        <v>6</v>
      </c>
    </row>
    <row r="22" spans="8:12" x14ac:dyDescent="0.3">
      <c r="H22" t="s">
        <v>654</v>
      </c>
      <c r="I22" t="str">
        <f>INDEX($K$4:$K$11, MATCH(L16, $L$4:$L$11, 0))</f>
        <v>terror</v>
      </c>
    </row>
    <row r="23" spans="8:12" x14ac:dyDescent="0.3">
      <c r="H23" t="s">
        <v>655</v>
      </c>
      <c r="I23" t="str">
        <f>INDEX($K$4:$K$11, MATCH(L17, $L$4:$L$11, 0))</f>
        <v>Aventura</v>
      </c>
    </row>
  </sheetData>
  <pageMargins left="0.511811024" right="0.511811024" top="0.78740157499999996" bottom="0.78740157499999996" header="0.31496062000000002" footer="0.31496062000000002"/>
  <drawing r:id="rId5"/>
  <extLst>
    <ext xmlns:x14="http://schemas.microsoft.com/office/spreadsheetml/2009/9/main" uri="{A8765BA9-456A-4dab-B4F3-ACF838C121DE}">
      <x14:slicerList>
        <x14:slicer r:id="rId6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F5082-E30A-47BA-8683-45275F8D34D5}">
  <dimension ref="A1:BH74"/>
  <sheetViews>
    <sheetView showGridLines="0" showRowColHeaders="0" tabSelected="1" topLeftCell="A4" zoomScale="50" zoomScaleNormal="50" workbookViewId="0">
      <selection activeCell="BF12" sqref="BF12"/>
    </sheetView>
  </sheetViews>
  <sheetFormatPr defaultRowHeight="14.4" x14ac:dyDescent="0.3"/>
  <sheetData>
    <row r="1" spans="1:60" x14ac:dyDescent="0.3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</row>
    <row r="2" spans="1:60" x14ac:dyDescent="0.3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</row>
    <row r="3" spans="1:60" x14ac:dyDescent="0.3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</row>
    <row r="4" spans="1:60" x14ac:dyDescent="0.3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</row>
    <row r="5" spans="1:60" x14ac:dyDescent="0.3">
      <c r="A5" s="24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</row>
    <row r="6" spans="1:60" x14ac:dyDescent="0.3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</row>
    <row r="7" spans="1:60" x14ac:dyDescent="0.3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</row>
    <row r="8" spans="1:60" x14ac:dyDescent="0.3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</row>
    <row r="9" spans="1:60" x14ac:dyDescent="0.3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</row>
    <row r="10" spans="1:60" x14ac:dyDescent="0.3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</row>
    <row r="11" spans="1:60" x14ac:dyDescent="0.3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</row>
    <row r="12" spans="1:60" x14ac:dyDescent="0.3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</row>
    <row r="13" spans="1:60" x14ac:dyDescent="0.3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</row>
    <row r="14" spans="1:60" x14ac:dyDescent="0.3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</row>
    <row r="15" spans="1:60" x14ac:dyDescent="0.3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 t="e" cm="1">
        <f t="array" ref="AF15">Relaçoes!K18cu</f>
        <v>#NAME?</v>
      </c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24"/>
      <c r="BE15" s="24"/>
      <c r="BF15" s="24"/>
      <c r="BG15" s="24"/>
      <c r="BH15" s="24"/>
    </row>
    <row r="16" spans="1:60" x14ac:dyDescent="0.3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24"/>
      <c r="BE16" s="24"/>
      <c r="BF16" s="24"/>
      <c r="BG16" s="24"/>
      <c r="BH16" s="24"/>
    </row>
    <row r="17" spans="1:60" x14ac:dyDescent="0.3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</row>
    <row r="18" spans="1:60" x14ac:dyDescent="0.3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</row>
    <row r="19" spans="1:60" x14ac:dyDescent="0.3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  <c r="BF19" s="24"/>
      <c r="BG19" s="24"/>
      <c r="BH19" s="24"/>
    </row>
    <row r="20" spans="1:60" x14ac:dyDescent="0.3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</row>
    <row r="21" spans="1:60" x14ac:dyDescent="0.3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24"/>
      <c r="BG21" s="24"/>
      <c r="BH21" s="24"/>
    </row>
    <row r="22" spans="1:60" x14ac:dyDescent="0.3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 t="s">
        <v>649</v>
      </c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  <c r="BF22" s="24"/>
      <c r="BG22" s="24"/>
      <c r="BH22" s="24"/>
    </row>
    <row r="23" spans="1:60" x14ac:dyDescent="0.3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24"/>
    </row>
    <row r="24" spans="1:60" x14ac:dyDescent="0.3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</row>
    <row r="25" spans="1:60" x14ac:dyDescent="0.3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  <c r="BF25" s="24"/>
      <c r="BG25" s="24"/>
      <c r="BH25" s="24"/>
    </row>
    <row r="26" spans="1:60" x14ac:dyDescent="0.3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</row>
    <row r="27" spans="1:60" x14ac:dyDescent="0.3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</row>
    <row r="28" spans="1:60" x14ac:dyDescent="0.3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</row>
    <row r="29" spans="1:60" x14ac:dyDescent="0.3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</row>
    <row r="30" spans="1:60" x14ac:dyDescent="0.3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</row>
    <row r="31" spans="1:60" x14ac:dyDescent="0.3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</row>
    <row r="32" spans="1:60" x14ac:dyDescent="0.3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4"/>
    </row>
    <row r="33" spans="1:60" x14ac:dyDescent="0.3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4"/>
    </row>
    <row r="34" spans="1:60" x14ac:dyDescent="0.3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4"/>
    </row>
    <row r="35" spans="1:60" ht="21" x14ac:dyDescent="0.3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32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</row>
    <row r="36" spans="1:60" x14ac:dyDescent="0.3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4"/>
    </row>
    <row r="37" spans="1:60" x14ac:dyDescent="0.3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</row>
    <row r="38" spans="1:60" x14ac:dyDescent="0.3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24"/>
      <c r="BG38" s="24"/>
      <c r="BH38" s="24"/>
    </row>
    <row r="39" spans="1:60" x14ac:dyDescent="0.3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</row>
    <row r="40" spans="1:60" x14ac:dyDescent="0.3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  <c r="BE40" s="24"/>
      <c r="BF40" s="24"/>
      <c r="BG40" s="24"/>
      <c r="BH40" s="24"/>
    </row>
    <row r="41" spans="1:60" x14ac:dyDescent="0.3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4"/>
      <c r="BD41" s="24"/>
      <c r="BE41" s="24"/>
      <c r="BF41" s="24"/>
      <c r="BG41" s="24"/>
      <c r="BH41" s="24"/>
    </row>
    <row r="42" spans="1:60" x14ac:dyDescent="0.3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  <c r="BA42" s="24"/>
      <c r="BB42" s="24"/>
      <c r="BC42" s="24"/>
      <c r="BD42" s="24"/>
      <c r="BE42" s="24"/>
      <c r="BF42" s="24"/>
      <c r="BG42" s="24"/>
      <c r="BH42" s="24"/>
    </row>
    <row r="43" spans="1:60" x14ac:dyDescent="0.3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24"/>
      <c r="BE43" s="24"/>
      <c r="BF43" s="24"/>
      <c r="BG43" s="24"/>
      <c r="BH43" s="24"/>
    </row>
    <row r="44" spans="1:60" x14ac:dyDescent="0.3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</row>
    <row r="45" spans="1:60" x14ac:dyDescent="0.3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4"/>
      <c r="BE45" s="24"/>
      <c r="BF45" s="24"/>
      <c r="BG45" s="24"/>
      <c r="BH45" s="24"/>
    </row>
    <row r="46" spans="1:60" x14ac:dyDescent="0.3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  <c r="BB46" s="24"/>
      <c r="BC46" s="24"/>
      <c r="BD46" s="24"/>
      <c r="BE46" s="24"/>
      <c r="BF46" s="24"/>
      <c r="BG46" s="24"/>
      <c r="BH46" s="24"/>
    </row>
    <row r="47" spans="1:60" x14ac:dyDescent="0.3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</row>
    <row r="48" spans="1:60" x14ac:dyDescent="0.3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</row>
    <row r="49" spans="1:60" x14ac:dyDescent="0.3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4"/>
      <c r="BB49" s="24"/>
      <c r="BC49" s="24"/>
      <c r="BD49" s="24"/>
      <c r="BE49" s="24"/>
      <c r="BF49" s="24"/>
      <c r="BG49" s="24"/>
      <c r="BH49" s="24"/>
    </row>
    <row r="50" spans="1:60" x14ac:dyDescent="0.3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  <c r="BA50" s="24"/>
      <c r="BB50" s="24"/>
      <c r="BC50" s="24"/>
      <c r="BD50" s="24"/>
      <c r="BE50" s="24"/>
      <c r="BF50" s="24"/>
      <c r="BG50" s="24"/>
      <c r="BH50" s="24"/>
    </row>
    <row r="51" spans="1:60" x14ac:dyDescent="0.3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  <c r="AZ51" s="24"/>
      <c r="BA51" s="24"/>
      <c r="BB51" s="24"/>
      <c r="BC51" s="24"/>
      <c r="BD51" s="24"/>
      <c r="BE51" s="24"/>
      <c r="BF51" s="24"/>
      <c r="BG51" s="24"/>
      <c r="BH51" s="24"/>
    </row>
    <row r="52" spans="1:60" x14ac:dyDescent="0.3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24"/>
      <c r="BG52" s="24"/>
      <c r="BH52" s="24"/>
    </row>
    <row r="53" spans="1:60" x14ac:dyDescent="0.3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  <c r="BF53" s="24"/>
      <c r="BG53" s="24"/>
      <c r="BH53" s="24"/>
    </row>
    <row r="54" spans="1:60" x14ac:dyDescent="0.3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  <c r="BA54" s="24"/>
      <c r="BB54" s="24"/>
      <c r="BC54" s="24"/>
      <c r="BD54" s="24"/>
      <c r="BE54" s="24"/>
      <c r="BF54" s="24"/>
      <c r="BG54" s="24"/>
      <c r="BH54" s="24"/>
    </row>
    <row r="55" spans="1:60" x14ac:dyDescent="0.3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24"/>
      <c r="BB55" s="24"/>
      <c r="BC55" s="24"/>
      <c r="BD55" s="24"/>
      <c r="BE55" s="24"/>
      <c r="BF55" s="24"/>
      <c r="BG55" s="24"/>
      <c r="BH55" s="24"/>
    </row>
    <row r="56" spans="1:60" x14ac:dyDescent="0.3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  <c r="AZ56" s="24"/>
      <c r="BA56" s="24"/>
      <c r="BB56" s="24"/>
      <c r="BC56" s="24"/>
      <c r="BD56" s="24"/>
      <c r="BE56" s="24"/>
      <c r="BF56" s="24"/>
      <c r="BG56" s="24"/>
      <c r="BH56" s="24"/>
    </row>
    <row r="57" spans="1:60" x14ac:dyDescent="0.3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  <c r="BB57" s="24"/>
      <c r="BC57" s="24"/>
      <c r="BD57" s="24"/>
      <c r="BE57" s="24"/>
      <c r="BF57" s="24"/>
      <c r="BG57" s="24"/>
      <c r="BH57" s="24"/>
    </row>
    <row r="58" spans="1:60" x14ac:dyDescent="0.3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  <c r="BA58" s="24"/>
      <c r="BB58" s="24"/>
      <c r="BC58" s="24"/>
      <c r="BD58" s="24"/>
      <c r="BE58" s="24"/>
      <c r="BF58" s="24"/>
      <c r="BG58" s="24"/>
      <c r="BH58" s="24"/>
    </row>
    <row r="59" spans="1:60" x14ac:dyDescent="0.3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  <c r="BB59" s="24"/>
      <c r="BC59" s="24"/>
      <c r="BD59" s="24"/>
      <c r="BE59" s="24"/>
      <c r="BF59" s="24"/>
      <c r="BG59" s="24"/>
      <c r="BH59" s="24"/>
    </row>
    <row r="60" spans="1:60" x14ac:dyDescent="0.3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/>
      <c r="BB60" s="24"/>
      <c r="BC60" s="24"/>
      <c r="BD60" s="24"/>
      <c r="BE60" s="24"/>
      <c r="BF60" s="24"/>
      <c r="BG60" s="24"/>
      <c r="BH60" s="24"/>
    </row>
    <row r="61" spans="1:60" x14ac:dyDescent="0.3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  <c r="BA61" s="24"/>
      <c r="BB61" s="24"/>
      <c r="BC61" s="24"/>
      <c r="BD61" s="24"/>
      <c r="BE61" s="24"/>
      <c r="BF61" s="24"/>
      <c r="BG61" s="24"/>
      <c r="BH61" s="24"/>
    </row>
    <row r="62" spans="1:60" x14ac:dyDescent="0.3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24"/>
      <c r="BC62" s="24"/>
      <c r="BD62" s="24"/>
      <c r="BE62" s="24"/>
      <c r="BF62" s="24"/>
      <c r="BG62" s="24"/>
      <c r="BH62" s="24"/>
    </row>
    <row r="63" spans="1:60" x14ac:dyDescent="0.3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  <c r="BA63" s="24"/>
      <c r="BB63" s="24"/>
      <c r="BC63" s="24"/>
      <c r="BD63" s="24"/>
      <c r="BE63" s="24"/>
      <c r="BF63" s="24"/>
      <c r="BG63" s="24"/>
      <c r="BH63" s="24"/>
    </row>
    <row r="64" spans="1:60" x14ac:dyDescent="0.3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  <c r="BA64" s="24"/>
      <c r="BB64" s="24"/>
      <c r="BC64" s="24"/>
      <c r="BD64" s="24"/>
      <c r="BE64" s="24"/>
      <c r="BF64" s="24"/>
      <c r="BG64" s="24"/>
      <c r="BH64" s="24"/>
    </row>
    <row r="65" spans="1:60" x14ac:dyDescent="0.3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  <c r="BA65" s="24"/>
      <c r="BB65" s="24"/>
      <c r="BC65" s="24"/>
      <c r="BD65" s="24"/>
      <c r="BE65" s="24"/>
      <c r="BF65" s="24"/>
      <c r="BG65" s="24"/>
      <c r="BH65" s="24"/>
    </row>
    <row r="66" spans="1:60" x14ac:dyDescent="0.3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AZ66" s="24"/>
      <c r="BA66" s="24"/>
      <c r="BB66" s="24"/>
      <c r="BC66" s="24"/>
      <c r="BD66" s="24"/>
      <c r="BE66" s="24"/>
      <c r="BF66" s="24"/>
      <c r="BG66" s="24"/>
      <c r="BH66" s="24"/>
    </row>
    <row r="67" spans="1:60" x14ac:dyDescent="0.3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  <c r="AY67" s="24"/>
      <c r="AZ67" s="24"/>
      <c r="BA67" s="24"/>
      <c r="BB67" s="24"/>
      <c r="BC67" s="24"/>
      <c r="BD67" s="24"/>
      <c r="BE67" s="24"/>
      <c r="BF67" s="24"/>
      <c r="BG67" s="24"/>
      <c r="BH67" s="24"/>
    </row>
    <row r="68" spans="1:60" x14ac:dyDescent="0.3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  <c r="AY68" s="24"/>
      <c r="AZ68" s="24"/>
      <c r="BA68" s="24"/>
      <c r="BB68" s="24"/>
      <c r="BC68" s="24"/>
      <c r="BD68" s="24"/>
      <c r="BE68" s="24"/>
      <c r="BF68" s="24"/>
      <c r="BG68" s="24"/>
      <c r="BH68" s="24"/>
    </row>
    <row r="69" spans="1:60" x14ac:dyDescent="0.3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  <c r="AZ69" s="24"/>
      <c r="BA69" s="24"/>
      <c r="BB69" s="24"/>
      <c r="BC69" s="24"/>
      <c r="BD69" s="24"/>
      <c r="BE69" s="24"/>
      <c r="BF69" s="24"/>
      <c r="BG69" s="24"/>
      <c r="BH69" s="24"/>
    </row>
    <row r="70" spans="1:60" x14ac:dyDescent="0.3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  <c r="AY70" s="24"/>
      <c r="AZ70" s="24"/>
      <c r="BA70" s="24"/>
      <c r="BB70" s="24"/>
      <c r="BC70" s="24"/>
      <c r="BD70" s="24"/>
      <c r="BE70" s="24"/>
      <c r="BF70" s="24"/>
      <c r="BG70" s="24"/>
      <c r="BH70" s="24"/>
    </row>
    <row r="71" spans="1:60" x14ac:dyDescent="0.3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  <c r="AY71" s="24"/>
      <c r="AZ71" s="24"/>
      <c r="BA71" s="24"/>
      <c r="BB71" s="24"/>
      <c r="BC71" s="24"/>
      <c r="BD71" s="24"/>
      <c r="BE71" s="24"/>
      <c r="BF71" s="24"/>
      <c r="BG71" s="24"/>
      <c r="BH71" s="24"/>
    </row>
    <row r="72" spans="1:60" x14ac:dyDescent="0.3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  <c r="AY72" s="24"/>
      <c r="AZ72" s="24"/>
      <c r="BA72" s="24"/>
      <c r="BB72" s="24"/>
      <c r="BC72" s="24"/>
      <c r="BD72" s="24"/>
      <c r="BE72" s="24"/>
      <c r="BF72" s="24"/>
      <c r="BG72" s="24"/>
      <c r="BH72" s="24"/>
    </row>
    <row r="73" spans="1:60" x14ac:dyDescent="0.3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  <c r="AY73" s="24"/>
      <c r="AZ73" s="24"/>
      <c r="BA73" s="24"/>
      <c r="BB73" s="24"/>
      <c r="BC73" s="24"/>
      <c r="BD73" s="24"/>
      <c r="BE73" s="24"/>
      <c r="BF73" s="24"/>
      <c r="BG73" s="24"/>
      <c r="BH73" s="24"/>
    </row>
    <row r="74" spans="1:60" x14ac:dyDescent="0.3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  <c r="AY74" s="24"/>
      <c r="AZ74" s="24"/>
      <c r="BA74" s="24"/>
      <c r="BB74" s="24"/>
      <c r="BC74" s="24"/>
      <c r="BD74" s="24"/>
      <c r="BE74" s="24"/>
      <c r="BF74" s="24"/>
      <c r="BG74" s="24"/>
      <c r="BH74" s="24"/>
    </row>
  </sheetData>
  <pageMargins left="0.511811024" right="0.511811024" top="0.78740157499999996" bottom="0.78740157499999996" header="0.31496062000000002" footer="0.31496062000000002"/>
  <drawing r:id="rId1"/>
  <picture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</vt:lpstr>
      <vt:lpstr>Relaçoes</vt:lpstr>
      <vt:lpstr>Painel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TELES DA SILVA</dc:creator>
  <cp:lastModifiedBy>DANIEL TELES DA SILVA</cp:lastModifiedBy>
  <dcterms:created xsi:type="dcterms:W3CDTF">2023-12-19T21:24:34Z</dcterms:created>
  <dcterms:modified xsi:type="dcterms:W3CDTF">2024-01-22T01:49:38Z</dcterms:modified>
</cp:coreProperties>
</file>