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mc:AlternateContent xmlns:mc="http://schemas.openxmlformats.org/markup-compatibility/2006">
    <mc:Choice Requires="x15">
      <x15ac:absPath xmlns:x15ac="http://schemas.microsoft.com/office/spreadsheetml/2010/11/ac" url="/Users/danylobutynskyy/Desktop/projects/Excel/Employee Data Analysis/"/>
    </mc:Choice>
  </mc:AlternateContent>
  <xr:revisionPtr revIDLastSave="0" documentId="13_ncr:1_{240D0CD2-77A0-3A45-8557-5935DC8AF62C}" xr6:coauthVersionLast="47" xr6:coauthVersionMax="47" xr10:uidLastSave="{00000000-0000-0000-0000-000000000000}"/>
  <bookViews>
    <workbookView xWindow="500" yWindow="1200" windowWidth="33600" windowHeight="19260" activeTab="3" xr2:uid="{00000000-000D-0000-FFFF-FFFF00000000}"/>
  </bookViews>
  <sheets>
    <sheet name="original" sheetId="2" r:id="rId1"/>
    <sheet name="cleaned" sheetId="1" r:id="rId2"/>
    <sheet name="Pivot Tables" sheetId="6" r:id="rId3"/>
    <sheet name="Dashboard" sheetId="8" r:id="rId4"/>
  </sheets>
  <definedNames>
    <definedName name="_xlnm._FilterDatabase" localSheetId="1" hidden="1">cleaned!$A$2:$V$1202</definedName>
    <definedName name="_xlnm._FilterDatabase" localSheetId="2" hidden="1">'Pivot Tables'!$M$77:$O$89</definedName>
    <definedName name="_xlchart.v1.0" hidden="1">'Pivot Tables'!$N$76:$N$77</definedName>
    <definedName name="_xlchart.v1.1" hidden="1">'Pivot Tables'!$N$78:$N$89</definedName>
    <definedName name="_xlchart.v1.10" hidden="1">'Pivot Tables'!$O$76:$O$77</definedName>
    <definedName name="_xlchart.v1.11" hidden="1">'Pivot Tables'!$O$78:$O$89</definedName>
    <definedName name="_xlchart.v1.12" hidden="1">'Pivot Tables'!$N$76:$N$77</definedName>
    <definedName name="_xlchart.v1.13" hidden="1">'Pivot Tables'!$N$78:$N$89</definedName>
    <definedName name="_xlchart.v1.14" hidden="1">'Pivot Tables'!$O$76:$O$77</definedName>
    <definedName name="_xlchart.v1.15" hidden="1">'Pivot Tables'!$O$78:$O$89</definedName>
    <definedName name="_xlchart.v1.16" hidden="1">'Pivot Tables'!$N$76:$N$77</definedName>
    <definedName name="_xlchart.v1.17" hidden="1">'Pivot Tables'!$N$78:$N$89</definedName>
    <definedName name="_xlchart.v1.18" hidden="1">'Pivot Tables'!$O$76:$O$77</definedName>
    <definedName name="_xlchart.v1.19" hidden="1">'Pivot Tables'!$O$78:$O$89</definedName>
    <definedName name="_xlchart.v1.2" hidden="1">'Pivot Tables'!$O$76:$O$77</definedName>
    <definedName name="_xlchart.v1.3" hidden="1">'Pivot Tables'!$O$78:$O$89</definedName>
    <definedName name="_xlchart.v1.4" hidden="1">'Pivot Tables'!$N$76:$N$77</definedName>
    <definedName name="_xlchart.v1.5" hidden="1">'Pivot Tables'!$N$78:$N$89</definedName>
    <definedName name="_xlchart.v1.6" hidden="1">'Pivot Tables'!$O$76:$O$77</definedName>
    <definedName name="_xlchart.v1.7" hidden="1">'Pivot Tables'!$O$78:$O$89</definedName>
    <definedName name="_xlchart.v1.8" hidden="1">'Pivot Tables'!$N$76:$N$77</definedName>
    <definedName name="_xlchart.v1.9" hidden="1">'Pivot Tables'!$N$78:$N$89</definedName>
    <definedName name="Slicer_Age_Range">#N/A</definedName>
    <definedName name="Slicer_Department">#N/A</definedName>
    <definedName name="Slicer_Gender">#N/A</definedName>
    <definedName name="Slicer_Job_Titl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8" i="6" l="1"/>
  <c r="K78" i="6"/>
  <c r="J79" i="6"/>
  <c r="K79" i="6"/>
  <c r="J80" i="6"/>
  <c r="K80" i="6"/>
  <c r="J81" i="6"/>
  <c r="K81" i="6"/>
  <c r="J82" i="6"/>
  <c r="K82" i="6"/>
  <c r="J83" i="6"/>
  <c r="K83" i="6"/>
  <c r="J84" i="6"/>
  <c r="K84" i="6"/>
  <c r="J85" i="6"/>
  <c r="K85" i="6"/>
  <c r="J86" i="6"/>
  <c r="K86" i="6"/>
  <c r="J87" i="6"/>
  <c r="K87" i="6"/>
  <c r="J88" i="6"/>
  <c r="K88" i="6"/>
  <c r="J89" i="6"/>
  <c r="K89" i="6"/>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900"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5"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9" i="1"/>
  <c r="Q668" i="1"/>
  <c r="Q667" i="1"/>
  <c r="Q666" i="1"/>
  <c r="Q665" i="1"/>
  <c r="Q664" i="1"/>
  <c r="Q663" i="1"/>
  <c r="Q662" i="1"/>
  <c r="Q661" i="1"/>
  <c r="Q660" i="1"/>
  <c r="Q659" i="1"/>
  <c r="Q658" i="1"/>
  <c r="Q657" i="1"/>
  <c r="Q656" i="1"/>
  <c r="Q655" i="1"/>
  <c r="Q654" i="1"/>
  <c r="Q653" i="1"/>
  <c r="Q652" i="1"/>
  <c r="Q651" i="1"/>
  <c r="Q650" i="1"/>
  <c r="Q649" i="1"/>
  <c r="Q648" i="1"/>
  <c r="Q647" i="1"/>
  <c r="Q646" i="1"/>
  <c r="Q645"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Q617"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S34" i="1" s="1"/>
  <c r="P35" i="1"/>
  <c r="S35" i="1" s="1"/>
  <c r="P36" i="1"/>
  <c r="P37" i="1"/>
  <c r="P38" i="1"/>
  <c r="P39" i="1"/>
  <c r="P40" i="1"/>
  <c r="P41" i="1"/>
  <c r="P42" i="1"/>
  <c r="S42" i="1" s="1"/>
  <c r="P43" i="1"/>
  <c r="S43" i="1" s="1"/>
  <c r="P44" i="1"/>
  <c r="P45" i="1"/>
  <c r="P46" i="1"/>
  <c r="P47" i="1"/>
  <c r="P48" i="1"/>
  <c r="P49" i="1"/>
  <c r="P50" i="1"/>
  <c r="P51" i="1"/>
  <c r="P52" i="1"/>
  <c r="P53" i="1"/>
  <c r="P54" i="1"/>
  <c r="P55" i="1"/>
  <c r="P56" i="1"/>
  <c r="S56" i="1" s="1"/>
  <c r="P57" i="1"/>
  <c r="P58" i="1"/>
  <c r="P59" i="1"/>
  <c r="P60" i="1"/>
  <c r="P61" i="1"/>
  <c r="P62" i="1"/>
  <c r="P63" i="1"/>
  <c r="P64" i="1"/>
  <c r="P65" i="1"/>
  <c r="P66" i="1"/>
  <c r="S66" i="1" s="1"/>
  <c r="P67" i="1"/>
  <c r="P68" i="1"/>
  <c r="P69" i="1"/>
  <c r="P70" i="1"/>
  <c r="P71" i="1"/>
  <c r="P72" i="1"/>
  <c r="P73" i="1"/>
  <c r="P74" i="1"/>
  <c r="S74" i="1" s="1"/>
  <c r="P75" i="1"/>
  <c r="S75" i="1" s="1"/>
  <c r="P76" i="1"/>
  <c r="P77" i="1"/>
  <c r="P78" i="1"/>
  <c r="P79" i="1"/>
  <c r="P80" i="1"/>
  <c r="P81" i="1"/>
  <c r="P82" i="1"/>
  <c r="P83" i="1"/>
  <c r="S83" i="1" s="1"/>
  <c r="P84" i="1"/>
  <c r="P85" i="1"/>
  <c r="P86" i="1"/>
  <c r="P87" i="1"/>
  <c r="P88" i="1"/>
  <c r="P89" i="1"/>
  <c r="P90" i="1"/>
  <c r="P91" i="1"/>
  <c r="P92" i="1"/>
  <c r="P93" i="1"/>
  <c r="P94" i="1"/>
  <c r="P95" i="1"/>
  <c r="P96" i="1"/>
  <c r="S96" i="1" s="1"/>
  <c r="P97" i="1"/>
  <c r="P98" i="1"/>
  <c r="S98" i="1" s="1"/>
  <c r="P99" i="1"/>
  <c r="P100" i="1"/>
  <c r="P101" i="1"/>
  <c r="P102" i="1"/>
  <c r="P103" i="1"/>
  <c r="P104" i="1"/>
  <c r="P105" i="1"/>
  <c r="P106" i="1"/>
  <c r="S106" i="1" s="1"/>
  <c r="P107" i="1"/>
  <c r="P108" i="1"/>
  <c r="P109" i="1"/>
  <c r="P110" i="1"/>
  <c r="P111" i="1"/>
  <c r="P112" i="1"/>
  <c r="P113" i="1"/>
  <c r="P114" i="1"/>
  <c r="S114" i="1" s="1"/>
  <c r="P115" i="1"/>
  <c r="S115" i="1" s="1"/>
  <c r="P116" i="1"/>
  <c r="P117" i="1"/>
  <c r="P118" i="1"/>
  <c r="P119" i="1"/>
  <c r="P120" i="1"/>
  <c r="P121" i="1"/>
  <c r="P122" i="1"/>
  <c r="P123" i="1"/>
  <c r="P124" i="1"/>
  <c r="P125" i="1"/>
  <c r="P126" i="1"/>
  <c r="P127" i="1"/>
  <c r="P128" i="1"/>
  <c r="P129" i="1"/>
  <c r="P130" i="1"/>
  <c r="S130" i="1" s="1"/>
  <c r="P131" i="1"/>
  <c r="P132" i="1"/>
  <c r="P133" i="1"/>
  <c r="P134" i="1"/>
  <c r="P135" i="1"/>
  <c r="P136" i="1"/>
  <c r="S136" i="1" s="1"/>
  <c r="P137" i="1"/>
  <c r="P138" i="1"/>
  <c r="S138" i="1" s="1"/>
  <c r="P139" i="1"/>
  <c r="S139" i="1" s="1"/>
  <c r="P140" i="1"/>
  <c r="P141" i="1"/>
  <c r="P142" i="1"/>
  <c r="P143" i="1"/>
  <c r="P144" i="1"/>
  <c r="P145" i="1"/>
  <c r="P146" i="1"/>
  <c r="P147" i="1"/>
  <c r="P148" i="1"/>
  <c r="P149" i="1"/>
  <c r="P150" i="1"/>
  <c r="P151" i="1"/>
  <c r="P152" i="1"/>
  <c r="P153" i="1"/>
  <c r="P154" i="1"/>
  <c r="P155" i="1"/>
  <c r="P156" i="1"/>
  <c r="P157" i="1"/>
  <c r="P158" i="1"/>
  <c r="P159" i="1"/>
  <c r="P160" i="1"/>
  <c r="S160" i="1" s="1"/>
  <c r="P161" i="1"/>
  <c r="P162" i="1"/>
  <c r="S162" i="1" s="1"/>
  <c r="P163" i="1"/>
  <c r="P164" i="1"/>
  <c r="P165" i="1"/>
  <c r="P166" i="1"/>
  <c r="P167" i="1"/>
  <c r="P168" i="1"/>
  <c r="S168" i="1" s="1"/>
  <c r="P169" i="1"/>
  <c r="P170" i="1"/>
  <c r="S170" i="1" s="1"/>
  <c r="P171" i="1"/>
  <c r="S171" i="1" s="1"/>
  <c r="P172" i="1"/>
  <c r="P173" i="1"/>
  <c r="P174" i="1"/>
  <c r="P175" i="1"/>
  <c r="P176" i="1"/>
  <c r="P177" i="1"/>
  <c r="S177" i="1" s="1"/>
  <c r="P178" i="1"/>
  <c r="S178" i="1" s="1"/>
  <c r="P179" i="1"/>
  <c r="S179" i="1" s="1"/>
  <c r="P180" i="1"/>
  <c r="P181" i="1"/>
  <c r="P182" i="1"/>
  <c r="P183" i="1"/>
  <c r="P184" i="1"/>
  <c r="P185" i="1"/>
  <c r="P186" i="1"/>
  <c r="S186" i="1" s="1"/>
  <c r="P187" i="1"/>
  <c r="S187" i="1" s="1"/>
  <c r="P188" i="1"/>
  <c r="P189" i="1"/>
  <c r="P190" i="1"/>
  <c r="P191" i="1"/>
  <c r="P192" i="1"/>
  <c r="P193" i="1"/>
  <c r="P194" i="1"/>
  <c r="P195" i="1"/>
  <c r="P196" i="1"/>
  <c r="P197" i="1"/>
  <c r="P198" i="1"/>
  <c r="P199" i="1"/>
  <c r="P200" i="1"/>
  <c r="P201" i="1"/>
  <c r="P202" i="1"/>
  <c r="P203" i="1"/>
  <c r="P204" i="1"/>
  <c r="P205" i="1"/>
  <c r="P206" i="1"/>
  <c r="P207" i="1"/>
  <c r="P208" i="1"/>
  <c r="S208" i="1" s="1"/>
  <c r="P209" i="1"/>
  <c r="P210" i="1"/>
  <c r="P211" i="1"/>
  <c r="P212" i="1"/>
  <c r="P213" i="1"/>
  <c r="P214" i="1"/>
  <c r="P215" i="1"/>
  <c r="P216" i="1"/>
  <c r="P217" i="1"/>
  <c r="S217" i="1" s="1"/>
  <c r="P218" i="1"/>
  <c r="S218" i="1" s="1"/>
  <c r="P219" i="1"/>
  <c r="S219" i="1" s="1"/>
  <c r="P220" i="1"/>
  <c r="P221" i="1"/>
  <c r="P222" i="1"/>
  <c r="P223" i="1"/>
  <c r="P224" i="1"/>
  <c r="S224" i="1" s="1"/>
  <c r="P225" i="1"/>
  <c r="S225" i="1" s="1"/>
  <c r="P226" i="1"/>
  <c r="S226" i="1" s="1"/>
  <c r="P227" i="1"/>
  <c r="S227" i="1" s="1"/>
  <c r="P228" i="1"/>
  <c r="P229" i="1"/>
  <c r="P230" i="1"/>
  <c r="P231" i="1"/>
  <c r="P232" i="1"/>
  <c r="P233" i="1"/>
  <c r="S233" i="1" s="1"/>
  <c r="P234" i="1"/>
  <c r="S234" i="1" s="1"/>
  <c r="P235" i="1"/>
  <c r="S235" i="1" s="1"/>
  <c r="P236" i="1"/>
  <c r="P237" i="1"/>
  <c r="P238" i="1"/>
  <c r="P239" i="1"/>
  <c r="P240" i="1"/>
  <c r="P241" i="1"/>
  <c r="P242" i="1"/>
  <c r="S242" i="1" s="1"/>
  <c r="P243" i="1"/>
  <c r="S243" i="1" s="1"/>
  <c r="P244" i="1"/>
  <c r="P245" i="1"/>
  <c r="P246" i="1"/>
  <c r="P247" i="1"/>
  <c r="P248" i="1"/>
  <c r="P249" i="1"/>
  <c r="P250" i="1"/>
  <c r="P251" i="1"/>
  <c r="S251" i="1" s="1"/>
  <c r="P252" i="1"/>
  <c r="P253" i="1"/>
  <c r="P254" i="1"/>
  <c r="P255" i="1"/>
  <c r="P256" i="1"/>
  <c r="S256" i="1" s="1"/>
  <c r="P257" i="1"/>
  <c r="P258" i="1"/>
  <c r="P259" i="1"/>
  <c r="P260" i="1"/>
  <c r="P261" i="1"/>
  <c r="P262" i="1"/>
  <c r="P263" i="1"/>
  <c r="P264" i="1"/>
  <c r="S264" i="1" s="1"/>
  <c r="P265" i="1"/>
  <c r="S265" i="1" s="1"/>
  <c r="P266" i="1"/>
  <c r="S266" i="1" s="1"/>
  <c r="P267" i="1"/>
  <c r="S267" i="1" s="1"/>
  <c r="P268" i="1"/>
  <c r="P269" i="1"/>
  <c r="P270" i="1"/>
  <c r="P271" i="1"/>
  <c r="P272" i="1"/>
  <c r="P273" i="1"/>
  <c r="S273" i="1" s="1"/>
  <c r="P274" i="1"/>
  <c r="S274" i="1" s="1"/>
  <c r="P275" i="1"/>
  <c r="S275" i="1" s="1"/>
  <c r="P276" i="1"/>
  <c r="P277" i="1"/>
  <c r="P278" i="1"/>
  <c r="P279" i="1"/>
  <c r="P280" i="1"/>
  <c r="P281" i="1"/>
  <c r="P282" i="1"/>
  <c r="S282" i="1" s="1"/>
  <c r="P283" i="1"/>
  <c r="S283" i="1" s="1"/>
  <c r="P284" i="1"/>
  <c r="P285" i="1"/>
  <c r="P286" i="1"/>
  <c r="P287" i="1"/>
  <c r="P288" i="1"/>
  <c r="P289" i="1"/>
  <c r="P290" i="1"/>
  <c r="P291" i="1"/>
  <c r="P292" i="1"/>
  <c r="P293" i="1"/>
  <c r="P294" i="1"/>
  <c r="P295" i="1"/>
  <c r="P296" i="1"/>
  <c r="S296" i="1" s="1"/>
  <c r="P297" i="1"/>
  <c r="P298" i="1"/>
  <c r="P299" i="1"/>
  <c r="P300" i="1"/>
  <c r="P301" i="1"/>
  <c r="P302" i="1"/>
  <c r="P303" i="1"/>
  <c r="P304" i="1"/>
  <c r="S304" i="1" s="1"/>
  <c r="P305" i="1"/>
  <c r="S305" i="1" s="1"/>
  <c r="P306" i="1"/>
  <c r="S306" i="1" s="1"/>
  <c r="P307" i="1"/>
  <c r="S307" i="1" s="1"/>
  <c r="P308" i="1"/>
  <c r="P309" i="1"/>
  <c r="P310" i="1"/>
  <c r="P311" i="1"/>
  <c r="P312" i="1"/>
  <c r="S312" i="1" s="1"/>
  <c r="P313" i="1"/>
  <c r="S313" i="1" s="1"/>
  <c r="P314" i="1"/>
  <c r="S314" i="1" s="1"/>
  <c r="P315" i="1"/>
  <c r="P316" i="1"/>
  <c r="P317" i="1"/>
  <c r="P318" i="1"/>
  <c r="P319" i="1"/>
  <c r="P320" i="1"/>
  <c r="P321" i="1"/>
  <c r="P322" i="1"/>
  <c r="P323" i="1"/>
  <c r="S323" i="1" s="1"/>
  <c r="P324" i="1"/>
  <c r="P325" i="1"/>
  <c r="P326" i="1"/>
  <c r="P327" i="1"/>
  <c r="P328" i="1"/>
  <c r="P329" i="1"/>
  <c r="P330" i="1"/>
  <c r="P331" i="1"/>
  <c r="P332" i="1"/>
  <c r="P333" i="1"/>
  <c r="P334" i="1"/>
  <c r="P335" i="1"/>
  <c r="P336" i="1"/>
  <c r="P337" i="1"/>
  <c r="P338" i="1"/>
  <c r="P339" i="1"/>
  <c r="P340" i="1"/>
  <c r="P341" i="1"/>
  <c r="P342" i="1"/>
  <c r="P343" i="1"/>
  <c r="P344" i="1"/>
  <c r="S344" i="1" s="1"/>
  <c r="P345" i="1"/>
  <c r="P346" i="1"/>
  <c r="P347" i="1"/>
  <c r="P348" i="1"/>
  <c r="P349" i="1"/>
  <c r="P350" i="1"/>
  <c r="P351" i="1"/>
  <c r="P352" i="1"/>
  <c r="S352" i="1" s="1"/>
  <c r="P353" i="1"/>
  <c r="S353" i="1" s="1"/>
  <c r="P354" i="1"/>
  <c r="S354" i="1" s="1"/>
  <c r="P355" i="1"/>
  <c r="S355" i="1" s="1"/>
  <c r="P356" i="1"/>
  <c r="P357" i="1"/>
  <c r="P358" i="1"/>
  <c r="P359" i="1"/>
  <c r="P360" i="1"/>
  <c r="P361" i="1"/>
  <c r="S361" i="1" s="1"/>
  <c r="P362" i="1"/>
  <c r="S362" i="1" s="1"/>
  <c r="P363" i="1"/>
  <c r="S363" i="1" s="1"/>
  <c r="P364" i="1"/>
  <c r="P365" i="1"/>
  <c r="P366" i="1"/>
  <c r="P367" i="1"/>
  <c r="P368" i="1"/>
  <c r="P369" i="1"/>
  <c r="P370" i="1"/>
  <c r="S370" i="1" s="1"/>
  <c r="P371" i="1"/>
  <c r="S371" i="1" s="1"/>
  <c r="P372" i="1"/>
  <c r="P373" i="1"/>
  <c r="P374" i="1"/>
  <c r="P375" i="1"/>
  <c r="P376" i="1"/>
  <c r="P377" i="1"/>
  <c r="P378" i="1"/>
  <c r="P379" i="1"/>
  <c r="P380" i="1"/>
  <c r="P381" i="1"/>
  <c r="P382" i="1"/>
  <c r="P383" i="1"/>
  <c r="P384" i="1"/>
  <c r="P385" i="1"/>
  <c r="P386" i="1"/>
  <c r="P387" i="1"/>
  <c r="P388" i="1"/>
  <c r="P389" i="1"/>
  <c r="P390" i="1"/>
  <c r="P391" i="1"/>
  <c r="P392" i="1"/>
  <c r="S392" i="1" s="1"/>
  <c r="P393" i="1"/>
  <c r="S393" i="1" s="1"/>
  <c r="P394" i="1"/>
  <c r="S394" i="1" s="1"/>
  <c r="P395" i="1"/>
  <c r="S395" i="1" s="1"/>
  <c r="P396" i="1"/>
  <c r="P397" i="1"/>
  <c r="P398" i="1"/>
  <c r="P399" i="1"/>
  <c r="P400" i="1"/>
  <c r="S400" i="1" s="1"/>
  <c r="P401" i="1"/>
  <c r="S401" i="1" s="1"/>
  <c r="P402" i="1"/>
  <c r="S402" i="1" s="1"/>
  <c r="P403" i="1"/>
  <c r="S403" i="1" s="1"/>
  <c r="P404" i="1"/>
  <c r="P405" i="1"/>
  <c r="P406" i="1"/>
  <c r="P407" i="1"/>
  <c r="P408" i="1"/>
  <c r="P409" i="1"/>
  <c r="S409" i="1" s="1"/>
  <c r="P410" i="1"/>
  <c r="S410" i="1" s="1"/>
  <c r="P411" i="1"/>
  <c r="S411" i="1" s="1"/>
  <c r="P412" i="1"/>
  <c r="P413" i="1"/>
  <c r="P414" i="1"/>
  <c r="P415" i="1"/>
  <c r="P416" i="1"/>
  <c r="P417" i="1"/>
  <c r="P418" i="1"/>
  <c r="S418" i="1" s="1"/>
  <c r="P419" i="1"/>
  <c r="S419" i="1" s="1"/>
  <c r="P420" i="1"/>
  <c r="P421" i="1"/>
  <c r="P422" i="1"/>
  <c r="P423" i="1"/>
  <c r="P424" i="1"/>
  <c r="P425" i="1"/>
  <c r="P426" i="1"/>
  <c r="P427" i="1"/>
  <c r="P428" i="1"/>
  <c r="P429" i="1"/>
  <c r="P430" i="1"/>
  <c r="P431" i="1"/>
  <c r="P432" i="1"/>
  <c r="S432" i="1" s="1"/>
  <c r="P433" i="1"/>
  <c r="P434" i="1"/>
  <c r="P435" i="1"/>
  <c r="P436" i="1"/>
  <c r="P437" i="1"/>
  <c r="P438" i="1"/>
  <c r="P439" i="1"/>
  <c r="P440" i="1"/>
  <c r="S440" i="1" s="1"/>
  <c r="P441" i="1"/>
  <c r="S441" i="1" s="1"/>
  <c r="P442" i="1"/>
  <c r="S442" i="1" s="1"/>
  <c r="P443" i="1"/>
  <c r="S443" i="1" s="1"/>
  <c r="P444" i="1"/>
  <c r="P445" i="1"/>
  <c r="P446" i="1"/>
  <c r="P447" i="1"/>
  <c r="P448" i="1"/>
  <c r="P449" i="1"/>
  <c r="S449" i="1" s="1"/>
  <c r="P450" i="1"/>
  <c r="S450" i="1" s="1"/>
  <c r="P451" i="1"/>
  <c r="S451" i="1" s="1"/>
  <c r="P452" i="1"/>
  <c r="P453" i="1"/>
  <c r="P454" i="1"/>
  <c r="P455" i="1"/>
  <c r="P456" i="1"/>
  <c r="P457" i="1"/>
  <c r="P458" i="1"/>
  <c r="S458" i="1" s="1"/>
  <c r="P459" i="1"/>
  <c r="S459" i="1" s="1"/>
  <c r="P460" i="1"/>
  <c r="P461" i="1"/>
  <c r="P462" i="1"/>
  <c r="P463" i="1"/>
  <c r="P464" i="1"/>
  <c r="P465" i="1"/>
  <c r="P466" i="1"/>
  <c r="P467" i="1"/>
  <c r="S467" i="1" s="1"/>
  <c r="P468" i="1"/>
  <c r="P469" i="1"/>
  <c r="P470" i="1"/>
  <c r="P471" i="1"/>
  <c r="P472" i="1"/>
  <c r="P473" i="1"/>
  <c r="P474" i="1"/>
  <c r="P475" i="1"/>
  <c r="P476" i="1"/>
  <c r="P477" i="1"/>
  <c r="P478" i="1"/>
  <c r="P479" i="1"/>
  <c r="P480" i="1"/>
  <c r="P481" i="1"/>
  <c r="S481" i="1" s="1"/>
  <c r="P482" i="1"/>
  <c r="P483" i="1"/>
  <c r="P484" i="1"/>
  <c r="P485" i="1"/>
  <c r="P486" i="1"/>
  <c r="P487" i="1"/>
  <c r="P488" i="1"/>
  <c r="S488" i="1" s="1"/>
  <c r="P489" i="1"/>
  <c r="S489" i="1" s="1"/>
  <c r="P490" i="1"/>
  <c r="S490" i="1" s="1"/>
  <c r="P491" i="1"/>
  <c r="S491" i="1" s="1"/>
  <c r="P492" i="1"/>
  <c r="P493" i="1"/>
  <c r="P494" i="1"/>
  <c r="P495" i="1"/>
  <c r="P496" i="1"/>
  <c r="P497" i="1"/>
  <c r="S497" i="1" s="1"/>
  <c r="P498" i="1"/>
  <c r="S498" i="1" s="1"/>
  <c r="P499" i="1"/>
  <c r="S499" i="1" s="1"/>
  <c r="P500" i="1"/>
  <c r="P501" i="1"/>
  <c r="P502" i="1"/>
  <c r="P503" i="1"/>
  <c r="P504" i="1"/>
  <c r="P505" i="1"/>
  <c r="P506" i="1"/>
  <c r="P507" i="1"/>
  <c r="S507" i="1" s="1"/>
  <c r="P508" i="1"/>
  <c r="P509" i="1"/>
  <c r="P510" i="1"/>
  <c r="P511" i="1"/>
  <c r="P512" i="1"/>
  <c r="S512" i="1" s="1"/>
  <c r="P513" i="1"/>
  <c r="S513" i="1" s="1"/>
  <c r="P514" i="1"/>
  <c r="P515" i="1"/>
  <c r="P516" i="1"/>
  <c r="P517" i="1"/>
  <c r="P518" i="1"/>
  <c r="P519" i="1"/>
  <c r="P520" i="1"/>
  <c r="S520" i="1" s="1"/>
  <c r="P521" i="1"/>
  <c r="S521" i="1" s="1"/>
  <c r="P522" i="1"/>
  <c r="S522" i="1" s="1"/>
  <c r="P523" i="1"/>
  <c r="P524" i="1"/>
  <c r="P525" i="1"/>
  <c r="P526" i="1"/>
  <c r="P527" i="1"/>
  <c r="P528" i="1"/>
  <c r="P529" i="1"/>
  <c r="P530" i="1"/>
  <c r="P531" i="1"/>
  <c r="S531" i="1" s="1"/>
  <c r="P532" i="1"/>
  <c r="P533" i="1"/>
  <c r="P534" i="1"/>
  <c r="P535" i="1"/>
  <c r="P536" i="1"/>
  <c r="P537" i="1"/>
  <c r="P538" i="1"/>
  <c r="P539" i="1"/>
  <c r="P540" i="1"/>
  <c r="P541" i="1"/>
  <c r="P542" i="1"/>
  <c r="P543" i="1"/>
  <c r="P544" i="1"/>
  <c r="S544" i="1" s="1"/>
  <c r="P545" i="1"/>
  <c r="S545" i="1" s="1"/>
  <c r="P546" i="1"/>
  <c r="S546" i="1" s="1"/>
  <c r="P547" i="1"/>
  <c r="P548" i="1"/>
  <c r="P549" i="1"/>
  <c r="P550" i="1"/>
  <c r="P551" i="1"/>
  <c r="P552" i="1"/>
  <c r="P553" i="1"/>
  <c r="S553" i="1" s="1"/>
  <c r="P554" i="1"/>
  <c r="S554" i="1" s="1"/>
  <c r="P555" i="1"/>
  <c r="S555" i="1" s="1"/>
  <c r="P556" i="1"/>
  <c r="P557" i="1"/>
  <c r="P558" i="1"/>
  <c r="P559" i="1"/>
  <c r="P560" i="1"/>
  <c r="P561" i="1"/>
  <c r="P562" i="1"/>
  <c r="S562" i="1" s="1"/>
  <c r="P563" i="1"/>
  <c r="P564" i="1"/>
  <c r="P565" i="1"/>
  <c r="P566" i="1"/>
  <c r="P567" i="1"/>
  <c r="P568" i="1"/>
  <c r="S568" i="1" s="1"/>
  <c r="P569" i="1"/>
  <c r="P570" i="1"/>
  <c r="P571" i="1"/>
  <c r="P572" i="1"/>
  <c r="P573" i="1"/>
  <c r="P574" i="1"/>
  <c r="P575" i="1"/>
  <c r="P576" i="1"/>
  <c r="S576" i="1" s="1"/>
  <c r="P577" i="1"/>
  <c r="S577" i="1" s="1"/>
  <c r="P578" i="1"/>
  <c r="P579" i="1"/>
  <c r="P580" i="1"/>
  <c r="P581" i="1"/>
  <c r="P582" i="1"/>
  <c r="P583" i="1"/>
  <c r="P584" i="1"/>
  <c r="S584" i="1" s="1"/>
  <c r="P585" i="1"/>
  <c r="S585" i="1" s="1"/>
  <c r="P586" i="1"/>
  <c r="S586" i="1" s="1"/>
  <c r="P587" i="1"/>
  <c r="S587" i="1" s="1"/>
  <c r="P588" i="1"/>
  <c r="P589" i="1"/>
  <c r="P590" i="1"/>
  <c r="P591" i="1"/>
  <c r="P592" i="1"/>
  <c r="S592" i="1" s="1"/>
  <c r="P593" i="1"/>
  <c r="S593" i="1" s="1"/>
  <c r="P594" i="1"/>
  <c r="S594" i="1" s="1"/>
  <c r="P595" i="1"/>
  <c r="S595" i="1" s="1"/>
  <c r="P596" i="1"/>
  <c r="P597" i="1"/>
  <c r="P598" i="1"/>
  <c r="P599" i="1"/>
  <c r="P600" i="1"/>
  <c r="P601" i="1"/>
  <c r="S601" i="1" s="1"/>
  <c r="P602" i="1"/>
  <c r="S602" i="1" s="1"/>
  <c r="P603" i="1"/>
  <c r="S603" i="1" s="1"/>
  <c r="P604" i="1"/>
  <c r="P605" i="1"/>
  <c r="P606" i="1"/>
  <c r="P607" i="1"/>
  <c r="P608" i="1"/>
  <c r="P609" i="1"/>
  <c r="P610" i="1"/>
  <c r="S610" i="1" s="1"/>
  <c r="P611" i="1"/>
  <c r="S611" i="1" s="1"/>
  <c r="P612" i="1"/>
  <c r="P613" i="1"/>
  <c r="P614" i="1"/>
  <c r="P615" i="1"/>
  <c r="P616" i="1"/>
  <c r="P617" i="1"/>
  <c r="P618" i="1"/>
  <c r="P619" i="1"/>
  <c r="S619" i="1" s="1"/>
  <c r="P620" i="1"/>
  <c r="P621" i="1"/>
  <c r="P622" i="1"/>
  <c r="P623" i="1"/>
  <c r="P624" i="1"/>
  <c r="S624" i="1" s="1"/>
  <c r="P625" i="1"/>
  <c r="P626" i="1"/>
  <c r="P627" i="1"/>
  <c r="P628" i="1"/>
  <c r="P629" i="1"/>
  <c r="P630" i="1"/>
  <c r="P631" i="1"/>
  <c r="P632" i="1"/>
  <c r="S632" i="1" s="1"/>
  <c r="P633" i="1"/>
  <c r="S633" i="1" s="1"/>
  <c r="P634" i="1"/>
  <c r="P635" i="1"/>
  <c r="P636" i="1"/>
  <c r="P637" i="1"/>
  <c r="P638" i="1"/>
  <c r="P639" i="1"/>
  <c r="P640" i="1"/>
  <c r="S640" i="1" s="1"/>
  <c r="P641" i="1"/>
  <c r="S641" i="1" s="1"/>
  <c r="P642" i="1"/>
  <c r="S642" i="1" s="1"/>
  <c r="P643" i="1"/>
  <c r="S643" i="1" s="1"/>
  <c r="P644" i="1"/>
  <c r="P645" i="1"/>
  <c r="P646" i="1"/>
  <c r="P647" i="1"/>
  <c r="P648" i="1"/>
  <c r="P649" i="1"/>
  <c r="S649" i="1" s="1"/>
  <c r="P650" i="1"/>
  <c r="S650" i="1" s="1"/>
  <c r="P651" i="1"/>
  <c r="S651" i="1" s="1"/>
  <c r="P652" i="1"/>
  <c r="P653" i="1"/>
  <c r="P654" i="1"/>
  <c r="P655" i="1"/>
  <c r="P656" i="1"/>
  <c r="P657" i="1"/>
  <c r="P658" i="1"/>
  <c r="P659" i="1"/>
  <c r="S659" i="1" s="1"/>
  <c r="P660" i="1"/>
  <c r="P661" i="1"/>
  <c r="P662" i="1"/>
  <c r="P663" i="1"/>
  <c r="P664" i="1"/>
  <c r="P665" i="1"/>
  <c r="P666" i="1"/>
  <c r="P667" i="1"/>
  <c r="P668" i="1"/>
  <c r="P669" i="1"/>
  <c r="P670" i="1"/>
  <c r="P671" i="1"/>
  <c r="P672" i="1"/>
  <c r="S672" i="1" s="1"/>
  <c r="P673" i="1"/>
  <c r="P674" i="1"/>
  <c r="P675" i="1"/>
  <c r="P676" i="1"/>
  <c r="P677" i="1"/>
  <c r="P678" i="1"/>
  <c r="P679" i="1"/>
  <c r="S679" i="1" s="1"/>
  <c r="P680" i="1"/>
  <c r="S680" i="1" s="1"/>
  <c r="P681" i="1"/>
  <c r="S681" i="1" s="1"/>
  <c r="P682" i="1"/>
  <c r="S682" i="1" s="1"/>
  <c r="P683" i="1"/>
  <c r="S683" i="1" s="1"/>
  <c r="P684" i="1"/>
  <c r="P685" i="1"/>
  <c r="P686" i="1"/>
  <c r="P687" i="1"/>
  <c r="P688" i="1"/>
  <c r="S688" i="1" s="1"/>
  <c r="P689" i="1"/>
  <c r="S689" i="1" s="1"/>
  <c r="P690" i="1"/>
  <c r="S690" i="1" s="1"/>
  <c r="P691" i="1"/>
  <c r="S691" i="1" s="1"/>
  <c r="P692" i="1"/>
  <c r="P693" i="1"/>
  <c r="P694" i="1"/>
  <c r="P695" i="1"/>
  <c r="P696" i="1"/>
  <c r="P697" i="1"/>
  <c r="S697" i="1" s="1"/>
  <c r="P698" i="1"/>
  <c r="S698" i="1" s="1"/>
  <c r="P699" i="1"/>
  <c r="S699" i="1" s="1"/>
  <c r="P700" i="1"/>
  <c r="P701" i="1"/>
  <c r="P702" i="1"/>
  <c r="P703" i="1"/>
  <c r="P704" i="1"/>
  <c r="P705" i="1"/>
  <c r="P706" i="1"/>
  <c r="P707" i="1"/>
  <c r="S707" i="1" s="1"/>
  <c r="P708" i="1"/>
  <c r="P709" i="1"/>
  <c r="P710" i="1"/>
  <c r="P711" i="1"/>
  <c r="P712" i="1"/>
  <c r="P713" i="1"/>
  <c r="P714" i="1"/>
  <c r="P715" i="1"/>
  <c r="P716" i="1"/>
  <c r="P717" i="1"/>
  <c r="P718" i="1"/>
  <c r="P719" i="1"/>
  <c r="P720" i="1"/>
  <c r="S720" i="1" s="1"/>
  <c r="P721" i="1"/>
  <c r="P722" i="1"/>
  <c r="P723" i="1"/>
  <c r="P724" i="1"/>
  <c r="P725" i="1"/>
  <c r="P726" i="1"/>
  <c r="P727" i="1"/>
  <c r="P728" i="1"/>
  <c r="S728" i="1" s="1"/>
  <c r="P729" i="1"/>
  <c r="S729" i="1" s="1"/>
  <c r="P730" i="1"/>
  <c r="S730" i="1" s="1"/>
  <c r="P731" i="1"/>
  <c r="S731" i="1" s="1"/>
  <c r="P732" i="1"/>
  <c r="P733" i="1"/>
  <c r="P734" i="1"/>
  <c r="P735" i="1"/>
  <c r="P736" i="1"/>
  <c r="P737" i="1"/>
  <c r="S737" i="1" s="1"/>
  <c r="P738" i="1"/>
  <c r="S738" i="1" s="1"/>
  <c r="P739" i="1"/>
  <c r="S739" i="1" s="1"/>
  <c r="P740" i="1"/>
  <c r="P741" i="1"/>
  <c r="P742" i="1"/>
  <c r="P743" i="1"/>
  <c r="P744" i="1"/>
  <c r="P745" i="1"/>
  <c r="P746" i="1"/>
  <c r="S746" i="1" s="1"/>
  <c r="P747" i="1"/>
  <c r="S747" i="1" s="1"/>
  <c r="P748" i="1"/>
  <c r="P749" i="1"/>
  <c r="P750" i="1"/>
  <c r="P751" i="1"/>
  <c r="P752" i="1"/>
  <c r="P753" i="1"/>
  <c r="P754" i="1"/>
  <c r="P755" i="1"/>
  <c r="S755" i="1" s="1"/>
  <c r="P756" i="1"/>
  <c r="P757" i="1"/>
  <c r="P758" i="1"/>
  <c r="P759" i="1"/>
  <c r="P760" i="1"/>
  <c r="S760" i="1" s="1"/>
  <c r="P761" i="1"/>
  <c r="P762" i="1"/>
  <c r="P763" i="1"/>
  <c r="P764" i="1"/>
  <c r="P765" i="1"/>
  <c r="P766" i="1"/>
  <c r="P767" i="1"/>
  <c r="P768" i="1"/>
  <c r="S768" i="1" s="1"/>
  <c r="P769" i="1"/>
  <c r="P770" i="1"/>
  <c r="P771" i="1"/>
  <c r="P772" i="1"/>
  <c r="P773" i="1"/>
  <c r="P774" i="1"/>
  <c r="P775" i="1"/>
  <c r="P776" i="1"/>
  <c r="S776" i="1" s="1"/>
  <c r="P777" i="1"/>
  <c r="P778" i="1"/>
  <c r="P779" i="1"/>
  <c r="P780" i="1"/>
  <c r="P781" i="1"/>
  <c r="P782" i="1"/>
  <c r="P783" i="1"/>
  <c r="P784" i="1"/>
  <c r="P785" i="1"/>
  <c r="P786" i="1"/>
  <c r="S786" i="1" s="1"/>
  <c r="P787" i="1"/>
  <c r="P788" i="1"/>
  <c r="P789" i="1"/>
  <c r="P790" i="1"/>
  <c r="P791" i="1"/>
  <c r="P792" i="1"/>
  <c r="P793" i="1"/>
  <c r="S793" i="1" s="1"/>
  <c r="P794" i="1"/>
  <c r="S794" i="1" s="1"/>
  <c r="P795" i="1"/>
  <c r="P796" i="1"/>
  <c r="P797" i="1"/>
  <c r="P798" i="1"/>
  <c r="P799" i="1"/>
  <c r="P800" i="1"/>
  <c r="P801" i="1"/>
  <c r="P802" i="1"/>
  <c r="P803" i="1"/>
  <c r="P804" i="1"/>
  <c r="P805" i="1"/>
  <c r="P806" i="1"/>
  <c r="P807" i="1"/>
  <c r="P808" i="1"/>
  <c r="P809" i="1"/>
  <c r="P810" i="1"/>
  <c r="P811" i="1"/>
  <c r="P812" i="1"/>
  <c r="P813" i="1"/>
  <c r="P814" i="1"/>
  <c r="P815" i="1"/>
  <c r="P816" i="1"/>
  <c r="S816" i="1" s="1"/>
  <c r="P817" i="1"/>
  <c r="P818" i="1"/>
  <c r="P819" i="1"/>
  <c r="P820" i="1"/>
  <c r="P821" i="1"/>
  <c r="P822" i="1"/>
  <c r="P823" i="1"/>
  <c r="P824" i="1"/>
  <c r="S824" i="1" s="1"/>
  <c r="P825" i="1"/>
  <c r="P826" i="1"/>
  <c r="P827" i="1"/>
  <c r="P828" i="1"/>
  <c r="P829" i="1"/>
  <c r="P830" i="1"/>
  <c r="P831" i="1"/>
  <c r="S831" i="1" s="1"/>
  <c r="P832" i="1"/>
  <c r="S832" i="1" s="1"/>
  <c r="P833" i="1"/>
  <c r="S833" i="1" s="1"/>
  <c r="P834" i="1"/>
  <c r="S834" i="1" s="1"/>
  <c r="P835" i="1"/>
  <c r="S835" i="1" s="1"/>
  <c r="P836" i="1"/>
  <c r="P837" i="1"/>
  <c r="P838" i="1"/>
  <c r="P839" i="1"/>
  <c r="P840" i="1"/>
  <c r="S840" i="1" s="1"/>
  <c r="P841" i="1"/>
  <c r="S841" i="1" s="1"/>
  <c r="P842" i="1"/>
  <c r="S842" i="1" s="1"/>
  <c r="P843" i="1"/>
  <c r="S843" i="1" s="1"/>
  <c r="P844" i="1"/>
  <c r="P845" i="1"/>
  <c r="P846" i="1"/>
  <c r="P847" i="1"/>
  <c r="P848" i="1"/>
  <c r="S848" i="1" s="1"/>
  <c r="P849" i="1"/>
  <c r="S849" i="1" s="1"/>
  <c r="P850" i="1"/>
  <c r="S850" i="1" s="1"/>
  <c r="P851" i="1"/>
  <c r="P852" i="1"/>
  <c r="P853" i="1"/>
  <c r="P854" i="1"/>
  <c r="P855" i="1"/>
  <c r="P856" i="1"/>
  <c r="S856" i="1" s="1"/>
  <c r="P857" i="1"/>
  <c r="S857" i="1" s="1"/>
  <c r="P858" i="1"/>
  <c r="S858" i="1" s="1"/>
  <c r="P859" i="1"/>
  <c r="P860" i="1"/>
  <c r="P861" i="1"/>
  <c r="P862" i="1"/>
  <c r="P863" i="1"/>
  <c r="P864" i="1"/>
  <c r="P865" i="1"/>
  <c r="S865" i="1" s="1"/>
  <c r="P866" i="1"/>
  <c r="S866" i="1" s="1"/>
  <c r="P867" i="1"/>
  <c r="S867" i="1" s="1"/>
  <c r="P868" i="1"/>
  <c r="P869" i="1"/>
  <c r="P870" i="1"/>
  <c r="P871" i="1"/>
  <c r="P872" i="1"/>
  <c r="P873" i="1"/>
  <c r="S873" i="1" s="1"/>
  <c r="P874" i="1"/>
  <c r="S874" i="1" s="1"/>
  <c r="P875" i="1"/>
  <c r="P876" i="1"/>
  <c r="P877" i="1"/>
  <c r="P878" i="1"/>
  <c r="P879" i="1"/>
  <c r="P880" i="1"/>
  <c r="P881" i="1"/>
  <c r="P882" i="1"/>
  <c r="S882" i="1" s="1"/>
  <c r="P883" i="1"/>
  <c r="S883" i="1" s="1"/>
  <c r="P884" i="1"/>
  <c r="P885" i="1"/>
  <c r="P886" i="1"/>
  <c r="P887" i="1"/>
  <c r="P888" i="1"/>
  <c r="P889" i="1"/>
  <c r="P890" i="1"/>
  <c r="P891" i="1"/>
  <c r="S891" i="1" s="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S984" i="1" s="1"/>
  <c r="P985" i="1"/>
  <c r="P986" i="1"/>
  <c r="P987" i="1"/>
  <c r="P988" i="1"/>
  <c r="P989" i="1"/>
  <c r="P990" i="1"/>
  <c r="P991" i="1"/>
  <c r="P992" i="1"/>
  <c r="S992" i="1" s="1"/>
  <c r="P993" i="1"/>
  <c r="P994" i="1"/>
  <c r="P995" i="1"/>
  <c r="P996" i="1"/>
  <c r="P997" i="1"/>
  <c r="P998" i="1"/>
  <c r="P999" i="1"/>
  <c r="P1000" i="1"/>
  <c r="P1001" i="1"/>
  <c r="S1001" i="1" s="1"/>
  <c r="P1002" i="1"/>
  <c r="S1002" i="1" s="1"/>
  <c r="P1003" i="1"/>
  <c r="S1003" i="1" s="1"/>
  <c r="P1004" i="1"/>
  <c r="P1005" i="1"/>
  <c r="P1006" i="1"/>
  <c r="P1007" i="1"/>
  <c r="P1008" i="1"/>
  <c r="S1008" i="1" s="1"/>
  <c r="P1009" i="1"/>
  <c r="S1009" i="1" s="1"/>
  <c r="P1010" i="1"/>
  <c r="S1010" i="1" s="1"/>
  <c r="P1011" i="1"/>
  <c r="S1011" i="1" s="1"/>
  <c r="P1012" i="1"/>
  <c r="P1013" i="1"/>
  <c r="P1014" i="1"/>
  <c r="P1015" i="1"/>
  <c r="P1016" i="1"/>
  <c r="S1016" i="1" s="1"/>
  <c r="P1017" i="1"/>
  <c r="S1017" i="1" s="1"/>
  <c r="P1018" i="1"/>
  <c r="S1018" i="1" s="1"/>
  <c r="P1019" i="1"/>
  <c r="P1020" i="1"/>
  <c r="P1021" i="1"/>
  <c r="P1022" i="1"/>
  <c r="P1023" i="1"/>
  <c r="P1024" i="1"/>
  <c r="P1025" i="1"/>
  <c r="S1025" i="1" s="1"/>
  <c r="P1026" i="1"/>
  <c r="S1026" i="1" s="1"/>
  <c r="P1027" i="1"/>
  <c r="P1028" i="1"/>
  <c r="P1029" i="1"/>
  <c r="P1030" i="1"/>
  <c r="P1031" i="1"/>
  <c r="S1031" i="1" s="1"/>
  <c r="P1032" i="1"/>
  <c r="S1032" i="1" s="1"/>
  <c r="P1033" i="1"/>
  <c r="S1033" i="1" s="1"/>
  <c r="P1034" i="1"/>
  <c r="S1034" i="1" s="1"/>
  <c r="P1035" i="1"/>
  <c r="S1035" i="1" s="1"/>
  <c r="P1036" i="1"/>
  <c r="P1037" i="1"/>
  <c r="P1038" i="1"/>
  <c r="P1039" i="1"/>
  <c r="S1039" i="1" s="1"/>
  <c r="P1040" i="1"/>
  <c r="S1040" i="1" s="1"/>
  <c r="P1041" i="1"/>
  <c r="S1041" i="1" s="1"/>
  <c r="P1042" i="1"/>
  <c r="S1042" i="1" s="1"/>
  <c r="P1043" i="1"/>
  <c r="P1044" i="1"/>
  <c r="P1045" i="1"/>
  <c r="P1046" i="1"/>
  <c r="P1047" i="1"/>
  <c r="P1048" i="1"/>
  <c r="P1049" i="1"/>
  <c r="S1049" i="1" s="1"/>
  <c r="P1050" i="1"/>
  <c r="S1050" i="1" s="1"/>
  <c r="P1051" i="1"/>
  <c r="S1051" i="1" s="1"/>
  <c r="P1052" i="1"/>
  <c r="P1053" i="1"/>
  <c r="P1054" i="1"/>
  <c r="P1055" i="1"/>
  <c r="P1056" i="1"/>
  <c r="P1057" i="1"/>
  <c r="P1058" i="1"/>
  <c r="S1058" i="1" s="1"/>
  <c r="P1059" i="1"/>
  <c r="P1060" i="1"/>
  <c r="P1061" i="1"/>
  <c r="P1062" i="1"/>
  <c r="P1063" i="1"/>
  <c r="P1064" i="1"/>
  <c r="P1065" i="1"/>
  <c r="P1066" i="1"/>
  <c r="P1067" i="1"/>
  <c r="S1067" i="1" s="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S1096" i="1" s="1"/>
  <c r="P1097" i="1"/>
  <c r="P1098" i="1"/>
  <c r="P1099" i="1"/>
  <c r="P1100" i="1"/>
  <c r="P1101" i="1"/>
  <c r="P1102" i="1"/>
  <c r="P1103" i="1"/>
  <c r="P1104" i="1"/>
  <c r="S1104" i="1" s="1"/>
  <c r="P1105" i="1"/>
  <c r="P1106" i="1"/>
  <c r="P1107" i="1"/>
  <c r="P1108" i="1"/>
  <c r="P1109" i="1"/>
  <c r="P1110" i="1"/>
  <c r="P1111" i="1"/>
  <c r="P1112" i="1"/>
  <c r="S1112" i="1" s="1"/>
  <c r="P1113" i="1"/>
  <c r="S1113" i="1" s="1"/>
  <c r="P1114" i="1"/>
  <c r="S1114" i="1" s="1"/>
  <c r="P1115" i="1"/>
  <c r="S1115" i="1" s="1"/>
  <c r="P1116" i="1"/>
  <c r="P1117" i="1"/>
  <c r="P1118" i="1"/>
  <c r="P1119" i="1"/>
  <c r="P1120" i="1"/>
  <c r="S1120" i="1" s="1"/>
  <c r="P1121" i="1"/>
  <c r="S1121" i="1" s="1"/>
  <c r="P1122" i="1"/>
  <c r="S1122" i="1" s="1"/>
  <c r="P1123" i="1"/>
  <c r="P1124" i="1"/>
  <c r="P1125" i="1"/>
  <c r="P1126" i="1"/>
  <c r="P1127" i="1"/>
  <c r="S1127" i="1" s="1"/>
  <c r="P1128" i="1"/>
  <c r="S1128" i="1" s="1"/>
  <c r="P1129" i="1"/>
  <c r="S1129" i="1" s="1"/>
  <c r="P1130" i="1"/>
  <c r="S1130" i="1" s="1"/>
  <c r="P1131" i="1"/>
  <c r="S1131" i="1" s="1"/>
  <c r="P1132" i="1"/>
  <c r="P1133" i="1"/>
  <c r="P1134" i="1"/>
  <c r="P1135" i="1"/>
  <c r="S1135" i="1" s="1"/>
  <c r="P1136" i="1"/>
  <c r="S1136" i="1" s="1"/>
  <c r="P1137" i="1"/>
  <c r="S1137" i="1" s="1"/>
  <c r="P1138" i="1"/>
  <c r="S1138" i="1" s="1"/>
  <c r="P1139" i="1"/>
  <c r="S1139" i="1" s="1"/>
  <c r="P1140" i="1"/>
  <c r="P1141" i="1"/>
  <c r="P1142" i="1"/>
  <c r="P1143" i="1"/>
  <c r="P1144" i="1"/>
  <c r="S1144" i="1" s="1"/>
  <c r="P1145" i="1"/>
  <c r="S1145" i="1" s="1"/>
  <c r="P1146" i="1"/>
  <c r="S1146" i="1" s="1"/>
  <c r="P1147" i="1"/>
  <c r="P1148" i="1"/>
  <c r="P1149" i="1"/>
  <c r="P1150" i="1"/>
  <c r="P1151" i="1"/>
  <c r="P1152" i="1"/>
  <c r="P1153" i="1"/>
  <c r="S1153" i="1" s="1"/>
  <c r="P1154" i="1"/>
  <c r="S1154" i="1" s="1"/>
  <c r="P1155" i="1"/>
  <c r="S1155" i="1" s="1"/>
  <c r="P1156" i="1"/>
  <c r="P1157" i="1"/>
  <c r="P1158" i="1"/>
  <c r="P1159" i="1"/>
  <c r="P1160" i="1"/>
  <c r="P1161" i="1"/>
  <c r="P1162" i="1"/>
  <c r="S1162" i="1" s="1"/>
  <c r="P1163" i="1"/>
  <c r="P1164" i="1"/>
  <c r="P1165" i="1"/>
  <c r="P1166" i="1"/>
  <c r="P1167" i="1"/>
  <c r="P1168" i="1"/>
  <c r="P1169" i="1"/>
  <c r="P1170" i="1"/>
  <c r="P1171" i="1"/>
  <c r="S1171" i="1" s="1"/>
  <c r="P1172" i="1"/>
  <c r="P1173" i="1"/>
  <c r="P1174" i="1"/>
  <c r="P1175" i="1"/>
  <c r="P1176" i="1"/>
  <c r="P1177" i="1"/>
  <c r="P1178" i="1"/>
  <c r="P1179" i="1"/>
  <c r="S1179" i="1" s="1"/>
  <c r="P1180" i="1"/>
  <c r="P1181" i="1"/>
  <c r="P1182" i="1"/>
  <c r="P1183" i="1"/>
  <c r="P1184" i="1"/>
  <c r="P1185" i="1"/>
  <c r="P1186" i="1"/>
  <c r="P1187" i="1"/>
  <c r="S1187" i="1" s="1"/>
  <c r="P1188" i="1"/>
  <c r="P1189" i="1"/>
  <c r="P1190" i="1"/>
  <c r="P1191" i="1"/>
  <c r="P1192" i="1"/>
  <c r="P1193" i="1"/>
  <c r="P1194" i="1"/>
  <c r="P1195" i="1"/>
  <c r="P1196" i="1"/>
  <c r="P1197" i="1"/>
  <c r="P1198" i="1"/>
  <c r="P1199" i="1"/>
  <c r="P1200" i="1"/>
  <c r="P1201" i="1"/>
  <c r="P1202" i="1"/>
  <c r="P3" i="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M1002" i="1"/>
  <c r="N1002" i="1" s="1"/>
  <c r="M1003" i="1"/>
  <c r="N1003" i="1" s="1"/>
  <c r="M1004" i="1"/>
  <c r="N1004" i="1" s="1"/>
  <c r="M1005" i="1"/>
  <c r="N1005" i="1" s="1"/>
  <c r="M1006" i="1"/>
  <c r="N1006" i="1" s="1"/>
  <c r="M1007" i="1"/>
  <c r="N1007" i="1" s="1"/>
  <c r="M1008" i="1"/>
  <c r="N1008" i="1" s="1"/>
  <c r="M1009" i="1"/>
  <c r="N1009" i="1" s="1"/>
  <c r="M1010" i="1"/>
  <c r="N1010" i="1" s="1"/>
  <c r="M1011" i="1"/>
  <c r="N1011" i="1" s="1"/>
  <c r="M1012" i="1"/>
  <c r="N1012" i="1" s="1"/>
  <c r="M1013" i="1"/>
  <c r="N1013" i="1" s="1"/>
  <c r="M1014" i="1"/>
  <c r="N1014" i="1" s="1"/>
  <c r="M1015" i="1"/>
  <c r="N1015" i="1" s="1"/>
  <c r="M1016" i="1"/>
  <c r="N1016" i="1" s="1"/>
  <c r="M1017" i="1"/>
  <c r="N1017" i="1" s="1"/>
  <c r="M1018" i="1"/>
  <c r="N1018" i="1" s="1"/>
  <c r="M1019" i="1"/>
  <c r="N1019" i="1" s="1"/>
  <c r="M1020" i="1"/>
  <c r="N1020" i="1" s="1"/>
  <c r="M1021" i="1"/>
  <c r="N1021" i="1" s="1"/>
  <c r="M1022" i="1"/>
  <c r="N1022" i="1" s="1"/>
  <c r="M1023" i="1"/>
  <c r="N1023" i="1" s="1"/>
  <c r="M1024" i="1"/>
  <c r="N1024" i="1" s="1"/>
  <c r="M1025" i="1"/>
  <c r="N1025" i="1" s="1"/>
  <c r="M1026" i="1"/>
  <c r="N1026" i="1" s="1"/>
  <c r="M1027" i="1"/>
  <c r="N1027" i="1" s="1"/>
  <c r="M1028" i="1"/>
  <c r="N1028" i="1" s="1"/>
  <c r="M1029" i="1"/>
  <c r="N1029" i="1" s="1"/>
  <c r="M1030" i="1"/>
  <c r="N1030" i="1" s="1"/>
  <c r="M1031" i="1"/>
  <c r="N1031" i="1" s="1"/>
  <c r="M1032" i="1"/>
  <c r="N1032" i="1" s="1"/>
  <c r="M1033" i="1"/>
  <c r="N1033" i="1" s="1"/>
  <c r="M1034" i="1"/>
  <c r="N1034" i="1" s="1"/>
  <c r="M1035" i="1"/>
  <c r="N1035" i="1" s="1"/>
  <c r="M1036" i="1"/>
  <c r="N1036" i="1" s="1"/>
  <c r="M1037" i="1"/>
  <c r="N1037" i="1" s="1"/>
  <c r="M1038" i="1"/>
  <c r="N1038" i="1" s="1"/>
  <c r="M1039" i="1"/>
  <c r="N1039" i="1" s="1"/>
  <c r="M1040" i="1"/>
  <c r="N1040" i="1" s="1"/>
  <c r="M1041" i="1"/>
  <c r="N1041" i="1" s="1"/>
  <c r="M1042" i="1"/>
  <c r="N1042" i="1" s="1"/>
  <c r="M1043" i="1"/>
  <c r="N1043" i="1" s="1"/>
  <c r="M1044" i="1"/>
  <c r="N1044" i="1" s="1"/>
  <c r="M1045" i="1"/>
  <c r="N1045" i="1" s="1"/>
  <c r="M1046" i="1"/>
  <c r="N1046" i="1" s="1"/>
  <c r="M1047" i="1"/>
  <c r="N1047" i="1" s="1"/>
  <c r="M1048" i="1"/>
  <c r="N1048" i="1" s="1"/>
  <c r="M1049" i="1"/>
  <c r="N1049" i="1" s="1"/>
  <c r="M1050" i="1"/>
  <c r="N1050" i="1" s="1"/>
  <c r="M1051" i="1"/>
  <c r="N1051" i="1" s="1"/>
  <c r="M1052" i="1"/>
  <c r="N1052" i="1" s="1"/>
  <c r="M1053" i="1"/>
  <c r="N1053" i="1" s="1"/>
  <c r="M1054" i="1"/>
  <c r="N1054" i="1" s="1"/>
  <c r="M1055" i="1"/>
  <c r="N1055" i="1" s="1"/>
  <c r="M1056" i="1"/>
  <c r="N1056" i="1" s="1"/>
  <c r="M1057" i="1"/>
  <c r="N1057" i="1" s="1"/>
  <c r="M1058" i="1"/>
  <c r="N1058" i="1" s="1"/>
  <c r="M1059" i="1"/>
  <c r="N1059" i="1" s="1"/>
  <c r="M1060" i="1"/>
  <c r="N1060" i="1" s="1"/>
  <c r="M1061" i="1"/>
  <c r="N1061" i="1" s="1"/>
  <c r="M1062" i="1"/>
  <c r="N1062" i="1" s="1"/>
  <c r="M1063" i="1"/>
  <c r="N1063" i="1" s="1"/>
  <c r="M1064" i="1"/>
  <c r="N1064" i="1" s="1"/>
  <c r="M1065" i="1"/>
  <c r="N1065" i="1" s="1"/>
  <c r="M1066" i="1"/>
  <c r="N1066" i="1" s="1"/>
  <c r="M1067" i="1"/>
  <c r="N1067" i="1" s="1"/>
  <c r="M1068" i="1"/>
  <c r="N1068" i="1" s="1"/>
  <c r="M1069" i="1"/>
  <c r="N1069" i="1" s="1"/>
  <c r="M1070" i="1"/>
  <c r="N1070" i="1" s="1"/>
  <c r="M1071" i="1"/>
  <c r="N1071" i="1" s="1"/>
  <c r="M1072" i="1"/>
  <c r="N1072" i="1" s="1"/>
  <c r="M1073" i="1"/>
  <c r="N1073" i="1" s="1"/>
  <c r="M1074" i="1"/>
  <c r="N1074" i="1" s="1"/>
  <c r="M1075" i="1"/>
  <c r="N1075" i="1" s="1"/>
  <c r="M1076" i="1"/>
  <c r="N1076" i="1" s="1"/>
  <c r="M1077" i="1"/>
  <c r="N1077" i="1" s="1"/>
  <c r="M1078" i="1"/>
  <c r="N1078" i="1" s="1"/>
  <c r="M1079" i="1"/>
  <c r="N1079" i="1" s="1"/>
  <c r="M1080" i="1"/>
  <c r="N1080" i="1" s="1"/>
  <c r="M1081" i="1"/>
  <c r="N1081" i="1" s="1"/>
  <c r="M1082" i="1"/>
  <c r="N1082" i="1" s="1"/>
  <c r="M1083" i="1"/>
  <c r="N1083" i="1" s="1"/>
  <c r="M1084" i="1"/>
  <c r="N1084" i="1" s="1"/>
  <c r="M1085" i="1"/>
  <c r="N1085" i="1" s="1"/>
  <c r="M1086" i="1"/>
  <c r="N1086" i="1" s="1"/>
  <c r="M1087" i="1"/>
  <c r="N1087" i="1" s="1"/>
  <c r="M1088" i="1"/>
  <c r="N1088" i="1" s="1"/>
  <c r="M1089" i="1"/>
  <c r="N1089" i="1" s="1"/>
  <c r="M1090" i="1"/>
  <c r="N1090" i="1" s="1"/>
  <c r="M1091" i="1"/>
  <c r="N1091" i="1" s="1"/>
  <c r="M1092" i="1"/>
  <c r="N1092" i="1" s="1"/>
  <c r="M1093" i="1"/>
  <c r="N1093" i="1" s="1"/>
  <c r="M1094" i="1"/>
  <c r="N1094" i="1" s="1"/>
  <c r="M1095" i="1"/>
  <c r="N1095" i="1" s="1"/>
  <c r="M1096" i="1"/>
  <c r="N1096" i="1" s="1"/>
  <c r="M1097" i="1"/>
  <c r="N1097" i="1" s="1"/>
  <c r="M1098" i="1"/>
  <c r="N1098" i="1" s="1"/>
  <c r="M1099" i="1"/>
  <c r="N1099" i="1" s="1"/>
  <c r="M1100" i="1"/>
  <c r="N1100" i="1" s="1"/>
  <c r="M1101" i="1"/>
  <c r="N1101" i="1" s="1"/>
  <c r="M1102" i="1"/>
  <c r="N1102" i="1" s="1"/>
  <c r="M1103" i="1"/>
  <c r="N1103" i="1" s="1"/>
  <c r="M1104" i="1"/>
  <c r="N1104" i="1" s="1"/>
  <c r="M1105" i="1"/>
  <c r="N1105" i="1" s="1"/>
  <c r="M1106" i="1"/>
  <c r="N1106" i="1" s="1"/>
  <c r="M1107" i="1"/>
  <c r="N1107" i="1" s="1"/>
  <c r="M1108" i="1"/>
  <c r="N1108" i="1" s="1"/>
  <c r="M1109" i="1"/>
  <c r="N1109" i="1" s="1"/>
  <c r="M1110" i="1"/>
  <c r="N1110" i="1" s="1"/>
  <c r="M1111" i="1"/>
  <c r="N1111" i="1" s="1"/>
  <c r="M1112" i="1"/>
  <c r="N1112" i="1" s="1"/>
  <c r="M1113" i="1"/>
  <c r="N1113" i="1" s="1"/>
  <c r="M1114" i="1"/>
  <c r="N1114" i="1" s="1"/>
  <c r="M1115" i="1"/>
  <c r="N1115" i="1" s="1"/>
  <c r="M1116" i="1"/>
  <c r="N1116" i="1" s="1"/>
  <c r="M1117" i="1"/>
  <c r="N1117" i="1" s="1"/>
  <c r="M1118" i="1"/>
  <c r="N1118" i="1" s="1"/>
  <c r="M1119" i="1"/>
  <c r="N1119" i="1" s="1"/>
  <c r="M1120" i="1"/>
  <c r="N1120" i="1" s="1"/>
  <c r="M1121" i="1"/>
  <c r="N1121" i="1" s="1"/>
  <c r="M1122" i="1"/>
  <c r="N1122" i="1" s="1"/>
  <c r="M1123" i="1"/>
  <c r="N1123" i="1" s="1"/>
  <c r="M1124" i="1"/>
  <c r="N1124" i="1" s="1"/>
  <c r="M1125" i="1"/>
  <c r="N1125" i="1" s="1"/>
  <c r="M1126" i="1"/>
  <c r="N1126" i="1" s="1"/>
  <c r="M1127" i="1"/>
  <c r="N1127" i="1" s="1"/>
  <c r="M1128" i="1"/>
  <c r="N1128" i="1" s="1"/>
  <c r="M1129" i="1"/>
  <c r="N1129" i="1" s="1"/>
  <c r="M1130" i="1"/>
  <c r="N1130" i="1" s="1"/>
  <c r="M1131" i="1"/>
  <c r="N1131" i="1" s="1"/>
  <c r="M1132" i="1"/>
  <c r="N1132" i="1" s="1"/>
  <c r="M1133" i="1"/>
  <c r="N1133" i="1" s="1"/>
  <c r="M1134" i="1"/>
  <c r="N1134" i="1" s="1"/>
  <c r="M1135" i="1"/>
  <c r="N1135" i="1" s="1"/>
  <c r="M1136" i="1"/>
  <c r="N1136" i="1" s="1"/>
  <c r="M1137" i="1"/>
  <c r="N1137" i="1" s="1"/>
  <c r="M1138" i="1"/>
  <c r="N1138" i="1" s="1"/>
  <c r="M1139" i="1"/>
  <c r="N1139" i="1" s="1"/>
  <c r="M1140" i="1"/>
  <c r="N1140" i="1" s="1"/>
  <c r="M1141" i="1"/>
  <c r="N1141" i="1" s="1"/>
  <c r="M1142" i="1"/>
  <c r="N1142" i="1" s="1"/>
  <c r="M1143" i="1"/>
  <c r="N1143" i="1" s="1"/>
  <c r="M1144" i="1"/>
  <c r="N1144" i="1" s="1"/>
  <c r="M1145" i="1"/>
  <c r="N1145" i="1" s="1"/>
  <c r="M1146" i="1"/>
  <c r="N1146" i="1" s="1"/>
  <c r="M1147" i="1"/>
  <c r="N1147" i="1" s="1"/>
  <c r="M1148" i="1"/>
  <c r="N1148" i="1" s="1"/>
  <c r="M1149" i="1"/>
  <c r="N1149" i="1" s="1"/>
  <c r="M1150" i="1"/>
  <c r="N1150" i="1" s="1"/>
  <c r="M1151" i="1"/>
  <c r="N1151" i="1" s="1"/>
  <c r="M1152" i="1"/>
  <c r="N1152" i="1" s="1"/>
  <c r="M1153" i="1"/>
  <c r="N1153" i="1" s="1"/>
  <c r="M1154" i="1"/>
  <c r="N1154" i="1" s="1"/>
  <c r="M1155" i="1"/>
  <c r="N1155" i="1" s="1"/>
  <c r="M1156" i="1"/>
  <c r="N1156" i="1" s="1"/>
  <c r="M1157" i="1"/>
  <c r="N1157" i="1" s="1"/>
  <c r="M1158" i="1"/>
  <c r="N1158" i="1" s="1"/>
  <c r="M1159" i="1"/>
  <c r="N1159" i="1" s="1"/>
  <c r="M1160" i="1"/>
  <c r="N1160" i="1" s="1"/>
  <c r="M1161" i="1"/>
  <c r="N1161" i="1" s="1"/>
  <c r="M1162" i="1"/>
  <c r="N1162" i="1" s="1"/>
  <c r="M1163" i="1"/>
  <c r="N1163" i="1" s="1"/>
  <c r="M1164" i="1"/>
  <c r="N1164" i="1" s="1"/>
  <c r="M1165" i="1"/>
  <c r="N1165" i="1" s="1"/>
  <c r="M1166" i="1"/>
  <c r="N1166" i="1" s="1"/>
  <c r="M1167" i="1"/>
  <c r="N1167" i="1" s="1"/>
  <c r="M1168" i="1"/>
  <c r="N1168" i="1" s="1"/>
  <c r="M1169" i="1"/>
  <c r="N1169" i="1" s="1"/>
  <c r="M1170" i="1"/>
  <c r="N1170" i="1" s="1"/>
  <c r="M1171" i="1"/>
  <c r="N1171" i="1" s="1"/>
  <c r="M1172" i="1"/>
  <c r="N1172" i="1" s="1"/>
  <c r="M1173" i="1"/>
  <c r="N1173" i="1" s="1"/>
  <c r="M1174" i="1"/>
  <c r="N1174" i="1" s="1"/>
  <c r="M1175" i="1"/>
  <c r="N1175" i="1" s="1"/>
  <c r="M1176" i="1"/>
  <c r="N1176" i="1" s="1"/>
  <c r="M1177" i="1"/>
  <c r="N1177" i="1" s="1"/>
  <c r="M1178" i="1"/>
  <c r="N1178" i="1" s="1"/>
  <c r="M1179" i="1"/>
  <c r="N1179" i="1" s="1"/>
  <c r="M1180" i="1"/>
  <c r="N1180" i="1" s="1"/>
  <c r="M1181" i="1"/>
  <c r="N1181" i="1" s="1"/>
  <c r="M1182" i="1"/>
  <c r="N1182" i="1" s="1"/>
  <c r="M1183" i="1"/>
  <c r="N1183" i="1" s="1"/>
  <c r="M1184" i="1"/>
  <c r="N1184" i="1" s="1"/>
  <c r="M1185" i="1"/>
  <c r="N1185" i="1" s="1"/>
  <c r="M1186" i="1"/>
  <c r="N1186" i="1" s="1"/>
  <c r="M1187" i="1"/>
  <c r="N1187" i="1" s="1"/>
  <c r="M1188" i="1"/>
  <c r="N1188" i="1" s="1"/>
  <c r="M1189" i="1"/>
  <c r="N1189" i="1" s="1"/>
  <c r="M1190" i="1"/>
  <c r="N1190" i="1" s="1"/>
  <c r="M1191" i="1"/>
  <c r="N1191" i="1" s="1"/>
  <c r="M1192" i="1"/>
  <c r="N1192" i="1" s="1"/>
  <c r="M1193" i="1"/>
  <c r="N1193" i="1" s="1"/>
  <c r="M1194" i="1"/>
  <c r="N1194" i="1" s="1"/>
  <c r="M1195" i="1"/>
  <c r="N1195" i="1" s="1"/>
  <c r="M1196" i="1"/>
  <c r="N1196" i="1" s="1"/>
  <c r="M1197" i="1"/>
  <c r="N1197" i="1" s="1"/>
  <c r="M1198" i="1"/>
  <c r="N1198" i="1" s="1"/>
  <c r="M1199" i="1"/>
  <c r="N1199" i="1" s="1"/>
  <c r="M1200" i="1"/>
  <c r="N1200" i="1" s="1"/>
  <c r="M1201" i="1"/>
  <c r="N1201" i="1" s="1"/>
  <c r="M1202" i="1"/>
  <c r="N1202" i="1" s="1"/>
  <c r="M3" i="1"/>
  <c r="N3" i="1" s="1"/>
  <c r="S4" i="1"/>
  <c r="S5" i="1"/>
  <c r="S6" i="1"/>
  <c r="S7" i="1"/>
  <c r="S8" i="1"/>
  <c r="S9" i="1"/>
  <c r="S10" i="1"/>
  <c r="S11" i="1"/>
  <c r="S12" i="1"/>
  <c r="S14" i="1"/>
  <c r="S15" i="1"/>
  <c r="S16" i="1"/>
  <c r="S17" i="1"/>
  <c r="S18" i="1"/>
  <c r="S19" i="1"/>
  <c r="S20" i="1"/>
  <c r="S21" i="1"/>
  <c r="S22" i="1"/>
  <c r="S23" i="1"/>
  <c r="S24" i="1"/>
  <c r="S25" i="1"/>
  <c r="S26" i="1"/>
  <c r="S27" i="1"/>
  <c r="S28" i="1"/>
  <c r="S31" i="1"/>
  <c r="S36" i="1"/>
  <c r="S37" i="1"/>
  <c r="S39" i="1"/>
  <c r="S40" i="1"/>
  <c r="S44" i="1"/>
  <c r="S45" i="1"/>
  <c r="S47" i="1"/>
  <c r="S48" i="1"/>
  <c r="S50" i="1"/>
  <c r="S51" i="1"/>
  <c r="S54" i="1"/>
  <c r="S55" i="1"/>
  <c r="S58" i="1"/>
  <c r="S59" i="1"/>
  <c r="S60" i="1"/>
  <c r="S61" i="1"/>
  <c r="S63" i="1"/>
  <c r="S64" i="1"/>
  <c r="S67" i="1"/>
  <c r="S68" i="1"/>
  <c r="S71" i="1"/>
  <c r="S72" i="1"/>
  <c r="S76" i="1"/>
  <c r="S77" i="1"/>
  <c r="S79" i="1"/>
  <c r="S80" i="1"/>
  <c r="S82" i="1"/>
  <c r="S85" i="1"/>
  <c r="S87" i="1"/>
  <c r="S88" i="1"/>
  <c r="S90" i="1"/>
  <c r="S91" i="1"/>
  <c r="S92" i="1"/>
  <c r="S93" i="1"/>
  <c r="S95" i="1"/>
  <c r="S99" i="1"/>
  <c r="S100" i="1"/>
  <c r="S101" i="1"/>
  <c r="S102" i="1"/>
  <c r="S103" i="1"/>
  <c r="S104" i="1"/>
  <c r="S107" i="1"/>
  <c r="S109" i="1"/>
  <c r="S111" i="1"/>
  <c r="S112" i="1"/>
  <c r="S116" i="1"/>
  <c r="S117" i="1"/>
  <c r="S119" i="1"/>
  <c r="S120" i="1"/>
  <c r="S125" i="1"/>
  <c r="S127" i="1"/>
  <c r="S128" i="1"/>
  <c r="S131" i="1"/>
  <c r="S132" i="1"/>
  <c r="S133" i="1"/>
  <c r="S135" i="1"/>
  <c r="S143" i="1"/>
  <c r="S144" i="1"/>
  <c r="S146" i="1"/>
  <c r="S147" i="1"/>
  <c r="S148" i="1"/>
  <c r="S149" i="1"/>
  <c r="S151" i="1"/>
  <c r="S152" i="1"/>
  <c r="S154" i="1"/>
  <c r="S155" i="1"/>
  <c r="S156" i="1"/>
  <c r="S157" i="1"/>
  <c r="S159" i="1"/>
  <c r="S163" i="1"/>
  <c r="S164" i="1"/>
  <c r="S165" i="1"/>
  <c r="S167" i="1"/>
  <c r="S172" i="1"/>
  <c r="S173" i="1"/>
  <c r="S175" i="1"/>
  <c r="S176" i="1"/>
  <c r="S180" i="1"/>
  <c r="S182" i="1"/>
  <c r="S183" i="1"/>
  <c r="S184" i="1"/>
  <c r="S185" i="1"/>
  <c r="S190" i="1"/>
  <c r="S191" i="1"/>
  <c r="S192" i="1"/>
  <c r="S193" i="1"/>
  <c r="S194" i="1"/>
  <c r="S195" i="1"/>
  <c r="S196" i="1"/>
  <c r="S197" i="1"/>
  <c r="S198" i="1"/>
  <c r="S199" i="1"/>
  <c r="S200" i="1"/>
  <c r="S201" i="1"/>
  <c r="S202" i="1"/>
  <c r="S203" i="1"/>
  <c r="S204" i="1"/>
  <c r="S207" i="1"/>
  <c r="S209" i="1"/>
  <c r="S210" i="1"/>
  <c r="S211" i="1"/>
  <c r="S212" i="1"/>
  <c r="S213" i="1"/>
  <c r="S215" i="1"/>
  <c r="S216" i="1"/>
  <c r="S220" i="1"/>
  <c r="S221" i="1"/>
  <c r="S223" i="1"/>
  <c r="S228" i="1"/>
  <c r="S229" i="1"/>
  <c r="S231" i="1"/>
  <c r="S232" i="1"/>
  <c r="S236" i="1"/>
  <c r="S237" i="1"/>
  <c r="S239" i="1"/>
  <c r="S240" i="1"/>
  <c r="S241" i="1"/>
  <c r="S244" i="1"/>
  <c r="S245" i="1"/>
  <c r="S247" i="1"/>
  <c r="S248" i="1"/>
  <c r="S249" i="1"/>
  <c r="S250" i="1"/>
  <c r="S255" i="1"/>
  <c r="S257" i="1"/>
  <c r="S258" i="1"/>
  <c r="S259" i="1"/>
  <c r="S260" i="1"/>
  <c r="S261" i="1"/>
  <c r="S263" i="1"/>
  <c r="S269" i="1"/>
  <c r="S271" i="1"/>
  <c r="S272" i="1"/>
  <c r="S276" i="1"/>
  <c r="S277" i="1"/>
  <c r="S279" i="1"/>
  <c r="S280" i="1"/>
  <c r="S281" i="1"/>
  <c r="S284" i="1"/>
  <c r="S287" i="1"/>
  <c r="S288" i="1"/>
  <c r="S289" i="1"/>
  <c r="S290" i="1"/>
  <c r="S291" i="1"/>
  <c r="S292" i="1"/>
  <c r="S295" i="1"/>
  <c r="S297" i="1"/>
  <c r="S298" i="1"/>
  <c r="S299" i="1"/>
  <c r="S300" i="1"/>
  <c r="S301" i="1"/>
  <c r="S303" i="1"/>
  <c r="S308" i="1"/>
  <c r="S309" i="1"/>
  <c r="S311" i="1"/>
  <c r="S316" i="1"/>
  <c r="S319" i="1"/>
  <c r="S320" i="1"/>
  <c r="S321" i="1"/>
  <c r="S322" i="1"/>
  <c r="S324" i="1"/>
  <c r="S325" i="1"/>
  <c r="S327" i="1"/>
  <c r="S328" i="1"/>
  <c r="S329" i="1"/>
  <c r="S330" i="1"/>
  <c r="S331" i="1"/>
  <c r="S332" i="1"/>
  <c r="S333" i="1"/>
  <c r="S335" i="1"/>
  <c r="S336" i="1"/>
  <c r="S337" i="1"/>
  <c r="S338" i="1"/>
  <c r="S339" i="1"/>
  <c r="S340" i="1"/>
  <c r="S341" i="1"/>
  <c r="S343" i="1"/>
  <c r="S345" i="1"/>
  <c r="S346" i="1"/>
  <c r="S347" i="1"/>
  <c r="S348" i="1"/>
  <c r="S351" i="1"/>
  <c r="S356" i="1"/>
  <c r="S357" i="1"/>
  <c r="S359" i="1"/>
  <c r="S360" i="1"/>
  <c r="S364" i="1"/>
  <c r="S365" i="1"/>
  <c r="S367" i="1"/>
  <c r="S368" i="1"/>
  <c r="S369" i="1"/>
  <c r="S372" i="1"/>
  <c r="S375" i="1"/>
  <c r="S376" i="1"/>
  <c r="S377" i="1"/>
  <c r="S378" i="1"/>
  <c r="S379" i="1"/>
  <c r="S380" i="1"/>
  <c r="S381" i="1"/>
  <c r="S383" i="1"/>
  <c r="S384" i="1"/>
  <c r="S385" i="1"/>
  <c r="S386" i="1"/>
  <c r="S387" i="1"/>
  <c r="S389" i="1"/>
  <c r="S391" i="1"/>
  <c r="S396" i="1"/>
  <c r="S397" i="1"/>
  <c r="S399" i="1"/>
  <c r="S404" i="1"/>
  <c r="S405" i="1"/>
  <c r="S407" i="1"/>
  <c r="S408" i="1"/>
  <c r="S412" i="1"/>
  <c r="S413" i="1"/>
  <c r="S415" i="1"/>
  <c r="S416" i="1"/>
  <c r="S417" i="1"/>
  <c r="S423" i="1"/>
  <c r="S424" i="1"/>
  <c r="S425" i="1"/>
  <c r="S426" i="1"/>
  <c r="S427" i="1"/>
  <c r="S428" i="1"/>
  <c r="S429" i="1"/>
  <c r="S431" i="1"/>
  <c r="S433" i="1"/>
  <c r="S434" i="1"/>
  <c r="S435" i="1"/>
  <c r="S436" i="1"/>
  <c r="S437" i="1"/>
  <c r="S439" i="1"/>
  <c r="S444" i="1"/>
  <c r="S447" i="1"/>
  <c r="S448" i="1"/>
  <c r="S452" i="1"/>
  <c r="S453" i="1"/>
  <c r="S455" i="1"/>
  <c r="S456" i="1"/>
  <c r="S457" i="1"/>
  <c r="S460" i="1"/>
  <c r="S461" i="1"/>
  <c r="S463" i="1"/>
  <c r="S464" i="1"/>
  <c r="S465" i="1"/>
  <c r="S466" i="1"/>
  <c r="S468" i="1"/>
  <c r="S469" i="1"/>
  <c r="S471" i="1"/>
  <c r="S472" i="1"/>
  <c r="S473" i="1"/>
  <c r="S474" i="1"/>
  <c r="S475" i="1"/>
  <c r="S476" i="1"/>
  <c r="S477" i="1"/>
  <c r="S479" i="1"/>
  <c r="S482" i="1"/>
  <c r="S483" i="1"/>
  <c r="S484" i="1"/>
  <c r="S487" i="1"/>
  <c r="S492" i="1"/>
  <c r="S493" i="1"/>
  <c r="S495" i="1"/>
  <c r="S496" i="1"/>
  <c r="S501" i="1"/>
  <c r="S503" i="1"/>
  <c r="S504" i="1"/>
  <c r="S505" i="1"/>
  <c r="S506" i="1"/>
  <c r="S511" i="1"/>
  <c r="S514" i="1"/>
  <c r="S515" i="1"/>
  <c r="S516" i="1"/>
  <c r="S517" i="1"/>
  <c r="S519" i="1"/>
  <c r="S527" i="1"/>
  <c r="S528" i="1"/>
  <c r="S529" i="1"/>
  <c r="S530" i="1"/>
  <c r="S532" i="1"/>
  <c r="S533" i="1"/>
  <c r="S535" i="1"/>
  <c r="S536" i="1"/>
  <c r="S537" i="1"/>
  <c r="S538" i="1"/>
  <c r="S539" i="1"/>
  <c r="S543" i="1"/>
  <c r="S548" i="1"/>
  <c r="S549" i="1"/>
  <c r="S551" i="1"/>
  <c r="S552" i="1"/>
  <c r="S556" i="1"/>
  <c r="S557" i="1"/>
  <c r="S559" i="1"/>
  <c r="S560" i="1"/>
  <c r="S561" i="1"/>
  <c r="S564" i="1"/>
  <c r="S567" i="1"/>
  <c r="S569" i="1"/>
  <c r="S570" i="1"/>
  <c r="S571" i="1"/>
  <c r="S572" i="1"/>
  <c r="S573" i="1"/>
  <c r="S575" i="1"/>
  <c r="S578" i="1"/>
  <c r="S579" i="1"/>
  <c r="S580" i="1"/>
  <c r="S581" i="1"/>
  <c r="S583" i="1"/>
  <c r="S588" i="1"/>
  <c r="S589" i="1"/>
  <c r="S591" i="1"/>
  <c r="S596" i="1"/>
  <c r="S597" i="1"/>
  <c r="S599" i="1"/>
  <c r="S600" i="1"/>
  <c r="S604" i="1"/>
  <c r="S605" i="1"/>
  <c r="S607" i="1"/>
  <c r="S608" i="1"/>
  <c r="S609" i="1"/>
  <c r="S612" i="1"/>
  <c r="S613" i="1"/>
  <c r="S615" i="1"/>
  <c r="S616" i="1"/>
  <c r="S617" i="1"/>
  <c r="S618" i="1"/>
  <c r="S620" i="1"/>
  <c r="S623" i="1"/>
  <c r="S625" i="1"/>
  <c r="S626" i="1"/>
  <c r="S627" i="1"/>
  <c r="S628" i="1"/>
  <c r="S629" i="1"/>
  <c r="S631" i="1"/>
  <c r="S634" i="1"/>
  <c r="S635" i="1"/>
  <c r="S636" i="1"/>
  <c r="S639" i="1"/>
  <c r="S644" i="1"/>
  <c r="S645" i="1"/>
  <c r="S647" i="1"/>
  <c r="S648" i="1"/>
  <c r="S652" i="1"/>
  <c r="S655" i="1"/>
  <c r="S656" i="1"/>
  <c r="S657" i="1"/>
  <c r="S658" i="1"/>
  <c r="S661" i="1"/>
  <c r="S663" i="1"/>
  <c r="S664" i="1"/>
  <c r="S665" i="1"/>
  <c r="S666" i="1"/>
  <c r="S667" i="1"/>
  <c r="S668" i="1"/>
  <c r="S669" i="1"/>
  <c r="S671" i="1"/>
  <c r="S673" i="1"/>
  <c r="S674" i="1"/>
  <c r="S675" i="1"/>
  <c r="S684" i="1"/>
  <c r="S687" i="1"/>
  <c r="S692" i="1"/>
  <c r="S693" i="1"/>
  <c r="S695" i="1"/>
  <c r="S696" i="1"/>
  <c r="S701" i="1"/>
  <c r="S703" i="1"/>
  <c r="S704" i="1"/>
  <c r="S705" i="1"/>
  <c r="S706" i="1"/>
  <c r="S708" i="1"/>
  <c r="S709" i="1"/>
  <c r="S711" i="1"/>
  <c r="S712" i="1"/>
  <c r="S713" i="1"/>
  <c r="S714" i="1"/>
  <c r="S715" i="1"/>
  <c r="S716" i="1"/>
  <c r="S717" i="1"/>
  <c r="S719" i="1"/>
  <c r="S721" i="1"/>
  <c r="S722" i="1"/>
  <c r="S727" i="1"/>
  <c r="S732" i="1"/>
  <c r="S733" i="1"/>
  <c r="S735" i="1"/>
  <c r="S736" i="1"/>
  <c r="S743" i="1"/>
  <c r="S744" i="1"/>
  <c r="S745" i="1"/>
  <c r="S748" i="1"/>
  <c r="S751" i="1"/>
  <c r="S752" i="1"/>
  <c r="S753" i="1"/>
  <c r="S754" i="1"/>
  <c r="S759" i="1"/>
  <c r="S761" i="1"/>
  <c r="S762" i="1"/>
  <c r="S763" i="1"/>
  <c r="S764" i="1"/>
  <c r="S765" i="1"/>
  <c r="S766" i="1"/>
  <c r="S767" i="1"/>
  <c r="S769" i="1"/>
  <c r="S770" i="1"/>
  <c r="S771" i="1"/>
  <c r="S772" i="1"/>
  <c r="S773" i="1"/>
  <c r="S774" i="1"/>
  <c r="S775" i="1"/>
  <c r="S777" i="1"/>
  <c r="S778" i="1"/>
  <c r="S779" i="1"/>
  <c r="S780" i="1"/>
  <c r="S781" i="1"/>
  <c r="S782" i="1"/>
  <c r="S783" i="1"/>
  <c r="S789" i="1"/>
  <c r="S790" i="1"/>
  <c r="S791" i="1"/>
  <c r="S792" i="1"/>
  <c r="S798" i="1"/>
  <c r="S799" i="1"/>
  <c r="S800" i="1"/>
  <c r="S801" i="1"/>
  <c r="S802" i="1"/>
  <c r="S803" i="1"/>
  <c r="S804" i="1"/>
  <c r="S805" i="1"/>
  <c r="S806" i="1"/>
  <c r="S807" i="1"/>
  <c r="S808" i="1"/>
  <c r="S809" i="1"/>
  <c r="S810" i="1"/>
  <c r="S813" i="1"/>
  <c r="S814" i="1"/>
  <c r="S815" i="1"/>
  <c r="S817" i="1"/>
  <c r="S818" i="1"/>
  <c r="S819" i="1"/>
  <c r="S820" i="1"/>
  <c r="S821" i="1"/>
  <c r="S822" i="1"/>
  <c r="S823" i="1"/>
  <c r="S825" i="1"/>
  <c r="S826" i="1"/>
  <c r="S829" i="1"/>
  <c r="S830" i="1"/>
  <c r="S836" i="1"/>
  <c r="S837" i="1"/>
  <c r="S838" i="1"/>
  <c r="S844" i="1"/>
  <c r="S845" i="1"/>
  <c r="S846" i="1"/>
  <c r="S847" i="1"/>
  <c r="S852" i="1"/>
  <c r="S853" i="1"/>
  <c r="S854" i="1"/>
  <c r="S855" i="1"/>
  <c r="S860" i="1"/>
  <c r="S861" i="1"/>
  <c r="S862" i="1"/>
  <c r="S863" i="1"/>
  <c r="S864" i="1"/>
  <c r="S868" i="1"/>
  <c r="S869" i="1"/>
  <c r="S870" i="1"/>
  <c r="S871" i="1"/>
  <c r="S872" i="1"/>
  <c r="S876" i="1"/>
  <c r="S877" i="1"/>
  <c r="S878" i="1"/>
  <c r="S879" i="1"/>
  <c r="S880" i="1"/>
  <c r="S881" i="1"/>
  <c r="S885" i="1"/>
  <c r="S886" i="1"/>
  <c r="S887" i="1"/>
  <c r="S888" i="1"/>
  <c r="S889" i="1"/>
  <c r="S890" i="1"/>
  <c r="S893" i="1"/>
  <c r="S895" i="1"/>
  <c r="S896" i="1"/>
  <c r="S897" i="1"/>
  <c r="S898" i="1"/>
  <c r="S902" i="1"/>
  <c r="S903" i="1"/>
  <c r="S904" i="1"/>
  <c r="S905" i="1"/>
  <c r="S906" i="1"/>
  <c r="S907" i="1"/>
  <c r="S908" i="1"/>
  <c r="S909" i="1"/>
  <c r="S910" i="1"/>
  <c r="S911" i="1"/>
  <c r="S912" i="1"/>
  <c r="S913" i="1"/>
  <c r="S914" i="1"/>
  <c r="S915" i="1"/>
  <c r="S916" i="1"/>
  <c r="S917" i="1"/>
  <c r="S918" i="1"/>
  <c r="S919" i="1"/>
  <c r="S920" i="1"/>
  <c r="S921" i="1"/>
  <c r="S922" i="1"/>
  <c r="S926" i="1"/>
  <c r="S927" i="1"/>
  <c r="S928" i="1"/>
  <c r="S929" i="1"/>
  <c r="S930" i="1"/>
  <c r="S931" i="1"/>
  <c r="S932" i="1"/>
  <c r="S933" i="1"/>
  <c r="S934" i="1"/>
  <c r="S935" i="1"/>
  <c r="S936" i="1"/>
  <c r="S937" i="1"/>
  <c r="S938" i="1"/>
  <c r="S939" i="1"/>
  <c r="S940" i="1"/>
  <c r="S942" i="1"/>
  <c r="S943" i="1"/>
  <c r="S944" i="1"/>
  <c r="S945" i="1"/>
  <c r="S946" i="1"/>
  <c r="S947" i="1"/>
  <c r="S948" i="1"/>
  <c r="S949" i="1"/>
  <c r="S950" i="1"/>
  <c r="S951" i="1"/>
  <c r="S952" i="1"/>
  <c r="S953" i="1"/>
  <c r="S954" i="1"/>
  <c r="S955" i="1"/>
  <c r="S956" i="1"/>
  <c r="S957" i="1"/>
  <c r="S958" i="1"/>
  <c r="S959" i="1"/>
  <c r="S960" i="1"/>
  <c r="S961" i="1"/>
  <c r="S962" i="1"/>
  <c r="S963" i="1"/>
  <c r="S966" i="1"/>
  <c r="S967" i="1"/>
  <c r="S968" i="1"/>
  <c r="S969" i="1"/>
  <c r="S970" i="1"/>
  <c r="S971" i="1"/>
  <c r="S972" i="1"/>
  <c r="S973" i="1"/>
  <c r="S974" i="1"/>
  <c r="S975" i="1"/>
  <c r="S977" i="1"/>
  <c r="S978" i="1"/>
  <c r="S979" i="1"/>
  <c r="S981" i="1"/>
  <c r="S982" i="1"/>
  <c r="S983" i="1"/>
  <c r="S985" i="1"/>
  <c r="S986" i="1"/>
  <c r="S987" i="1"/>
  <c r="S990" i="1"/>
  <c r="S991" i="1"/>
  <c r="S993" i="1"/>
  <c r="S994" i="1"/>
  <c r="S995" i="1"/>
  <c r="S996" i="1"/>
  <c r="S997" i="1"/>
  <c r="S998" i="1"/>
  <c r="S999" i="1"/>
  <c r="S1004" i="1"/>
  <c r="S1005" i="1"/>
  <c r="S1006" i="1"/>
  <c r="S1007" i="1"/>
  <c r="S1012" i="1"/>
  <c r="S1013" i="1"/>
  <c r="S1014" i="1"/>
  <c r="S1015" i="1"/>
  <c r="S1020" i="1"/>
  <c r="S1021" i="1"/>
  <c r="S1022" i="1"/>
  <c r="S1023" i="1"/>
  <c r="S1028" i="1"/>
  <c r="S1029" i="1"/>
  <c r="S1030" i="1"/>
  <c r="S1036" i="1"/>
  <c r="S1037" i="1"/>
  <c r="S1038" i="1"/>
  <c r="S1047" i="1"/>
  <c r="S1048" i="1"/>
  <c r="S1052" i="1"/>
  <c r="S1053" i="1"/>
  <c r="S1054" i="1"/>
  <c r="S1055" i="1"/>
  <c r="S1057" i="1"/>
  <c r="S1061" i="1"/>
  <c r="S1062" i="1"/>
  <c r="S1063" i="1"/>
  <c r="S1064" i="1"/>
  <c r="S1065" i="1"/>
  <c r="S1066" i="1"/>
  <c r="S1068" i="1"/>
  <c r="S1070" i="1"/>
  <c r="S1071" i="1"/>
  <c r="S1072" i="1"/>
  <c r="S1073" i="1"/>
  <c r="S1074" i="1"/>
  <c r="S1077" i="1"/>
  <c r="S1078" i="1"/>
  <c r="S1079" i="1"/>
  <c r="S1080" i="1"/>
  <c r="S1081" i="1"/>
  <c r="S1082" i="1"/>
  <c r="S1083" i="1"/>
  <c r="S1084" i="1"/>
  <c r="S1085" i="1"/>
  <c r="S1086" i="1"/>
  <c r="S1087" i="1"/>
  <c r="S1088" i="1"/>
  <c r="S1089" i="1"/>
  <c r="S1090" i="1"/>
  <c r="S1093" i="1"/>
  <c r="S1094" i="1"/>
  <c r="S1095" i="1"/>
  <c r="S1097" i="1"/>
  <c r="S1098" i="1"/>
  <c r="S1099" i="1"/>
  <c r="S1100" i="1"/>
  <c r="S1101" i="1"/>
  <c r="S1102" i="1"/>
  <c r="S1103" i="1"/>
  <c r="S1105" i="1"/>
  <c r="S1106" i="1"/>
  <c r="S1110" i="1"/>
  <c r="S1111" i="1"/>
  <c r="S1116" i="1"/>
  <c r="S1117" i="1"/>
  <c r="S1118" i="1"/>
  <c r="S1119" i="1"/>
  <c r="S1125" i="1"/>
  <c r="S1126" i="1"/>
  <c r="S1132" i="1"/>
  <c r="S1133" i="1"/>
  <c r="S1134" i="1"/>
  <c r="S1142" i="1"/>
  <c r="S1143" i="1"/>
  <c r="S1149" i="1"/>
  <c r="S1150" i="1"/>
  <c r="S1151" i="1"/>
  <c r="S1152" i="1"/>
  <c r="S1158" i="1"/>
  <c r="S1159" i="1"/>
  <c r="S1160" i="1"/>
  <c r="S1161" i="1"/>
  <c r="S1165" i="1"/>
  <c r="S1166" i="1"/>
  <c r="S1167" i="1"/>
  <c r="S1168" i="1"/>
  <c r="S1169" i="1"/>
  <c r="S1172" i="1"/>
  <c r="S1173" i="1"/>
  <c r="S1174" i="1"/>
  <c r="S1175" i="1"/>
  <c r="S1176" i="1"/>
  <c r="S1177" i="1"/>
  <c r="S1178" i="1"/>
  <c r="S1180" i="1"/>
  <c r="S1181" i="1"/>
  <c r="S1182" i="1"/>
  <c r="S1183" i="1"/>
  <c r="S1185" i="1"/>
  <c r="S1186" i="1"/>
  <c r="S1189" i="1"/>
  <c r="S1190" i="1"/>
  <c r="S1191" i="1"/>
  <c r="S1192" i="1"/>
  <c r="S1193" i="1"/>
  <c r="S1194" i="1"/>
  <c r="S1195" i="1"/>
  <c r="S1196" i="1"/>
  <c r="S1197" i="1"/>
  <c r="S1198" i="1"/>
  <c r="S1199" i="1"/>
  <c r="S1200" i="1"/>
  <c r="S1201" i="1"/>
  <c r="S1202" i="1"/>
  <c r="S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3" i="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s="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s="1"/>
  <c r="D627" i="1" a="1"/>
  <c r="D627" i="1" s="1"/>
  <c r="D628" i="1" a="1"/>
  <c r="D628" i="1" s="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s="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s="1"/>
  <c r="D656" i="1" a="1"/>
  <c r="D656" i="1" s="1"/>
  <c r="D657" i="1" a="1"/>
  <c r="D657" i="1" s="1"/>
  <c r="D658" i="1" a="1"/>
  <c r="D658" i="1" s="1"/>
  <c r="D659" i="1" a="1"/>
  <c r="D659" i="1" s="1"/>
  <c r="D660" i="1" a="1"/>
  <c r="D660" i="1" s="1"/>
  <c r="D661" i="1" a="1"/>
  <c r="D661" i="1" s="1"/>
  <c r="D662" i="1" a="1"/>
  <c r="D662" i="1" s="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s="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s="1"/>
  <c r="D692" i="1" a="1"/>
  <c r="D692" i="1" s="1"/>
  <c r="D693" i="1" a="1"/>
  <c r="D693" i="1" s="1"/>
  <c r="D694" i="1" a="1"/>
  <c r="D694" i="1" s="1"/>
  <c r="D695" i="1" a="1"/>
  <c r="D695" i="1" s="1"/>
  <c r="D696" i="1" a="1"/>
  <c r="D696" i="1" s="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s="1"/>
  <c r="D822" i="1" a="1"/>
  <c r="D822" i="1" s="1"/>
  <c r="D823" i="1" a="1"/>
  <c r="D823" i="1" s="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s="1"/>
  <c r="D868" i="1" a="1"/>
  <c r="D868" i="1" s="1"/>
  <c r="D869" i="1" a="1"/>
  <c r="D869" i="1" s="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s="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s="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s="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s="1"/>
  <c r="D991" i="1" a="1"/>
  <c r="D991" i="1" s="1"/>
  <c r="D992" i="1" a="1"/>
  <c r="D992" i="1" s="1"/>
  <c r="D993" i="1" a="1"/>
  <c r="D993" i="1" s="1"/>
  <c r="D994" i="1" a="1"/>
  <c r="D994" i="1" s="1"/>
  <c r="D995" i="1" a="1"/>
  <c r="D995" i="1" s="1"/>
  <c r="D996" i="1" a="1"/>
  <c r="D996" i="1" s="1"/>
  <c r="D997" i="1" a="1"/>
  <c r="D997" i="1" s="1"/>
  <c r="D998" i="1" a="1"/>
  <c r="D998" i="1" s="1"/>
  <c r="D999" i="1" a="1"/>
  <c r="D999" i="1" s="1"/>
  <c r="D1000" i="1" a="1"/>
  <c r="D1000" i="1" s="1"/>
  <c r="D1001" i="1" a="1"/>
  <c r="D1001" i="1" s="1"/>
  <c r="D1002" i="1" a="1"/>
  <c r="D1002" i="1" s="1"/>
  <c r="D1003" i="1" a="1"/>
  <c r="D1003" i="1" s="1"/>
  <c r="D1004" i="1" a="1"/>
  <c r="D1004" i="1" s="1"/>
  <c r="D1005" i="1" a="1"/>
  <c r="D1005" i="1" s="1"/>
  <c r="D1006" i="1" a="1"/>
  <c r="D1006" i="1" s="1"/>
  <c r="D1007" i="1" a="1"/>
  <c r="D1007" i="1" s="1"/>
  <c r="D1008" i="1" a="1"/>
  <c r="D1008" i="1" s="1"/>
  <c r="D1009" i="1" a="1"/>
  <c r="D1009" i="1" s="1"/>
  <c r="D1010" i="1" a="1"/>
  <c r="D1010" i="1" s="1"/>
  <c r="D1011" i="1" a="1"/>
  <c r="D1011" i="1" s="1"/>
  <c r="D1012" i="1" a="1"/>
  <c r="D1012" i="1" s="1"/>
  <c r="D1013" i="1" a="1"/>
  <c r="D1013" i="1" s="1"/>
  <c r="D1014" i="1" a="1"/>
  <c r="D1014" i="1" s="1"/>
  <c r="D1015" i="1" a="1"/>
  <c r="D1015" i="1" s="1"/>
  <c r="D1016" i="1" a="1"/>
  <c r="D1016" i="1" s="1"/>
  <c r="D1017" i="1" a="1"/>
  <c r="D1017" i="1" s="1"/>
  <c r="D1018" i="1" a="1"/>
  <c r="D1018" i="1" s="1"/>
  <c r="D1019" i="1" a="1"/>
  <c r="D1019" i="1" s="1"/>
  <c r="D1020" i="1" a="1"/>
  <c r="D1020" i="1" s="1"/>
  <c r="D1021" i="1" a="1"/>
  <c r="D1021" i="1" s="1"/>
  <c r="D1022" i="1" a="1"/>
  <c r="D1022" i="1" s="1"/>
  <c r="D1023" i="1" a="1"/>
  <c r="D1023" i="1" s="1"/>
  <c r="D1024" i="1" a="1"/>
  <c r="D1024" i="1" s="1"/>
  <c r="D1025" i="1" a="1"/>
  <c r="D1025" i="1" s="1"/>
  <c r="D1026" i="1" a="1"/>
  <c r="D1026" i="1" s="1"/>
  <c r="D1027" i="1" a="1"/>
  <c r="D1027" i="1" s="1"/>
  <c r="D1028" i="1" a="1"/>
  <c r="D1028" i="1" s="1"/>
  <c r="D1029" i="1" a="1"/>
  <c r="D1029" i="1" s="1"/>
  <c r="D1030" i="1" a="1"/>
  <c r="D1030" i="1" s="1"/>
  <c r="D1031" i="1" a="1"/>
  <c r="D1031" i="1" s="1"/>
  <c r="D1032" i="1" a="1"/>
  <c r="D1032" i="1" s="1"/>
  <c r="D1033" i="1" a="1"/>
  <c r="D1033" i="1" s="1"/>
  <c r="D1034" i="1" a="1"/>
  <c r="D1034" i="1" s="1"/>
  <c r="D1035" i="1" a="1"/>
  <c r="D1035" i="1" s="1"/>
  <c r="D1036" i="1" a="1"/>
  <c r="D1036" i="1" s="1"/>
  <c r="D1037" i="1" a="1"/>
  <c r="D1037" i="1" s="1"/>
  <c r="D1038" i="1" a="1"/>
  <c r="D1038" i="1" s="1"/>
  <c r="D1039" i="1" a="1"/>
  <c r="D1039" i="1" s="1"/>
  <c r="D1040" i="1" a="1"/>
  <c r="D1040" i="1" s="1"/>
  <c r="D1041" i="1" a="1"/>
  <c r="D1041" i="1" s="1"/>
  <c r="D1042" i="1" a="1"/>
  <c r="D1042" i="1" s="1"/>
  <c r="D1043" i="1" a="1"/>
  <c r="D1043" i="1" s="1"/>
  <c r="D1044" i="1" a="1"/>
  <c r="D1044" i="1" s="1"/>
  <c r="D1045" i="1" a="1"/>
  <c r="D1045" i="1" s="1"/>
  <c r="D1046" i="1" a="1"/>
  <c r="D1046" i="1" s="1"/>
  <c r="D1047" i="1" a="1"/>
  <c r="D1047" i="1" s="1"/>
  <c r="D1048" i="1" a="1"/>
  <c r="D1048" i="1" s="1"/>
  <c r="D1049" i="1" a="1"/>
  <c r="D1049" i="1" s="1"/>
  <c r="D1050" i="1" a="1"/>
  <c r="D1050" i="1" s="1"/>
  <c r="D1051" i="1" a="1"/>
  <c r="D1051" i="1" s="1"/>
  <c r="D1052" i="1" a="1"/>
  <c r="D1052" i="1" s="1"/>
  <c r="D1053" i="1" a="1"/>
  <c r="D1053" i="1" s="1"/>
  <c r="D1054" i="1" a="1"/>
  <c r="D1054" i="1" s="1"/>
  <c r="D1055" i="1" a="1"/>
  <c r="D1055" i="1" s="1"/>
  <c r="D1056" i="1" a="1"/>
  <c r="D1056" i="1" s="1"/>
  <c r="D1057" i="1" a="1"/>
  <c r="D1057" i="1" s="1"/>
  <c r="D1058" i="1" a="1"/>
  <c r="D1058" i="1" s="1"/>
  <c r="D1059" i="1" a="1"/>
  <c r="D1059" i="1" s="1"/>
  <c r="D1060" i="1" a="1"/>
  <c r="D1060" i="1" s="1"/>
  <c r="D1061" i="1" a="1"/>
  <c r="D1061" i="1" s="1"/>
  <c r="D1062" i="1" a="1"/>
  <c r="D1062" i="1" s="1"/>
  <c r="D1063" i="1" a="1"/>
  <c r="D1063" i="1" s="1"/>
  <c r="D1064" i="1" a="1"/>
  <c r="D1064" i="1" s="1"/>
  <c r="D1065" i="1" a="1"/>
  <c r="D1065" i="1" s="1"/>
  <c r="D1066" i="1" a="1"/>
  <c r="D1066" i="1" s="1"/>
  <c r="D1067" i="1" a="1"/>
  <c r="D1067" i="1" s="1"/>
  <c r="D1068" i="1" a="1"/>
  <c r="D1068" i="1" s="1"/>
  <c r="D1069" i="1" a="1"/>
  <c r="D1069" i="1" s="1"/>
  <c r="D1070" i="1" a="1"/>
  <c r="D1070" i="1" s="1"/>
  <c r="D1071" i="1" a="1"/>
  <c r="D1071" i="1" s="1"/>
  <c r="D1072" i="1" a="1"/>
  <c r="D1072" i="1" s="1"/>
  <c r="D1073" i="1" a="1"/>
  <c r="D1073" i="1" s="1"/>
  <c r="D1074" i="1" a="1"/>
  <c r="D1074" i="1" s="1"/>
  <c r="D1075" i="1" a="1"/>
  <c r="D1075" i="1" s="1"/>
  <c r="D1076" i="1" a="1"/>
  <c r="D1076" i="1" s="1"/>
  <c r="D1077" i="1" a="1"/>
  <c r="D1077" i="1" s="1"/>
  <c r="D1078" i="1" a="1"/>
  <c r="D1078" i="1" s="1"/>
  <c r="D1079" i="1" a="1"/>
  <c r="D1079" i="1" s="1"/>
  <c r="D1080" i="1" a="1"/>
  <c r="D1080" i="1" s="1"/>
  <c r="D1081" i="1" a="1"/>
  <c r="D1081" i="1" s="1"/>
  <c r="D1082" i="1" a="1"/>
  <c r="D1082" i="1" s="1"/>
  <c r="D1083" i="1" a="1"/>
  <c r="D1083" i="1" s="1"/>
  <c r="D1084" i="1" a="1"/>
  <c r="D1084" i="1" s="1"/>
  <c r="D1085" i="1" a="1"/>
  <c r="D1085" i="1" s="1"/>
  <c r="D1086" i="1" a="1"/>
  <c r="D1086" i="1" s="1"/>
  <c r="D1087" i="1" a="1"/>
  <c r="D1087" i="1" s="1"/>
  <c r="D1088" i="1" a="1"/>
  <c r="D1088" i="1" s="1"/>
  <c r="D1089" i="1" a="1"/>
  <c r="D1089" i="1" s="1"/>
  <c r="D1090" i="1" a="1"/>
  <c r="D1090" i="1" s="1"/>
  <c r="D1091" i="1" a="1"/>
  <c r="D1091" i="1" s="1"/>
  <c r="D1092" i="1" a="1"/>
  <c r="D1092" i="1" s="1"/>
  <c r="D1093" i="1" a="1"/>
  <c r="D1093" i="1" s="1"/>
  <c r="D1094" i="1" a="1"/>
  <c r="D1094" i="1" s="1"/>
  <c r="D1095" i="1" a="1"/>
  <c r="D1095" i="1" s="1"/>
  <c r="D1096" i="1" a="1"/>
  <c r="D1096" i="1" s="1"/>
  <c r="D1097" i="1" a="1"/>
  <c r="D1097" i="1" s="1"/>
  <c r="D1098" i="1" a="1"/>
  <c r="D1098" i="1" s="1"/>
  <c r="D1099" i="1" a="1"/>
  <c r="D1099" i="1" s="1"/>
  <c r="D1100" i="1" a="1"/>
  <c r="D1100" i="1" s="1"/>
  <c r="D1101" i="1" a="1"/>
  <c r="D1101" i="1" s="1"/>
  <c r="D1102" i="1" a="1"/>
  <c r="D1102" i="1" s="1"/>
  <c r="D1103" i="1" a="1"/>
  <c r="D1103" i="1" s="1"/>
  <c r="D1104" i="1" a="1"/>
  <c r="D1104" i="1" s="1"/>
  <c r="D1105" i="1" a="1"/>
  <c r="D1105" i="1" s="1"/>
  <c r="D1106" i="1" a="1"/>
  <c r="D1106" i="1" s="1"/>
  <c r="D1107" i="1" a="1"/>
  <c r="D1107" i="1" s="1"/>
  <c r="D1108" i="1" a="1"/>
  <c r="D1108" i="1" s="1"/>
  <c r="D1109" i="1" a="1"/>
  <c r="D1109" i="1" s="1"/>
  <c r="D1110" i="1" a="1"/>
  <c r="D1110" i="1" s="1"/>
  <c r="D1111" i="1" a="1"/>
  <c r="D1111" i="1" s="1"/>
  <c r="D1112" i="1" a="1"/>
  <c r="D1112" i="1" s="1"/>
  <c r="D1113" i="1" a="1"/>
  <c r="D1113" i="1" s="1"/>
  <c r="D1114" i="1" a="1"/>
  <c r="D1114" i="1" s="1"/>
  <c r="D1115" i="1" a="1"/>
  <c r="D1115" i="1" s="1"/>
  <c r="D1116" i="1" a="1"/>
  <c r="D1116" i="1" s="1"/>
  <c r="D1117" i="1" a="1"/>
  <c r="D1117" i="1" s="1"/>
  <c r="D1118" i="1" a="1"/>
  <c r="D1118" i="1" s="1"/>
  <c r="D1119" i="1" a="1"/>
  <c r="D1119" i="1" s="1"/>
  <c r="D1120" i="1" a="1"/>
  <c r="D1120" i="1" s="1"/>
  <c r="D1121" i="1" a="1"/>
  <c r="D1121" i="1" s="1"/>
  <c r="D1122" i="1" a="1"/>
  <c r="D1122" i="1" s="1"/>
  <c r="D1123" i="1" a="1"/>
  <c r="D1123" i="1" s="1"/>
  <c r="D1124" i="1" a="1"/>
  <c r="D1124" i="1" s="1"/>
  <c r="D1125" i="1" a="1"/>
  <c r="D1125" i="1" s="1"/>
  <c r="D1126" i="1" a="1"/>
  <c r="D1126" i="1" s="1"/>
  <c r="D1127" i="1" a="1"/>
  <c r="D1127" i="1" s="1"/>
  <c r="D1128" i="1" a="1"/>
  <c r="D1128" i="1" s="1"/>
  <c r="D1129" i="1" a="1"/>
  <c r="D1129" i="1" s="1"/>
  <c r="D1130" i="1" a="1"/>
  <c r="D1130" i="1" s="1"/>
  <c r="D1131" i="1" a="1"/>
  <c r="D1131" i="1" s="1"/>
  <c r="D1132" i="1" a="1"/>
  <c r="D1132" i="1" s="1"/>
  <c r="D1133" i="1" a="1"/>
  <c r="D1133" i="1" s="1"/>
  <c r="D1134" i="1" a="1"/>
  <c r="D1134" i="1" s="1"/>
  <c r="D1135" i="1" a="1"/>
  <c r="D1135" i="1" s="1"/>
  <c r="D1136" i="1" a="1"/>
  <c r="D1136" i="1" s="1"/>
  <c r="D1137" i="1" a="1"/>
  <c r="D1137" i="1" s="1"/>
  <c r="D1138" i="1" a="1"/>
  <c r="D1138" i="1" s="1"/>
  <c r="D1139" i="1" a="1"/>
  <c r="D1139" i="1" s="1"/>
  <c r="D1140" i="1" a="1"/>
  <c r="D1140" i="1" s="1"/>
  <c r="D1141" i="1" a="1"/>
  <c r="D1141" i="1" s="1"/>
  <c r="D1142" i="1" a="1"/>
  <c r="D1142" i="1" s="1"/>
  <c r="D1143" i="1" a="1"/>
  <c r="D1143" i="1" s="1"/>
  <c r="D1144" i="1" a="1"/>
  <c r="D1144" i="1" s="1"/>
  <c r="D1145" i="1" a="1"/>
  <c r="D1145" i="1" s="1"/>
  <c r="D1146" i="1" a="1"/>
  <c r="D1146" i="1" s="1"/>
  <c r="D1147" i="1" a="1"/>
  <c r="D1147" i="1" s="1"/>
  <c r="D1148" i="1" a="1"/>
  <c r="D1148" i="1" s="1"/>
  <c r="D1149" i="1" a="1"/>
  <c r="D1149" i="1" s="1"/>
  <c r="D1150" i="1" a="1"/>
  <c r="D1150" i="1" s="1"/>
  <c r="D1151" i="1" a="1"/>
  <c r="D1151" i="1" s="1"/>
  <c r="D1152" i="1" a="1"/>
  <c r="D1152" i="1" s="1"/>
  <c r="D1153" i="1" a="1"/>
  <c r="D1153" i="1" s="1"/>
  <c r="D1154" i="1" a="1"/>
  <c r="D1154" i="1" s="1"/>
  <c r="D1155" i="1" a="1"/>
  <c r="D1155" i="1" s="1"/>
  <c r="D1156" i="1" a="1"/>
  <c r="D1156" i="1" s="1"/>
  <c r="D1157" i="1" a="1"/>
  <c r="D1157" i="1" s="1"/>
  <c r="D1158" i="1" a="1"/>
  <c r="D1158" i="1" s="1"/>
  <c r="D1159" i="1" a="1"/>
  <c r="D1159" i="1" s="1"/>
  <c r="D1160" i="1" a="1"/>
  <c r="D1160" i="1" s="1"/>
  <c r="D1161" i="1" a="1"/>
  <c r="D1161" i="1" s="1"/>
  <c r="D1162" i="1" a="1"/>
  <c r="D1162" i="1" s="1"/>
  <c r="D1163" i="1" a="1"/>
  <c r="D1163" i="1" s="1"/>
  <c r="D1164" i="1" a="1"/>
  <c r="D1164" i="1" s="1"/>
  <c r="D1165" i="1" a="1"/>
  <c r="D1165" i="1" s="1"/>
  <c r="D1166" i="1" a="1"/>
  <c r="D1166" i="1" s="1"/>
  <c r="D1167" i="1" a="1"/>
  <c r="D1167" i="1" s="1"/>
  <c r="D1168" i="1" a="1"/>
  <c r="D1168" i="1" s="1"/>
  <c r="D1169" i="1" a="1"/>
  <c r="D1169" i="1" s="1"/>
  <c r="D1170" i="1" a="1"/>
  <c r="D1170" i="1" s="1"/>
  <c r="D1171" i="1" a="1"/>
  <c r="D1171" i="1" s="1"/>
  <c r="D1172" i="1" a="1"/>
  <c r="D1172" i="1" s="1"/>
  <c r="D1173" i="1" a="1"/>
  <c r="D1173" i="1" s="1"/>
  <c r="D1174" i="1" a="1"/>
  <c r="D1174" i="1" s="1"/>
  <c r="D1175" i="1" a="1"/>
  <c r="D1175" i="1" s="1"/>
  <c r="D1176" i="1" a="1"/>
  <c r="D1176" i="1" s="1"/>
  <c r="D1177" i="1" a="1"/>
  <c r="D1177" i="1" s="1"/>
  <c r="D1178" i="1" a="1"/>
  <c r="D1178" i="1" s="1"/>
  <c r="D1179" i="1" a="1"/>
  <c r="D1179" i="1" s="1"/>
  <c r="D1180" i="1" a="1"/>
  <c r="D1180" i="1" s="1"/>
  <c r="D1181" i="1" a="1"/>
  <c r="D1181" i="1" s="1"/>
  <c r="D1182" i="1" a="1"/>
  <c r="D1182" i="1" s="1"/>
  <c r="D1183" i="1" a="1"/>
  <c r="D1183" i="1" s="1"/>
  <c r="D1184" i="1" a="1"/>
  <c r="D1184" i="1" s="1"/>
  <c r="D1185" i="1" a="1"/>
  <c r="D1185" i="1" s="1"/>
  <c r="D1186" i="1" a="1"/>
  <c r="D1186" i="1" s="1"/>
  <c r="D1187" i="1" a="1"/>
  <c r="D1187" i="1" s="1"/>
  <c r="D1188" i="1" a="1"/>
  <c r="D1188" i="1" s="1"/>
  <c r="D1189" i="1" a="1"/>
  <c r="D1189" i="1" s="1"/>
  <c r="D1190" i="1" a="1"/>
  <c r="D1190" i="1" s="1"/>
  <c r="D1191" i="1" a="1"/>
  <c r="D1191" i="1" s="1"/>
  <c r="D1192" i="1" a="1"/>
  <c r="D1192" i="1" s="1"/>
  <c r="D1193" i="1" a="1"/>
  <c r="D1193" i="1" s="1"/>
  <c r="D1194" i="1" a="1"/>
  <c r="D1194" i="1" s="1"/>
  <c r="D1195" i="1" a="1"/>
  <c r="D1195" i="1" s="1"/>
  <c r="D1196" i="1" a="1"/>
  <c r="D1196" i="1" s="1"/>
  <c r="D1197" i="1" a="1"/>
  <c r="D1197" i="1" s="1"/>
  <c r="D1198" i="1" a="1"/>
  <c r="D1198" i="1" s="1"/>
  <c r="D1199" i="1" a="1"/>
  <c r="D1199" i="1" s="1"/>
  <c r="D1200" i="1" a="1"/>
  <c r="D1200" i="1" s="1"/>
  <c r="D1201" i="1" a="1"/>
  <c r="D1201" i="1" s="1"/>
  <c r="D1202" i="1" a="1"/>
  <c r="D1202" i="1" s="1"/>
  <c r="D3" i="1" a="1"/>
  <c r="D3" i="1" s="1"/>
  <c r="S839" i="1" l="1"/>
  <c r="S1046" i="1"/>
  <c r="S894" i="1"/>
  <c r="S758" i="1"/>
  <c r="S750" i="1"/>
  <c r="S742" i="1"/>
  <c r="S734" i="1"/>
  <c r="S726" i="1"/>
  <c r="S718" i="1"/>
  <c r="S710" i="1"/>
  <c r="S702" i="1"/>
  <c r="S694" i="1"/>
  <c r="S686" i="1"/>
  <c r="S678" i="1"/>
  <c r="S670" i="1"/>
  <c r="S662" i="1"/>
  <c r="S654" i="1"/>
  <c r="S646" i="1"/>
  <c r="S638" i="1"/>
  <c r="S630" i="1"/>
  <c r="S622" i="1"/>
  <c r="S614" i="1"/>
  <c r="S606" i="1"/>
  <c r="S598" i="1"/>
  <c r="S590" i="1"/>
  <c r="S1188" i="1"/>
  <c r="S1164" i="1"/>
  <c r="S1156" i="1"/>
  <c r="S1148" i="1"/>
  <c r="S1140" i="1"/>
  <c r="S1124" i="1"/>
  <c r="S1108" i="1"/>
  <c r="S1092" i="1"/>
  <c r="S1076" i="1"/>
  <c r="S1060" i="1"/>
  <c r="S1044" i="1"/>
  <c r="S1056" i="1"/>
  <c r="S1024" i="1"/>
  <c r="S1000" i="1"/>
  <c r="S976" i="1"/>
  <c r="S784" i="1"/>
  <c r="S480" i="1"/>
  <c r="S32" i="1"/>
  <c r="S1107" i="1"/>
  <c r="S1043" i="1"/>
  <c r="S965" i="1"/>
  <c r="S899" i="1"/>
  <c r="S757" i="1"/>
  <c r="S676" i="1"/>
  <c r="S145" i="1"/>
  <c r="S81" i="1"/>
  <c r="S1157" i="1"/>
  <c r="S1141" i="1"/>
  <c r="S989" i="1"/>
  <c r="S964" i="1"/>
  <c r="S925" i="1"/>
  <c r="S582" i="1"/>
  <c r="S574" i="1"/>
  <c r="S566" i="1"/>
  <c r="S558" i="1"/>
  <c r="S550" i="1"/>
  <c r="S542" i="1"/>
  <c r="S534" i="1"/>
  <c r="S526" i="1"/>
  <c r="S518" i="1"/>
  <c r="S510" i="1"/>
  <c r="S502" i="1"/>
  <c r="S494" i="1"/>
  <c r="S486" i="1"/>
  <c r="S478" i="1"/>
  <c r="S470" i="1"/>
  <c r="S462" i="1"/>
  <c r="S454" i="1"/>
  <c r="S446" i="1"/>
  <c r="S438" i="1"/>
  <c r="S430" i="1"/>
  <c r="S422" i="1"/>
  <c r="S414" i="1"/>
  <c r="S406" i="1"/>
  <c r="S398" i="1"/>
  <c r="S390" i="1"/>
  <c r="S382" i="1"/>
  <c r="S374" i="1"/>
  <c r="S366" i="1"/>
  <c r="S358" i="1"/>
  <c r="S350" i="1"/>
  <c r="S342" i="1"/>
  <c r="S334" i="1"/>
  <c r="S326" i="1"/>
  <c r="S318" i="1"/>
  <c r="S310" i="1"/>
  <c r="S302" i="1"/>
  <c r="S294" i="1"/>
  <c r="S286" i="1"/>
  <c r="S278" i="1"/>
  <c r="S270" i="1"/>
  <c r="S262" i="1"/>
  <c r="S254" i="1"/>
  <c r="S246" i="1"/>
  <c r="S238" i="1"/>
  <c r="S230" i="1"/>
  <c r="S222" i="1"/>
  <c r="S214" i="1"/>
  <c r="S206" i="1"/>
  <c r="S174" i="1"/>
  <c r="S166" i="1"/>
  <c r="S158" i="1"/>
  <c r="S150" i="1"/>
  <c r="S142" i="1"/>
  <c r="S134" i="1"/>
  <c r="S126" i="1"/>
  <c r="S118" i="1"/>
  <c r="S110" i="1"/>
  <c r="S94" i="1"/>
  <c r="S86" i="1"/>
  <c r="S78" i="1"/>
  <c r="S70" i="1"/>
  <c r="S62" i="1"/>
  <c r="S46" i="1"/>
  <c r="S38" i="1"/>
  <c r="S30" i="1"/>
  <c r="S1091" i="1"/>
  <c r="S1027" i="1"/>
  <c r="S988" i="1"/>
  <c r="S924" i="1"/>
  <c r="S169" i="1"/>
  <c r="S105" i="1"/>
  <c r="S41" i="1"/>
  <c r="S797" i="1"/>
  <c r="S677" i="1"/>
  <c r="S653" i="1"/>
  <c r="S637" i="1"/>
  <c r="S621" i="1"/>
  <c r="S565" i="1"/>
  <c r="S541" i="1"/>
  <c r="S525" i="1"/>
  <c r="S509" i="1"/>
  <c r="S485" i="1"/>
  <c r="S445" i="1"/>
  <c r="S421" i="1"/>
  <c r="S373" i="1"/>
  <c r="S349" i="1"/>
  <c r="S317" i="1"/>
  <c r="S293" i="1"/>
  <c r="S285" i="1"/>
  <c r="S253" i="1"/>
  <c r="S205" i="1"/>
  <c r="S189" i="1"/>
  <c r="S181" i="1"/>
  <c r="S141" i="1"/>
  <c r="S69" i="1"/>
  <c r="S53" i="1"/>
  <c r="S29" i="1"/>
  <c r="S13" i="1"/>
  <c r="S1163" i="1"/>
  <c r="S1147" i="1"/>
  <c r="S923" i="1"/>
  <c r="S892" i="1"/>
  <c r="S851" i="1"/>
  <c r="S749" i="1"/>
  <c r="S884" i="1"/>
  <c r="S828" i="1"/>
  <c r="S796" i="1"/>
  <c r="S788" i="1"/>
  <c r="S756" i="1"/>
  <c r="S724" i="1"/>
  <c r="S700" i="1"/>
  <c r="S540" i="1"/>
  <c r="S524" i="1"/>
  <c r="S508" i="1"/>
  <c r="S500" i="1"/>
  <c r="S420" i="1"/>
  <c r="S388" i="1"/>
  <c r="S268" i="1"/>
  <c r="S252" i="1"/>
  <c r="S188" i="1"/>
  <c r="S140" i="1"/>
  <c r="S124" i="1"/>
  <c r="S108" i="1"/>
  <c r="S84" i="1"/>
  <c r="S52" i="1"/>
  <c r="S1170" i="1"/>
  <c r="S1075" i="1"/>
  <c r="S129" i="1"/>
  <c r="S65" i="1"/>
  <c r="S875" i="1"/>
  <c r="S859" i="1"/>
  <c r="S827" i="1"/>
  <c r="S811" i="1"/>
  <c r="S795" i="1"/>
  <c r="S787" i="1"/>
  <c r="S723" i="1"/>
  <c r="S563" i="1"/>
  <c r="S547" i="1"/>
  <c r="S523" i="1"/>
  <c r="S315" i="1"/>
  <c r="S123" i="1"/>
  <c r="S660" i="1"/>
  <c r="S122" i="1"/>
  <c r="S1184" i="1"/>
  <c r="S1123" i="1"/>
  <c r="S1109" i="1"/>
  <c r="S1059" i="1"/>
  <c r="S1045" i="1"/>
  <c r="S901" i="1"/>
  <c r="S812" i="1"/>
  <c r="S741" i="1"/>
  <c r="S725" i="1"/>
  <c r="S685" i="1"/>
  <c r="S153" i="1"/>
  <c r="S121" i="1"/>
  <c r="S89" i="1"/>
  <c r="S57" i="1"/>
  <c r="S785" i="1"/>
  <c r="S161" i="1"/>
  <c r="S137" i="1"/>
  <c r="S113" i="1"/>
  <c r="S97" i="1"/>
  <c r="S73" i="1"/>
  <c r="S49" i="1"/>
  <c r="S33" i="1"/>
  <c r="S1069" i="1"/>
  <c r="S1019" i="1"/>
  <c r="S980" i="1"/>
  <c r="S941" i="1"/>
  <c r="S900" i="1"/>
  <c r="S74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<sst xmlns="http://schemas.openxmlformats.org/spreadsheetml/2006/main" count="23106" uniqueCount="6846">
  <si>
    <t>professional_dirty_data</t>
  </si>
  <si>
    <t>Employee ID</t>
  </si>
  <si>
    <t>Gender</t>
  </si>
  <si>
    <t>Email</t>
  </si>
  <si>
    <t>Join Date</t>
  </si>
  <si>
    <t>Salary</t>
  </si>
  <si>
    <t>Manager ID</t>
  </si>
  <si>
    <t>Performance Score</t>
  </si>
  <si>
    <t>Bonus</t>
  </si>
  <si>
    <t>Location</t>
  </si>
  <si>
    <t>Phone Number</t>
  </si>
  <si>
    <t>Address</t>
  </si>
  <si>
    <t>Remarks</t>
  </si>
  <si>
    <t xml:space="preserve"> male </t>
  </si>
  <si>
    <t>karenjohnson</t>
  </si>
  <si>
    <t>May 02, 2004</t>
  </si>
  <si>
    <t>4.1</t>
  </si>
  <si>
    <t>Dallas, USA</t>
  </si>
  <si>
    <t>865.738.7934</t>
  </si>
  <si>
    <t>7984 Pine Rd, Apt 992</t>
  </si>
  <si>
    <t>Exceeds expectations</t>
  </si>
  <si>
    <r>
      <rPr>
        <u/>
        <sz val="10"/>
        <color indexed="8"/>
        <rFont val="Helvetica Neue"/>
        <family val="2"/>
      </rPr>
      <t>mariaanderson@example.com</t>
    </r>
  </si>
  <si>
    <t>2021-10-22</t>
  </si>
  <si>
    <t>$149204</t>
  </si>
  <si>
    <t>Customer Service Dept</t>
  </si>
  <si>
    <t>4.8/5</t>
  </si>
  <si>
    <t>Phoenix</t>
  </si>
  <si>
    <t>5308 View Dr, Apt 48</t>
  </si>
  <si>
    <t>NEEDS IMPROVEMENT</t>
  </si>
  <si>
    <t>f</t>
  </si>
  <si>
    <r>
      <rPr>
        <u/>
        <sz val="10"/>
        <color indexed="8"/>
        <rFont val="Helvetica Neue"/>
        <family val="2"/>
      </rPr>
      <t>mikejohnson@demo.net</t>
    </r>
  </si>
  <si>
    <t>12-12-2005</t>
  </si>
  <si>
    <t>Financial Analyst</t>
  </si>
  <si>
    <t>DALLAS</t>
  </si>
  <si>
    <t>8944 Pine Blvd</t>
  </si>
  <si>
    <r>
      <rPr>
        <u/>
        <sz val="10"/>
        <color indexed="8"/>
        <rFont val="Helvetica Neue"/>
        <family val="2"/>
      </rPr>
      <t>bobwilliams@demo.net</t>
    </r>
  </si>
  <si>
    <t>Operations Manager II</t>
  </si>
  <si>
    <t>4.2/5</t>
  </si>
  <si>
    <t>Phoenix, USA</t>
  </si>
  <si>
    <t>2626 Pine St, Apt 615</t>
  </si>
  <si>
    <t>On probation</t>
  </si>
  <si>
    <t>John Taylor</t>
  </si>
  <si>
    <t>other</t>
  </si>
  <si>
    <r>
      <rPr>
        <u/>
        <sz val="10"/>
        <color indexed="8"/>
        <rFont val="Helvetica Neue"/>
        <family val="2"/>
      </rPr>
      <t>johntaylor@example.com</t>
    </r>
  </si>
  <si>
    <t>05/06/2013</t>
  </si>
  <si>
    <t>$132417</t>
  </si>
  <si>
    <t>IT</t>
  </si>
  <si>
    <t>Business Development Manager</t>
  </si>
  <si>
    <t>2.6</t>
  </si>
  <si>
    <t>Chicago</t>
  </si>
  <si>
    <t>(868) 299-4019</t>
  </si>
  <si>
    <t>5036 Lake Rd</t>
  </si>
  <si>
    <t>M</t>
  </si>
  <si>
    <r>
      <rPr>
        <u/>
        <sz val="10"/>
        <color indexed="8"/>
        <rFont val="Helvetica Neue"/>
        <family val="2"/>
      </rPr>
      <t>roberttaylor@sample.org</t>
    </r>
  </si>
  <si>
    <t>2001-11-18</t>
  </si>
  <si>
    <t>$116378</t>
  </si>
  <si>
    <t>Sales Representative</t>
  </si>
  <si>
    <t>HIGH POTENTIAL</t>
  </si>
  <si>
    <t>m</t>
  </si>
  <si>
    <r>
      <rPr>
        <u/>
        <sz val="10"/>
        <color indexed="8"/>
        <rFont val="Helvetica Neue"/>
        <family val="2"/>
      </rPr>
      <t>robertsmith@sample.org</t>
    </r>
  </si>
  <si>
    <t>3.8/5</t>
  </si>
  <si>
    <t xml:space="preserve"> Los Angeles </t>
  </si>
  <si>
    <t>(776) 459-6049</t>
  </si>
  <si>
    <t>9153 View Ln</t>
  </si>
  <si>
    <t>High potential</t>
  </si>
  <si>
    <t>FEMALE</t>
  </si>
  <si>
    <r>
      <rPr>
        <u/>
        <sz val="10"/>
        <color indexed="8"/>
        <rFont val="Helvetica Neue"/>
        <family val="2"/>
      </rPr>
      <t>saraanderson@test.com</t>
    </r>
  </si>
  <si>
    <t>2007-04-30</t>
  </si>
  <si>
    <t>3.5</t>
  </si>
  <si>
    <t>$19213</t>
  </si>
  <si>
    <t>5026 Lake Ln</t>
  </si>
  <si>
    <t xml:space="preserve"> Promoted recently </t>
  </si>
  <si>
    <r>
      <rPr>
        <u/>
        <sz val="10"/>
        <color indexed="8"/>
        <rFont val="Helvetica Neue"/>
        <family val="2"/>
      </rPr>
      <t>janethomas@test.com</t>
    </r>
  </si>
  <si>
    <t>12-02-2008</t>
  </si>
  <si>
    <t>1.5</t>
  </si>
  <si>
    <t>$17837</t>
  </si>
  <si>
    <t>Dallas</t>
  </si>
  <si>
    <t>633-424-0612</t>
  </si>
  <si>
    <t>4670 Pine St, Apt 17</t>
  </si>
  <si>
    <r>
      <rPr>
        <u/>
        <sz val="10"/>
        <color indexed="8"/>
        <rFont val="Helvetica Neue"/>
        <family val="2"/>
      </rPr>
      <t>alicejohnson@sample.org</t>
    </r>
  </si>
  <si>
    <t>2017-06-20</t>
  </si>
  <si>
    <t>Software Engineer II</t>
  </si>
  <si>
    <t>4.6</t>
  </si>
  <si>
    <t>New York, USA</t>
  </si>
  <si>
    <t>(323) 916-0474</t>
  </si>
  <si>
    <t>8081 Oak Dr</t>
  </si>
  <si>
    <r>
      <rPr>
        <u/>
        <sz val="10"/>
        <color indexed="8"/>
        <rFont val="Helvetica Neue"/>
        <family val="2"/>
      </rPr>
      <t>patriciadavis@sample.org</t>
    </r>
  </si>
  <si>
    <t>2013-09-28</t>
  </si>
  <si>
    <t>$50879</t>
  </si>
  <si>
    <t>2.6/5</t>
  </si>
  <si>
    <t>dallas</t>
  </si>
  <si>
    <t>(962) 215-7697</t>
  </si>
  <si>
    <t>8253 View Ln</t>
  </si>
  <si>
    <t>Other</t>
  </si>
  <si>
    <r>
      <rPr>
        <u/>
        <sz val="10"/>
        <color indexed="8"/>
        <rFont val="Helvetica Neue"/>
        <family val="2"/>
      </rPr>
      <t>saraanderson@example.com</t>
    </r>
  </si>
  <si>
    <t>2008-04-01</t>
  </si>
  <si>
    <t>Mgr-1</t>
  </si>
  <si>
    <t>2.4</t>
  </si>
  <si>
    <t xml:space="preserve"> New York </t>
  </si>
  <si>
    <t>(707) 733-0751</t>
  </si>
  <si>
    <t>1521 Oak Rd, Apt 562</t>
  </si>
  <si>
    <t xml:space="preserve"> Inconsistent performance </t>
  </si>
  <si>
    <t xml:space="preserve"> female </t>
  </si>
  <si>
    <r>
      <rPr>
        <u/>
        <sz val="10"/>
        <color indexed="8"/>
        <rFont val="Helvetica Neue"/>
        <family val="2"/>
      </rPr>
      <t>patriciamoore@demo.net</t>
    </r>
  </si>
  <si>
    <t>13/03/2003</t>
  </si>
  <si>
    <t xml:space="preserve"> Philadelphia </t>
  </si>
  <si>
    <t>990.517.2690</t>
  </si>
  <si>
    <t>2670 Cedar Dr, Apt 353</t>
  </si>
  <si>
    <t xml:space="preserve"> Needs improvement </t>
  </si>
  <si>
    <t>Alice Anderson</t>
  </si>
  <si>
    <t>F</t>
  </si>
  <si>
    <r>
      <rPr>
        <u/>
        <sz val="10"/>
        <color indexed="8"/>
        <rFont val="Helvetica Neue"/>
        <family val="2"/>
      </rPr>
      <t>aliceanderson@sample.org</t>
    </r>
  </si>
  <si>
    <t>new york</t>
  </si>
  <si>
    <t>(788) 976-7378</t>
  </si>
  <si>
    <t>9228 Lake Blvd</t>
  </si>
  <si>
    <t>Transfer pending!!</t>
  </si>
  <si>
    <t xml:space="preserve"> Other </t>
  </si>
  <si>
    <r>
      <rPr>
        <u/>
        <sz val="10"/>
        <color indexed="8"/>
        <rFont val="Helvetica Neue"/>
        <family val="2"/>
      </rPr>
      <t>saramoore@test.com</t>
    </r>
  </si>
  <si>
    <t>2007-07-31</t>
  </si>
  <si>
    <t>$49666</t>
  </si>
  <si>
    <t>Project Manager II</t>
  </si>
  <si>
    <t>Mgr-5</t>
  </si>
  <si>
    <t>4.7</t>
  </si>
  <si>
    <t xml:space="preserve"> Houston </t>
  </si>
  <si>
    <t>927-928-8332</t>
  </si>
  <si>
    <t>914 Elm Ave</t>
  </si>
  <si>
    <t>Transfer pending</t>
  </si>
  <si>
    <r>
      <rPr>
        <u/>
        <sz val="10"/>
        <color indexed="8"/>
        <rFont val="Helvetica Neue"/>
        <family val="2"/>
      </rPr>
      <t>mariajohnson@demo.net</t>
    </r>
  </si>
  <si>
    <t>05-04-2007</t>
  </si>
  <si>
    <t>NEW YORK</t>
  </si>
  <si>
    <t>528.953.6015</t>
  </si>
  <si>
    <t>3869 Cedar Dr</t>
  </si>
  <si>
    <t xml:space="preserve"> On probation </t>
  </si>
  <si>
    <t>David Williams</t>
  </si>
  <si>
    <r>
      <rPr>
        <u/>
        <sz val="10"/>
        <color indexed="8"/>
        <rFont val="Helvetica Neue"/>
        <family val="2"/>
      </rPr>
      <t>davidwilliams@demo.net</t>
    </r>
  </si>
  <si>
    <t>05/17/2000</t>
  </si>
  <si>
    <t>Software Engineer</t>
  </si>
  <si>
    <t>2.7</t>
  </si>
  <si>
    <t>$1258</t>
  </si>
  <si>
    <t>New York</t>
  </si>
  <si>
    <t>699-217-2396</t>
  </si>
  <si>
    <t>8815 Hill Ln</t>
  </si>
  <si>
    <r>
      <rPr>
        <u/>
        <sz val="10"/>
        <color indexed="8"/>
        <rFont val="Helvetica Neue"/>
        <family val="2"/>
      </rPr>
      <t>jamesmoore@example.com</t>
    </r>
  </si>
  <si>
    <t>19/07/2015</t>
  </si>
  <si>
    <t>3.6</t>
  </si>
  <si>
    <t>San Jose, USA</t>
  </si>
  <si>
    <t>(767) 781-0192</t>
  </si>
  <si>
    <t>2079 Elm Dr</t>
  </si>
  <si>
    <t>EXCEEDS EXPECTATIONS</t>
  </si>
  <si>
    <r>
      <rPr>
        <u/>
        <sz val="10"/>
        <color indexed="8"/>
        <rFont val="Helvetica Neue"/>
        <family val="2"/>
      </rPr>
      <t>mikebrown@test.com</t>
    </r>
  </si>
  <si>
    <t>2005-07-15</t>
  </si>
  <si>
    <t>4.3</t>
  </si>
  <si>
    <t>PHILADELPHIA</t>
  </si>
  <si>
    <t>(654) 337-0856</t>
  </si>
  <si>
    <t>2043 Cedar Ln, Apt 739</t>
  </si>
  <si>
    <t>Karen Wilson</t>
  </si>
  <si>
    <r>
      <rPr>
        <u/>
        <sz val="10"/>
        <color indexed="8"/>
        <rFont val="Helvetica Neue"/>
        <family val="2"/>
      </rPr>
      <t>karenwilson@test.com</t>
    </r>
  </si>
  <si>
    <t>Sales</t>
  </si>
  <si>
    <t>Systems Administrator</t>
  </si>
  <si>
    <t>$17081</t>
  </si>
  <si>
    <t>616-054-7150</t>
  </si>
  <si>
    <t>8804 Pine Blvd</t>
  </si>
  <si>
    <t>TRANSFER PENDING</t>
  </si>
  <si>
    <t>Male</t>
  </si>
  <si>
    <r>
      <rPr>
        <u/>
        <sz val="10"/>
        <color indexed="8"/>
        <rFont val="Helvetica Neue"/>
        <family val="2"/>
      </rPr>
      <t>susandavisdemo.net</t>
    </r>
  </si>
  <si>
    <t>January 18, 2014</t>
  </si>
  <si>
    <t>$44002</t>
  </si>
  <si>
    <t>Operations Manager</t>
  </si>
  <si>
    <t>Mgr-6</t>
  </si>
  <si>
    <t>2.5</t>
  </si>
  <si>
    <t>san jose</t>
  </si>
  <si>
    <t>782 Pine Ln, Apt 157</t>
  </si>
  <si>
    <t>male</t>
  </si>
  <si>
    <r>
      <rPr>
        <u/>
        <sz val="10"/>
        <color indexed="8"/>
        <rFont val="Helvetica Neue"/>
        <family val="2"/>
      </rPr>
      <t>robertdavis@sample.org</t>
    </r>
  </si>
  <si>
    <t>December 07, 2013</t>
  </si>
  <si>
    <t>Data Analyst</t>
  </si>
  <si>
    <t>664-714-9051</t>
  </si>
  <si>
    <t>2387 Pine Ave</t>
  </si>
  <si>
    <r>
      <rPr>
        <u/>
        <sz val="10"/>
        <color indexed="8"/>
        <rFont val="Helvetica Neue"/>
        <family val="2"/>
      </rPr>
      <t>daviddavis@sample.org</t>
    </r>
  </si>
  <si>
    <t>09/13/2000</t>
  </si>
  <si>
    <t>3.3/5</t>
  </si>
  <si>
    <t>2073 Oak Blvd, Apt 232</t>
  </si>
  <si>
    <t xml:space="preserve"> Exceeds expectations </t>
  </si>
  <si>
    <t xml:space="preserve"> Male </t>
  </si>
  <si>
    <r>
      <rPr>
        <u/>
        <sz val="10"/>
        <color indexed="8"/>
        <rFont val="Helvetica Neue"/>
        <family val="2"/>
      </rPr>
      <t>janemiller@example.com</t>
    </r>
  </si>
  <si>
    <t>23-04-2011</t>
  </si>
  <si>
    <t>$96826</t>
  </si>
  <si>
    <t>$4689</t>
  </si>
  <si>
    <t>Chicago, USA</t>
  </si>
  <si>
    <t>941.800.5032</t>
  </si>
  <si>
    <t>3893 Hill Rd</t>
  </si>
  <si>
    <t>Exceeds expectations!!</t>
  </si>
  <si>
    <r>
      <rPr>
        <u/>
        <sz val="10"/>
        <color indexed="8"/>
        <rFont val="Helvetica Neue"/>
        <family val="2"/>
      </rPr>
      <t>johnsmith@demo.net</t>
    </r>
  </si>
  <si>
    <t>24/01/2011</t>
  </si>
  <si>
    <t>phoenix</t>
  </si>
  <si>
    <t>2426 Oak Ave, Apt 977</t>
  </si>
  <si>
    <r>
      <rPr>
        <u/>
        <sz val="10"/>
        <color indexed="8"/>
        <rFont val="Helvetica Neue"/>
        <family val="2"/>
      </rPr>
      <t>jamesmiller@demo.net</t>
    </r>
  </si>
  <si>
    <t>08/13/2004</t>
  </si>
  <si>
    <t>Houston, USA</t>
  </si>
  <si>
    <t>9682 Hill Ave</t>
  </si>
  <si>
    <t xml:space="preserve"> Transfer pending </t>
  </si>
  <si>
    <t>James Thomas</t>
  </si>
  <si>
    <r>
      <rPr>
        <u/>
        <sz val="10"/>
        <color indexed="8"/>
        <rFont val="Helvetica Neue"/>
        <family val="2"/>
      </rPr>
      <t>jamesthomas@example.com</t>
    </r>
  </si>
  <si>
    <t>March 14, 2007</t>
  </si>
  <si>
    <t>San Jose</t>
  </si>
  <si>
    <t>987-989-9836</t>
  </si>
  <si>
    <t>8575 View Rd</t>
  </si>
  <si>
    <t>High potential!!</t>
  </si>
  <si>
    <r>
      <rPr>
        <u/>
        <sz val="10"/>
        <color indexed="8"/>
        <rFont val="Helvetica Neue"/>
        <family val="2"/>
      </rPr>
      <t>patriciawilliams@test.com</t>
    </r>
  </si>
  <si>
    <t>21/10/2020</t>
  </si>
  <si>
    <t>Support</t>
  </si>
  <si>
    <t>Customer Support</t>
  </si>
  <si>
    <t>Mgr-8</t>
  </si>
  <si>
    <t xml:space="preserve"> San Diego </t>
  </si>
  <si>
    <t>407-230-5815</t>
  </si>
  <si>
    <t>6733 View Ln</t>
  </si>
  <si>
    <r>
      <rPr>
        <u/>
        <sz val="10"/>
        <color indexed="8"/>
        <rFont val="Helvetica Neue"/>
        <family val="2"/>
      </rPr>
      <t>karenjonestest.com</t>
    </r>
  </si>
  <si>
    <t>09-02-2015</t>
  </si>
  <si>
    <t>906-470-9892</t>
  </si>
  <si>
    <t>1819 Hill St</t>
  </si>
  <si>
    <t>female</t>
  </si>
  <si>
    <r>
      <rPr>
        <u/>
        <sz val="10"/>
        <color indexed="8"/>
        <rFont val="Helvetica Neue"/>
        <family val="2"/>
      </rPr>
      <t>robertanderson@test.com</t>
    </r>
  </si>
  <si>
    <t>14-11-2002</t>
  </si>
  <si>
    <t>Sales Dept</t>
  </si>
  <si>
    <t>Systems Administrator II</t>
  </si>
  <si>
    <t>$1340</t>
  </si>
  <si>
    <t>(733) 683-0401</t>
  </si>
  <si>
    <t>6774 Elm Rd</t>
  </si>
  <si>
    <t>Maria Wilson</t>
  </si>
  <si>
    <t>OTHER</t>
  </si>
  <si>
    <r>
      <rPr>
        <u/>
        <sz val="10"/>
        <color indexed="8"/>
        <rFont val="Helvetica Neue"/>
        <family val="2"/>
      </rPr>
      <t>mariawilson@test.com</t>
    </r>
  </si>
  <si>
    <t>October 29, 2005</t>
  </si>
  <si>
    <t>PHOENIX</t>
  </si>
  <si>
    <t>(645) 858-1003</t>
  </si>
  <si>
    <t>3832 Oak Blvd, Apt 27</t>
  </si>
  <si>
    <t>Sara Smith</t>
  </si>
  <si>
    <r>
      <rPr>
        <sz val="10"/>
        <color indexed="8"/>
        <rFont val="Helvetica Neue"/>
        <family val="2"/>
      </rPr>
      <t xml:space="preserve">sarasmith at </t>
    </r>
    <r>
      <rPr>
        <u/>
        <sz val="10"/>
        <color indexed="8"/>
        <rFont val="Helvetica Neue"/>
        <family val="2"/>
      </rPr>
      <t>test.com</t>
    </r>
  </si>
  <si>
    <t>1.2</t>
  </si>
  <si>
    <t>$14061</t>
  </si>
  <si>
    <t xml:space="preserve"> Dallas </t>
  </si>
  <si>
    <t>(231) 696-9669</t>
  </si>
  <si>
    <t>8614 Lake Ln</t>
  </si>
  <si>
    <r>
      <rPr>
        <u/>
        <sz val="10"/>
        <color indexed="8"/>
        <rFont val="Helvetica Neue"/>
        <family val="2"/>
      </rPr>
      <t>bobmoore@test.com</t>
    </r>
  </si>
  <si>
    <t>06/29/2019</t>
  </si>
  <si>
    <t>Operations</t>
  </si>
  <si>
    <t>2.9/5</t>
  </si>
  <si>
    <t>243.946.5935</t>
  </si>
  <si>
    <t>3292 Pine St</t>
  </si>
  <si>
    <t xml:space="preserve">karenwilliams at </t>
  </si>
  <si>
    <t>02-10-2019</t>
  </si>
  <si>
    <t>4.2</t>
  </si>
  <si>
    <t>3943 Hill Ave, Apt 896</t>
  </si>
  <si>
    <r>
      <rPr>
        <sz val="10"/>
        <color indexed="8"/>
        <rFont val="Helvetica Neue"/>
        <family val="2"/>
      </rPr>
      <t xml:space="preserve">jamestaylor at </t>
    </r>
    <r>
      <rPr>
        <u/>
        <sz val="10"/>
        <color indexed="8"/>
        <rFont val="Helvetica Neue"/>
        <family val="2"/>
      </rPr>
      <t>sample.org</t>
    </r>
  </si>
  <si>
    <t>November 03, 2004</t>
  </si>
  <si>
    <t xml:space="preserve"> Chicago </t>
  </si>
  <si>
    <t>286-741-8949</t>
  </si>
  <si>
    <t>3059 Hill St</t>
  </si>
  <si>
    <t xml:space="preserve">janedavis at </t>
  </si>
  <si>
    <t>san antonio</t>
  </si>
  <si>
    <t>986 Pine St</t>
  </si>
  <si>
    <t>ON PROBATION</t>
  </si>
  <si>
    <t xml:space="preserve"> Female </t>
  </si>
  <si>
    <r>
      <rPr>
        <u/>
        <sz val="10"/>
        <color indexed="8"/>
        <rFont val="Helvetica Neue"/>
        <family val="2"/>
      </rPr>
      <t>patriciabrown@example.com</t>
    </r>
  </si>
  <si>
    <t>April 03, 2006</t>
  </si>
  <si>
    <t>$30616</t>
  </si>
  <si>
    <t>San Antonio</t>
  </si>
  <si>
    <t>470-274-0889</t>
  </si>
  <si>
    <t>James Miller</t>
  </si>
  <si>
    <t>MALE</t>
  </si>
  <si>
    <r>
      <rPr>
        <u/>
        <sz val="10"/>
        <color indexed="8"/>
        <rFont val="Helvetica Neue"/>
        <family val="2"/>
      </rPr>
      <t>jamesmiller@sample.org</t>
    </r>
  </si>
  <si>
    <t>25-05-2000</t>
  </si>
  <si>
    <t>Los Angeles</t>
  </si>
  <si>
    <t>7639 Maple Ave</t>
  </si>
  <si>
    <r>
      <rPr>
        <u/>
        <sz val="10"/>
        <color indexed="8"/>
        <rFont val="Helvetica Neue"/>
        <family val="2"/>
      </rPr>
      <t>johnjohnson@sample.org</t>
    </r>
  </si>
  <si>
    <t>26-07-2004</t>
  </si>
  <si>
    <t>$83153</t>
  </si>
  <si>
    <t>Operations Dept</t>
  </si>
  <si>
    <t>2.5/5</t>
  </si>
  <si>
    <t>(983) 801-9284</t>
  </si>
  <si>
    <t>6196 Lake St</t>
  </si>
  <si>
    <r>
      <rPr>
        <u/>
        <sz val="10"/>
        <color indexed="8"/>
        <rFont val="Helvetica Neue"/>
        <family val="2"/>
      </rPr>
      <t>robertbrown@demo.net</t>
    </r>
  </si>
  <si>
    <t>2002-12-16</t>
  </si>
  <si>
    <t>$10756</t>
  </si>
  <si>
    <t>(564) 870-9263</t>
  </si>
  <si>
    <t>6475 Maple Ave</t>
  </si>
  <si>
    <t>Promoted recently</t>
  </si>
  <si>
    <r>
      <rPr>
        <u/>
        <sz val="10"/>
        <color indexed="8"/>
        <rFont val="Helvetica Neue"/>
        <family val="2"/>
      </rPr>
      <t>lindawilson@sample.org</t>
    </r>
  </si>
  <si>
    <t>08-07-2008</t>
  </si>
  <si>
    <t>Mgr-9</t>
  </si>
  <si>
    <t>2.8/5</t>
  </si>
  <si>
    <t xml:space="preserve"> San Antonio </t>
  </si>
  <si>
    <t>7145 Pine St, Apt 313</t>
  </si>
  <si>
    <t>INCONSISTENT PERFORMANCE</t>
  </si>
  <si>
    <t xml:space="preserve">aliceanderson at </t>
  </si>
  <si>
    <t>2008-05-29</t>
  </si>
  <si>
    <t>2.8</t>
  </si>
  <si>
    <t>Philadelphia</t>
  </si>
  <si>
    <t>(464) 362-9927</t>
  </si>
  <si>
    <t>341 Maple Dr</t>
  </si>
  <si>
    <r>
      <rPr>
        <u/>
        <sz val="10"/>
        <color indexed="8"/>
        <rFont val="Helvetica Neue"/>
        <family val="2"/>
      </rPr>
      <t>mariawilliams@test.com</t>
    </r>
  </si>
  <si>
    <t>April 15, 2004</t>
  </si>
  <si>
    <t>4.4</t>
  </si>
  <si>
    <t>Los Angeles, USA</t>
  </si>
  <si>
    <t>964 Elm St</t>
  </si>
  <si>
    <t>Promoted recently!!</t>
  </si>
  <si>
    <t>Maria Taylor</t>
  </si>
  <si>
    <r>
      <rPr>
        <u/>
        <sz val="10"/>
        <color indexed="8"/>
        <rFont val="Helvetica Neue"/>
        <family val="2"/>
      </rPr>
      <t>mariataylor@example.com</t>
    </r>
  </si>
  <si>
    <t>2018-07-05</t>
  </si>
  <si>
    <t>LOS ANGELES</t>
  </si>
  <si>
    <t>6009 Hill Dr, Apt 962</t>
  </si>
  <si>
    <t>June 05, 2015</t>
  </si>
  <si>
    <t>$137319</t>
  </si>
  <si>
    <t>1.3/5</t>
  </si>
  <si>
    <t>801.122.1666</t>
  </si>
  <si>
    <t>378 View Dr</t>
  </si>
  <si>
    <t xml:space="preserve">  </t>
  </si>
  <si>
    <r>
      <rPr>
        <u/>
        <sz val="10"/>
        <color indexed="8"/>
        <rFont val="Helvetica Neue"/>
        <family val="2"/>
      </rPr>
      <t>karenwilson@sample.org</t>
    </r>
  </si>
  <si>
    <t>06/25/2003</t>
  </si>
  <si>
    <t>2.7/5</t>
  </si>
  <si>
    <t>(971) 198-9783</t>
  </si>
  <si>
    <t>5872 Hill Ln, Apt 787</t>
  </si>
  <si>
    <t xml:space="preserve"> M </t>
  </si>
  <si>
    <r>
      <rPr>
        <u/>
        <sz val="10"/>
        <color indexed="8"/>
        <rFont val="Helvetica Neue"/>
        <family val="2"/>
      </rPr>
      <t>susansmith@sample.org</t>
    </r>
  </si>
  <si>
    <t>10-03-2012</t>
  </si>
  <si>
    <t>Marketing Dept</t>
  </si>
  <si>
    <t>Mgr-4</t>
  </si>
  <si>
    <t>4.9/5</t>
  </si>
  <si>
    <t>4926 View Rd</t>
  </si>
  <si>
    <t>Needs improvement</t>
  </si>
  <si>
    <t xml:space="preserve">bobtaylor at </t>
  </si>
  <si>
    <t>16-07-2008</t>
  </si>
  <si>
    <t>4.1/5</t>
  </si>
  <si>
    <t>477-492-1848</t>
  </si>
  <si>
    <t>1109 Maple Rd, Apt 922</t>
  </si>
  <si>
    <r>
      <rPr>
        <u/>
        <sz val="10"/>
        <color indexed="8"/>
        <rFont val="Helvetica Neue"/>
        <family val="2"/>
      </rPr>
      <t>janemiller@sample.org</t>
    </r>
  </si>
  <si>
    <t>21/05/2017</t>
  </si>
  <si>
    <t>1902 Hill Dr</t>
  </si>
  <si>
    <r>
      <rPr>
        <u/>
        <sz val="10"/>
        <color indexed="8"/>
        <rFont val="Helvetica Neue"/>
        <family val="2"/>
      </rPr>
      <t>davidjohnson@demo.net</t>
    </r>
  </si>
  <si>
    <t>March 30, 2001</t>
  </si>
  <si>
    <t>Finance Dept</t>
  </si>
  <si>
    <t>440-155-6517</t>
  </si>
  <si>
    <t>2773 Maple St</t>
  </si>
  <si>
    <r>
      <rPr>
        <u/>
        <sz val="10"/>
        <color indexed="8"/>
        <rFont val="Helvetica Neue"/>
        <family val="2"/>
      </rPr>
      <t>johnjones@sample.org</t>
    </r>
  </si>
  <si>
    <t>22-08-2003</t>
  </si>
  <si>
    <t>$30019</t>
  </si>
  <si>
    <t>1.4</t>
  </si>
  <si>
    <t>$5213</t>
  </si>
  <si>
    <t>(942) 010-8534</t>
  </si>
  <si>
    <t>5523 Hill St</t>
  </si>
  <si>
    <r>
      <rPr>
        <u/>
        <sz val="10"/>
        <color indexed="8"/>
        <rFont val="Helvetica Neue"/>
        <family val="2"/>
      </rPr>
      <t>mikewilson@test.com</t>
    </r>
  </si>
  <si>
    <t>2009-02-23</t>
  </si>
  <si>
    <t>1.7</t>
  </si>
  <si>
    <t>377.297.1191</t>
  </si>
  <si>
    <t>3058 Oak Blvd, Apt 39</t>
  </si>
  <si>
    <r>
      <rPr>
        <u/>
        <sz val="10"/>
        <color indexed="8"/>
        <rFont val="Helvetica Neue"/>
        <family val="2"/>
      </rPr>
      <t>alicejohnson@demo.net</t>
    </r>
  </si>
  <si>
    <t>13/01/2020</t>
  </si>
  <si>
    <t>$103405</t>
  </si>
  <si>
    <t>1.3</t>
  </si>
  <si>
    <t>houston</t>
  </si>
  <si>
    <t>490-421-9514</t>
  </si>
  <si>
    <t>5495 Elm Blvd, Apt 212</t>
  </si>
  <si>
    <r>
      <rPr>
        <u/>
        <sz val="10"/>
        <color indexed="8"/>
        <rFont val="Helvetica Neue"/>
        <family val="2"/>
      </rPr>
      <t>sarathomas@test.com</t>
    </r>
  </si>
  <si>
    <t>3.1</t>
  </si>
  <si>
    <t>(750) 002-4466</t>
  </si>
  <si>
    <t>6749 Cedar Rd</t>
  </si>
  <si>
    <r>
      <rPr>
        <u/>
        <sz val="10"/>
        <color indexed="8"/>
        <rFont val="Helvetica Neue"/>
        <family val="2"/>
      </rPr>
      <t>johnwilson@sample.org</t>
    </r>
  </si>
  <si>
    <t>12/12/2021</t>
  </si>
  <si>
    <t>$5593</t>
  </si>
  <si>
    <t>San Diego</t>
  </si>
  <si>
    <t>575.655.5759</t>
  </si>
  <si>
    <t>3991 Maple Ave, Apt 263</t>
  </si>
  <si>
    <r>
      <rPr>
        <u/>
        <sz val="10"/>
        <color indexed="8"/>
        <rFont val="Helvetica Neue"/>
        <family val="2"/>
      </rPr>
      <t>alicebrown@example.com</t>
    </r>
  </si>
  <si>
    <t>March 23, 2023</t>
  </si>
  <si>
    <t>san diego</t>
  </si>
  <si>
    <t>398.679.7838</t>
  </si>
  <si>
    <t>8591 View Ln</t>
  </si>
  <si>
    <r>
      <rPr>
        <sz val="10"/>
        <color indexed="8"/>
        <rFont val="Helvetica Neue"/>
        <family val="2"/>
      </rPr>
      <t xml:space="preserve">mikeanderson at </t>
    </r>
    <r>
      <rPr>
        <u/>
        <sz val="10"/>
        <color indexed="8"/>
        <rFont val="Helvetica Neue"/>
        <family val="2"/>
      </rPr>
      <t>demo.net</t>
    </r>
  </si>
  <si>
    <t>(227) 783-5127</t>
  </si>
  <si>
    <t>985 Hill Ave, Apt 93</t>
  </si>
  <si>
    <r>
      <rPr>
        <u/>
        <sz val="10"/>
        <color indexed="8"/>
        <rFont val="Helvetica Neue"/>
        <family val="2"/>
      </rPr>
      <t>susanwilliams@sample.org</t>
    </r>
  </si>
  <si>
    <t>02/22/2021</t>
  </si>
  <si>
    <t>HR Specialist II</t>
  </si>
  <si>
    <t>1.6</t>
  </si>
  <si>
    <t>$3829</t>
  </si>
  <si>
    <t>(325) 214-3087</t>
  </si>
  <si>
    <t>4756 Oak St</t>
  </si>
  <si>
    <r>
      <rPr>
        <u/>
        <sz val="10"/>
        <color indexed="8"/>
        <rFont val="Helvetica Neue"/>
        <family val="2"/>
      </rPr>
      <t>janejohnson@sample.org</t>
    </r>
  </si>
  <si>
    <t>19-12-2023</t>
  </si>
  <si>
    <t>2850 View Rd</t>
  </si>
  <si>
    <t>Female</t>
  </si>
  <si>
    <t>21/12/2022</t>
  </si>
  <si>
    <t>909 Pine Ln</t>
  </si>
  <si>
    <t xml:space="preserve"> High potential </t>
  </si>
  <si>
    <r>
      <rPr>
        <u/>
        <sz val="10"/>
        <color indexed="8"/>
        <rFont val="Helvetica Neue"/>
        <family val="2"/>
      </rPr>
      <t>johndavis@example.com</t>
    </r>
  </si>
  <si>
    <t>November 08, 2008</t>
  </si>
  <si>
    <t>Human Resources Dept</t>
  </si>
  <si>
    <t>$1905</t>
  </si>
  <si>
    <t>chicago</t>
  </si>
  <si>
    <t>947-878-3495</t>
  </si>
  <si>
    <t>4528 Hill Ln</t>
  </si>
  <si>
    <r>
      <rPr>
        <u/>
        <sz val="10"/>
        <color indexed="8"/>
        <rFont val="Helvetica Neue"/>
        <family val="2"/>
      </rPr>
      <t>patriciamiller@demo.net</t>
    </r>
  </si>
  <si>
    <t>13/04/2005</t>
  </si>
  <si>
    <t>3.6/5</t>
  </si>
  <si>
    <t>PROMOTED RECENTLY</t>
  </si>
  <si>
    <t xml:space="preserve"> F </t>
  </si>
  <si>
    <t xml:space="preserve">lindasmith at </t>
  </si>
  <si>
    <t>2003-10-11</t>
  </si>
  <si>
    <t>Legal Dept</t>
  </si>
  <si>
    <t>8594 Lake Ln</t>
  </si>
  <si>
    <r>
      <rPr>
        <u/>
        <sz val="10"/>
        <color indexed="8"/>
        <rFont val="Helvetica Neue"/>
        <family val="2"/>
      </rPr>
      <t>mikeanderson@test.com</t>
    </r>
  </si>
  <si>
    <t>27/05/2008</t>
  </si>
  <si>
    <t>(424) 665-4490</t>
  </si>
  <si>
    <t>2480 Pine Rd, Apt 512</t>
  </si>
  <si>
    <r>
      <rPr>
        <u/>
        <sz val="10"/>
        <color indexed="8"/>
        <rFont val="Helvetica Neue"/>
        <family val="2"/>
      </rPr>
      <t>sarajohnson@sample.org</t>
    </r>
  </si>
  <si>
    <t>January 07, 2021</t>
  </si>
  <si>
    <t>$12850</t>
  </si>
  <si>
    <t>SAN JOSE</t>
  </si>
  <si>
    <t>227.220.7601</t>
  </si>
  <si>
    <t>3594 Maple Ave</t>
  </si>
  <si>
    <r>
      <rPr>
        <u/>
        <sz val="10"/>
        <color indexed="8"/>
        <rFont val="Helvetica Neue"/>
        <family val="2"/>
      </rPr>
      <t>davidmiller@demo.net</t>
    </r>
  </si>
  <si>
    <t>2003-05-21</t>
  </si>
  <si>
    <t>$6659</t>
  </si>
  <si>
    <t>Houston</t>
  </si>
  <si>
    <t>334.338.3815</t>
  </si>
  <si>
    <t>1596 Elm Ave</t>
  </si>
  <si>
    <r>
      <rPr>
        <u/>
        <sz val="10"/>
        <color indexed="8"/>
        <rFont val="Helvetica Neue"/>
        <family val="2"/>
      </rPr>
      <t>jamesmoore@sample.org</t>
    </r>
  </si>
  <si>
    <t>August 14, 2022</t>
  </si>
  <si>
    <t>Mgr-3</t>
  </si>
  <si>
    <t>(713) 710-3454</t>
  </si>
  <si>
    <t>280 Oak Ave</t>
  </si>
  <si>
    <r>
      <rPr>
        <u/>
        <sz val="10"/>
        <color indexed="8"/>
        <rFont val="Helvetica Neue"/>
        <family val="2"/>
      </rPr>
      <t>bobjones@test.com</t>
    </r>
  </si>
  <si>
    <t>Project Manager</t>
  </si>
  <si>
    <t>3.9/5</t>
  </si>
  <si>
    <t>667.561.2082</t>
  </si>
  <si>
    <t>738 View Ln</t>
  </si>
  <si>
    <t>Sara Moore</t>
  </si>
  <si>
    <r>
      <rPr>
        <sz val="10"/>
        <color indexed="8"/>
        <rFont val="Helvetica Neue"/>
        <family val="2"/>
      </rPr>
      <t xml:space="preserve">saramoore at </t>
    </r>
    <r>
      <rPr>
        <u/>
        <sz val="10"/>
        <color indexed="8"/>
        <rFont val="Helvetica Neue"/>
        <family val="2"/>
      </rPr>
      <t>demo.net</t>
    </r>
  </si>
  <si>
    <t>May 02, 2012</t>
  </si>
  <si>
    <t>455.125.5382</t>
  </si>
  <si>
    <t>8766 Oak Dr, Apt 839</t>
  </si>
  <si>
    <r>
      <rPr>
        <u/>
        <sz val="10"/>
        <color indexed="8"/>
        <rFont val="Helvetica Neue"/>
        <family val="2"/>
      </rPr>
      <t>karenwilliams@sample.org</t>
    </r>
  </si>
  <si>
    <t>January 20, 2019</t>
  </si>
  <si>
    <t>622-363-9099</t>
  </si>
  <si>
    <t>3278 View St</t>
  </si>
  <si>
    <r>
      <rPr>
        <u/>
        <sz val="10"/>
        <color indexed="8"/>
        <rFont val="Helvetica Neue"/>
        <family val="2"/>
      </rPr>
      <t>robertjones@demo.net</t>
    </r>
  </si>
  <si>
    <t>17/01/2001</t>
  </si>
  <si>
    <t>$17610</t>
  </si>
  <si>
    <t>6811 Pine Ln, Apt 609</t>
  </si>
  <si>
    <r>
      <rPr>
        <u/>
        <sz val="10"/>
        <color indexed="8"/>
        <rFont val="Helvetica Neue"/>
        <family val="2"/>
      </rPr>
      <t>bobwilson@demo.net</t>
    </r>
  </si>
  <si>
    <t>October 22, 2003</t>
  </si>
  <si>
    <t>254-287-5875</t>
  </si>
  <si>
    <t>9956 Lake St, Apt 557</t>
  </si>
  <si>
    <r>
      <rPr>
        <u/>
        <sz val="10"/>
        <color indexed="8"/>
        <rFont val="Helvetica Neue"/>
        <family val="2"/>
      </rPr>
      <t>mikeanderson@example.com</t>
    </r>
  </si>
  <si>
    <t>2018-12-15</t>
  </si>
  <si>
    <t>3.9</t>
  </si>
  <si>
    <t>400-291-7375</t>
  </si>
  <si>
    <t>7549 Lake Ln</t>
  </si>
  <si>
    <r>
      <rPr>
        <u/>
        <sz val="10"/>
        <color indexed="8"/>
        <rFont val="Helvetica Neue"/>
        <family val="2"/>
      </rPr>
      <t>susanjones@demo.net</t>
    </r>
  </si>
  <si>
    <t>(836) 957-2563</t>
  </si>
  <si>
    <r>
      <rPr>
        <u/>
        <sz val="10"/>
        <color indexed="8"/>
        <rFont val="Helvetica Neue"/>
        <family val="2"/>
      </rPr>
      <t>saradavis@demo.net</t>
    </r>
  </si>
  <si>
    <t>09-09-2012</t>
  </si>
  <si>
    <t>9952 Oak Ave, Apt 356</t>
  </si>
  <si>
    <t xml:space="preserve">karenjohnson at </t>
  </si>
  <si>
    <t>(835) 036-6598</t>
  </si>
  <si>
    <t>1033 Maple Ln</t>
  </si>
  <si>
    <r>
      <rPr>
        <u/>
        <sz val="10"/>
        <color indexed="8"/>
        <rFont val="Helvetica Neue"/>
        <family val="2"/>
      </rPr>
      <t>patriciajohnson@test.com</t>
    </r>
  </si>
  <si>
    <t>1562 Maple St</t>
  </si>
  <si>
    <r>
      <rPr>
        <u/>
        <sz val="10"/>
        <color indexed="8"/>
        <rFont val="Helvetica Neue"/>
        <family val="2"/>
      </rPr>
      <t>susanmiller@example.com</t>
    </r>
  </si>
  <si>
    <t>09/04/2017</t>
  </si>
  <si>
    <t>$104603</t>
  </si>
  <si>
    <t>los angeles</t>
  </si>
  <si>
    <t>420-810-3108</t>
  </si>
  <si>
    <t>9367 Lake Ln, Apt 777</t>
  </si>
  <si>
    <r>
      <rPr>
        <u/>
        <sz val="10"/>
        <color indexed="8"/>
        <rFont val="Helvetica Neue"/>
        <family val="2"/>
      </rPr>
      <t>sarathomas@sample.org</t>
    </r>
  </si>
  <si>
    <t>June 19, 2018</t>
  </si>
  <si>
    <t>$7948</t>
  </si>
  <si>
    <t>833-023-5280</t>
  </si>
  <si>
    <t>7441 Lake Rd</t>
  </si>
  <si>
    <r>
      <rPr>
        <u/>
        <sz val="10"/>
        <color indexed="8"/>
        <rFont val="Helvetica Neue"/>
        <family val="2"/>
      </rPr>
      <t>mariadavis@test.com</t>
    </r>
  </si>
  <si>
    <t>$103092</t>
  </si>
  <si>
    <t>1.7/5</t>
  </si>
  <si>
    <t>972-431-4513</t>
  </si>
  <si>
    <t>6217 View Ln</t>
  </si>
  <si>
    <r>
      <rPr>
        <u/>
        <sz val="10"/>
        <color indexed="8"/>
        <rFont val="Helvetica Neue"/>
        <family val="2"/>
      </rPr>
      <t>saradavis@test.com</t>
    </r>
  </si>
  <si>
    <t>$19509</t>
  </si>
  <si>
    <t>(710) 918-4719</t>
  </si>
  <si>
    <t>2633 Maple Rd</t>
  </si>
  <si>
    <t>Mike Johnson</t>
  </si>
  <si>
    <r>
      <rPr>
        <u/>
        <sz val="10"/>
        <color indexed="8"/>
        <rFont val="Helvetica Neue"/>
        <family val="2"/>
      </rPr>
      <t>mikejohnson@example.com</t>
    </r>
  </si>
  <si>
    <t>22/10/2010</t>
  </si>
  <si>
    <t>422-861-3706</t>
  </si>
  <si>
    <t>3419 Pine Dr, Apt 33</t>
  </si>
  <si>
    <r>
      <rPr>
        <u/>
        <sz val="10"/>
        <color indexed="8"/>
        <rFont val="Helvetica Neue"/>
        <family val="2"/>
      </rPr>
      <t>robertbrown@test.com</t>
    </r>
  </si>
  <si>
    <t>08/25/2009</t>
  </si>
  <si>
    <t>Human Resources</t>
  </si>
  <si>
    <t>(486) 455-0725</t>
  </si>
  <si>
    <t>1668 Pine Ln, Apt 461</t>
  </si>
  <si>
    <r>
      <rPr>
        <u/>
        <sz val="10"/>
        <color indexed="8"/>
        <rFont val="Helvetica Neue"/>
        <family val="2"/>
      </rPr>
      <t>robertjones@sample.org</t>
    </r>
  </si>
  <si>
    <t>2014.11.10</t>
  </si>
  <si>
    <t>HR Specialist</t>
  </si>
  <si>
    <t>2.3</t>
  </si>
  <si>
    <t>$11032</t>
  </si>
  <si>
    <t>SAN ANTONIO</t>
  </si>
  <si>
    <t>302-836-7577</t>
  </si>
  <si>
    <t>6696 Cedar Rd</t>
  </si>
  <si>
    <r>
      <rPr>
        <u/>
        <sz val="10"/>
        <color indexed="8"/>
        <rFont val="Helvetica Neue"/>
        <family val="2"/>
      </rPr>
      <t>patriciajohnsonexample.com</t>
    </r>
  </si>
  <si>
    <t>05/05/2012</t>
  </si>
  <si>
    <t>Data Analyst II</t>
  </si>
  <si>
    <t>3.7</t>
  </si>
  <si>
    <t>3338 Maple Rd</t>
  </si>
  <si>
    <t>Karen Smith</t>
  </si>
  <si>
    <r>
      <rPr>
        <u/>
        <sz val="10"/>
        <color indexed="8"/>
        <rFont val="Helvetica Neue"/>
        <family val="2"/>
      </rPr>
      <t>karensmithdemo.net</t>
    </r>
  </si>
  <si>
    <t>01-12-2004</t>
  </si>
  <si>
    <t>Support Dept</t>
  </si>
  <si>
    <t>Mgr-10</t>
  </si>
  <si>
    <t>Philadelphia, USA</t>
  </si>
  <si>
    <t>372-696-6640</t>
  </si>
  <si>
    <t>7076 View Rd</t>
  </si>
  <si>
    <t>On probation!!</t>
  </si>
  <si>
    <r>
      <rPr>
        <u/>
        <sz val="10"/>
        <color indexed="8"/>
        <rFont val="Helvetica Neue"/>
        <family val="2"/>
      </rPr>
      <t>mikebrown@sample.org</t>
    </r>
  </si>
  <si>
    <t>11/24/2019</t>
  </si>
  <si>
    <t>$69938</t>
  </si>
  <si>
    <t>2.2</t>
  </si>
  <si>
    <t>4834 Hill Ave</t>
  </si>
  <si>
    <r>
      <rPr>
        <u/>
        <sz val="10"/>
        <color indexed="8"/>
        <rFont val="Helvetica Neue"/>
        <family val="2"/>
      </rPr>
      <t>bobdavis@example.com</t>
    </r>
  </si>
  <si>
    <t>2006-06-30</t>
  </si>
  <si>
    <t>Mgr-7</t>
  </si>
  <si>
    <t>San Diego, USA</t>
  </si>
  <si>
    <t>207.755.4236</t>
  </si>
  <si>
    <t>8979 Cedar Rd, Apt 860</t>
  </si>
  <si>
    <t>857.503.6469</t>
  </si>
  <si>
    <t>8140 Oak Rd, Apt 646</t>
  </si>
  <si>
    <r>
      <rPr>
        <u/>
        <sz val="10"/>
        <color indexed="8"/>
        <rFont val="Helvetica Neue"/>
        <family val="2"/>
      </rPr>
      <t>janejones@demo.net</t>
    </r>
  </si>
  <si>
    <t>30/11/2008</t>
  </si>
  <si>
    <t xml:space="preserve"> San Jose </t>
  </si>
  <si>
    <t>1425 Cedar Ln</t>
  </si>
  <si>
    <r>
      <rPr>
        <sz val="10"/>
        <color indexed="8"/>
        <rFont val="Helvetica Neue"/>
        <family val="2"/>
      </rPr>
      <t xml:space="preserve">jamesjones at </t>
    </r>
    <r>
      <rPr>
        <u/>
        <sz val="10"/>
        <color indexed="8"/>
        <rFont val="Helvetica Neue"/>
        <family val="2"/>
      </rPr>
      <t>test.com</t>
    </r>
  </si>
  <si>
    <t>429-490-7472</t>
  </si>
  <si>
    <t>4793 Maple Dr, Apt 695</t>
  </si>
  <si>
    <t>mikemiller</t>
  </si>
  <si>
    <t>October 05, 2014</t>
  </si>
  <si>
    <t>(695) 220-5395</t>
  </si>
  <si>
    <t>7100 Elm St, Apt 588</t>
  </si>
  <si>
    <r>
      <rPr>
        <u/>
        <sz val="10"/>
        <color indexed="8"/>
        <rFont val="Helvetica Neue"/>
        <family val="2"/>
      </rPr>
      <t>robertmiller@demo.net</t>
    </r>
  </si>
  <si>
    <t>06/29/2003</t>
  </si>
  <si>
    <t>$34082</t>
  </si>
  <si>
    <t>2.3/5</t>
  </si>
  <si>
    <t>$18922</t>
  </si>
  <si>
    <t>729.412.6226</t>
  </si>
  <si>
    <t>9520 Cedar Ave</t>
  </si>
  <si>
    <t>Robert Wilson</t>
  </si>
  <si>
    <r>
      <rPr>
        <u/>
        <sz val="10"/>
        <color indexed="8"/>
        <rFont val="Helvetica Neue"/>
        <family val="2"/>
      </rPr>
      <t>robertwilson@demo.net</t>
    </r>
  </si>
  <si>
    <t>28/04/2000</t>
  </si>
  <si>
    <t>$65921</t>
  </si>
  <si>
    <t>1419 Lake Ln, Apt 551</t>
  </si>
  <si>
    <t>Sara Brown</t>
  </si>
  <si>
    <r>
      <rPr>
        <u/>
        <sz val="10"/>
        <color indexed="8"/>
        <rFont val="Helvetica Neue"/>
        <family val="2"/>
      </rPr>
      <t>sarabrown@sample.org</t>
    </r>
  </si>
  <si>
    <t>2018-02-02</t>
  </si>
  <si>
    <t>490.642.7642</t>
  </si>
  <si>
    <t>2524 Pine Dr</t>
  </si>
  <si>
    <t>Patricia Davis</t>
  </si>
  <si>
    <t>24-09-2015</t>
  </si>
  <si>
    <t>4.4/5</t>
  </si>
  <si>
    <t>5698 Oak Ln, Apt 188</t>
  </si>
  <si>
    <r>
      <rPr>
        <u/>
        <sz val="10"/>
        <color indexed="8"/>
        <rFont val="Helvetica Neue"/>
        <family val="2"/>
      </rPr>
      <t>alicewilliams@test.com</t>
    </r>
  </si>
  <si>
    <t>11/24/2020</t>
  </si>
  <si>
    <t>1.4/5</t>
  </si>
  <si>
    <t>CHICAGO</t>
  </si>
  <si>
    <t>313.988.7475</t>
  </si>
  <si>
    <t>4506 Oak Ln</t>
  </si>
  <si>
    <t>Maria Smith</t>
  </si>
  <si>
    <r>
      <rPr>
        <u/>
        <sz val="10"/>
        <color indexed="8"/>
        <rFont val="Helvetica Neue"/>
        <family val="2"/>
      </rPr>
      <t>mariasmith@test.com</t>
    </r>
  </si>
  <si>
    <t>07/31/2002</t>
  </si>
  <si>
    <t>$141907</t>
  </si>
  <si>
    <r>
      <rPr>
        <u/>
        <sz val="10"/>
        <color indexed="8"/>
        <rFont val="Helvetica Neue"/>
        <family val="2"/>
      </rPr>
      <t>jamesjones@demo.net</t>
    </r>
  </si>
  <si>
    <t>July 16, 2006</t>
  </si>
  <si>
    <t>Customer Service</t>
  </si>
  <si>
    <t>442-331-9167</t>
  </si>
  <si>
    <t>7665 Maple Blvd, Apt 344</t>
  </si>
  <si>
    <t>lindadavis</t>
  </si>
  <si>
    <t>March 09, 2007</t>
  </si>
  <si>
    <t>Mgr-2</t>
  </si>
  <si>
    <t>4.6/5</t>
  </si>
  <si>
    <t>6479 View Ln</t>
  </si>
  <si>
    <t>Inconsistent performance!!</t>
  </si>
  <si>
    <t>Mike Taylor</t>
  </si>
  <si>
    <r>
      <rPr>
        <u/>
        <sz val="10"/>
        <color indexed="8"/>
        <rFont val="Helvetica Neue"/>
        <family val="2"/>
      </rPr>
      <t>miketaylor@example.com</t>
    </r>
  </si>
  <si>
    <t>15-11-2015</t>
  </si>
  <si>
    <t>745-153-9319</t>
  </si>
  <si>
    <t>5294 Pine Rd</t>
  </si>
  <si>
    <r>
      <rPr>
        <sz val="10"/>
        <color indexed="8"/>
        <rFont val="Helvetica Neue"/>
        <family val="2"/>
      </rPr>
      <t xml:space="preserve">robertmiller at </t>
    </r>
    <r>
      <rPr>
        <u/>
        <sz val="10"/>
        <color indexed="8"/>
        <rFont val="Helvetica Neue"/>
        <family val="2"/>
      </rPr>
      <t>sample.org</t>
    </r>
  </si>
  <si>
    <t>July 09, 2022</t>
  </si>
  <si>
    <t>788-649-6242</t>
  </si>
  <si>
    <t>7178 Elm Blvd</t>
  </si>
  <si>
    <t>mariaanderson</t>
  </si>
  <si>
    <t>05-01-2008</t>
  </si>
  <si>
    <t>647.102.6529</t>
  </si>
  <si>
    <t>6943 Maple Ave</t>
  </si>
  <si>
    <r>
      <rPr>
        <u/>
        <sz val="10"/>
        <color indexed="8"/>
        <rFont val="Helvetica Neue"/>
        <family val="2"/>
      </rPr>
      <t>susanwilson@sample.org</t>
    </r>
  </si>
  <si>
    <t>March 27, 2013</t>
  </si>
  <si>
    <t>2.4/5</t>
  </si>
  <si>
    <t>$3414</t>
  </si>
  <si>
    <t>975-314-6738</t>
  </si>
  <si>
    <t>9726 Lake Ave, Apt 495</t>
  </si>
  <si>
    <r>
      <rPr>
        <u/>
        <sz val="10"/>
        <color indexed="8"/>
        <rFont val="Helvetica Neue"/>
        <family val="2"/>
      </rPr>
      <t>karenbrown@sample.org</t>
    </r>
  </si>
  <si>
    <t>02-01-2010</t>
  </si>
  <si>
    <t>$78705</t>
  </si>
  <si>
    <t>4.7/5</t>
  </si>
  <si>
    <t>1839 Pine Ave, Apt 716</t>
  </si>
  <si>
    <t>Inconsistent performance</t>
  </si>
  <si>
    <r>
      <rPr>
        <u/>
        <sz val="10"/>
        <color indexed="8"/>
        <rFont val="Helvetica Neue"/>
        <family val="2"/>
      </rPr>
      <t>janejones@example.com</t>
    </r>
  </si>
  <si>
    <t>1.9</t>
  </si>
  <si>
    <t>941.775.2560</t>
  </si>
  <si>
    <t>611 Oak Dr, Apt 754</t>
  </si>
  <si>
    <r>
      <rPr>
        <u/>
        <sz val="10"/>
        <color indexed="8"/>
        <rFont val="Helvetica Neue"/>
        <family val="2"/>
      </rPr>
      <t>patriciawilliams@example.com</t>
    </r>
  </si>
  <si>
    <t>3.3</t>
  </si>
  <si>
    <t>(592) 718-1843</t>
  </si>
  <si>
    <t>18 View Dr</t>
  </si>
  <si>
    <r>
      <rPr>
        <u/>
        <sz val="10"/>
        <color indexed="8"/>
        <rFont val="Helvetica Neue"/>
        <family val="2"/>
      </rPr>
      <t>janesmith@test.com</t>
    </r>
  </si>
  <si>
    <t>January 01, 2003</t>
  </si>
  <si>
    <t>$7898</t>
  </si>
  <si>
    <t xml:space="preserve"> Phoenix </t>
  </si>
  <si>
    <t>355.234.9082</t>
  </si>
  <si>
    <t>1337 Hill Ln</t>
  </si>
  <si>
    <r>
      <rPr>
        <u/>
        <sz val="10"/>
        <color indexed="8"/>
        <rFont val="Helvetica Neue"/>
        <family val="2"/>
      </rPr>
      <t>lindabrown@sample.org</t>
    </r>
  </si>
  <si>
    <t>12-01-2005</t>
  </si>
  <si>
    <t>$95371</t>
  </si>
  <si>
    <t>1.5/5</t>
  </si>
  <si>
    <t>(786) 287-0678</t>
  </si>
  <si>
    <t>8063 Maple Rd</t>
  </si>
  <si>
    <t xml:space="preserve">davidsmith at </t>
  </si>
  <si>
    <t>10/07/2018</t>
  </si>
  <si>
    <t>6583 Pine St</t>
  </si>
  <si>
    <t>Bob Moore</t>
  </si>
  <si>
    <r>
      <rPr>
        <u/>
        <sz val="10"/>
        <color indexed="8"/>
        <rFont val="Helvetica Neue"/>
        <family val="2"/>
      </rPr>
      <t>bobmoore@demo.net</t>
    </r>
  </si>
  <si>
    <t>July 02, 2006</t>
  </si>
  <si>
    <t>8247 Elm St</t>
  </si>
  <si>
    <t>mikewilliams</t>
  </si>
  <si>
    <t>04/04/2016</t>
  </si>
  <si>
    <t>$31465</t>
  </si>
  <si>
    <t>706 Cedar Ave</t>
  </si>
  <si>
    <r>
      <rPr>
        <u/>
        <sz val="10"/>
        <color indexed="8"/>
        <rFont val="Helvetica Neue"/>
        <family val="2"/>
      </rPr>
      <t>susansmith@example.com</t>
    </r>
  </si>
  <si>
    <t>2009-09-15</t>
  </si>
  <si>
    <t>1.1</t>
  </si>
  <si>
    <t>San Antonio, USA</t>
  </si>
  <si>
    <t>9882 Oak Ave</t>
  </si>
  <si>
    <t xml:space="preserve">mikebrown at </t>
  </si>
  <si>
    <t>23/12/2003</t>
  </si>
  <si>
    <t>Marketing</t>
  </si>
  <si>
    <t>2545 Hill St</t>
  </si>
  <si>
    <r>
      <rPr>
        <u/>
        <sz val="10"/>
        <color indexed="8"/>
        <rFont val="Helvetica Neue"/>
        <family val="2"/>
      </rPr>
      <t>susanthomas@example.com</t>
    </r>
  </si>
  <si>
    <t>2023.12.17</t>
  </si>
  <si>
    <t>772-721-0227</t>
  </si>
  <si>
    <t>7816 Hill Dr</t>
  </si>
  <si>
    <r>
      <rPr>
        <u/>
        <sz val="10"/>
        <color indexed="8"/>
        <rFont val="Helvetica Neue"/>
        <family val="2"/>
      </rPr>
      <t>karentaylor@demo.net</t>
    </r>
  </si>
  <si>
    <t>2010-07-23</t>
  </si>
  <si>
    <t>(473) 639-2129</t>
  </si>
  <si>
    <t>583 Elm Blvd</t>
  </si>
  <si>
    <t>2017-10-21</t>
  </si>
  <si>
    <t>$31900</t>
  </si>
  <si>
    <t>$8285</t>
  </si>
  <si>
    <t>645-589-7644</t>
  </si>
  <si>
    <t>3958 Maple Rd</t>
  </si>
  <si>
    <t>Bob Brown</t>
  </si>
  <si>
    <r>
      <rPr>
        <u/>
        <sz val="10"/>
        <color indexed="8"/>
        <rFont val="Helvetica Neue"/>
        <family val="2"/>
      </rPr>
      <t>bobbrown@test.com</t>
    </r>
  </si>
  <si>
    <t>(278) 862-6851</t>
  </si>
  <si>
    <t>6933 Elm Ave</t>
  </si>
  <si>
    <r>
      <rPr>
        <u/>
        <sz val="10"/>
        <color indexed="8"/>
        <rFont val="Helvetica Neue"/>
        <family val="2"/>
      </rPr>
      <t>johnwilliams@demo.net</t>
    </r>
  </si>
  <si>
    <t>2011-06-12</t>
  </si>
  <si>
    <t>$13815</t>
  </si>
  <si>
    <t>3114 Cedar Ln, Apt 248</t>
  </si>
  <si>
    <r>
      <rPr>
        <u/>
        <sz val="10"/>
        <color indexed="8"/>
        <rFont val="Helvetica Neue"/>
        <family val="2"/>
      </rPr>
      <t>patriciaanderson@sample.org</t>
    </r>
  </si>
  <si>
    <t>19/03/2022</t>
  </si>
  <si>
    <t>204.501.9960</t>
  </si>
  <si>
    <t>7695 View St</t>
  </si>
  <si>
    <t>mikewilson</t>
  </si>
  <si>
    <t>01-01-2021</t>
  </si>
  <si>
    <t>5643 Oak Ave</t>
  </si>
  <si>
    <r>
      <rPr>
        <u/>
        <sz val="10"/>
        <color indexed="8"/>
        <rFont val="Helvetica Neue"/>
        <family val="2"/>
      </rPr>
      <t>mariamoore@demo.net</t>
    </r>
  </si>
  <si>
    <t>July 01, 2008</t>
  </si>
  <si>
    <t>$14311</t>
  </si>
  <si>
    <t>4343 Pine Rd, Apt 104</t>
  </si>
  <si>
    <t>John Wilson</t>
  </si>
  <si>
    <r>
      <rPr>
        <u/>
        <sz val="10"/>
        <color indexed="8"/>
        <rFont val="Helvetica Neue"/>
        <family val="2"/>
      </rPr>
      <t>johnwilson@test.com</t>
    </r>
  </si>
  <si>
    <t>09-11-2019</t>
  </si>
  <si>
    <t>(220) 009-9960</t>
  </si>
  <si>
    <t>5809 Elm Ln, Apt 606</t>
  </si>
  <si>
    <r>
      <rPr>
        <u/>
        <sz val="10"/>
        <color indexed="8"/>
        <rFont val="Helvetica Neue"/>
        <family val="2"/>
      </rPr>
      <t>johnwilson@demo.net</t>
    </r>
  </si>
  <si>
    <t>27-08-2012</t>
  </si>
  <si>
    <t>1439 Oak Ln</t>
  </si>
  <si>
    <t>Robert Thomas</t>
  </si>
  <si>
    <r>
      <rPr>
        <sz val="10"/>
        <color indexed="8"/>
        <rFont val="Helvetica Neue"/>
        <family val="2"/>
      </rPr>
      <t xml:space="preserve">robertthomas at </t>
    </r>
    <r>
      <rPr>
        <u/>
        <sz val="10"/>
        <color indexed="8"/>
        <rFont val="Helvetica Neue"/>
        <family val="2"/>
      </rPr>
      <t>sample.org</t>
    </r>
  </si>
  <si>
    <t>22/08/2015</t>
  </si>
  <si>
    <t>756-756-0687</t>
  </si>
  <si>
    <t>361 Cedar Dr</t>
  </si>
  <si>
    <r>
      <rPr>
        <u/>
        <sz val="10"/>
        <color indexed="8"/>
        <rFont val="Helvetica Neue"/>
        <family val="2"/>
      </rPr>
      <t>lindajohnson@sample.org</t>
    </r>
  </si>
  <si>
    <t>Finance</t>
  </si>
  <si>
    <t>379.712.2779</t>
  </si>
  <si>
    <t>5425 Elm Rd</t>
  </si>
  <si>
    <r>
      <rPr>
        <u/>
        <sz val="10"/>
        <color indexed="8"/>
        <rFont val="Helvetica Neue"/>
        <family val="2"/>
      </rPr>
      <t>robertbrown@example.com</t>
    </r>
  </si>
  <si>
    <t>March 12, 2005</t>
  </si>
  <si>
    <t>828-762-7605</t>
  </si>
  <si>
    <t>3874 Elm St, Apt 663</t>
  </si>
  <si>
    <r>
      <rPr>
        <u/>
        <sz val="10"/>
        <color indexed="8"/>
        <rFont val="Helvetica Neue"/>
        <family val="2"/>
      </rPr>
      <t>lindamiller@example.com</t>
    </r>
  </si>
  <si>
    <t>18/05/2014</t>
  </si>
  <si>
    <t>$4052</t>
  </si>
  <si>
    <t>SAN DIEGO</t>
  </si>
  <si>
    <t>1545 Hill Dr</t>
  </si>
  <si>
    <r>
      <rPr>
        <sz val="10"/>
        <color indexed="8"/>
        <rFont val="Helvetica Neue"/>
        <family val="2"/>
      </rPr>
      <t xml:space="preserve">patriciamoore at </t>
    </r>
    <r>
      <rPr>
        <u/>
        <sz val="10"/>
        <color indexed="8"/>
        <rFont val="Helvetica Neue"/>
        <family val="2"/>
      </rPr>
      <t>test.com</t>
    </r>
  </si>
  <si>
    <t>651-299-1750</t>
  </si>
  <si>
    <t>8005 Lake St</t>
  </si>
  <si>
    <r>
      <rPr>
        <u/>
        <sz val="10"/>
        <color indexed="8"/>
        <rFont val="Helvetica Neue"/>
        <family val="2"/>
      </rPr>
      <t>mikedavis@example.com</t>
    </r>
  </si>
  <si>
    <t>February 09, 2005</t>
  </si>
  <si>
    <t>405.758.5601</t>
  </si>
  <si>
    <t>5545 View Ln</t>
  </si>
  <si>
    <r>
      <rPr>
        <u/>
        <sz val="10"/>
        <color indexed="8"/>
        <rFont val="Helvetica Neue"/>
        <family val="2"/>
      </rPr>
      <t>sarathomas@demo.net</t>
    </r>
  </si>
  <si>
    <t>428 Oak St</t>
  </si>
  <si>
    <r>
      <rPr>
        <u/>
        <sz val="10"/>
        <color indexed="8"/>
        <rFont val="Helvetica Neue"/>
        <family val="2"/>
      </rPr>
      <t>patriciataylor@example.com</t>
    </r>
  </si>
  <si>
    <t>13/12/2004</t>
  </si>
  <si>
    <t>(590) 024-7399</t>
  </si>
  <si>
    <t>278 Pine Ln</t>
  </si>
  <si>
    <r>
      <rPr>
        <u/>
        <sz val="10"/>
        <color indexed="8"/>
        <rFont val="Helvetica Neue"/>
        <family val="2"/>
      </rPr>
      <t>johnjohnson@example.com</t>
    </r>
  </si>
  <si>
    <t>29/01/2022</t>
  </si>
  <si>
    <t>3.4</t>
  </si>
  <si>
    <t>260 Oak St, Apt 778</t>
  </si>
  <si>
    <r>
      <rPr>
        <u/>
        <sz val="10"/>
        <color indexed="8"/>
        <rFont val="Helvetica Neue"/>
        <family val="2"/>
      </rPr>
      <t>janewilliams@example.com</t>
    </r>
  </si>
  <si>
    <t>11-06-2021</t>
  </si>
  <si>
    <t>414.699.9295</t>
  </si>
  <si>
    <t>7894 View Blvd</t>
  </si>
  <si>
    <r>
      <rPr>
        <u/>
        <sz val="10"/>
        <color indexed="8"/>
        <rFont val="Helvetica Neue"/>
        <family val="2"/>
      </rPr>
      <t>jamesmiller@example.com</t>
    </r>
  </si>
  <si>
    <t>2015-11-05</t>
  </si>
  <si>
    <t>$38874</t>
  </si>
  <si>
    <t>Sales Representative II</t>
  </si>
  <si>
    <t>$11995</t>
  </si>
  <si>
    <t>434.650.4053</t>
  </si>
  <si>
    <t>7357 Oak St</t>
  </si>
  <si>
    <r>
      <rPr>
        <u/>
        <sz val="10"/>
        <color indexed="8"/>
        <rFont val="Helvetica Neue"/>
        <family val="2"/>
      </rPr>
      <t>mikewilliams@test.com</t>
    </r>
  </si>
  <si>
    <t>16-12-2016</t>
  </si>
  <si>
    <t>886-451-2366</t>
  </si>
  <si>
    <t>3734 Lake Blvd</t>
  </si>
  <si>
    <r>
      <rPr>
        <u/>
        <sz val="10"/>
        <color indexed="8"/>
        <rFont val="Helvetica Neue"/>
        <family val="2"/>
      </rPr>
      <t>alicetaylor@example.com</t>
    </r>
  </si>
  <si>
    <t>$7661</t>
  </si>
  <si>
    <t>(367) 715-7882</t>
  </si>
  <si>
    <t>654 Pine Rd</t>
  </si>
  <si>
    <t>Sara Taylor</t>
  </si>
  <si>
    <r>
      <rPr>
        <u/>
        <sz val="10"/>
        <color indexed="8"/>
        <rFont val="Helvetica Neue"/>
        <family val="2"/>
      </rPr>
      <t>sarataylortest.com</t>
    </r>
  </si>
  <si>
    <t>2009-09-27</t>
  </si>
  <si>
    <t>$79261</t>
  </si>
  <si>
    <t>3647 Pine Blvd, Apt 637</t>
  </si>
  <si>
    <t>susanjones</t>
  </si>
  <si>
    <t>philadelphia</t>
  </si>
  <si>
    <t>4874 View Rd, Apt 611</t>
  </si>
  <si>
    <r>
      <rPr>
        <u/>
        <sz val="10"/>
        <color indexed="8"/>
        <rFont val="Helvetica Neue"/>
        <family val="2"/>
      </rPr>
      <t>patriciasmithsample.org</t>
    </r>
  </si>
  <si>
    <t>January 13, 2019</t>
  </si>
  <si>
    <t>$6264</t>
  </si>
  <si>
    <t>3676 Elm St</t>
  </si>
  <si>
    <r>
      <rPr>
        <u/>
        <sz val="10"/>
        <color indexed="8"/>
        <rFont val="Helvetica Neue"/>
        <family val="2"/>
      </rPr>
      <t>davidbrown@example.com</t>
    </r>
  </si>
  <si>
    <t>07/20/2005</t>
  </si>
  <si>
    <t>$73728</t>
  </si>
  <si>
    <t>367-576-3760</t>
  </si>
  <si>
    <t>8544 Hill Ln</t>
  </si>
  <si>
    <r>
      <rPr>
        <u/>
        <sz val="10"/>
        <color indexed="8"/>
        <rFont val="Helvetica Neue"/>
        <family val="2"/>
      </rPr>
      <t>mikemiller@test.com</t>
    </r>
  </si>
  <si>
    <t>04/06/2009</t>
  </si>
  <si>
    <t>430.565.1545</t>
  </si>
  <si>
    <t>1599 Elm St, Apt 42</t>
  </si>
  <si>
    <r>
      <rPr>
        <u/>
        <sz val="10"/>
        <color indexed="8"/>
        <rFont val="Helvetica Neue"/>
        <family val="2"/>
      </rPr>
      <t>jamestaylor@sample.org</t>
    </r>
  </si>
  <si>
    <t>07/07/2015</t>
  </si>
  <si>
    <t>4752 Maple Ave</t>
  </si>
  <si>
    <r>
      <rPr>
        <u/>
        <sz val="10"/>
        <color indexed="8"/>
        <rFont val="Helvetica Neue"/>
        <family val="2"/>
      </rPr>
      <t>lindajohnson@test.com</t>
    </r>
  </si>
  <si>
    <t>January 14, 2007</t>
  </si>
  <si>
    <t>1758 Pine Rd, Apt 4</t>
  </si>
  <si>
    <t>James Smith</t>
  </si>
  <si>
    <r>
      <rPr>
        <u/>
        <sz val="10"/>
        <color indexed="8"/>
        <rFont val="Helvetica Neue"/>
        <family val="2"/>
      </rPr>
      <t>jamessmith@example.com</t>
    </r>
  </si>
  <si>
    <t>01/02/2013</t>
  </si>
  <si>
    <t>$111632</t>
  </si>
  <si>
    <t>269-098-8743</t>
  </si>
  <si>
    <t>Jane Brown</t>
  </si>
  <si>
    <r>
      <rPr>
        <u/>
        <sz val="10"/>
        <color indexed="8"/>
        <rFont val="Helvetica Neue"/>
        <family val="2"/>
      </rPr>
      <t>janebrown@sample.org</t>
    </r>
  </si>
  <si>
    <t>13-09-2010</t>
  </si>
  <si>
    <t>Business Development Manager II</t>
  </si>
  <si>
    <t>782.833.5081</t>
  </si>
  <si>
    <t>4513 Lake Ave</t>
  </si>
  <si>
    <t>bobmiller</t>
  </si>
  <si>
    <t>08-09-2007</t>
  </si>
  <si>
    <t>4.3/5</t>
  </si>
  <si>
    <t>7429 Hill Blvd</t>
  </si>
  <si>
    <r>
      <rPr>
        <u/>
        <sz val="10"/>
        <color indexed="8"/>
        <rFont val="Helvetica Neue"/>
        <family val="2"/>
      </rPr>
      <t>lindathomas@sample.org</t>
    </r>
  </si>
  <si>
    <t>25/10/2002</t>
  </si>
  <si>
    <t>7790 Lake Dr</t>
  </si>
  <si>
    <r>
      <rPr>
        <u/>
        <sz val="10"/>
        <color indexed="8"/>
        <rFont val="Helvetica Neue"/>
        <family val="2"/>
      </rPr>
      <t>mikethomas@sample.org</t>
    </r>
  </si>
  <si>
    <t>15/12/2010</t>
  </si>
  <si>
    <t>$138060</t>
  </si>
  <si>
    <t>$4247</t>
  </si>
  <si>
    <t>(766) 949-7670</t>
  </si>
  <si>
    <t>398 View Blvd</t>
  </si>
  <si>
    <r>
      <rPr>
        <u/>
        <sz val="10"/>
        <color indexed="8"/>
        <rFont val="Helvetica Neue"/>
        <family val="2"/>
      </rPr>
      <t>sarawilson@demo.net</t>
    </r>
  </si>
  <si>
    <t>840.679.7681</t>
  </si>
  <si>
    <r>
      <rPr>
        <u/>
        <sz val="10"/>
        <color indexed="8"/>
        <rFont val="Helvetica Neue"/>
        <family val="2"/>
      </rPr>
      <t>lindawilliams@test.com</t>
    </r>
  </si>
  <si>
    <t>$50096</t>
  </si>
  <si>
    <t>Customer Support II</t>
  </si>
  <si>
    <t>3.2/5</t>
  </si>
  <si>
    <t>291.621.4058</t>
  </si>
  <si>
    <t>6822 Maple Blvd</t>
  </si>
  <si>
    <t>Robert Davis</t>
  </si>
  <si>
    <t xml:space="preserve">robertdavis at </t>
  </si>
  <si>
    <t>30/01/2008</t>
  </si>
  <si>
    <t>Marketing Coordinator II</t>
  </si>
  <si>
    <t>5566 Elm Ln</t>
  </si>
  <si>
    <t>2019-08-30</t>
  </si>
  <si>
    <t>2.9</t>
  </si>
  <si>
    <t>307-603-6383</t>
  </si>
  <si>
    <t>2877 Oak Blvd, Apt 146</t>
  </si>
  <si>
    <r>
      <rPr>
        <u/>
        <sz val="10"/>
        <color indexed="8"/>
        <rFont val="Helvetica Neue"/>
        <family val="2"/>
      </rPr>
      <t>jameswilliams@demo.net</t>
    </r>
  </si>
  <si>
    <t>2012-06-18</t>
  </si>
  <si>
    <t>3721 Lake St</t>
  </si>
  <si>
    <t>Alice Williams</t>
  </si>
  <si>
    <t>(242) 118-2553</t>
  </si>
  <si>
    <t>8383 View Ln</t>
  </si>
  <si>
    <r>
      <rPr>
        <u/>
        <sz val="10"/>
        <color indexed="8"/>
        <rFont val="Helvetica Neue"/>
        <family val="2"/>
      </rPr>
      <t>alicejones@example.com</t>
    </r>
  </si>
  <si>
    <t>May 21, 2009</t>
  </si>
  <si>
    <t>9505 View Ave, Apt 458</t>
  </si>
  <si>
    <r>
      <rPr>
        <u/>
        <sz val="10"/>
        <color indexed="8"/>
        <rFont val="Helvetica Neue"/>
        <family val="2"/>
      </rPr>
      <t>patriciamoore@sample.org</t>
    </r>
  </si>
  <si>
    <t>02/25/2017</t>
  </si>
  <si>
    <t>661-634-3604</t>
  </si>
  <si>
    <t>7494 Hill Ave</t>
  </si>
  <si>
    <r>
      <rPr>
        <u/>
        <sz val="10"/>
        <color indexed="8"/>
        <rFont val="Helvetica Neue"/>
        <family val="2"/>
      </rPr>
      <t>mikewilliams@sample.org</t>
    </r>
  </si>
  <si>
    <t>16/10/2021</t>
  </si>
  <si>
    <t>632-331-1626</t>
  </si>
  <si>
    <t>6114 Pine St, Apt 32</t>
  </si>
  <si>
    <t>(751) 697-4883</t>
  </si>
  <si>
    <t>344 Cedar Rd</t>
  </si>
  <si>
    <r>
      <rPr>
        <u/>
        <sz val="10"/>
        <color indexed="8"/>
        <rFont val="Helvetica Neue"/>
        <family val="2"/>
      </rPr>
      <t>robertbrowndemo.net</t>
    </r>
  </si>
  <si>
    <t>2005-01-03</t>
  </si>
  <si>
    <t>251-086-3155</t>
  </si>
  <si>
    <r>
      <rPr>
        <u/>
        <sz val="10"/>
        <color indexed="8"/>
        <rFont val="Helvetica Neue"/>
        <family val="2"/>
      </rPr>
      <t>johnbrown@sample.org</t>
    </r>
  </si>
  <si>
    <t>$8062</t>
  </si>
  <si>
    <t>2910 View Dr</t>
  </si>
  <si>
    <r>
      <rPr>
        <sz val="10"/>
        <color indexed="8"/>
        <rFont val="Helvetica Neue"/>
        <family val="2"/>
      </rPr>
      <t xml:space="preserve">robertwilliams at </t>
    </r>
    <r>
      <rPr>
        <u/>
        <sz val="10"/>
        <color indexed="8"/>
        <rFont val="Helvetica Neue"/>
        <family val="2"/>
      </rPr>
      <t>test.com</t>
    </r>
  </si>
  <si>
    <t>2004-11-08</t>
  </si>
  <si>
    <t>5835 View Ave</t>
  </si>
  <si>
    <r>
      <rPr>
        <sz val="10"/>
        <color indexed="8"/>
        <rFont val="Helvetica Neue"/>
        <family val="2"/>
      </rPr>
      <t xml:space="preserve">aliceanderson at </t>
    </r>
    <r>
      <rPr>
        <u/>
        <sz val="10"/>
        <color indexed="8"/>
        <rFont val="Helvetica Neue"/>
        <family val="2"/>
      </rPr>
      <t>sample.org</t>
    </r>
  </si>
  <si>
    <t>01-04-2020</t>
  </si>
  <si>
    <t>Marketing Coordinator</t>
  </si>
  <si>
    <t>(957) 071-2633</t>
  </si>
  <si>
    <t>3283 Hill Ave, Apt 737</t>
  </si>
  <si>
    <r>
      <rPr>
        <u/>
        <sz val="10"/>
        <color indexed="8"/>
        <rFont val="Helvetica Neue"/>
        <family val="2"/>
      </rPr>
      <t>jameswilson@test.com</t>
    </r>
  </si>
  <si>
    <t>21/08/2015</t>
  </si>
  <si>
    <t>5779 Maple Rd</t>
  </si>
  <si>
    <r>
      <rPr>
        <u/>
        <sz val="10"/>
        <color indexed="8"/>
        <rFont val="Helvetica Neue"/>
        <family val="2"/>
      </rPr>
      <t>susanbrown@demo.net</t>
    </r>
  </si>
  <si>
    <t>November 24, 2009</t>
  </si>
  <si>
    <t>542-498-8503</t>
  </si>
  <si>
    <t>2493 Pine Ave</t>
  </si>
  <si>
    <t>David Taylor</t>
  </si>
  <si>
    <r>
      <rPr>
        <u/>
        <sz val="10"/>
        <color indexed="8"/>
        <rFont val="Helvetica Neue"/>
        <family val="2"/>
      </rPr>
      <t>davidtaylor@demo.net</t>
    </r>
  </si>
  <si>
    <t>2017.10.30</t>
  </si>
  <si>
    <t>2.1</t>
  </si>
  <si>
    <t>466 Maple Ln, Apt 330</t>
  </si>
  <si>
    <r>
      <rPr>
        <u/>
        <sz val="10"/>
        <color indexed="8"/>
        <rFont val="Helvetica Neue"/>
        <family val="2"/>
      </rPr>
      <t>jamesdavis@test.com</t>
    </r>
  </si>
  <si>
    <t>28-05-2003</t>
  </si>
  <si>
    <t>$12420</t>
  </si>
  <si>
    <t>(958) 871-1263</t>
  </si>
  <si>
    <t>6859 Lake St</t>
  </si>
  <si>
    <r>
      <rPr>
        <u/>
        <sz val="10"/>
        <color indexed="8"/>
        <rFont val="Helvetica Neue"/>
        <family val="2"/>
      </rPr>
      <t>bobanderson@sample.org</t>
    </r>
  </si>
  <si>
    <t>2023-05-01</t>
  </si>
  <si>
    <t>Legal</t>
  </si>
  <si>
    <t>292-497-5081</t>
  </si>
  <si>
    <t>6060 View Ave</t>
  </si>
  <si>
    <t>23/11/2008</t>
  </si>
  <si>
    <t>419-580-8429</t>
  </si>
  <si>
    <t>3655 Pine Dr</t>
  </si>
  <si>
    <t>Sara Johnson</t>
  </si>
  <si>
    <t>2009-10-20</t>
  </si>
  <si>
    <t>638-100-8416</t>
  </si>
  <si>
    <t>Susan Davis</t>
  </si>
  <si>
    <r>
      <rPr>
        <u/>
        <sz val="10"/>
        <color indexed="8"/>
        <rFont val="Helvetica Neue"/>
        <family val="2"/>
      </rPr>
      <t>susandavis@sample.org</t>
    </r>
  </si>
  <si>
    <t>22-03-2001</t>
  </si>
  <si>
    <t>740-798-3940</t>
  </si>
  <si>
    <t>1855 Lake St</t>
  </si>
  <si>
    <r>
      <rPr>
        <u/>
        <sz val="10"/>
        <color indexed="8"/>
        <rFont val="Helvetica Neue"/>
        <family val="2"/>
      </rPr>
      <t>daviddavis@test.com</t>
    </r>
  </si>
  <si>
    <t>4.8</t>
  </si>
  <si>
    <t>$10636</t>
  </si>
  <si>
    <t>651-435-2334</t>
  </si>
  <si>
    <t>6389 Cedar Rd, Apt 289</t>
  </si>
  <si>
    <t>robertthomas</t>
  </si>
  <si>
    <t>2006-10-20</t>
  </si>
  <si>
    <t>$4881</t>
  </si>
  <si>
    <t>(672) 805-4637</t>
  </si>
  <si>
    <t>2473 Pine Rd</t>
  </si>
  <si>
    <r>
      <rPr>
        <u/>
        <sz val="10"/>
        <color indexed="8"/>
        <rFont val="Helvetica Neue"/>
        <family val="2"/>
      </rPr>
      <t>janemiller@demo.net</t>
    </r>
  </si>
  <si>
    <t>March 12, 2006</t>
  </si>
  <si>
    <t>$12797</t>
  </si>
  <si>
    <t>2160 Elm Blvd, Apt 557</t>
  </si>
  <si>
    <r>
      <rPr>
        <u/>
        <sz val="10"/>
        <color indexed="8"/>
        <rFont val="Helvetica Neue"/>
        <family val="2"/>
      </rPr>
      <t>lindawilsonsample.org</t>
    </r>
  </si>
  <si>
    <t>4780 Hill St</t>
  </si>
  <si>
    <t>June 27, 2012</t>
  </si>
  <si>
    <t>922-670-1077</t>
  </si>
  <si>
    <t>1212 Cedar St</t>
  </si>
  <si>
    <t>947-004-5449</t>
  </si>
  <si>
    <t>7311 Hill Rd</t>
  </si>
  <si>
    <r>
      <rPr>
        <u/>
        <sz val="10"/>
        <color indexed="8"/>
        <rFont val="Helvetica Neue"/>
        <family val="2"/>
      </rPr>
      <t>davidtaylor@sample.org</t>
    </r>
  </si>
  <si>
    <t>15-01-2023</t>
  </si>
  <si>
    <t>$86935</t>
  </si>
  <si>
    <t>(446) 013-3802</t>
  </si>
  <si>
    <t>1605 Pine Ave</t>
  </si>
  <si>
    <t xml:space="preserve">mariataylor at </t>
  </si>
  <si>
    <t>05/07/2023</t>
  </si>
  <si>
    <t>398.983.8802</t>
  </si>
  <si>
    <t>2895 View St</t>
  </si>
  <si>
    <r>
      <rPr>
        <u/>
        <sz val="10"/>
        <color indexed="8"/>
        <rFont val="Helvetica Neue"/>
        <family val="2"/>
      </rPr>
      <t>sarajones@example.com</t>
    </r>
  </si>
  <si>
    <t>06/28/2013</t>
  </si>
  <si>
    <t>$11984</t>
  </si>
  <si>
    <t>9541 View Rd, Apt 769</t>
  </si>
  <si>
    <t>David Brown</t>
  </si>
  <si>
    <t>14/05/2014</t>
  </si>
  <si>
    <t>6512 Hill Ave, Apt 490</t>
  </si>
  <si>
    <t>(518) 719-3802</t>
  </si>
  <si>
    <t>884 Elm Ln, Apt 928</t>
  </si>
  <si>
    <r>
      <rPr>
        <u/>
        <sz val="10"/>
        <color indexed="8"/>
        <rFont val="Helvetica Neue"/>
        <family val="2"/>
      </rPr>
      <t>mikedavis@demo.net</t>
    </r>
  </si>
  <si>
    <t>2014-04-09</t>
  </si>
  <si>
    <t>(813) 808-3038</t>
  </si>
  <si>
    <t>1286 Cedar Ln, Apt 216</t>
  </si>
  <si>
    <r>
      <rPr>
        <u/>
        <sz val="10"/>
        <color indexed="8"/>
        <rFont val="Helvetica Neue"/>
        <family val="2"/>
      </rPr>
      <t>mariawilliams@demo.net</t>
    </r>
  </si>
  <si>
    <t>14/09/2017</t>
  </si>
  <si>
    <t>HOUSTON</t>
  </si>
  <si>
    <t>708-225-5728</t>
  </si>
  <si>
    <t>6572 View Blvd</t>
  </si>
  <si>
    <t>John Brown</t>
  </si>
  <si>
    <r>
      <rPr>
        <u/>
        <sz val="10"/>
        <color indexed="8"/>
        <rFont val="Helvetica Neue"/>
        <family val="2"/>
      </rPr>
      <t>johnbrown@test.com</t>
    </r>
  </si>
  <si>
    <t>January 13, 2004</t>
  </si>
  <si>
    <t>$131053</t>
  </si>
  <si>
    <t>Financial Analyst II</t>
  </si>
  <si>
    <t>$13580</t>
  </si>
  <si>
    <t>(975) 779-4205</t>
  </si>
  <si>
    <t>4936 View Dr</t>
  </si>
  <si>
    <r>
      <rPr>
        <sz val="10"/>
        <color indexed="8"/>
        <rFont val="Helvetica Neue"/>
        <family val="2"/>
      </rPr>
      <t xml:space="preserve">alicewilliams at </t>
    </r>
    <r>
      <rPr>
        <u/>
        <sz val="10"/>
        <color indexed="8"/>
        <rFont val="Helvetica Neue"/>
        <family val="2"/>
      </rPr>
      <t>sample.org</t>
    </r>
  </si>
  <si>
    <t>October 14, 2010</t>
  </si>
  <si>
    <t>$14912</t>
  </si>
  <si>
    <t>351.963.7991</t>
  </si>
  <si>
    <t>5366 Hill Rd, Apt 141</t>
  </si>
  <si>
    <t>Jane Thomas</t>
  </si>
  <si>
    <r>
      <rPr>
        <u/>
        <sz val="10"/>
        <color indexed="8"/>
        <rFont val="Helvetica Neue"/>
        <family val="2"/>
      </rPr>
      <t>janethomas@demo.net</t>
    </r>
  </si>
  <si>
    <t>August 06, 2022</t>
  </si>
  <si>
    <t>(588) 466-4753</t>
  </si>
  <si>
    <t>9463 Hill Dr</t>
  </si>
  <si>
    <r>
      <rPr>
        <u/>
        <sz val="10"/>
        <color indexed="8"/>
        <rFont val="Helvetica Neue"/>
        <family val="2"/>
      </rPr>
      <t>davidjones@test.com</t>
    </r>
  </si>
  <si>
    <t>23-02-2003</t>
  </si>
  <si>
    <t>593-479-4954</t>
  </si>
  <si>
    <t>3708 Lake Ave</t>
  </si>
  <si>
    <t>Jane Moore</t>
  </si>
  <si>
    <r>
      <rPr>
        <u/>
        <sz val="10"/>
        <color indexed="8"/>
        <rFont val="Helvetica Neue"/>
        <family val="2"/>
      </rPr>
      <t>janemoore@sample.org</t>
    </r>
  </si>
  <si>
    <t>November 09, 2020</t>
  </si>
  <si>
    <t>$66506</t>
  </si>
  <si>
    <t>(859) 401-1238</t>
  </si>
  <si>
    <t>4351 Hill St</t>
  </si>
  <si>
    <t>David Davis</t>
  </si>
  <si>
    <t>November 05, 2011</t>
  </si>
  <si>
    <t>8361 Oak Ln</t>
  </si>
  <si>
    <r>
      <rPr>
        <u/>
        <sz val="10"/>
        <color indexed="8"/>
        <rFont val="Helvetica Neue"/>
        <family val="2"/>
      </rPr>
      <t>aliceanderson@example.com</t>
    </r>
  </si>
  <si>
    <t>July 20, 2014</t>
  </si>
  <si>
    <t>$2246</t>
  </si>
  <si>
    <t>(979) 063-3823</t>
  </si>
  <si>
    <t>2004-10-24</t>
  </si>
  <si>
    <t>$2250</t>
  </si>
  <si>
    <t>6231 Pine Rd, Apt 845</t>
  </si>
  <si>
    <t>Maria Moore</t>
  </si>
  <si>
    <r>
      <rPr>
        <u/>
        <sz val="10"/>
        <color indexed="8"/>
        <rFont val="Helvetica Neue"/>
        <family val="2"/>
      </rPr>
      <t>mariamoore@example.com</t>
    </r>
  </si>
  <si>
    <t>20/07/2000</t>
  </si>
  <si>
    <t>(414) 424-1030</t>
  </si>
  <si>
    <t>6209 Cedar Rd</t>
  </si>
  <si>
    <t>bobjohnson</t>
  </si>
  <si>
    <t>10/29/2019</t>
  </si>
  <si>
    <t>$54616</t>
  </si>
  <si>
    <t>(214) 676-2022</t>
  </si>
  <si>
    <t>7991 Hill Ave, Apt 144</t>
  </si>
  <si>
    <r>
      <rPr>
        <u/>
        <sz val="10"/>
        <color indexed="8"/>
        <rFont val="Helvetica Neue"/>
        <family val="2"/>
      </rPr>
      <t>jameswilliams@example.com</t>
    </r>
  </si>
  <si>
    <t>12/07/2006</t>
  </si>
  <si>
    <t>521.725.1041</t>
  </si>
  <si>
    <t>9088 Pine Blvd</t>
  </si>
  <si>
    <r>
      <rPr>
        <u/>
        <sz val="10"/>
        <color indexed="8"/>
        <rFont val="Helvetica Neue"/>
        <family val="2"/>
      </rPr>
      <t>robertdavis@example.com</t>
    </r>
  </si>
  <si>
    <t>16-01-2021</t>
  </si>
  <si>
    <t>8340 Hill Ln</t>
  </si>
  <si>
    <r>
      <rPr>
        <u/>
        <sz val="10"/>
        <color indexed="8"/>
        <rFont val="Helvetica Neue"/>
        <family val="2"/>
      </rPr>
      <t>davidjohnson@test.com</t>
    </r>
  </si>
  <si>
    <t>September 08, 2018</t>
  </si>
  <si>
    <t>1407 Oak St</t>
  </si>
  <si>
    <r>
      <rPr>
        <u/>
        <sz val="10"/>
        <color indexed="8"/>
        <rFont val="Helvetica Neue"/>
        <family val="2"/>
      </rPr>
      <t>janebrown@demo.net</t>
    </r>
  </si>
  <si>
    <t>12/03/2002</t>
  </si>
  <si>
    <t>$101813</t>
  </si>
  <si>
    <t>1.8</t>
  </si>
  <si>
    <t>735-851-1766</t>
  </si>
  <si>
    <t>140 Hill Ln</t>
  </si>
  <si>
    <r>
      <rPr>
        <u/>
        <sz val="10"/>
        <color indexed="8"/>
        <rFont val="Helvetica Neue"/>
        <family val="2"/>
      </rPr>
      <t>mariamoore@test.com</t>
    </r>
  </si>
  <si>
    <t>$78271</t>
  </si>
  <si>
    <t>(297) 782-1277</t>
  </si>
  <si>
    <r>
      <rPr>
        <u/>
        <sz val="10"/>
        <color indexed="8"/>
        <rFont val="Helvetica Neue"/>
        <family val="2"/>
      </rPr>
      <t>patriciawilson@sample.org</t>
    </r>
  </si>
  <si>
    <t>2000-05-27</t>
  </si>
  <si>
    <t>$95755</t>
  </si>
  <si>
    <t>$4084</t>
  </si>
  <si>
    <t>6493 Elm Blvd, Apt 431</t>
  </si>
  <si>
    <r>
      <rPr>
        <u/>
        <sz val="10"/>
        <color indexed="8"/>
        <rFont val="Helvetica Neue"/>
        <family val="2"/>
      </rPr>
      <t>mariasmith@example.com</t>
    </r>
  </si>
  <si>
    <t>08/05/2011</t>
  </si>
  <si>
    <t>841-258-9765</t>
  </si>
  <si>
    <t>9746 Oak St</t>
  </si>
  <si>
    <r>
      <rPr>
        <u/>
        <sz val="10"/>
        <color indexed="8"/>
        <rFont val="Helvetica Neue"/>
        <family val="2"/>
      </rPr>
      <t>karendavis@demo.net</t>
    </r>
  </si>
  <si>
    <t>22/07/2022</t>
  </si>
  <si>
    <t>(780) 516-4877</t>
  </si>
  <si>
    <t>5696 Lake Ave</t>
  </si>
  <si>
    <r>
      <rPr>
        <u/>
        <sz val="10"/>
        <color indexed="8"/>
        <rFont val="Helvetica Neue"/>
        <family val="2"/>
      </rPr>
      <t>susanmoore@demo.net</t>
    </r>
  </si>
  <si>
    <t>01/02/2017</t>
  </si>
  <si>
    <t>815-598-8763</t>
  </si>
  <si>
    <t>9543 Cedar Ave</t>
  </si>
  <si>
    <r>
      <rPr>
        <u/>
        <sz val="10"/>
        <color indexed="8"/>
        <rFont val="Helvetica Neue"/>
        <family val="2"/>
      </rPr>
      <t>alicebrown@sample.org</t>
    </r>
  </si>
  <si>
    <t>22-06-2002</t>
  </si>
  <si>
    <t>$31969</t>
  </si>
  <si>
    <t>410.739.1331</t>
  </si>
  <si>
    <t>2067 Oak St</t>
  </si>
  <si>
    <r>
      <rPr>
        <u/>
        <sz val="10"/>
        <color indexed="8"/>
        <rFont val="Helvetica Neue"/>
        <family val="2"/>
      </rPr>
      <t>karenmiller@demo.net</t>
    </r>
  </si>
  <si>
    <t>28/02/2002</t>
  </si>
  <si>
    <t>$8681</t>
  </si>
  <si>
    <t>4984 Oak Blvd</t>
  </si>
  <si>
    <t>2015-12-18</t>
  </si>
  <si>
    <t>838-230-9408</t>
  </si>
  <si>
    <t>1150 Hill Ave, Apt 192</t>
  </si>
  <si>
    <t>johnjones</t>
  </si>
  <si>
    <t>2007-07-17</t>
  </si>
  <si>
    <t>807-369-6692</t>
  </si>
  <si>
    <t>975 Pine Blvd</t>
  </si>
  <si>
    <t>davidsmith</t>
  </si>
  <si>
    <t>10/02/2019</t>
  </si>
  <si>
    <t>997.236.3734</t>
  </si>
  <si>
    <t>795 Lake Dr</t>
  </si>
  <si>
    <r>
      <rPr>
        <u/>
        <sz val="10"/>
        <color indexed="8"/>
        <rFont val="Helvetica Neue"/>
        <family val="2"/>
      </rPr>
      <t>patriciawilson@example.com</t>
    </r>
  </si>
  <si>
    <t>2021-09-15</t>
  </si>
  <si>
    <t>701-809-7333</t>
  </si>
  <si>
    <t>8426 View Ave</t>
  </si>
  <si>
    <r>
      <rPr>
        <u/>
        <sz val="10"/>
        <color indexed="8"/>
        <rFont val="Helvetica Neue"/>
        <family val="2"/>
      </rPr>
      <t>susansmith@test.com</t>
    </r>
  </si>
  <si>
    <t>578.668.5645</t>
  </si>
  <si>
    <t>1744 Oak Dr</t>
  </si>
  <si>
    <r>
      <rPr>
        <u/>
        <sz val="10"/>
        <color indexed="8"/>
        <rFont val="Helvetica Neue"/>
        <family val="2"/>
      </rPr>
      <t>mikewilson@example.com</t>
    </r>
  </si>
  <si>
    <t>2019-01-05</t>
  </si>
  <si>
    <t>389-355-5112</t>
  </si>
  <si>
    <t>6688 Lake Rd, Apt 288</t>
  </si>
  <si>
    <r>
      <rPr>
        <u/>
        <sz val="10"/>
        <color indexed="8"/>
        <rFont val="Helvetica Neue"/>
        <family val="2"/>
      </rPr>
      <t>karenmoore@example.com</t>
    </r>
  </si>
  <si>
    <t>287-068-9118</t>
  </si>
  <si>
    <t>9128 View St</t>
  </si>
  <si>
    <r>
      <rPr>
        <u/>
        <sz val="10"/>
        <color indexed="8"/>
        <rFont val="Helvetica Neue"/>
        <family val="2"/>
      </rPr>
      <t>susanwilson@example.com</t>
    </r>
  </si>
  <si>
    <t>August 04, 2019</t>
  </si>
  <si>
    <t>344.944.7892</t>
  </si>
  <si>
    <t>7631 Lake Blvd, Apt 133</t>
  </si>
  <si>
    <t>$60095</t>
  </si>
  <si>
    <t>$19856</t>
  </si>
  <si>
    <t>820 Cedar St</t>
  </si>
  <si>
    <r>
      <rPr>
        <u/>
        <sz val="10"/>
        <color indexed="8"/>
        <rFont val="Helvetica Neue"/>
        <family val="2"/>
      </rPr>
      <t>susananderson@sample.org</t>
    </r>
  </si>
  <si>
    <t>25/05/2021</t>
  </si>
  <si>
    <t>$1547</t>
  </si>
  <si>
    <t>9935 Oak Ave</t>
  </si>
  <si>
    <r>
      <rPr>
        <u/>
        <sz val="10"/>
        <color indexed="8"/>
        <rFont val="Helvetica Neue"/>
        <family val="2"/>
      </rPr>
      <t>mikethomas@demo.net</t>
    </r>
  </si>
  <si>
    <t>(216) 519-8692</t>
  </si>
  <si>
    <t>4105 Elm Ave</t>
  </si>
  <si>
    <r>
      <rPr>
        <u/>
        <sz val="10"/>
        <color indexed="8"/>
        <rFont val="Helvetica Neue"/>
        <family val="2"/>
      </rPr>
      <t>karensmith@sample.org</t>
    </r>
  </si>
  <si>
    <t>26-07-2003</t>
  </si>
  <si>
    <t>$11177</t>
  </si>
  <si>
    <t>708.438.8016</t>
  </si>
  <si>
    <t>8239 Elm Ln</t>
  </si>
  <si>
    <t xml:space="preserve">susanmiller at </t>
  </si>
  <si>
    <t>21/12/2014</t>
  </si>
  <si>
    <t>(854) 007-9941</t>
  </si>
  <si>
    <t>2507 Lake Ln, Apt 235</t>
  </si>
  <si>
    <t>09/03/2004</t>
  </si>
  <si>
    <t>15-03-2016</t>
  </si>
  <si>
    <t>997 Pine Rd</t>
  </si>
  <si>
    <t>08/10/2012</t>
  </si>
  <si>
    <t>5766 Cedar Rd</t>
  </si>
  <si>
    <r>
      <rPr>
        <u/>
        <sz val="10"/>
        <color indexed="8"/>
        <rFont val="Helvetica Neue"/>
        <family val="2"/>
      </rPr>
      <t>lindaanderson@test.com</t>
    </r>
  </si>
  <si>
    <t>2017.10.25</t>
  </si>
  <si>
    <t>(228) 337-2817</t>
  </si>
  <si>
    <t>4099 Cedar St</t>
  </si>
  <si>
    <t>2012-04-07</t>
  </si>
  <si>
    <t>381-476-8458</t>
  </si>
  <si>
    <t>80 Maple Blvd</t>
  </si>
  <si>
    <r>
      <rPr>
        <u/>
        <sz val="10"/>
        <color indexed="8"/>
        <rFont val="Helvetica Neue"/>
        <family val="2"/>
      </rPr>
      <t>roberttaylor@example.com</t>
    </r>
  </si>
  <si>
    <t>June 05, 2009</t>
  </si>
  <si>
    <t>$14447</t>
  </si>
  <si>
    <t>332.903.3490</t>
  </si>
  <si>
    <t>3462 Elm Rd</t>
  </si>
  <si>
    <t xml:space="preserve">mariawilson at </t>
  </si>
  <si>
    <t>16-10-2002</t>
  </si>
  <si>
    <t>(964) 472-4822</t>
  </si>
  <si>
    <t>3203 Lake Blvd, Apt 950</t>
  </si>
  <si>
    <t>2006-12-11</t>
  </si>
  <si>
    <t>502-893-2683</t>
  </si>
  <si>
    <t>4432 Maple Ln</t>
  </si>
  <si>
    <t>05/26/2014</t>
  </si>
  <si>
    <t>464.475.2050</t>
  </si>
  <si>
    <t>9532 Elm Ln</t>
  </si>
  <si>
    <t>October 24, 2005</t>
  </si>
  <si>
    <t>4.5/5</t>
  </si>
  <si>
    <t>$9352</t>
  </si>
  <si>
    <t>(840) 700-1637</t>
  </si>
  <si>
    <t>3331 Hill Dr, Apt 687</t>
  </si>
  <si>
    <r>
      <rPr>
        <u/>
        <sz val="10"/>
        <color indexed="8"/>
        <rFont val="Helvetica Neue"/>
        <family val="2"/>
      </rPr>
      <t>jamesbrown@example.com</t>
    </r>
  </si>
  <si>
    <t>344 Lake Blvd, Apt 419</t>
  </si>
  <si>
    <r>
      <rPr>
        <u/>
        <sz val="10"/>
        <color indexed="8"/>
        <rFont val="Helvetica Neue"/>
        <family val="2"/>
      </rPr>
      <t>jamesthomas@demo.net</t>
    </r>
  </si>
  <si>
    <t>22/05/2014</t>
  </si>
  <si>
    <t>$48975</t>
  </si>
  <si>
    <t>2266 View Blvd</t>
  </si>
  <si>
    <r>
      <rPr>
        <u/>
        <sz val="10"/>
        <color indexed="8"/>
        <rFont val="Helvetica Neue"/>
        <family val="2"/>
      </rPr>
      <t>johnmoore@example.com</t>
    </r>
  </si>
  <si>
    <t>July 15, 2004</t>
  </si>
  <si>
    <t>$77090</t>
  </si>
  <si>
    <t>213-462-1376</t>
  </si>
  <si>
    <t>933 Elm Ln, Apt 64</t>
  </si>
  <si>
    <t>2019-01-02</t>
  </si>
  <si>
    <t>(784) 440-6408</t>
  </si>
  <si>
    <t>4294 Elm Blvd</t>
  </si>
  <si>
    <r>
      <rPr>
        <u/>
        <sz val="10"/>
        <color indexed="8"/>
        <rFont val="Helvetica Neue"/>
        <family val="2"/>
      </rPr>
      <t>lindataylor@example.com</t>
    </r>
  </si>
  <si>
    <t>November 05, 2014</t>
  </si>
  <si>
    <t>$83830</t>
  </si>
  <si>
    <t>2186 Elm Ave</t>
  </si>
  <si>
    <r>
      <rPr>
        <u/>
        <sz val="10"/>
        <color indexed="8"/>
        <rFont val="Helvetica Neue"/>
        <family val="2"/>
      </rPr>
      <t>davidmiller@test.com</t>
    </r>
  </si>
  <si>
    <t>07/12/2003</t>
  </si>
  <si>
    <t>367-883-3772</t>
  </si>
  <si>
    <t>488 Elm St</t>
  </si>
  <si>
    <r>
      <rPr>
        <u/>
        <sz val="10"/>
        <color indexed="8"/>
        <rFont val="Helvetica Neue"/>
        <family val="2"/>
      </rPr>
      <t>lindadavis@test.com</t>
    </r>
  </si>
  <si>
    <t>June 15, 2014</t>
  </si>
  <si>
    <t>$78671</t>
  </si>
  <si>
    <t>(303) 109-1910</t>
  </si>
  <si>
    <t>8348 Cedar St, Apt 53</t>
  </si>
  <si>
    <r>
      <rPr>
        <sz val="10"/>
        <color indexed="8"/>
        <rFont val="Helvetica Neue"/>
        <family val="2"/>
      </rPr>
      <t xml:space="preserve">patriciamiller at </t>
    </r>
    <r>
      <rPr>
        <u/>
        <sz val="10"/>
        <color indexed="8"/>
        <rFont val="Helvetica Neue"/>
        <family val="2"/>
      </rPr>
      <t>test.com</t>
    </r>
  </si>
  <si>
    <t>(996) 465-7495</t>
  </si>
  <si>
    <t>3441 View Blvd</t>
  </si>
  <si>
    <r>
      <rPr>
        <sz val="10"/>
        <color indexed="8"/>
        <rFont val="Helvetica Neue"/>
        <family val="2"/>
      </rPr>
      <t xml:space="preserve">mikemiller at </t>
    </r>
    <r>
      <rPr>
        <u/>
        <sz val="10"/>
        <color indexed="8"/>
        <rFont val="Helvetica Neue"/>
        <family val="2"/>
      </rPr>
      <t>example.com</t>
    </r>
  </si>
  <si>
    <t>2004-05-18</t>
  </si>
  <si>
    <t>9174 View Blvd</t>
  </si>
  <si>
    <t xml:space="preserve">susanthomas at </t>
  </si>
  <si>
    <t>December 05, 2012</t>
  </si>
  <si>
    <t>504-349-4343</t>
  </si>
  <si>
    <t>2876 Oak St</t>
  </si>
  <si>
    <t>Needs improvement!!</t>
  </si>
  <si>
    <t>johnwilson</t>
  </si>
  <si>
    <t>06/25/2000</t>
  </si>
  <si>
    <t>9181 View Blvd</t>
  </si>
  <si>
    <r>
      <rPr>
        <u/>
        <sz val="10"/>
        <color indexed="8"/>
        <rFont val="Helvetica Neue"/>
        <family val="2"/>
      </rPr>
      <t>susanjohnson@example.com</t>
    </r>
  </si>
  <si>
    <t>25-12-2006</t>
  </si>
  <si>
    <t>$148183</t>
  </si>
  <si>
    <t>2.1/5</t>
  </si>
  <si>
    <t>4478 Cedar Rd, Apt 89</t>
  </si>
  <si>
    <t>January 18, 2013</t>
  </si>
  <si>
    <t>(525) 036-2131</t>
  </si>
  <si>
    <t>7376 Maple Rd, Apt 345</t>
  </si>
  <si>
    <r>
      <rPr>
        <u/>
        <sz val="10"/>
        <color indexed="8"/>
        <rFont val="Helvetica Neue"/>
        <family val="2"/>
      </rPr>
      <t>davidanderson@example.com</t>
    </r>
  </si>
  <si>
    <t>May 02, 2006</t>
  </si>
  <si>
    <t>435-472-7142</t>
  </si>
  <si>
    <t>827 Maple Dr</t>
  </si>
  <si>
    <r>
      <rPr>
        <sz val="10"/>
        <color indexed="8"/>
        <rFont val="Helvetica Neue"/>
        <family val="2"/>
      </rPr>
      <t xml:space="preserve">mariathomas at </t>
    </r>
    <r>
      <rPr>
        <u/>
        <sz val="10"/>
        <color indexed="8"/>
        <rFont val="Helvetica Neue"/>
        <family val="2"/>
      </rPr>
      <t>sample.org</t>
    </r>
  </si>
  <si>
    <t>19/02/2001</t>
  </si>
  <si>
    <t>809-188-4366</t>
  </si>
  <si>
    <t>7458 View Blvd</t>
  </si>
  <si>
    <t>Patricia Brown</t>
  </si>
  <si>
    <t>patriciabrown</t>
  </si>
  <si>
    <t>February 23, 2022</t>
  </si>
  <si>
    <t>$14787</t>
  </si>
  <si>
    <t>5462 Oak Ln, Apt 143</t>
  </si>
  <si>
    <r>
      <rPr>
        <u/>
        <sz val="10"/>
        <color indexed="8"/>
        <rFont val="Helvetica Neue"/>
        <family val="2"/>
      </rPr>
      <t>alicetaylor@demo.net</t>
    </r>
  </si>
  <si>
    <t>28/06/2005</t>
  </si>
  <si>
    <t>606-867-5455</t>
  </si>
  <si>
    <t>8215 Oak Ln</t>
  </si>
  <si>
    <t>David Wilson</t>
  </si>
  <si>
    <r>
      <rPr>
        <u/>
        <sz val="10"/>
        <color indexed="8"/>
        <rFont val="Helvetica Neue"/>
        <family val="2"/>
      </rPr>
      <t>davidwilson@example.com</t>
    </r>
  </si>
  <si>
    <t>(653) 106-7800</t>
  </si>
  <si>
    <t>8727 Cedar Blvd, Apt 115</t>
  </si>
  <si>
    <t>November 29, 2008</t>
  </si>
  <si>
    <t>$81511</t>
  </si>
  <si>
    <t>$1502</t>
  </si>
  <si>
    <t>729-416-5761</t>
  </si>
  <si>
    <t>1997 Maple Blvd</t>
  </si>
  <si>
    <r>
      <rPr>
        <u/>
        <sz val="10"/>
        <color indexed="8"/>
        <rFont val="Helvetica Neue"/>
        <family val="2"/>
      </rPr>
      <t>johnmoore@test.com</t>
    </r>
  </si>
  <si>
    <t>14-01-2010</t>
  </si>
  <si>
    <t>$142332</t>
  </si>
  <si>
    <t>9326 View St, Apt 20</t>
  </si>
  <si>
    <t>2001.10.10</t>
  </si>
  <si>
    <t>4900 Maple Dr, Apt 571</t>
  </si>
  <si>
    <t>Maria Williams</t>
  </si>
  <si>
    <r>
      <rPr>
        <u/>
        <sz val="10"/>
        <color indexed="8"/>
        <rFont val="Helvetica Neue"/>
        <family val="2"/>
      </rPr>
      <t>mariawilliams@sample.org</t>
    </r>
  </si>
  <si>
    <t>2010-06-09</t>
  </si>
  <si>
    <t>$98394</t>
  </si>
  <si>
    <t>670.841.5597</t>
  </si>
  <si>
    <t>776 Maple Blvd</t>
  </si>
  <si>
    <t>John Johnson</t>
  </si>
  <si>
    <r>
      <rPr>
        <u/>
        <sz val="10"/>
        <color indexed="8"/>
        <rFont val="Helvetica Neue"/>
        <family val="2"/>
      </rPr>
      <t>johnjohnson@demo.net</t>
    </r>
  </si>
  <si>
    <t>06/18/2012</t>
  </si>
  <si>
    <t>$10492</t>
  </si>
  <si>
    <t>470-614-6079</t>
  </si>
  <si>
    <t>8483 Cedar Dr, Apt 165</t>
  </si>
  <si>
    <r>
      <rPr>
        <u/>
        <sz val="10"/>
        <color indexed="8"/>
        <rFont val="Helvetica Neue"/>
        <family val="2"/>
      </rPr>
      <t>mikesmith@demo.net</t>
    </r>
  </si>
  <si>
    <t>2005-02-21</t>
  </si>
  <si>
    <t>612.744.6500</t>
  </si>
  <si>
    <t>Alice Johnson</t>
  </si>
  <si>
    <r>
      <rPr>
        <u/>
        <sz val="10"/>
        <color indexed="8"/>
        <rFont val="Helvetica Neue"/>
        <family val="2"/>
      </rPr>
      <t>alicejohnson@example.com</t>
    </r>
  </si>
  <si>
    <t>2017-03-01</t>
  </si>
  <si>
    <t>$6958</t>
  </si>
  <si>
    <t>(387) 716-4208</t>
  </si>
  <si>
    <t>1889 Pine Rd, Apt 124</t>
  </si>
  <si>
    <r>
      <rPr>
        <u/>
        <sz val="10"/>
        <color indexed="8"/>
        <rFont val="Helvetica Neue"/>
        <family val="2"/>
      </rPr>
      <t>jameswilson@demo.net</t>
    </r>
  </si>
  <si>
    <t>2017-10-16</t>
  </si>
  <si>
    <t>511.108.5370</t>
  </si>
  <si>
    <t>5445 View Ln</t>
  </si>
  <si>
    <r>
      <rPr>
        <u/>
        <sz val="10"/>
        <color indexed="8"/>
        <rFont val="Helvetica Neue"/>
        <family val="2"/>
      </rPr>
      <t>patriciabrowntest.com</t>
    </r>
  </si>
  <si>
    <t>2023-02-18</t>
  </si>
  <si>
    <t>$9446</t>
  </si>
  <si>
    <t>579-504-4101</t>
  </si>
  <si>
    <r>
      <rPr>
        <sz val="10"/>
        <color indexed="8"/>
        <rFont val="Helvetica Neue"/>
        <family val="2"/>
      </rPr>
      <t xml:space="preserve">susanmiller at </t>
    </r>
    <r>
      <rPr>
        <u/>
        <sz val="10"/>
        <color indexed="8"/>
        <rFont val="Helvetica Neue"/>
        <family val="2"/>
      </rPr>
      <t>test.com</t>
    </r>
  </si>
  <si>
    <t>2010-04-22</t>
  </si>
  <si>
    <t>6231 Cedar Ave</t>
  </si>
  <si>
    <t xml:space="preserve">karensmith at </t>
  </si>
  <si>
    <t>21-01-2009</t>
  </si>
  <si>
    <t>$82017</t>
  </si>
  <si>
    <t>935.595.3194</t>
  </si>
  <si>
    <t>5928 Maple Ln</t>
  </si>
  <si>
    <r>
      <rPr>
        <u/>
        <sz val="10"/>
        <color indexed="8"/>
        <rFont val="Helvetica Neue"/>
        <family val="2"/>
      </rPr>
      <t>karenthomas@demo.net</t>
    </r>
  </si>
  <si>
    <t>25/08/2016</t>
  </si>
  <si>
    <t>6718 Lake Dr</t>
  </si>
  <si>
    <t xml:space="preserve">johnthomas at </t>
  </si>
  <si>
    <t>8252 Elm Blvd</t>
  </si>
  <si>
    <r>
      <rPr>
        <u/>
        <sz val="10"/>
        <color indexed="8"/>
        <rFont val="Helvetica Neue"/>
        <family val="2"/>
      </rPr>
      <t>mariaandersondemo.net</t>
    </r>
  </si>
  <si>
    <t>September 08, 2004</t>
  </si>
  <si>
    <t>304-712-6305</t>
  </si>
  <si>
    <t>133 Hill Dr, Apt 252</t>
  </si>
  <si>
    <r>
      <rPr>
        <u/>
        <sz val="10"/>
        <color indexed="8"/>
        <rFont val="Helvetica Neue"/>
        <family val="2"/>
      </rPr>
      <t>sarataylor@example.com</t>
    </r>
  </si>
  <si>
    <t>03/15/2012</t>
  </si>
  <si>
    <t>339-184-3018</t>
  </si>
  <si>
    <t>880 Cedar Blvd, Apt 201</t>
  </si>
  <si>
    <r>
      <rPr>
        <u/>
        <sz val="10"/>
        <color indexed="8"/>
        <rFont val="Helvetica Neue"/>
        <family val="2"/>
      </rPr>
      <t>mikemiller@sample.org</t>
    </r>
  </si>
  <si>
    <t>08-06-2021</t>
  </si>
  <si>
    <t>(536) 882-6616</t>
  </si>
  <si>
    <t>5913 Lake St, Apt 849</t>
  </si>
  <si>
    <t>mariataylor</t>
  </si>
  <si>
    <t>06/26/2007</t>
  </si>
  <si>
    <t>2.2/5</t>
  </si>
  <si>
    <t>5606 Maple Ave</t>
  </si>
  <si>
    <r>
      <rPr>
        <u/>
        <sz val="10"/>
        <color indexed="8"/>
        <rFont val="Helvetica Neue"/>
        <family val="2"/>
      </rPr>
      <t>lindajones@example.com</t>
    </r>
  </si>
  <si>
    <t>$140294</t>
  </si>
  <si>
    <t>3676 Lake Blvd, Apt 239</t>
  </si>
  <si>
    <t>6209 Maple Rd</t>
  </si>
  <si>
    <r>
      <rPr>
        <u/>
        <sz val="10"/>
        <color indexed="8"/>
        <rFont val="Helvetica Neue"/>
        <family val="2"/>
      </rPr>
      <t>janewilson@example.com</t>
    </r>
  </si>
  <si>
    <t>26/10/2021</t>
  </si>
  <si>
    <t>1788 Maple Blvd</t>
  </si>
  <si>
    <r>
      <rPr>
        <u/>
        <sz val="10"/>
        <color indexed="8"/>
        <rFont val="Helvetica Neue"/>
        <family val="2"/>
      </rPr>
      <t>patriciathomasexample.com</t>
    </r>
  </si>
  <si>
    <t>05/18/2013</t>
  </si>
  <si>
    <t>7303 Cedar Rd, Apt 189</t>
  </si>
  <si>
    <t>08-12-2013</t>
  </si>
  <si>
    <t>1.2/5</t>
  </si>
  <si>
    <t>(475) 276-6970</t>
  </si>
  <si>
    <t>8135 Cedar St</t>
  </si>
  <si>
    <r>
      <rPr>
        <u/>
        <sz val="10"/>
        <color indexed="8"/>
        <rFont val="Helvetica Neue"/>
        <family val="2"/>
      </rPr>
      <t>davidwilliams@sample.org</t>
    </r>
  </si>
  <si>
    <t>29-02-2000</t>
  </si>
  <si>
    <t>3.2</t>
  </si>
  <si>
    <t>546.125.7936</t>
  </si>
  <si>
    <t>358 Cedar Blvd, Apt 983</t>
  </si>
  <si>
    <t>$53303</t>
  </si>
  <si>
    <t>599-713-3856</t>
  </si>
  <si>
    <t>4205 View Dr</t>
  </si>
  <si>
    <t>3078 Pine Ave</t>
  </si>
  <si>
    <t>Alice Taylor</t>
  </si>
  <si>
    <r>
      <rPr>
        <u/>
        <sz val="10"/>
        <color indexed="8"/>
        <rFont val="Helvetica Neue"/>
        <family val="2"/>
      </rPr>
      <t>alicetaylor@sample.org</t>
    </r>
  </si>
  <si>
    <t>February 12, 2010</t>
  </si>
  <si>
    <t>484.785.8864</t>
  </si>
  <si>
    <t>6906 Oak Dr, Apt 201</t>
  </si>
  <si>
    <t>Karen Jones</t>
  </si>
  <si>
    <r>
      <rPr>
        <sz val="10"/>
        <color indexed="8"/>
        <rFont val="Helvetica Neue"/>
        <family val="2"/>
      </rPr>
      <t xml:space="preserve">karenjones at </t>
    </r>
    <r>
      <rPr>
        <u/>
        <sz val="10"/>
        <color indexed="8"/>
        <rFont val="Helvetica Neue"/>
        <family val="2"/>
      </rPr>
      <t>sample.org</t>
    </r>
  </si>
  <si>
    <t>03/12/2020</t>
  </si>
  <si>
    <t>7637 Elm Dr</t>
  </si>
  <si>
    <t>2010.12.11</t>
  </si>
  <si>
    <t>3.8</t>
  </si>
  <si>
    <t>$9064</t>
  </si>
  <si>
    <t>641.640.3909</t>
  </si>
  <si>
    <t>7955 View Ave</t>
  </si>
  <si>
    <r>
      <rPr>
        <u/>
        <sz val="10"/>
        <color indexed="8"/>
        <rFont val="Helvetica Neue"/>
        <family val="2"/>
      </rPr>
      <t>susanmoore@sample.org</t>
    </r>
  </si>
  <si>
    <t>2006-12-14</t>
  </si>
  <si>
    <t>$66512</t>
  </si>
  <si>
    <t>832.673.4490</t>
  </si>
  <si>
    <t>8996 Hill Ave</t>
  </si>
  <si>
    <r>
      <rPr>
        <u/>
        <sz val="10"/>
        <color indexed="8"/>
        <rFont val="Helvetica Neue"/>
        <family val="2"/>
      </rPr>
      <t>susanjohnson@demo.net</t>
    </r>
  </si>
  <si>
    <t>June 20, 2000</t>
  </si>
  <si>
    <t>(892) 217-5136</t>
  </si>
  <si>
    <t>75 Oak Dr</t>
  </si>
  <si>
    <t>Patricia Thomas</t>
  </si>
  <si>
    <r>
      <rPr>
        <u/>
        <sz val="10"/>
        <color indexed="8"/>
        <rFont val="Helvetica Neue"/>
        <family val="2"/>
      </rPr>
      <t>patriciathomas@test.com</t>
    </r>
  </si>
  <si>
    <t>19/10/2021</t>
  </si>
  <si>
    <t>891.598.7193</t>
  </si>
  <si>
    <t>9848 View Ave</t>
  </si>
  <si>
    <r>
      <rPr>
        <u/>
        <sz val="10"/>
        <color indexed="8"/>
        <rFont val="Helvetica Neue"/>
        <family val="2"/>
      </rPr>
      <t>susandavis@test.com</t>
    </r>
  </si>
  <si>
    <t>2011.10.29</t>
  </si>
  <si>
    <t>4.5</t>
  </si>
  <si>
    <t>4401 Cedar Ave</t>
  </si>
  <si>
    <t>March 16, 2014</t>
  </si>
  <si>
    <t>476-462-9040</t>
  </si>
  <si>
    <t>269 Lake Rd, Apt 581</t>
  </si>
  <si>
    <r>
      <rPr>
        <u/>
        <sz val="10"/>
        <color indexed="8"/>
        <rFont val="Helvetica Neue"/>
        <family val="2"/>
      </rPr>
      <t>davidthomas@test.com</t>
    </r>
  </si>
  <si>
    <t>3319 Pine Ave, Apt 723</t>
  </si>
  <si>
    <t>March 18, 2008</t>
  </si>
  <si>
    <t>811.168.4146</t>
  </si>
  <si>
    <t>9164 Lake Ave</t>
  </si>
  <si>
    <r>
      <rPr>
        <u/>
        <sz val="10"/>
        <color indexed="8"/>
        <rFont val="Helvetica Neue"/>
        <family val="2"/>
      </rPr>
      <t>alicewilliams@sample.org</t>
    </r>
  </si>
  <si>
    <t>2015-03-29</t>
  </si>
  <si>
    <t>8625 Oak Ave, Apt 759</t>
  </si>
  <si>
    <r>
      <rPr>
        <u/>
        <sz val="10"/>
        <color indexed="8"/>
        <rFont val="Helvetica Neue"/>
        <family val="2"/>
      </rPr>
      <t>alicethomas@test.com</t>
    </r>
  </si>
  <si>
    <t>13/02/2003</t>
  </si>
  <si>
    <t>676.477.2099</t>
  </si>
  <si>
    <t>540 Maple Ave, Apt 693</t>
  </si>
  <si>
    <t>susanmiller</t>
  </si>
  <si>
    <t>$12773</t>
  </si>
  <si>
    <t>3789 View Ln</t>
  </si>
  <si>
    <r>
      <rPr>
        <u/>
        <sz val="10"/>
        <color indexed="8"/>
        <rFont val="Helvetica Neue"/>
        <family val="2"/>
      </rPr>
      <t>mariataylor@sample.org</t>
    </r>
  </si>
  <si>
    <t>16/11/2010</t>
  </si>
  <si>
    <t>$40327</t>
  </si>
  <si>
    <t>(652) 489-8650</t>
  </si>
  <si>
    <t>3837 View Blvd</t>
  </si>
  <si>
    <t>February 01, 2001</t>
  </si>
  <si>
    <t>944-225-0395</t>
  </si>
  <si>
    <t>81 Maple Blvd</t>
  </si>
  <si>
    <t>Susan Miller</t>
  </si>
  <si>
    <r>
      <rPr>
        <u/>
        <sz val="10"/>
        <color indexed="8"/>
        <rFont val="Helvetica Neue"/>
        <family val="2"/>
      </rPr>
      <t>susanmiller@test.com</t>
    </r>
  </si>
  <si>
    <t>14-09-2011</t>
  </si>
  <si>
    <t>1926 Hill Dr</t>
  </si>
  <si>
    <r>
      <rPr>
        <u/>
        <sz val="10"/>
        <color indexed="8"/>
        <rFont val="Helvetica Neue"/>
        <family val="2"/>
      </rPr>
      <t>susananderson@test.com</t>
    </r>
  </si>
  <si>
    <t>$7837</t>
  </si>
  <si>
    <t>902-072-1711</t>
  </si>
  <si>
    <t>9030 Cedar Blvd, Apt 257</t>
  </si>
  <si>
    <r>
      <rPr>
        <u/>
        <sz val="10"/>
        <color indexed="8"/>
        <rFont val="Helvetica Neue"/>
        <family val="2"/>
      </rPr>
      <t>mikeanderson@sample.org</t>
    </r>
  </si>
  <si>
    <t>2009-04-02</t>
  </si>
  <si>
    <t>(780) 498-2256</t>
  </si>
  <si>
    <t>7726 Cedar Blvd</t>
  </si>
  <si>
    <r>
      <rPr>
        <u/>
        <sz val="10"/>
        <color indexed="8"/>
        <rFont val="Helvetica Neue"/>
        <family val="2"/>
      </rPr>
      <t>sarataylor@demo.net</t>
    </r>
  </si>
  <si>
    <t>17-02-2015</t>
  </si>
  <si>
    <t>$13366</t>
  </si>
  <si>
    <t>(940) 730-7624</t>
  </si>
  <si>
    <t>3514 Pine St, Apt 878</t>
  </si>
  <si>
    <t>August 28, 2023</t>
  </si>
  <si>
    <t>(487) 622-1801</t>
  </si>
  <si>
    <t>6935 Oak Dr</t>
  </si>
  <si>
    <r>
      <rPr>
        <u/>
        <sz val="10"/>
        <color indexed="8"/>
        <rFont val="Helvetica Neue"/>
        <family val="2"/>
      </rPr>
      <t>jamesdavis@sample.org</t>
    </r>
  </si>
  <si>
    <t>January 24, 2012</t>
  </si>
  <si>
    <t>(529) 217-1107</t>
  </si>
  <si>
    <t>4859 Pine Dr</t>
  </si>
  <si>
    <r>
      <rPr>
        <u/>
        <sz val="10"/>
        <color indexed="8"/>
        <rFont val="Helvetica Neue"/>
        <family val="2"/>
      </rPr>
      <t>karenjones@sample.org</t>
    </r>
  </si>
  <si>
    <t>01/10/2000</t>
  </si>
  <si>
    <t>431-540-8149</t>
  </si>
  <si>
    <t>7684 Oak Dr</t>
  </si>
  <si>
    <t>April 06, 2005</t>
  </si>
  <si>
    <t>8965 Hill St</t>
  </si>
  <si>
    <r>
      <rPr>
        <u/>
        <sz val="10"/>
        <color indexed="8"/>
        <rFont val="Helvetica Neue"/>
        <family val="2"/>
      </rPr>
      <t>susansmith@demo.net</t>
    </r>
  </si>
  <si>
    <t>18/07/2000</t>
  </si>
  <si>
    <t>3.4/5</t>
  </si>
  <si>
    <t>$18042</t>
  </si>
  <si>
    <t>(258) 942-9726</t>
  </si>
  <si>
    <t>3709 Oak Dr</t>
  </si>
  <si>
    <r>
      <rPr>
        <u/>
        <sz val="10"/>
        <color indexed="8"/>
        <rFont val="Helvetica Neue"/>
        <family val="2"/>
      </rPr>
      <t>alicemiller@demo.net</t>
    </r>
  </si>
  <si>
    <t>November 18, 2022</t>
  </si>
  <si>
    <t>467.830.4817</t>
  </si>
  <si>
    <t>Bob Jones</t>
  </si>
  <si>
    <r>
      <rPr>
        <u/>
        <sz val="10"/>
        <color indexed="8"/>
        <rFont val="Helvetica Neue"/>
        <family val="2"/>
      </rPr>
      <t>bobjones@example.com</t>
    </r>
  </si>
  <si>
    <t>30/04/2006</t>
  </si>
  <si>
    <t>6507 Hill Rd</t>
  </si>
  <si>
    <r>
      <rPr>
        <u/>
        <sz val="10"/>
        <color indexed="8"/>
        <rFont val="Helvetica Neue"/>
        <family val="2"/>
      </rPr>
      <t>robertthomas@demo.net</t>
    </r>
  </si>
  <si>
    <t>01/11/2005</t>
  </si>
  <si>
    <t>$18425</t>
  </si>
  <si>
    <t>2842 Elm Ln, Apt 578</t>
  </si>
  <si>
    <t>April 29, 2017</t>
  </si>
  <si>
    <t>661-966-3101</t>
  </si>
  <si>
    <t>6986 Oak Ave</t>
  </si>
  <si>
    <r>
      <rPr>
        <u/>
        <sz val="10"/>
        <color indexed="8"/>
        <rFont val="Helvetica Neue"/>
        <family val="2"/>
      </rPr>
      <t>davidmiller@example.com</t>
    </r>
  </si>
  <si>
    <t>11/19/2019</t>
  </si>
  <si>
    <t>$121710</t>
  </si>
  <si>
    <t>945-559-2471</t>
  </si>
  <si>
    <t>8078 Hill Ave</t>
  </si>
  <si>
    <r>
      <rPr>
        <u/>
        <sz val="10"/>
        <color indexed="8"/>
        <rFont val="Helvetica Neue"/>
        <family val="2"/>
      </rPr>
      <t>robertanderson@example.com</t>
    </r>
  </si>
  <si>
    <t>May 12, 2001</t>
  </si>
  <si>
    <t>252.395.9890</t>
  </si>
  <si>
    <t>8539 View Ave</t>
  </si>
  <si>
    <r>
      <rPr>
        <sz val="10"/>
        <color indexed="8"/>
        <rFont val="Helvetica Neue"/>
        <family val="2"/>
      </rPr>
      <t xml:space="preserve">susanwilliams at </t>
    </r>
    <r>
      <rPr>
        <u/>
        <sz val="10"/>
        <color indexed="8"/>
        <rFont val="Helvetica Neue"/>
        <family val="2"/>
      </rPr>
      <t>sample.org</t>
    </r>
  </si>
  <si>
    <t>2009-05-22</t>
  </si>
  <si>
    <t>524-053-2803</t>
  </si>
  <si>
    <t>8452 Maple St</t>
  </si>
  <si>
    <r>
      <rPr>
        <u/>
        <sz val="10"/>
        <color indexed="8"/>
        <rFont val="Helvetica Neue"/>
        <family val="2"/>
      </rPr>
      <t>alicejohnsonexample.com</t>
    </r>
  </si>
  <si>
    <t>July 31, 2020</t>
  </si>
  <si>
    <t>698.932.5897</t>
  </si>
  <si>
    <t>5380 Maple Rd, Apt 689</t>
  </si>
  <si>
    <t>August 10, 2020</t>
  </si>
  <si>
    <t>964-467-0386</t>
  </si>
  <si>
    <t>2118 View St</t>
  </si>
  <si>
    <r>
      <rPr>
        <u/>
        <sz val="10"/>
        <color indexed="8"/>
        <rFont val="Helvetica Neue"/>
        <family val="2"/>
      </rPr>
      <t>robertwilliams@demo.net</t>
    </r>
  </si>
  <si>
    <t>2019-01-16</t>
  </si>
  <si>
    <t>$116996</t>
  </si>
  <si>
    <t>4.9</t>
  </si>
  <si>
    <t>417-430-7320</t>
  </si>
  <si>
    <t>373 Maple Blvd</t>
  </si>
  <si>
    <t>10/09/2020</t>
  </si>
  <si>
    <t>(395) 805-2798</t>
  </si>
  <si>
    <t>7115 Pine Dr</t>
  </si>
  <si>
    <r>
      <rPr>
        <u/>
        <sz val="10"/>
        <color indexed="8"/>
        <rFont val="Helvetica Neue"/>
        <family val="2"/>
      </rPr>
      <t>susanjones@example.com</t>
    </r>
  </si>
  <si>
    <t>18/03/2002</t>
  </si>
  <si>
    <t>2634 Cedar Blvd</t>
  </si>
  <si>
    <t>jamesmoore</t>
  </si>
  <si>
    <t>215.428.1970</t>
  </si>
  <si>
    <t>1232 Maple Ave</t>
  </si>
  <si>
    <r>
      <rPr>
        <u/>
        <sz val="10"/>
        <color indexed="8"/>
        <rFont val="Helvetica Neue"/>
        <family val="2"/>
      </rPr>
      <t>alicejones@demo.net</t>
    </r>
  </si>
  <si>
    <t>$87337</t>
  </si>
  <si>
    <t>8460 View Rd</t>
  </si>
  <si>
    <r>
      <rPr>
        <u/>
        <sz val="10"/>
        <color indexed="8"/>
        <rFont val="Helvetica Neue"/>
        <family val="2"/>
      </rPr>
      <t>bobwilliams@test.com</t>
    </r>
  </si>
  <si>
    <t>$133717</t>
  </si>
  <si>
    <t>$15900</t>
  </si>
  <si>
    <t>226-684-5434</t>
  </si>
  <si>
    <t>5372 View Ln, Apt 475</t>
  </si>
  <si>
    <r>
      <rPr>
        <u/>
        <sz val="10"/>
        <color indexed="8"/>
        <rFont val="Helvetica Neue"/>
        <family val="2"/>
      </rPr>
      <t>bobdavis@demo.net</t>
    </r>
  </si>
  <si>
    <t>14-04-2015</t>
  </si>
  <si>
    <t>4366 Maple St</t>
  </si>
  <si>
    <r>
      <rPr>
        <u/>
        <sz val="10"/>
        <color indexed="8"/>
        <rFont val="Helvetica Neue"/>
        <family val="2"/>
      </rPr>
      <t>karenwilliams@example.com</t>
    </r>
  </si>
  <si>
    <t>03-03-2020</t>
  </si>
  <si>
    <t>880.797.5121</t>
  </si>
  <si>
    <t>5708 Oak Ave, Apt 347</t>
  </si>
  <si>
    <r>
      <rPr>
        <u/>
        <sz val="10"/>
        <color indexed="8"/>
        <rFont val="Helvetica Neue"/>
        <family val="2"/>
      </rPr>
      <t>susanwilliams@test.com</t>
    </r>
  </si>
  <si>
    <t>01-03-2009</t>
  </si>
  <si>
    <t>$17350</t>
  </si>
  <si>
    <t>755.507.5941</t>
  </si>
  <si>
    <t>3901 Hill St</t>
  </si>
  <si>
    <r>
      <rPr>
        <u/>
        <sz val="10"/>
        <color indexed="8"/>
        <rFont val="Helvetica Neue"/>
        <family val="2"/>
      </rPr>
      <t>johnjones@example.com</t>
    </r>
  </si>
  <si>
    <t>569.370.4473</t>
  </si>
  <si>
    <t>2441 Elm Dr</t>
  </si>
  <si>
    <t>07/25/2002</t>
  </si>
  <si>
    <t>$69439</t>
  </si>
  <si>
    <t>3574 Maple Ln</t>
  </si>
  <si>
    <t>02-07-2012</t>
  </si>
  <si>
    <t>$55558</t>
  </si>
  <si>
    <t>218-520-2891</t>
  </si>
  <si>
    <t>1017 Elm Rd, Apt 995</t>
  </si>
  <si>
    <r>
      <rPr>
        <u/>
        <sz val="10"/>
        <color indexed="8"/>
        <rFont val="Helvetica Neue"/>
        <family val="2"/>
      </rPr>
      <t>johnmiller@test.com</t>
    </r>
  </si>
  <si>
    <t>21/05/2011</t>
  </si>
  <si>
    <t>999.175.5043</t>
  </si>
  <si>
    <t>5401 Maple St, Apt 787</t>
  </si>
  <si>
    <r>
      <rPr>
        <u/>
        <sz val="10"/>
        <color indexed="8"/>
        <rFont val="Helvetica Neue"/>
        <family val="2"/>
      </rPr>
      <t>karenjohnson@sample.org</t>
    </r>
  </si>
  <si>
    <t>14/10/2003</t>
  </si>
  <si>
    <t>298 Maple Rd</t>
  </si>
  <si>
    <r>
      <rPr>
        <sz val="10"/>
        <color indexed="8"/>
        <rFont val="Helvetica Neue"/>
        <family val="2"/>
      </rPr>
      <t xml:space="preserve">robertmoore at </t>
    </r>
    <r>
      <rPr>
        <u/>
        <sz val="10"/>
        <color indexed="8"/>
        <rFont val="Helvetica Neue"/>
        <family val="2"/>
      </rPr>
      <t>test.com</t>
    </r>
  </si>
  <si>
    <t>31/07/2017</t>
  </si>
  <si>
    <t>1855 Elm Ave, Apt 43</t>
  </si>
  <si>
    <t>2004-04-15</t>
  </si>
  <si>
    <t>1884 Hill St</t>
  </si>
  <si>
    <t>2006-08-25</t>
  </si>
  <si>
    <t>(738) 329-4813</t>
  </si>
  <si>
    <t>1271 Elm Ave</t>
  </si>
  <si>
    <r>
      <rPr>
        <u/>
        <sz val="10"/>
        <color indexed="8"/>
        <rFont val="Helvetica Neue"/>
        <family val="2"/>
      </rPr>
      <t>davidthomas@sample.org</t>
    </r>
  </si>
  <si>
    <t>2014-07-18</t>
  </si>
  <si>
    <t>$83437</t>
  </si>
  <si>
    <t>1161 Pine St</t>
  </si>
  <si>
    <t xml:space="preserve">mariajohnson at </t>
  </si>
  <si>
    <t>03/13/2018</t>
  </si>
  <si>
    <t>572.262.9153</t>
  </si>
  <si>
    <t>7711 Oak Dr</t>
  </si>
  <si>
    <t>James Taylor</t>
  </si>
  <si>
    <t>948-841-9702</t>
  </si>
  <si>
    <t>3328 Oak Rd</t>
  </si>
  <si>
    <r>
      <rPr>
        <u/>
        <sz val="10"/>
        <color indexed="8"/>
        <rFont val="Helvetica Neue"/>
        <family val="2"/>
      </rPr>
      <t>susansmithexample.com</t>
    </r>
  </si>
  <si>
    <t>2008-12-17</t>
  </si>
  <si>
    <t>$12852</t>
  </si>
  <si>
    <t>829-803-8073</t>
  </si>
  <si>
    <t>3179 Hill Ave, Apt 551</t>
  </si>
  <si>
    <r>
      <rPr>
        <u/>
        <sz val="10"/>
        <color indexed="8"/>
        <rFont val="Helvetica Neue"/>
        <family val="2"/>
      </rPr>
      <t>sarawilliams@example.com</t>
    </r>
  </si>
  <si>
    <t>30-07-2002</t>
  </si>
  <si>
    <t>907 Oak Ave, Apt 449</t>
  </si>
  <si>
    <r>
      <rPr>
        <u/>
        <sz val="10"/>
        <color indexed="8"/>
        <rFont val="Helvetica Neue"/>
        <family val="2"/>
      </rPr>
      <t>patriciajohnson@example.com</t>
    </r>
  </si>
  <si>
    <t>July 01, 2020</t>
  </si>
  <si>
    <t>6973 Cedar Ln, Apt 749</t>
  </si>
  <si>
    <r>
      <rPr>
        <u/>
        <sz val="10"/>
        <color indexed="8"/>
        <rFont val="Helvetica Neue"/>
        <family val="2"/>
      </rPr>
      <t>karentaylor@test.com</t>
    </r>
  </si>
  <si>
    <t>2009.11.19</t>
  </si>
  <si>
    <t>201-774-4195</t>
  </si>
  <si>
    <t>6635 Hill St</t>
  </si>
  <si>
    <t>(977) 166-2518</t>
  </si>
  <si>
    <t>4540 Pine Rd, Apt 150</t>
  </si>
  <si>
    <r>
      <rPr>
        <u/>
        <sz val="10"/>
        <color indexed="8"/>
        <rFont val="Helvetica Neue"/>
        <family val="2"/>
      </rPr>
      <t>susanjohnson@sample.org</t>
    </r>
  </si>
  <si>
    <t>2006-10-09</t>
  </si>
  <si>
    <t>591.370.7102</t>
  </si>
  <si>
    <t>429 Cedar Ave</t>
  </si>
  <si>
    <t>Maria Anderson</t>
  </si>
  <si>
    <r>
      <rPr>
        <u/>
        <sz val="10"/>
        <color indexed="8"/>
        <rFont val="Helvetica Neue"/>
        <family val="2"/>
      </rPr>
      <t>mariaanderson@test.com</t>
    </r>
  </si>
  <si>
    <t>2022-02-18</t>
  </si>
  <si>
    <t>(527) 765-1798</t>
  </si>
  <si>
    <t>2277 Pine St</t>
  </si>
  <si>
    <t>2001-10-19</t>
  </si>
  <si>
    <t>158 Lake Blvd</t>
  </si>
  <si>
    <t>James Davis</t>
  </si>
  <si>
    <t>31-01-2014</t>
  </si>
  <si>
    <t>2448 Oak Blvd, Apt 585</t>
  </si>
  <si>
    <r>
      <rPr>
        <u/>
        <sz val="10"/>
        <color indexed="8"/>
        <rFont val="Helvetica Neue"/>
        <family val="2"/>
      </rPr>
      <t>mariamoore@sample.org</t>
    </r>
  </si>
  <si>
    <t>08/25/2004</t>
  </si>
  <si>
    <t>4785 Pine Dr, Apt 142</t>
  </si>
  <si>
    <r>
      <rPr>
        <u/>
        <sz val="10"/>
        <color indexed="8"/>
        <rFont val="Helvetica Neue"/>
        <family val="2"/>
      </rPr>
      <t>karensmith@demo.net</t>
    </r>
  </si>
  <si>
    <t>09/07/2018</t>
  </si>
  <si>
    <t>782-307-6389</t>
  </si>
  <si>
    <t>7847 Hill Ave</t>
  </si>
  <si>
    <r>
      <rPr>
        <u/>
        <sz val="10"/>
        <color indexed="8"/>
        <rFont val="Helvetica Neue"/>
        <family val="2"/>
      </rPr>
      <t>jamesthomas@test.com</t>
    </r>
  </si>
  <si>
    <t>(792) 638-0177</t>
  </si>
  <si>
    <t>4563 Oak Rd</t>
  </si>
  <si>
    <t>Patricia Moore</t>
  </si>
  <si>
    <r>
      <rPr>
        <sz val="10"/>
        <color indexed="8"/>
        <rFont val="Helvetica Neue"/>
        <family val="2"/>
      </rPr>
      <t xml:space="preserve">patriciamoore at </t>
    </r>
    <r>
      <rPr>
        <u/>
        <sz val="10"/>
        <color indexed="8"/>
        <rFont val="Helvetica Neue"/>
        <family val="2"/>
      </rPr>
      <t>sample.org</t>
    </r>
  </si>
  <si>
    <t>27-01-2018</t>
  </si>
  <si>
    <t>(712) 079-8080</t>
  </si>
  <si>
    <t>5341 Lake Rd</t>
  </si>
  <si>
    <t>$57334</t>
  </si>
  <si>
    <t>(419) 467-6719</t>
  </si>
  <si>
    <t>2515 Hill St</t>
  </si>
  <si>
    <r>
      <rPr>
        <u/>
        <sz val="10"/>
        <color indexed="8"/>
        <rFont val="Helvetica Neue"/>
        <family val="2"/>
      </rPr>
      <t>karenmiller@example.com</t>
    </r>
  </si>
  <si>
    <t>813.224.4349</t>
  </si>
  <si>
    <t>1055 Maple Dr</t>
  </si>
  <si>
    <r>
      <rPr>
        <u/>
        <sz val="10"/>
        <color indexed="8"/>
        <rFont val="Helvetica Neue"/>
        <family val="2"/>
      </rPr>
      <t>bobjohnson@sample.org</t>
    </r>
  </si>
  <si>
    <t>08/07/2001</t>
  </si>
  <si>
    <t>11/25/2010</t>
  </si>
  <si>
    <t>3077 Lake St, Apt 775</t>
  </si>
  <si>
    <t xml:space="preserve">lindajohnson at </t>
  </si>
  <si>
    <t>29-05-2008</t>
  </si>
  <si>
    <t>589-256-1611</t>
  </si>
  <si>
    <t>9752 Lake Dr</t>
  </si>
  <si>
    <r>
      <rPr>
        <u/>
        <sz val="10"/>
        <color indexed="8"/>
        <rFont val="Helvetica Neue"/>
        <family val="2"/>
      </rPr>
      <t>patriciawilliams@sample.org</t>
    </r>
  </si>
  <si>
    <t>11-01-2016</t>
  </si>
  <si>
    <t>822.230.4684</t>
  </si>
  <si>
    <t>9955 View Ave</t>
  </si>
  <si>
    <t>February 19, 2006</t>
  </si>
  <si>
    <t>3.1/5</t>
  </si>
  <si>
    <t>3080 Lake Dr</t>
  </si>
  <si>
    <r>
      <rPr>
        <u/>
        <sz val="10"/>
        <color indexed="8"/>
        <rFont val="Helvetica Neue"/>
        <family val="2"/>
      </rPr>
      <t>alicewilson@sample.org</t>
    </r>
  </si>
  <si>
    <t>18-04-2006</t>
  </si>
  <si>
    <t>3048 Elm Rd</t>
  </si>
  <si>
    <t>Susan Taylor</t>
  </si>
  <si>
    <r>
      <rPr>
        <u/>
        <sz val="10"/>
        <color indexed="8"/>
        <rFont val="Helvetica Neue"/>
        <family val="2"/>
      </rPr>
      <t>susantaylortest.com</t>
    </r>
  </si>
  <si>
    <t>$15791</t>
  </si>
  <si>
    <t>432 Oak St</t>
  </si>
  <si>
    <t>08/12/2001</t>
  </si>
  <si>
    <t>909-290-6606</t>
  </si>
  <si>
    <t>7226 Lake Dr, Apt 960</t>
  </si>
  <si>
    <r>
      <rPr>
        <u/>
        <sz val="10"/>
        <color indexed="8"/>
        <rFont val="Helvetica Neue"/>
        <family val="2"/>
      </rPr>
      <t>alicedavis@test.com</t>
    </r>
  </si>
  <si>
    <t>04-09-2009</t>
  </si>
  <si>
    <t>$32016</t>
  </si>
  <si>
    <t>1.9/5</t>
  </si>
  <si>
    <t>567-787-4756</t>
  </si>
  <si>
    <t>8281 Pine Rd</t>
  </si>
  <si>
    <t>janewilliams</t>
  </si>
  <si>
    <t>2014-07-13</t>
  </si>
  <si>
    <t>2372 View Rd</t>
  </si>
  <si>
    <r>
      <rPr>
        <u/>
        <sz val="10"/>
        <color indexed="8"/>
        <rFont val="Helvetica Neue"/>
        <family val="2"/>
      </rPr>
      <t>janeanderson@example.com</t>
    </r>
  </si>
  <si>
    <t>27/06/2018</t>
  </si>
  <si>
    <t>$4838</t>
  </si>
  <si>
    <t>(767) 625-5130</t>
  </si>
  <si>
    <t>4655 Oak Ave</t>
  </si>
  <si>
    <r>
      <rPr>
        <u/>
        <sz val="10"/>
        <color indexed="8"/>
        <rFont val="Helvetica Neue"/>
        <family val="2"/>
      </rPr>
      <t>susanthomas@demo.net</t>
    </r>
  </si>
  <si>
    <t>$64668</t>
  </si>
  <si>
    <t>701-124-3754</t>
  </si>
  <si>
    <t>2600 Maple Dr</t>
  </si>
  <si>
    <t>2009.10.15</t>
  </si>
  <si>
    <t>287.123.4882</t>
  </si>
  <si>
    <t>5654 Cedar Ave</t>
  </si>
  <si>
    <t>11-01-2006</t>
  </si>
  <si>
    <t>(451) 846-8590</t>
  </si>
  <si>
    <t>520 Hill Ln</t>
  </si>
  <si>
    <t>03/10/2018</t>
  </si>
  <si>
    <t>$2290</t>
  </si>
  <si>
    <t>(480) 716-6422</t>
  </si>
  <si>
    <t>8292 Elm Blvd</t>
  </si>
  <si>
    <t xml:space="preserve">davidjohnson at </t>
  </si>
  <si>
    <t>2008-01-04</t>
  </si>
  <si>
    <t>$135530</t>
  </si>
  <si>
    <t>484-056-1700</t>
  </si>
  <si>
    <t>Jane Jones</t>
  </si>
  <si>
    <t>September 20, 2018</t>
  </si>
  <si>
    <t>889.663.4900</t>
  </si>
  <si>
    <t>1648 Pine Blvd</t>
  </si>
  <si>
    <t>552-454-7953</t>
  </si>
  <si>
    <t>3629 Hill Dr, Apt 401</t>
  </si>
  <si>
    <r>
      <rPr>
        <u/>
        <sz val="10"/>
        <color indexed="8"/>
        <rFont val="Helvetica Neue"/>
        <family val="2"/>
      </rPr>
      <t>bobmoore@sample.org</t>
    </r>
  </si>
  <si>
    <t>November 06, 2002</t>
  </si>
  <si>
    <t>(832) 493-7234</t>
  </si>
  <si>
    <t>4720 Oak Ln</t>
  </si>
  <si>
    <t>08/03/2011</t>
  </si>
  <si>
    <t>$9941</t>
  </si>
  <si>
    <t>6379 Maple Blvd</t>
  </si>
  <si>
    <t xml:space="preserve">karenmiller at </t>
  </si>
  <si>
    <t>09/21/2002</t>
  </si>
  <si>
    <t>$72014</t>
  </si>
  <si>
    <t>7226 Cedar Ave</t>
  </si>
  <si>
    <t>28/08/2021</t>
  </si>
  <si>
    <t>7448 Lake St</t>
  </si>
  <si>
    <t>18/07/2003</t>
  </si>
  <si>
    <t>(385) 195-3482</t>
  </si>
  <si>
    <t>1429 Lake Ln</t>
  </si>
  <si>
    <r>
      <rPr>
        <u/>
        <sz val="10"/>
        <color indexed="8"/>
        <rFont val="Helvetica Neue"/>
        <family val="2"/>
      </rPr>
      <t>bobmiller@test.com</t>
    </r>
  </si>
  <si>
    <t>2018-06-04</t>
  </si>
  <si>
    <t>473-033-9136</t>
  </si>
  <si>
    <t>6540 Oak Ave, Apt 271</t>
  </si>
  <si>
    <r>
      <rPr>
        <u/>
        <sz val="10"/>
        <color indexed="8"/>
        <rFont val="Helvetica Neue"/>
        <family val="2"/>
      </rPr>
      <t>karentaylor@sample.org</t>
    </r>
  </si>
  <si>
    <t>(861) 132-8528</t>
  </si>
  <si>
    <t>2332 Cedar Dr</t>
  </si>
  <si>
    <r>
      <rPr>
        <u/>
        <sz val="10"/>
        <color indexed="8"/>
        <rFont val="Helvetica Neue"/>
        <family val="2"/>
      </rPr>
      <t>karendavis@sample.org</t>
    </r>
  </si>
  <si>
    <t>02-12-2013</t>
  </si>
  <si>
    <t>1.1/5</t>
  </si>
  <si>
    <t>4803 Elm Blvd, Apt 485</t>
  </si>
  <si>
    <r>
      <rPr>
        <u/>
        <sz val="10"/>
        <color indexed="8"/>
        <rFont val="Helvetica Neue"/>
        <family val="2"/>
      </rPr>
      <t>alicesmith@demo.net</t>
    </r>
  </si>
  <si>
    <t>02/26/2008</t>
  </si>
  <si>
    <t>$50564</t>
  </si>
  <si>
    <t>3.5/5</t>
  </si>
  <si>
    <t>$12388</t>
  </si>
  <si>
    <t>659-948-9369</t>
  </si>
  <si>
    <t>4418 Hill Dr</t>
  </si>
  <si>
    <r>
      <rPr>
        <sz val="10"/>
        <color indexed="8"/>
        <rFont val="Helvetica Neue"/>
        <family val="2"/>
      </rPr>
      <t xml:space="preserve">robertdavis at </t>
    </r>
    <r>
      <rPr>
        <u/>
        <sz val="10"/>
        <color indexed="8"/>
        <rFont val="Helvetica Neue"/>
        <family val="2"/>
      </rPr>
      <t>example.com</t>
    </r>
  </si>
  <si>
    <t>01-05-2020</t>
  </si>
  <si>
    <t>$5838</t>
  </si>
  <si>
    <t>3272 Pine Ave, Apt 984</t>
  </si>
  <si>
    <r>
      <rPr>
        <u/>
        <sz val="10"/>
        <color indexed="8"/>
        <rFont val="Helvetica Neue"/>
        <family val="2"/>
      </rPr>
      <t>karenjones@demo.net</t>
    </r>
  </si>
  <si>
    <t>2020-10-31</t>
  </si>
  <si>
    <t>4357 Maple Dr, Apt 350</t>
  </si>
  <si>
    <t>Karen Thomas</t>
  </si>
  <si>
    <r>
      <rPr>
        <u/>
        <sz val="10"/>
        <color indexed="8"/>
        <rFont val="Helvetica Neue"/>
        <family val="2"/>
      </rPr>
      <t>karenthomas@example.com</t>
    </r>
  </si>
  <si>
    <t>24-03-2001</t>
  </si>
  <si>
    <t>7196 Hill Blvd, Apt 866</t>
  </si>
  <si>
    <t>David Anderson</t>
  </si>
  <si>
    <r>
      <rPr>
        <u/>
        <sz val="10"/>
        <color indexed="8"/>
        <rFont val="Helvetica Neue"/>
        <family val="2"/>
      </rPr>
      <t>davidanderson@demo.net</t>
    </r>
  </si>
  <si>
    <t>$146614</t>
  </si>
  <si>
    <t>8088 Cedar Ln, Apt 782</t>
  </si>
  <si>
    <r>
      <rPr>
        <u/>
        <sz val="10"/>
        <color indexed="8"/>
        <rFont val="Helvetica Neue"/>
        <family val="2"/>
      </rPr>
      <t>susanjones@test.com</t>
    </r>
  </si>
  <si>
    <t>$53180</t>
  </si>
  <si>
    <t>5575 Elm Ave, Apt 165</t>
  </si>
  <si>
    <r>
      <rPr>
        <u/>
        <sz val="10"/>
        <color indexed="8"/>
        <rFont val="Helvetica Neue"/>
        <family val="2"/>
      </rPr>
      <t>mariamiller@demo.net</t>
    </r>
  </si>
  <si>
    <t>517 Elm Dr</t>
  </si>
  <si>
    <r>
      <rPr>
        <u/>
        <sz val="10"/>
        <color indexed="8"/>
        <rFont val="Helvetica Neue"/>
        <family val="2"/>
      </rPr>
      <t>mariathomas@test.com</t>
    </r>
  </si>
  <si>
    <t>(202) 164-8143</t>
  </si>
  <si>
    <t>6558 Cedar Rd, Apt 915</t>
  </si>
  <si>
    <r>
      <rPr>
        <u/>
        <sz val="10"/>
        <color indexed="8"/>
        <rFont val="Helvetica Neue"/>
        <family val="2"/>
      </rPr>
      <t>mikemiller@demo.net</t>
    </r>
  </si>
  <si>
    <t>January 05, 2022</t>
  </si>
  <si>
    <t>354-384-5286</t>
  </si>
  <si>
    <t>2739 Lake Rd</t>
  </si>
  <si>
    <t>15-10-2016</t>
  </si>
  <si>
    <t>$2100</t>
  </si>
  <si>
    <t>9714 Lake Blvd, Apt 784</t>
  </si>
  <si>
    <r>
      <rPr>
        <u/>
        <sz val="10"/>
        <color indexed="8"/>
        <rFont val="Helvetica Neue"/>
        <family val="2"/>
      </rPr>
      <t>patriciamoore@example.com</t>
    </r>
  </si>
  <si>
    <t>September 06, 2010</t>
  </si>
  <si>
    <t>(909) 235-7758</t>
  </si>
  <si>
    <t>3223 Lake St, Apt 92</t>
  </si>
  <si>
    <r>
      <rPr>
        <u/>
        <sz val="10"/>
        <color indexed="8"/>
        <rFont val="Helvetica Neue"/>
        <family val="2"/>
      </rPr>
      <t>karenmiller@test.com</t>
    </r>
  </si>
  <si>
    <t>(875) 012-8663</t>
  </si>
  <si>
    <t>1000 Cedar Blvd</t>
  </si>
  <si>
    <t>07/16/2003</t>
  </si>
  <si>
    <t>(393) 541-0501</t>
  </si>
  <si>
    <t>5468 Lake Blvd, Apt 243</t>
  </si>
  <si>
    <t>07/26/2002</t>
  </si>
  <si>
    <t>8994 Elm Ln, Apt 484</t>
  </si>
  <si>
    <t>January 25, 2003</t>
  </si>
  <si>
    <t>762-650-5018</t>
  </si>
  <si>
    <t>1863 Lake Blvd</t>
  </si>
  <si>
    <t>karenmoore</t>
  </si>
  <si>
    <t>2013-03-06</t>
  </si>
  <si>
    <t>$15864</t>
  </si>
  <si>
    <t>(819) 860-8775</t>
  </si>
  <si>
    <t>631 Cedar Dr</t>
  </si>
  <si>
    <r>
      <rPr>
        <u/>
        <sz val="10"/>
        <color indexed="8"/>
        <rFont val="Helvetica Neue"/>
        <family val="2"/>
      </rPr>
      <t>daviddavis@demo.net</t>
    </r>
  </si>
  <si>
    <t>26-09-2008</t>
  </si>
  <si>
    <t>6543 Hill Blvd</t>
  </si>
  <si>
    <r>
      <rPr>
        <u/>
        <sz val="10"/>
        <color indexed="8"/>
        <rFont val="Helvetica Neue"/>
        <family val="2"/>
      </rPr>
      <t>johnthomasexample.com</t>
    </r>
  </si>
  <si>
    <t>01/17/2006</t>
  </si>
  <si>
    <t>(545) 220-2757</t>
  </si>
  <si>
    <t>7198 Oak Blvd</t>
  </si>
  <si>
    <r>
      <rPr>
        <u/>
        <sz val="10"/>
        <color indexed="8"/>
        <rFont val="Helvetica Neue"/>
        <family val="2"/>
      </rPr>
      <t>johnmoore@sample.org</t>
    </r>
  </si>
  <si>
    <t>$54203</t>
  </si>
  <si>
    <t>(433) 270-7268</t>
  </si>
  <si>
    <t>9778 Maple Ave, Apt 514</t>
  </si>
  <si>
    <r>
      <rPr>
        <u/>
        <sz val="10"/>
        <color indexed="8"/>
        <rFont val="Helvetica Neue"/>
        <family val="2"/>
      </rPr>
      <t>mikebrown@demo.net</t>
    </r>
  </si>
  <si>
    <t>254.332.6667</t>
  </si>
  <si>
    <t>297 Maple Blvd</t>
  </si>
  <si>
    <r>
      <rPr>
        <u/>
        <sz val="10"/>
        <color indexed="8"/>
        <rFont val="Helvetica Neue"/>
        <family val="2"/>
      </rPr>
      <t>bobjohnson@test.com</t>
    </r>
  </si>
  <si>
    <t>2009-01-20</t>
  </si>
  <si>
    <t>367-964-5213</t>
  </si>
  <si>
    <t>5469 Hill Ave</t>
  </si>
  <si>
    <r>
      <rPr>
        <u/>
        <sz val="10"/>
        <color indexed="8"/>
        <rFont val="Helvetica Neue"/>
        <family val="2"/>
      </rPr>
      <t>karenjohnson@demo.net</t>
    </r>
  </si>
  <si>
    <t>02/10/2000</t>
  </si>
  <si>
    <t>6906 View Ln</t>
  </si>
  <si>
    <t>Robert Brown</t>
  </si>
  <si>
    <t>January 18, 2002</t>
  </si>
  <si>
    <t>4873 Lake Rd</t>
  </si>
  <si>
    <t xml:space="preserve">robertmoore at </t>
  </si>
  <si>
    <t>01/06/2002</t>
  </si>
  <si>
    <t>845.951.7584</t>
  </si>
  <si>
    <t>130 Elm Blvd</t>
  </si>
  <si>
    <r>
      <rPr>
        <u/>
        <sz val="10"/>
        <color indexed="8"/>
        <rFont val="Helvetica Neue"/>
        <family val="2"/>
      </rPr>
      <t>janemoore@test.com</t>
    </r>
  </si>
  <si>
    <t>01/18/2007</t>
  </si>
  <si>
    <t>$51498</t>
  </si>
  <si>
    <t>660-921-0407</t>
  </si>
  <si>
    <t>3292 Cedar Blvd, Apt 134</t>
  </si>
  <si>
    <r>
      <rPr>
        <u/>
        <sz val="10"/>
        <color indexed="8"/>
        <rFont val="Helvetica Neue"/>
        <family val="2"/>
      </rPr>
      <t>johnbrown@demo.net</t>
    </r>
  </si>
  <si>
    <t>2001-07-20</t>
  </si>
  <si>
    <t>(474) 028-8434</t>
  </si>
  <si>
    <t>5710 Oak Dr</t>
  </si>
  <si>
    <t xml:space="preserve">davidbrown at </t>
  </si>
  <si>
    <t>998-634-9120</t>
  </si>
  <si>
    <t>8505 Pine Ave, Apt 223</t>
  </si>
  <si>
    <t>David Smith</t>
  </si>
  <si>
    <r>
      <rPr>
        <u/>
        <sz val="10"/>
        <color indexed="8"/>
        <rFont val="Helvetica Neue"/>
        <family val="2"/>
      </rPr>
      <t>davidsmith@test.com</t>
    </r>
  </si>
  <si>
    <t>14-07-2021</t>
  </si>
  <si>
    <t>4949 Hill St</t>
  </si>
  <si>
    <t>2011-11-07</t>
  </si>
  <si>
    <t>(854) 898-2277</t>
  </si>
  <si>
    <t>8875 Lake Blvd, Apt 2</t>
  </si>
  <si>
    <t>04/03/2013</t>
  </si>
  <si>
    <t>(930) 006-6552</t>
  </si>
  <si>
    <t>9067 Lake Rd</t>
  </si>
  <si>
    <r>
      <rPr>
        <u/>
        <sz val="10"/>
        <color indexed="8"/>
        <rFont val="Helvetica Neue"/>
        <family val="2"/>
      </rPr>
      <t>lindathomas@example.com</t>
    </r>
  </si>
  <si>
    <t>07/18/2011</t>
  </si>
  <si>
    <t>$4824</t>
  </si>
  <si>
    <t>1006 Elm Dr</t>
  </si>
  <si>
    <t>robertbrown</t>
  </si>
  <si>
    <t>18/07/2022</t>
  </si>
  <si>
    <t>$41881</t>
  </si>
  <si>
    <t>736-989-6018</t>
  </si>
  <si>
    <t>163 Maple St</t>
  </si>
  <si>
    <r>
      <rPr>
        <u/>
        <sz val="10"/>
        <color indexed="8"/>
        <rFont val="Helvetica Neue"/>
        <family val="2"/>
      </rPr>
      <t>sarasmith@example.com</t>
    </r>
  </si>
  <si>
    <t>2006.12.14</t>
  </si>
  <si>
    <t>792.164.9487</t>
  </si>
  <si>
    <t>9651 Elm Rd</t>
  </si>
  <si>
    <r>
      <rPr>
        <u/>
        <sz val="10"/>
        <color indexed="8"/>
        <rFont val="Helvetica Neue"/>
        <family val="2"/>
      </rPr>
      <t>johndavissample.org</t>
    </r>
  </si>
  <si>
    <t>$57590</t>
  </si>
  <si>
    <t>(879) 416-4416</t>
  </si>
  <si>
    <t>3753 Cedar Dr</t>
  </si>
  <si>
    <t>28/11/2014</t>
  </si>
  <si>
    <t>348.423.9865</t>
  </si>
  <si>
    <t>6288 Lake Ln</t>
  </si>
  <si>
    <t>johnmiller</t>
  </si>
  <si>
    <t>342-382-9610</t>
  </si>
  <si>
    <t>2369 Lake Dr</t>
  </si>
  <si>
    <r>
      <rPr>
        <u/>
        <sz val="10"/>
        <color indexed="8"/>
        <rFont val="Helvetica Neue"/>
        <family val="2"/>
      </rPr>
      <t>lindawilson@demo.net</t>
    </r>
  </si>
  <si>
    <t>05/19/2000</t>
  </si>
  <si>
    <t>3.7/5</t>
  </si>
  <si>
    <t>(481) 413-0497</t>
  </si>
  <si>
    <t>2956 Elm Blvd</t>
  </si>
  <si>
    <r>
      <rPr>
        <u/>
        <sz val="10"/>
        <color indexed="8"/>
        <rFont val="Helvetica Neue"/>
        <family val="2"/>
      </rPr>
      <t>johntaylor@sample.org</t>
    </r>
  </si>
  <si>
    <t>01/26/2018</t>
  </si>
  <si>
    <t>9294 Lake Rd</t>
  </si>
  <si>
    <t>31-07-2003</t>
  </si>
  <si>
    <t>734.103.7115</t>
  </si>
  <si>
    <t>5673 Pine St, Apt 453</t>
  </si>
  <si>
    <t>19/12/2008</t>
  </si>
  <si>
    <t>$44671</t>
  </si>
  <si>
    <t>542.742.8948</t>
  </si>
  <si>
    <t>7735 Hill Dr</t>
  </si>
  <si>
    <t>Mike Smith</t>
  </si>
  <si>
    <t>mikesmith</t>
  </si>
  <si>
    <t>11/05/2002</t>
  </si>
  <si>
    <t>(511) 733-3820</t>
  </si>
  <si>
    <t>3867 Maple Blvd</t>
  </si>
  <si>
    <t>robertwilliams</t>
  </si>
  <si>
    <t>2020-02-28</t>
  </si>
  <si>
    <t>639-935-1675</t>
  </si>
  <si>
    <t>1155 Elm St</t>
  </si>
  <si>
    <r>
      <rPr>
        <u/>
        <sz val="10"/>
        <color indexed="8"/>
        <rFont val="Helvetica Neue"/>
        <family val="2"/>
      </rPr>
      <t>johnwilson@example.com</t>
    </r>
  </si>
  <si>
    <t>02/23/2005</t>
  </si>
  <si>
    <t>707.728.5272</t>
  </si>
  <si>
    <t>8678 Hill Ave</t>
  </si>
  <si>
    <r>
      <rPr>
        <u/>
        <sz val="10"/>
        <color indexed="8"/>
        <rFont val="Helvetica Neue"/>
        <family val="2"/>
      </rPr>
      <t>lindajohnson@demo.net</t>
    </r>
  </si>
  <si>
    <t>23-03-2001</t>
  </si>
  <si>
    <t>$111979</t>
  </si>
  <si>
    <t>$11449</t>
  </si>
  <si>
    <t>789-198-2343</t>
  </si>
  <si>
    <t>6522 Maple Rd</t>
  </si>
  <si>
    <t>03/09/2013</t>
  </si>
  <si>
    <t>1.6/5</t>
  </si>
  <si>
    <t>3539 Lake Ave</t>
  </si>
  <si>
    <t>Linda Thomas</t>
  </si>
  <si>
    <r>
      <rPr>
        <u/>
        <sz val="10"/>
        <color indexed="8"/>
        <rFont val="Helvetica Neue"/>
        <family val="2"/>
      </rPr>
      <t>lindathomas@test.com</t>
    </r>
  </si>
  <si>
    <t>2011-05-14</t>
  </si>
  <si>
    <t>$42305</t>
  </si>
  <si>
    <t>601.726.8524</t>
  </si>
  <si>
    <t>6683 Maple Rd</t>
  </si>
  <si>
    <r>
      <rPr>
        <u/>
        <sz val="10"/>
        <color indexed="8"/>
        <rFont val="Helvetica Neue"/>
        <family val="2"/>
      </rPr>
      <t>robertanderson@sample.org</t>
    </r>
  </si>
  <si>
    <t>October 23, 2009</t>
  </si>
  <si>
    <t>5829 Elm Rd</t>
  </si>
  <si>
    <r>
      <rPr>
        <u/>
        <sz val="10"/>
        <color indexed="8"/>
        <rFont val="Helvetica Neue"/>
        <family val="2"/>
      </rPr>
      <t>patriciajones@example.com</t>
    </r>
  </si>
  <si>
    <t>September 03, 2008</t>
  </si>
  <si>
    <t>$117149</t>
  </si>
  <si>
    <t>806-478-5840</t>
  </si>
  <si>
    <t>6659 Hill St</t>
  </si>
  <si>
    <t>jamesanderson</t>
  </si>
  <si>
    <t>24/10/2010</t>
  </si>
  <si>
    <t>$40187</t>
  </si>
  <si>
    <t>1045 Cedar Blvd</t>
  </si>
  <si>
    <r>
      <rPr>
        <u/>
        <sz val="10"/>
        <color indexed="8"/>
        <rFont val="Helvetica Neue"/>
        <family val="2"/>
      </rPr>
      <t>davidjohnsonsample.org</t>
    </r>
  </si>
  <si>
    <t>11/15/2021</t>
  </si>
  <si>
    <t>254-782-7893</t>
  </si>
  <si>
    <t>3240 View Blvd</t>
  </si>
  <si>
    <t>01/21/2008</t>
  </si>
  <si>
    <t>$5563</t>
  </si>
  <si>
    <t>(601) 918-2474</t>
  </si>
  <si>
    <t>1963 View Blvd</t>
  </si>
  <si>
    <r>
      <rPr>
        <u/>
        <sz val="10"/>
        <color indexed="8"/>
        <rFont val="Helvetica Neue"/>
        <family val="2"/>
      </rPr>
      <t>patriciataylor@demo.net</t>
    </r>
  </si>
  <si>
    <t>05-10-2001</t>
  </si>
  <si>
    <t>953-454-5333</t>
  </si>
  <si>
    <t>4655 Lake Ln</t>
  </si>
  <si>
    <r>
      <rPr>
        <u/>
        <sz val="10"/>
        <color indexed="8"/>
        <rFont val="Helvetica Neue"/>
        <family val="2"/>
      </rPr>
      <t>janethomasdemo.net</t>
    </r>
  </si>
  <si>
    <t>July 27, 2006</t>
  </si>
  <si>
    <t>$18297</t>
  </si>
  <si>
    <t>(407) 947-6253</t>
  </si>
  <si>
    <t>3592 Pine Ln</t>
  </si>
  <si>
    <r>
      <rPr>
        <u/>
        <sz val="10"/>
        <color indexed="8"/>
        <rFont val="Helvetica Neue"/>
        <family val="2"/>
      </rPr>
      <t>janewilson@test.com</t>
    </r>
  </si>
  <si>
    <t>2007-03-20</t>
  </si>
  <si>
    <t>432.405.5597</t>
  </si>
  <si>
    <t>8725 Hill St</t>
  </si>
  <si>
    <t>John Miller</t>
  </si>
  <si>
    <t xml:space="preserve">johnmiller at </t>
  </si>
  <si>
    <t>$10779</t>
  </si>
  <si>
    <t>531-818-5588</t>
  </si>
  <si>
    <t>5424 Elm St</t>
  </si>
  <si>
    <t>Sara Jones</t>
  </si>
  <si>
    <r>
      <rPr>
        <u/>
        <sz val="10"/>
        <color indexed="8"/>
        <rFont val="Helvetica Neue"/>
        <family val="2"/>
      </rPr>
      <t>sarajones@sample.org</t>
    </r>
  </si>
  <si>
    <t>April 25, 2022</t>
  </si>
  <si>
    <t>762-287-7944</t>
  </si>
  <si>
    <t>5648 View Dr, Apt 808</t>
  </si>
  <si>
    <r>
      <rPr>
        <u/>
        <sz val="10"/>
        <color indexed="8"/>
        <rFont val="Helvetica Neue"/>
        <family val="2"/>
      </rPr>
      <t>mariajohnson@sample.org</t>
    </r>
  </si>
  <si>
    <t>2009-11-22</t>
  </si>
  <si>
    <t>500-598-9542</t>
  </si>
  <si>
    <t>7776 Elm St, Apt 533</t>
  </si>
  <si>
    <t>02/10/2007</t>
  </si>
  <si>
    <t>2088 Cedar Dr, Apt 119</t>
  </si>
  <si>
    <t>8529 Maple Ln, Apt 102</t>
  </si>
  <si>
    <r>
      <rPr>
        <sz val="10"/>
        <color indexed="8"/>
        <rFont val="Helvetica Neue"/>
        <family val="2"/>
      </rPr>
      <t xml:space="preserve">bobjohnson at </t>
    </r>
    <r>
      <rPr>
        <u/>
        <sz val="10"/>
        <color indexed="8"/>
        <rFont val="Helvetica Neue"/>
        <family val="2"/>
      </rPr>
      <t>demo.net</t>
    </r>
  </si>
  <si>
    <t>$96173</t>
  </si>
  <si>
    <t>401.126.7474</t>
  </si>
  <si>
    <t>5034 View Dr, Apt 143</t>
  </si>
  <si>
    <r>
      <rPr>
        <sz val="10"/>
        <color indexed="8"/>
        <rFont val="Helvetica Neue"/>
        <family val="2"/>
      </rPr>
      <t xml:space="preserve">karenjones at </t>
    </r>
    <r>
      <rPr>
        <u/>
        <sz val="10"/>
        <color indexed="8"/>
        <rFont val="Helvetica Neue"/>
        <family val="2"/>
      </rPr>
      <t>test.com</t>
    </r>
  </si>
  <si>
    <t>09/24/2019</t>
  </si>
  <si>
    <t>290-711-3886</t>
  </si>
  <si>
    <t>4415 Cedar Rd</t>
  </si>
  <si>
    <t>2002-06-24</t>
  </si>
  <si>
    <t>757.769.3855</t>
  </si>
  <si>
    <t>9304 Maple Ave</t>
  </si>
  <si>
    <r>
      <rPr>
        <sz val="10"/>
        <color indexed="8"/>
        <rFont val="Helvetica Neue"/>
        <family val="2"/>
      </rPr>
      <t xml:space="preserve">lindajohnson at </t>
    </r>
    <r>
      <rPr>
        <u/>
        <sz val="10"/>
        <color indexed="8"/>
        <rFont val="Helvetica Neue"/>
        <family val="2"/>
      </rPr>
      <t>example.com</t>
    </r>
  </si>
  <si>
    <t>$125316</t>
  </si>
  <si>
    <t>$13374</t>
  </si>
  <si>
    <t>201.640.2965</t>
  </si>
  <si>
    <t>3604 Hill Ln</t>
  </si>
  <si>
    <r>
      <rPr>
        <u/>
        <sz val="10"/>
        <color indexed="8"/>
        <rFont val="Helvetica Neue"/>
        <family val="2"/>
      </rPr>
      <t>karensmith@example.com</t>
    </r>
  </si>
  <si>
    <t>09/29/2020</t>
  </si>
  <si>
    <t>$44186</t>
  </si>
  <si>
    <t>6356 Elm Ave, Apt 560</t>
  </si>
  <si>
    <t>February 21, 2010</t>
  </si>
  <si>
    <t>3385 Cedar St</t>
  </si>
  <si>
    <t>Bob Taylor</t>
  </si>
  <si>
    <r>
      <rPr>
        <u/>
        <sz val="10"/>
        <color indexed="8"/>
        <rFont val="Helvetica Neue"/>
        <family val="2"/>
      </rPr>
      <t>bobtaylor@sample.org</t>
    </r>
  </si>
  <si>
    <t>18-05-2013</t>
  </si>
  <si>
    <t>(309) 361-8775</t>
  </si>
  <si>
    <t>157 Lake Ave</t>
  </si>
  <si>
    <r>
      <rPr>
        <u/>
        <sz val="10"/>
        <color indexed="8"/>
        <rFont val="Helvetica Neue"/>
        <family val="2"/>
      </rPr>
      <t>lindawilson@test.com</t>
    </r>
  </si>
  <si>
    <t>2000-03-21</t>
  </si>
  <si>
    <t>(326) 586-4104</t>
  </si>
  <si>
    <t>6603 Oak St</t>
  </si>
  <si>
    <t>21/03/2008</t>
  </si>
  <si>
    <t>$130807</t>
  </si>
  <si>
    <t>717-924-2679</t>
  </si>
  <si>
    <t>4002 Pine Blvd</t>
  </si>
  <si>
    <r>
      <rPr>
        <u/>
        <sz val="10"/>
        <color indexed="8"/>
        <rFont val="Helvetica Neue"/>
        <family val="2"/>
      </rPr>
      <t>lindataylor@sample.org</t>
    </r>
  </si>
  <si>
    <t>28/04/2009</t>
  </si>
  <si>
    <t>696-469-2324</t>
  </si>
  <si>
    <t>7863 Maple St</t>
  </si>
  <si>
    <r>
      <rPr>
        <u/>
        <sz val="10"/>
        <color indexed="8"/>
        <rFont val="Helvetica Neue"/>
        <family val="2"/>
      </rPr>
      <t>lindadavis@example.com</t>
    </r>
  </si>
  <si>
    <t>2009-01-31</t>
  </si>
  <si>
    <t>540-890-1083</t>
  </si>
  <si>
    <t>5339 View Rd</t>
  </si>
  <si>
    <t>2023-10-30</t>
  </si>
  <si>
    <t>7410 Pine Ave, Apt 550</t>
  </si>
  <si>
    <r>
      <rPr>
        <u/>
        <sz val="10"/>
        <color indexed="8"/>
        <rFont val="Helvetica Neue"/>
        <family val="2"/>
      </rPr>
      <t>johnmoore@demo.net</t>
    </r>
  </si>
  <si>
    <t>2000-05-25</t>
  </si>
  <si>
    <t>753-515-5363</t>
  </si>
  <si>
    <t>263 Elm Ave</t>
  </si>
  <si>
    <r>
      <rPr>
        <u/>
        <sz val="10"/>
        <color indexed="8"/>
        <rFont val="Helvetica Neue"/>
        <family val="2"/>
      </rPr>
      <t>robertwilliams@sample.org</t>
    </r>
  </si>
  <si>
    <t>03/19/2005</t>
  </si>
  <si>
    <t>$126343</t>
  </si>
  <si>
    <t>9045 Maple St</t>
  </si>
  <si>
    <r>
      <rPr>
        <u/>
        <sz val="10"/>
        <color indexed="8"/>
        <rFont val="Helvetica Neue"/>
        <family val="2"/>
      </rPr>
      <t>jamesanderson@sample.org</t>
    </r>
  </si>
  <si>
    <t>27/09/2021</t>
  </si>
  <si>
    <t>$1744</t>
  </si>
  <si>
    <t>996.454.3879</t>
  </si>
  <si>
    <t>9365 Maple Blvd, Apt 843</t>
  </si>
  <si>
    <t>Robert Johnson</t>
  </si>
  <si>
    <r>
      <rPr>
        <u/>
        <sz val="10"/>
        <color indexed="8"/>
        <rFont val="Helvetica Neue"/>
        <family val="2"/>
      </rPr>
      <t>robertjohnson@sample.org</t>
    </r>
  </si>
  <si>
    <t>06/05/2004</t>
  </si>
  <si>
    <t>$16342</t>
  </si>
  <si>
    <t>697.580.4387</t>
  </si>
  <si>
    <t>2345 View Blvd, Apt 925</t>
  </si>
  <si>
    <r>
      <rPr>
        <u/>
        <sz val="10"/>
        <color indexed="8"/>
        <rFont val="Helvetica Neue"/>
        <family val="2"/>
      </rPr>
      <t>bobdavis@test.com</t>
    </r>
  </si>
  <si>
    <t>2023-09-02</t>
  </si>
  <si>
    <t>$67771</t>
  </si>
  <si>
    <t>795-632-4180</t>
  </si>
  <si>
    <t>1698 Lake Rd</t>
  </si>
  <si>
    <r>
      <rPr>
        <u/>
        <sz val="10"/>
        <color indexed="8"/>
        <rFont val="Helvetica Neue"/>
        <family val="2"/>
      </rPr>
      <t>davidtaylor@example.com</t>
    </r>
  </si>
  <si>
    <t>30/12/2015</t>
  </si>
  <si>
    <t>$18059</t>
  </si>
  <si>
    <t>591-054-5634</t>
  </si>
  <si>
    <t>6303 Cedar Rd</t>
  </si>
  <si>
    <t>29-03-2012</t>
  </si>
  <si>
    <t>901.762.3465</t>
  </si>
  <si>
    <t>8823 View Blvd</t>
  </si>
  <si>
    <t>October 29, 2006</t>
  </si>
  <si>
    <t>(304) 371-4846</t>
  </si>
  <si>
    <t>5569 Lake Blvd</t>
  </si>
  <si>
    <r>
      <rPr>
        <u/>
        <sz val="10"/>
        <color indexed="8"/>
        <rFont val="Helvetica Neue"/>
        <family val="2"/>
      </rPr>
      <t>jamesbrown@demo.net</t>
    </r>
  </si>
  <si>
    <t>30-04-2003</t>
  </si>
  <si>
    <t>(985) 308-6944</t>
  </si>
  <si>
    <t>9790 Maple Ave</t>
  </si>
  <si>
    <t>01/26/2009</t>
  </si>
  <si>
    <t>941-448-5883</t>
  </si>
  <si>
    <t>5822 Lake Rd</t>
  </si>
  <si>
    <t>29-04-2005</t>
  </si>
  <si>
    <t>349-123-7130</t>
  </si>
  <si>
    <t>7910 Pine St</t>
  </si>
  <si>
    <t>Alice Smith</t>
  </si>
  <si>
    <t>alicesmith</t>
  </si>
  <si>
    <t>01-08-2021</t>
  </si>
  <si>
    <t>2625 View Dr, Apt 15</t>
  </si>
  <si>
    <t>Patricia Taylor</t>
  </si>
  <si>
    <t>05/07/2007</t>
  </si>
  <si>
    <t>8131 Maple Blvd</t>
  </si>
  <si>
    <r>
      <rPr>
        <u/>
        <sz val="10"/>
        <color indexed="8"/>
        <rFont val="Helvetica Neue"/>
        <family val="2"/>
      </rPr>
      <t>janemiller@test.com</t>
    </r>
  </si>
  <si>
    <t>20/04/2008</t>
  </si>
  <si>
    <t>825 Oak Rd</t>
  </si>
  <si>
    <t>2017-10-08</t>
  </si>
  <si>
    <t>$10850</t>
  </si>
  <si>
    <t>293-679-7420</t>
  </si>
  <si>
    <t>2814 Oak Blvd</t>
  </si>
  <si>
    <t>February 25, 2003</t>
  </si>
  <si>
    <t>$5729</t>
  </si>
  <si>
    <t>996-359-2758</t>
  </si>
  <si>
    <t>2554 Pine Blvd, Apt 714</t>
  </si>
  <si>
    <t>November 04, 2007</t>
  </si>
  <si>
    <t>7983 Oak Ave, Apt 597</t>
  </si>
  <si>
    <r>
      <rPr>
        <u/>
        <sz val="10"/>
        <color indexed="8"/>
        <rFont val="Helvetica Neue"/>
        <family val="2"/>
      </rPr>
      <t>janejones@sample.org</t>
    </r>
  </si>
  <si>
    <t>January 25, 2000</t>
  </si>
  <si>
    <t>$34833</t>
  </si>
  <si>
    <t>$3696</t>
  </si>
  <si>
    <t>533-009-4584</t>
  </si>
  <si>
    <t>1062 Hill St</t>
  </si>
  <si>
    <t>Patricia Johnson</t>
  </si>
  <si>
    <r>
      <rPr>
        <u/>
        <sz val="10"/>
        <color indexed="8"/>
        <rFont val="Helvetica Neue"/>
        <family val="2"/>
      </rPr>
      <t>patriciajohnson@demo.net</t>
    </r>
  </si>
  <si>
    <t>14-08-2004</t>
  </si>
  <si>
    <t>$6112</t>
  </si>
  <si>
    <t>203-275-4746</t>
  </si>
  <si>
    <t>7704 Lake Ave, Apt 590</t>
  </si>
  <si>
    <t>12/17/2002</t>
  </si>
  <si>
    <t>717-729-5263</t>
  </si>
  <si>
    <t>1794 Hill Ave, Apt 784</t>
  </si>
  <si>
    <t>Alice Jones</t>
  </si>
  <si>
    <t>2010-07-22</t>
  </si>
  <si>
    <t>588.417.4374</t>
  </si>
  <si>
    <t>6358 Maple Ave</t>
  </si>
  <si>
    <t>08/10/2000</t>
  </si>
  <si>
    <t>$94177</t>
  </si>
  <si>
    <t>(291) 945-7309</t>
  </si>
  <si>
    <t>4192 Cedar Rd, Apt 80</t>
  </si>
  <si>
    <r>
      <rPr>
        <u/>
        <sz val="10"/>
        <color indexed="8"/>
        <rFont val="Helvetica Neue"/>
        <family val="2"/>
      </rPr>
      <t>patriciajones@test.com</t>
    </r>
  </si>
  <si>
    <t>14/10/2006</t>
  </si>
  <si>
    <t>$115713</t>
  </si>
  <si>
    <t>249-842-2038</t>
  </si>
  <si>
    <t>7826 Lake Ln</t>
  </si>
  <si>
    <r>
      <rPr>
        <u/>
        <sz val="10"/>
        <color indexed="8"/>
        <rFont val="Helvetica Neue"/>
        <family val="2"/>
      </rPr>
      <t>robertwilson@sample.org</t>
    </r>
  </si>
  <si>
    <t>12/11/2015</t>
  </si>
  <si>
    <t>$14382</t>
  </si>
  <si>
    <t>3917 Pine Blvd</t>
  </si>
  <si>
    <r>
      <rPr>
        <u/>
        <sz val="10"/>
        <color indexed="8"/>
        <rFont val="Helvetica Neue"/>
        <family val="2"/>
      </rPr>
      <t>mariamiller@sample.org</t>
    </r>
  </si>
  <si>
    <t>05/30/2011</t>
  </si>
  <si>
    <t>534.471.6306</t>
  </si>
  <si>
    <t>9578 Elm Rd</t>
  </si>
  <si>
    <t>3159 Hill Blvd, Apt 356</t>
  </si>
  <si>
    <t>Patricia Smith</t>
  </si>
  <si>
    <r>
      <rPr>
        <u/>
        <sz val="10"/>
        <color indexed="8"/>
        <rFont val="Helvetica Neue"/>
        <family val="2"/>
      </rPr>
      <t>patriciasmith@test.com</t>
    </r>
  </si>
  <si>
    <t>01/04/2021</t>
  </si>
  <si>
    <t>$135009</t>
  </si>
  <si>
    <t>221.107.4800</t>
  </si>
  <si>
    <t>1006 View Blvd</t>
  </si>
  <si>
    <t>2019-04-14</t>
  </si>
  <si>
    <t>731.929.7690</t>
  </si>
  <si>
    <t>9565 Maple Dr</t>
  </si>
  <si>
    <r>
      <rPr>
        <sz val="10"/>
        <color indexed="8"/>
        <rFont val="Helvetica Neue"/>
        <family val="2"/>
      </rPr>
      <t xml:space="preserve">patriciasmith at </t>
    </r>
    <r>
      <rPr>
        <u/>
        <sz val="10"/>
        <color indexed="8"/>
        <rFont val="Helvetica Neue"/>
        <family val="2"/>
      </rPr>
      <t>demo.net</t>
    </r>
  </si>
  <si>
    <t>12/16/2001</t>
  </si>
  <si>
    <t>5973 Oak Dr, Apt 465</t>
  </si>
  <si>
    <t>Maria Johnson</t>
  </si>
  <si>
    <r>
      <rPr>
        <u/>
        <sz val="10"/>
        <color indexed="8"/>
        <rFont val="Helvetica Neue"/>
        <family val="2"/>
      </rPr>
      <t>mariajohnson@example.com</t>
    </r>
  </si>
  <si>
    <t>2624 Oak Ln</t>
  </si>
  <si>
    <r>
      <rPr>
        <u/>
        <sz val="10"/>
        <color indexed="8"/>
        <rFont val="Helvetica Neue"/>
        <family val="2"/>
      </rPr>
      <t>patriciabrownsample.org</t>
    </r>
  </si>
  <si>
    <t>28-02-2009</t>
  </si>
  <si>
    <t>811-740-4222</t>
  </si>
  <si>
    <t xml:space="preserve">patriciajohnson at </t>
  </si>
  <si>
    <t>2018.12.31</t>
  </si>
  <si>
    <t>$143910</t>
  </si>
  <si>
    <t>665.499.1847</t>
  </si>
  <si>
    <t>4177 Lake Ave</t>
  </si>
  <si>
    <t>$147388</t>
  </si>
  <si>
    <t>9429 Hill Ave, Apt 559</t>
  </si>
  <si>
    <r>
      <rPr>
        <u/>
        <sz val="10"/>
        <color indexed="8"/>
        <rFont val="Helvetica Neue"/>
        <family val="2"/>
      </rPr>
      <t>lindamoore@demo.net</t>
    </r>
  </si>
  <si>
    <t>328-769-6776</t>
  </si>
  <si>
    <t>6799 Pine Ln</t>
  </si>
  <si>
    <r>
      <rPr>
        <u/>
        <sz val="10"/>
        <color indexed="8"/>
        <rFont val="Helvetica Neue"/>
        <family val="2"/>
      </rPr>
      <t>jamesanderson@test.com</t>
    </r>
  </si>
  <si>
    <t>349-350-9213</t>
  </si>
  <si>
    <t>7260 Pine Blvd, Apt 556</t>
  </si>
  <si>
    <t>2012-09-20</t>
  </si>
  <si>
    <t>(878) 461-6770</t>
  </si>
  <si>
    <t>6969 Hill Blvd, Apt 872</t>
  </si>
  <si>
    <t>mariamoore</t>
  </si>
  <si>
    <t>$5065</t>
  </si>
  <si>
    <t>7158 Elm St</t>
  </si>
  <si>
    <t>08/04/2004</t>
  </si>
  <si>
    <t>6588 Oak Ln</t>
  </si>
  <si>
    <r>
      <rPr>
        <u/>
        <sz val="10"/>
        <color indexed="8"/>
        <rFont val="Helvetica Neue"/>
        <family val="2"/>
      </rPr>
      <t>patriciamiller@test.com</t>
    </r>
  </si>
  <si>
    <t>27/11/2009</t>
  </si>
  <si>
    <t>464-431-9345</t>
  </si>
  <si>
    <t>6350 Elm Blvd</t>
  </si>
  <si>
    <t>2003-11-17</t>
  </si>
  <si>
    <t>$7264</t>
  </si>
  <si>
    <t>486.310.8861</t>
  </si>
  <si>
    <t>6021 Hill Ave</t>
  </si>
  <si>
    <r>
      <rPr>
        <u/>
        <sz val="10"/>
        <color indexed="8"/>
        <rFont val="Helvetica Neue"/>
        <family val="2"/>
      </rPr>
      <t>mariawilson@sample.org</t>
    </r>
  </si>
  <si>
    <t>(489) 409-5128</t>
  </si>
  <si>
    <t>8626 Cedar Rd</t>
  </si>
  <si>
    <t>March 13, 2002</t>
  </si>
  <si>
    <t>$16631</t>
  </si>
  <si>
    <t>6474 Elm Ln</t>
  </si>
  <si>
    <r>
      <rPr>
        <u/>
        <sz val="10"/>
        <color indexed="8"/>
        <rFont val="Helvetica Neue"/>
        <family val="2"/>
      </rPr>
      <t>johndavis@demo.net</t>
    </r>
  </si>
  <si>
    <t>03-11-2022</t>
  </si>
  <si>
    <t>802.769.6158</t>
  </si>
  <si>
    <t>6454 Pine Blvd</t>
  </si>
  <si>
    <r>
      <rPr>
        <u/>
        <sz val="10"/>
        <color indexed="8"/>
        <rFont val="Helvetica Neue"/>
        <family val="2"/>
      </rPr>
      <t>lindajones@sample.org</t>
    </r>
  </si>
  <si>
    <t>$67368</t>
  </si>
  <si>
    <t>865.926.6831</t>
  </si>
  <si>
    <t>3303 Oak Rd</t>
  </si>
  <si>
    <r>
      <rPr>
        <u/>
        <sz val="10"/>
        <color indexed="8"/>
        <rFont val="Helvetica Neue"/>
        <family val="2"/>
      </rPr>
      <t>alicethomas@sample.org</t>
    </r>
  </si>
  <si>
    <t>03/15/2000</t>
  </si>
  <si>
    <t>$115365</t>
  </si>
  <si>
    <t>809-609-6937</t>
  </si>
  <si>
    <t>866 Elm Blvd</t>
  </si>
  <si>
    <r>
      <rPr>
        <u/>
        <sz val="10"/>
        <color indexed="8"/>
        <rFont val="Helvetica Neue"/>
        <family val="2"/>
      </rPr>
      <t>johnjones@test.com</t>
    </r>
  </si>
  <si>
    <t>$73772</t>
  </si>
  <si>
    <t>$13939</t>
  </si>
  <si>
    <t>4397 View Blvd</t>
  </si>
  <si>
    <r>
      <rPr>
        <u/>
        <sz val="10"/>
        <color indexed="8"/>
        <rFont val="Helvetica Neue"/>
        <family val="2"/>
      </rPr>
      <t>robertsmith@example.com</t>
    </r>
  </si>
  <si>
    <t>06-02-2009</t>
  </si>
  <si>
    <t>8597 Oak Rd</t>
  </si>
  <si>
    <r>
      <rPr>
        <u/>
        <sz val="10"/>
        <color indexed="8"/>
        <rFont val="Helvetica Neue"/>
        <family val="2"/>
      </rPr>
      <t>johnthomas@test.com</t>
    </r>
  </si>
  <si>
    <t>February 02, 2000</t>
  </si>
  <si>
    <t>319.632.2587</t>
  </si>
  <si>
    <t>8738 Pine St</t>
  </si>
  <si>
    <t>$13283</t>
  </si>
  <si>
    <t>2097 Maple St</t>
  </si>
  <si>
    <t>roberttaylor</t>
  </si>
  <si>
    <t>11/10/2015</t>
  </si>
  <si>
    <t>5871 Hill Dr</t>
  </si>
  <si>
    <t>07/11/2009</t>
  </si>
  <si>
    <t>9822 View Ln</t>
  </si>
  <si>
    <t>2020-10-29</t>
  </si>
  <si>
    <t>968-336-5801</t>
  </si>
  <si>
    <t>4330 Lake Ln</t>
  </si>
  <si>
    <t>02-07-2013</t>
  </si>
  <si>
    <t>805.868.9417</t>
  </si>
  <si>
    <t>5664 Oak Ln</t>
  </si>
  <si>
    <r>
      <rPr>
        <u/>
        <sz val="10"/>
        <color indexed="8"/>
        <rFont val="Helvetica Neue"/>
        <family val="2"/>
      </rPr>
      <t>robertbrown@sample.org</t>
    </r>
  </si>
  <si>
    <t>14-09-2001</t>
  </si>
  <si>
    <t>$7728</t>
  </si>
  <si>
    <t>(207) 471-7137</t>
  </si>
  <si>
    <t>Robert Smith</t>
  </si>
  <si>
    <t>18/03/2011</t>
  </si>
  <si>
    <t>6240 Pine Dr</t>
  </si>
  <si>
    <t>James Johnson</t>
  </si>
  <si>
    <r>
      <rPr>
        <u/>
        <sz val="10"/>
        <color indexed="8"/>
        <rFont val="Helvetica Neue"/>
        <family val="2"/>
      </rPr>
      <t>jamesjohnson@sample.org</t>
    </r>
  </si>
  <si>
    <t>2010.11.22</t>
  </si>
  <si>
    <t>$15981</t>
  </si>
  <si>
    <t>(698) 643-8200</t>
  </si>
  <si>
    <t>7380 Lake Ave</t>
  </si>
  <si>
    <r>
      <rPr>
        <u/>
        <sz val="10"/>
        <color indexed="8"/>
        <rFont val="Helvetica Neue"/>
        <family val="2"/>
      </rPr>
      <t>alicemoore@sample.org</t>
    </r>
  </si>
  <si>
    <t>04/09/2008</t>
  </si>
  <si>
    <t>(847) 970-8742</t>
  </si>
  <si>
    <t>6858 Maple Dr</t>
  </si>
  <si>
    <t>$10201</t>
  </si>
  <si>
    <t>810-880-9780</t>
  </si>
  <si>
    <t>5163 Maple St, Apt 681</t>
  </si>
  <si>
    <r>
      <rPr>
        <u/>
        <sz val="10"/>
        <color indexed="8"/>
        <rFont val="Helvetica Neue"/>
        <family val="2"/>
      </rPr>
      <t>bobsmithexample.com</t>
    </r>
  </si>
  <si>
    <t>28/04/2021</t>
  </si>
  <si>
    <t>$3967</t>
  </si>
  <si>
    <t>842-432-4220</t>
  </si>
  <si>
    <t>6337 Pine Blvd</t>
  </si>
  <si>
    <r>
      <rPr>
        <u/>
        <sz val="10"/>
        <color indexed="8"/>
        <rFont val="Helvetica Neue"/>
        <family val="2"/>
      </rPr>
      <t>sarawilliams@sample.org</t>
    </r>
  </si>
  <si>
    <t>2023-05-14</t>
  </si>
  <si>
    <t>$81967</t>
  </si>
  <si>
    <t>(353) 226-0096</t>
  </si>
  <si>
    <t>96 Lake Ln, Apt 835</t>
  </si>
  <si>
    <r>
      <rPr>
        <u/>
        <sz val="10"/>
        <color indexed="8"/>
        <rFont val="Helvetica Neue"/>
        <family val="2"/>
      </rPr>
      <t>alicejohnson@test.com</t>
    </r>
  </si>
  <si>
    <t>2019-03-22</t>
  </si>
  <si>
    <t>(585) 267-3507</t>
  </si>
  <si>
    <t>4369 Cedar St, Apt 926</t>
  </si>
  <si>
    <t>(407) 951-9525</t>
  </si>
  <si>
    <t>8197 Hill Blvd, Apt 179</t>
  </si>
  <si>
    <r>
      <rPr>
        <u/>
        <sz val="10"/>
        <color indexed="8"/>
        <rFont val="Helvetica Neue"/>
        <family val="2"/>
      </rPr>
      <t>jamesjones@sample.org</t>
    </r>
  </si>
  <si>
    <t>12-12-2002</t>
  </si>
  <si>
    <t>4973 Oak St</t>
  </si>
  <si>
    <t>13/03/2022</t>
  </si>
  <si>
    <t>324.928.7499</t>
  </si>
  <si>
    <t>8521 Elm Blvd, Apt 550</t>
  </si>
  <si>
    <t>robertanderson</t>
  </si>
  <si>
    <t>10/21/2020</t>
  </si>
  <si>
    <t>(392) 433-5481</t>
  </si>
  <si>
    <t>5235 Lake Dr</t>
  </si>
  <si>
    <r>
      <rPr>
        <u/>
        <sz val="10"/>
        <color indexed="8"/>
        <rFont val="Helvetica Neue"/>
        <family val="2"/>
      </rPr>
      <t>johnjohnson@test.com</t>
    </r>
  </si>
  <si>
    <t>2010-08-17</t>
  </si>
  <si>
    <t>$7627</t>
  </si>
  <si>
    <t>717.894.2045</t>
  </si>
  <si>
    <t>1644 View Rd</t>
  </si>
  <si>
    <r>
      <rPr>
        <sz val="10"/>
        <color indexed="8"/>
        <rFont val="Helvetica Neue"/>
        <family val="2"/>
      </rPr>
      <t xml:space="preserve">patriciajohnson at </t>
    </r>
    <r>
      <rPr>
        <u/>
        <sz val="10"/>
        <color indexed="8"/>
        <rFont val="Helvetica Neue"/>
        <family val="2"/>
      </rPr>
      <t>test.com</t>
    </r>
  </si>
  <si>
    <t>04-05-2016</t>
  </si>
  <si>
    <t>5693 Elm Blvd, Apt 128</t>
  </si>
  <si>
    <t>3414 Hill Dr</t>
  </si>
  <si>
    <t>(830) 034-6989</t>
  </si>
  <si>
    <t>3735 Hill Dr</t>
  </si>
  <si>
    <t xml:space="preserve">bobwilliams at </t>
  </si>
  <si>
    <t>2017-06-26</t>
  </si>
  <si>
    <t>2412 Elm Ln</t>
  </si>
  <si>
    <t>Bob Smith</t>
  </si>
  <si>
    <r>
      <rPr>
        <u/>
        <sz val="10"/>
        <color indexed="8"/>
        <rFont val="Helvetica Neue"/>
        <family val="2"/>
      </rPr>
      <t>bobsmith@sample.org</t>
    </r>
  </si>
  <si>
    <t>08/13/2021</t>
  </si>
  <si>
    <t>$106453</t>
  </si>
  <si>
    <t>646 Lake Rd</t>
  </si>
  <si>
    <t>2006.11.27</t>
  </si>
  <si>
    <t>430-411-3103</t>
  </si>
  <si>
    <t>1037 Pine Rd, Apt 868</t>
  </si>
  <si>
    <r>
      <rPr>
        <u/>
        <sz val="10"/>
        <color indexed="8"/>
        <rFont val="Helvetica Neue"/>
        <family val="2"/>
      </rPr>
      <t>saramiller@demo.net</t>
    </r>
  </si>
  <si>
    <t>873-018-7924</t>
  </si>
  <si>
    <t>374 Hill Ln</t>
  </si>
  <si>
    <r>
      <rPr>
        <u/>
        <sz val="10"/>
        <color indexed="8"/>
        <rFont val="Helvetica Neue"/>
        <family val="2"/>
      </rPr>
      <t>patriciadavis@example.com</t>
    </r>
  </si>
  <si>
    <t>07-03-2015</t>
  </si>
  <si>
    <t>4057 Pine St</t>
  </si>
  <si>
    <r>
      <rPr>
        <u/>
        <sz val="10"/>
        <color indexed="8"/>
        <rFont val="Helvetica Neue"/>
        <family val="2"/>
      </rPr>
      <t>saraanderson@sample.org</t>
    </r>
  </si>
  <si>
    <t>May 21, 2006</t>
  </si>
  <si>
    <t>$10083</t>
  </si>
  <si>
    <t>7305 Cedar St, Apt 828</t>
  </si>
  <si>
    <t>April 04, 2017</t>
  </si>
  <si>
    <t>$109571</t>
  </si>
  <si>
    <t>840.658.2243</t>
  </si>
  <si>
    <t>86 Lake Rd</t>
  </si>
  <si>
    <t>21-08-2014</t>
  </si>
  <si>
    <t>$2726</t>
  </si>
  <si>
    <t>588 Hill St</t>
  </si>
  <si>
    <r>
      <rPr>
        <u/>
        <sz val="10"/>
        <color indexed="8"/>
        <rFont val="Helvetica Neue"/>
        <family val="2"/>
      </rPr>
      <t>davidsmith@example.com</t>
    </r>
  </si>
  <si>
    <t>17/08/2005</t>
  </si>
  <si>
    <t>300-211-9639</t>
  </si>
  <si>
    <t>7668 View Dr</t>
  </si>
  <si>
    <r>
      <rPr>
        <u/>
        <sz val="10"/>
        <color indexed="8"/>
        <rFont val="Helvetica Neue"/>
        <family val="2"/>
      </rPr>
      <t>sarasmith@demo.net</t>
    </r>
  </si>
  <si>
    <t>April 11, 2010</t>
  </si>
  <si>
    <t>244.598.4755</t>
  </si>
  <si>
    <t>9714 Hill Ln, Apt 401</t>
  </si>
  <si>
    <t>July 10, 2010</t>
  </si>
  <si>
    <t>$19763</t>
  </si>
  <si>
    <t>855-843-2170</t>
  </si>
  <si>
    <t>3128 Oak Rd</t>
  </si>
  <si>
    <t>David Moore</t>
  </si>
  <si>
    <r>
      <rPr>
        <u/>
        <sz val="10"/>
        <color indexed="8"/>
        <rFont val="Helvetica Neue"/>
        <family val="2"/>
      </rPr>
      <t>davidmoore@sample.org</t>
    </r>
  </si>
  <si>
    <t>2018-06-03</t>
  </si>
  <si>
    <t>724-487-0680</t>
  </si>
  <si>
    <t>5564 View Ave</t>
  </si>
  <si>
    <t>June 25, 2020</t>
  </si>
  <si>
    <t>659-290-3602</t>
  </si>
  <si>
    <t>4148 Pine Rd, Apt 69</t>
  </si>
  <si>
    <r>
      <rPr>
        <u/>
        <sz val="10"/>
        <color indexed="8"/>
        <rFont val="Helvetica Neue"/>
        <family val="2"/>
      </rPr>
      <t>mariaanderson@sample.org</t>
    </r>
  </si>
  <si>
    <t>2023-12-23</t>
  </si>
  <si>
    <t>674.541.1047</t>
  </si>
  <si>
    <t>8095 View Ave, Apt 89</t>
  </si>
  <si>
    <r>
      <rPr>
        <u/>
        <sz val="10"/>
        <color indexed="8"/>
        <rFont val="Helvetica Neue"/>
        <family val="2"/>
      </rPr>
      <t>patriciajohnson@sample.org</t>
    </r>
  </si>
  <si>
    <t>27-06-2011</t>
  </si>
  <si>
    <t>(656) 546-4998</t>
  </si>
  <si>
    <t>8695 Lake Rd</t>
  </si>
  <si>
    <r>
      <rPr>
        <u/>
        <sz val="10"/>
        <color indexed="8"/>
        <rFont val="Helvetica Neue"/>
        <family val="2"/>
      </rPr>
      <t>mariamiller@test.com</t>
    </r>
  </si>
  <si>
    <t>2015-09-06</t>
  </si>
  <si>
    <t>$41499</t>
  </si>
  <si>
    <t>(251) 117-2749</t>
  </si>
  <si>
    <t>2469 Elm Dr, Apt 646</t>
  </si>
  <si>
    <t xml:space="preserve">lindawilliams at </t>
  </si>
  <si>
    <t>407.324.8629</t>
  </si>
  <si>
    <t>345 Cedar Blvd</t>
  </si>
  <si>
    <r>
      <rPr>
        <u/>
        <sz val="10"/>
        <color indexed="8"/>
        <rFont val="Helvetica Neue"/>
        <family val="2"/>
      </rPr>
      <t>daviddavis@example.com</t>
    </r>
  </si>
  <si>
    <t>September 04, 2019</t>
  </si>
  <si>
    <t>$44392</t>
  </si>
  <si>
    <t>980-801-7212</t>
  </si>
  <si>
    <t>2964 Cedar Ave</t>
  </si>
  <si>
    <t>$16239</t>
  </si>
  <si>
    <t>259.564.5186</t>
  </si>
  <si>
    <t>2824 Hill Dr</t>
  </si>
  <si>
    <r>
      <rPr>
        <u/>
        <sz val="10"/>
        <color indexed="8"/>
        <rFont val="Helvetica Neue"/>
        <family val="2"/>
      </rPr>
      <t>johndavis@sample.org</t>
    </r>
  </si>
  <si>
    <t>11/06/2023</t>
  </si>
  <si>
    <t>(992) 914-4603</t>
  </si>
  <si>
    <t>2116 Elm Ave</t>
  </si>
  <si>
    <r>
      <rPr>
        <u/>
        <sz val="10"/>
        <color indexed="8"/>
        <rFont val="Helvetica Neue"/>
        <family val="2"/>
      </rPr>
      <t>alicewilson@example.com</t>
    </r>
  </si>
  <si>
    <t>2019-10-10</t>
  </si>
  <si>
    <t>6187 Oak St</t>
  </si>
  <si>
    <t>January 08, 2022</t>
  </si>
  <si>
    <t>(690) 057-2095</t>
  </si>
  <si>
    <t>192 View St</t>
  </si>
  <si>
    <t>10-09-2001</t>
  </si>
  <si>
    <t>399.952.6805</t>
  </si>
  <si>
    <t>2681 View Ave</t>
  </si>
  <si>
    <r>
      <rPr>
        <u/>
        <sz val="10"/>
        <color indexed="8"/>
        <rFont val="Helvetica Neue"/>
        <family val="2"/>
      </rPr>
      <t>lindajohnson@example.com</t>
    </r>
  </si>
  <si>
    <t>2011-04-23</t>
  </si>
  <si>
    <t>6194 Pine St, Apt 632</t>
  </si>
  <si>
    <r>
      <rPr>
        <u/>
        <sz val="10"/>
        <color indexed="8"/>
        <rFont val="Helvetica Neue"/>
        <family val="2"/>
      </rPr>
      <t>sarawilson@example.com</t>
    </r>
  </si>
  <si>
    <t>(383) 580-3506</t>
  </si>
  <si>
    <t>2465 Pine Ln</t>
  </si>
  <si>
    <r>
      <rPr>
        <u/>
        <sz val="10"/>
        <color indexed="8"/>
        <rFont val="Helvetica Neue"/>
        <family val="2"/>
      </rPr>
      <t>janetaylor@test.com</t>
    </r>
  </si>
  <si>
    <t>January 17, 2012</t>
  </si>
  <si>
    <t>(296) 536-1705</t>
  </si>
  <si>
    <t>90 Elm Ln, Apt 219</t>
  </si>
  <si>
    <t xml:space="preserve">janejones at </t>
  </si>
  <si>
    <t>25-10-2013</t>
  </si>
  <si>
    <t>$64599</t>
  </si>
  <si>
    <t>633.180.6459</t>
  </si>
  <si>
    <t>2944 Cedar St, Apt 671</t>
  </si>
  <si>
    <r>
      <rPr>
        <sz val="10"/>
        <color indexed="8"/>
        <rFont val="Helvetica Neue"/>
        <family val="2"/>
      </rPr>
      <t xml:space="preserve">mariataylor at </t>
    </r>
    <r>
      <rPr>
        <u/>
        <sz val="10"/>
        <color indexed="8"/>
        <rFont val="Helvetica Neue"/>
        <family val="2"/>
      </rPr>
      <t>demo.net</t>
    </r>
  </si>
  <si>
    <t>30-11-2003</t>
  </si>
  <si>
    <t>3358 Oak Blvd</t>
  </si>
  <si>
    <r>
      <rPr>
        <u/>
        <sz val="10"/>
        <color indexed="8"/>
        <rFont val="Helvetica Neue"/>
        <family val="2"/>
      </rPr>
      <t>jamesjones@example.com</t>
    </r>
  </si>
  <si>
    <t>14-01-2003</t>
  </si>
  <si>
    <t>$13840</t>
  </si>
  <si>
    <t>218 Lake Ave, Apt 277</t>
  </si>
  <si>
    <t>06/04/2012</t>
  </si>
  <si>
    <t>(367) 091-0117</t>
  </si>
  <si>
    <t>8772 Oak St</t>
  </si>
  <si>
    <r>
      <rPr>
        <u/>
        <sz val="10"/>
        <color indexed="8"/>
        <rFont val="Helvetica Neue"/>
        <family val="2"/>
      </rPr>
      <t>jamesjohnson@example.com</t>
    </r>
  </si>
  <si>
    <t>21-10-2014</t>
  </si>
  <si>
    <t>9084 View St</t>
  </si>
  <si>
    <r>
      <rPr>
        <u/>
        <sz val="10"/>
        <color indexed="8"/>
        <rFont val="Helvetica Neue"/>
        <family val="2"/>
      </rPr>
      <t>alicethomas@example.com</t>
    </r>
  </si>
  <si>
    <t>$13056</t>
  </si>
  <si>
    <t>657.546.4655</t>
  </si>
  <si>
    <t>3724 View Ln, Apt 374</t>
  </si>
  <si>
    <r>
      <rPr>
        <sz val="10"/>
        <color indexed="8"/>
        <rFont val="Helvetica Neue"/>
        <family val="2"/>
      </rPr>
      <t xml:space="preserve">susanjohnson at </t>
    </r>
    <r>
      <rPr>
        <u/>
        <sz val="10"/>
        <color indexed="8"/>
        <rFont val="Helvetica Neue"/>
        <family val="2"/>
      </rPr>
      <t>test.com</t>
    </r>
  </si>
  <si>
    <t>06-07-2021</t>
  </si>
  <si>
    <t>757-720-0028</t>
  </si>
  <si>
    <t>7511 Pine Ave, Apt 563</t>
  </si>
  <si>
    <r>
      <rPr>
        <sz val="10"/>
        <color indexed="8"/>
        <rFont val="Helvetica Neue"/>
        <family val="2"/>
      </rPr>
      <t xml:space="preserve">jamesthomas at </t>
    </r>
    <r>
      <rPr>
        <u/>
        <sz val="10"/>
        <color indexed="8"/>
        <rFont val="Helvetica Neue"/>
        <family val="2"/>
      </rPr>
      <t>sample.org</t>
    </r>
  </si>
  <si>
    <t>781.758.7933</t>
  </si>
  <si>
    <t>9192 Cedar Dr, Apt 589</t>
  </si>
  <si>
    <r>
      <rPr>
        <u/>
        <sz val="10"/>
        <color indexed="8"/>
        <rFont val="Helvetica Neue"/>
        <family val="2"/>
      </rPr>
      <t>alicethomastest.com</t>
    </r>
  </si>
  <si>
    <t>2015-12-12</t>
  </si>
  <si>
    <t>435.383.2099</t>
  </si>
  <si>
    <t>5727 View Rd</t>
  </si>
  <si>
    <t>September 23, 2015</t>
  </si>
  <si>
    <t>(239) 154-8814</t>
  </si>
  <si>
    <t>7246 View Ln, Apt 852</t>
  </si>
  <si>
    <r>
      <rPr>
        <u/>
        <sz val="10"/>
        <color indexed="8"/>
        <rFont val="Helvetica Neue"/>
        <family val="2"/>
      </rPr>
      <t>johnmiller@example.com</t>
    </r>
  </si>
  <si>
    <t>8639 Pine Blvd, Apt 584</t>
  </si>
  <si>
    <r>
      <rPr>
        <u/>
        <sz val="10"/>
        <color indexed="8"/>
        <rFont val="Helvetica Neue"/>
        <family val="2"/>
      </rPr>
      <t>alicewilson@test.com</t>
    </r>
  </si>
  <si>
    <t>5602 Maple St, Apt 710</t>
  </si>
  <si>
    <r>
      <rPr>
        <u/>
        <sz val="10"/>
        <color indexed="8"/>
        <rFont val="Helvetica Neue"/>
        <family val="2"/>
      </rPr>
      <t>alicemoore@demo.net</t>
    </r>
  </si>
  <si>
    <t>November 16, 2000</t>
  </si>
  <si>
    <t>(562) 838-0641</t>
  </si>
  <si>
    <t>6785 Pine Ln, Apt 545</t>
  </si>
  <si>
    <t>Alice Davis</t>
  </si>
  <si>
    <r>
      <rPr>
        <u/>
        <sz val="10"/>
        <color indexed="8"/>
        <rFont val="Helvetica Neue"/>
        <family val="2"/>
      </rPr>
      <t>alicedavis@sample.org</t>
    </r>
  </si>
  <si>
    <t>2001-03-08</t>
  </si>
  <si>
    <t>974.242.8370</t>
  </si>
  <si>
    <t>robertdavis</t>
  </si>
  <si>
    <t>04-09-2011</t>
  </si>
  <si>
    <t>868.215.9187</t>
  </si>
  <si>
    <t>8129 Elm Dr, Apt 921</t>
  </si>
  <si>
    <r>
      <rPr>
        <u/>
        <sz val="10"/>
        <color indexed="8"/>
        <rFont val="Helvetica Neue"/>
        <family val="2"/>
      </rPr>
      <t>johnsmith@sample.org</t>
    </r>
  </si>
  <si>
    <t>17-03-2001</t>
  </si>
  <si>
    <t>643.613.7512</t>
  </si>
  <si>
    <t>873 Hill Ave, Apt 671</t>
  </si>
  <si>
    <r>
      <rPr>
        <u/>
        <sz val="10"/>
        <color indexed="8"/>
        <rFont val="Helvetica Neue"/>
        <family val="2"/>
      </rPr>
      <t>johnthomas@demo.net</t>
    </r>
  </si>
  <si>
    <t>769-449-7427</t>
  </si>
  <si>
    <t>7969 Lake Dr, Apt 163</t>
  </si>
  <si>
    <t>July 26, 2021</t>
  </si>
  <si>
    <t>3262 Maple Rd</t>
  </si>
  <si>
    <r>
      <rPr>
        <u/>
        <sz val="10"/>
        <color indexed="8"/>
        <rFont val="Helvetica Neue"/>
        <family val="2"/>
      </rPr>
      <t>davidmoore@test.com</t>
    </r>
  </si>
  <si>
    <t>2001-05-04</t>
  </si>
  <si>
    <t>$3351</t>
  </si>
  <si>
    <t>1165 Cedar Ln</t>
  </si>
  <si>
    <t>2021-01-13</t>
  </si>
  <si>
    <t>1.8/5</t>
  </si>
  <si>
    <t>395-672-1251</t>
  </si>
  <si>
    <t>3646 Lake Ave, Apt 468</t>
  </si>
  <si>
    <r>
      <rPr>
        <u/>
        <sz val="10"/>
        <color indexed="8"/>
        <rFont val="Helvetica Neue"/>
        <family val="2"/>
      </rPr>
      <t>davidbrowndemo.net</t>
    </r>
  </si>
  <si>
    <t>July 10, 2004</t>
  </si>
  <si>
    <t>$119625</t>
  </si>
  <si>
    <t>(931) 494-9411</t>
  </si>
  <si>
    <t>4302 Cedar Ln, Apt 49</t>
  </si>
  <si>
    <r>
      <rPr>
        <u/>
        <sz val="10"/>
        <color indexed="8"/>
        <rFont val="Helvetica Neue"/>
        <family val="2"/>
      </rPr>
      <t>robertmoore@test.com</t>
    </r>
  </si>
  <si>
    <t>$3149</t>
  </si>
  <si>
    <t>912.333.8451</t>
  </si>
  <si>
    <t>1540 Hill Dr</t>
  </si>
  <si>
    <r>
      <rPr>
        <u/>
        <sz val="10"/>
        <color indexed="8"/>
        <rFont val="Helvetica Neue"/>
        <family val="2"/>
      </rPr>
      <t>mariajonesexample.com</t>
    </r>
  </si>
  <si>
    <t>$2201</t>
  </si>
  <si>
    <t>251 Cedar St</t>
  </si>
  <si>
    <r>
      <rPr>
        <u/>
        <sz val="10"/>
        <color indexed="8"/>
        <rFont val="Helvetica Neue"/>
        <family val="2"/>
      </rPr>
      <t>miketaylor@demo.net</t>
    </r>
  </si>
  <si>
    <t>May 01, 2023</t>
  </si>
  <si>
    <t>$130280</t>
  </si>
  <si>
    <t>4885 Hill Ave</t>
  </si>
  <si>
    <r>
      <rPr>
        <u/>
        <sz val="10"/>
        <color indexed="8"/>
        <rFont val="Helvetica Neue"/>
        <family val="2"/>
      </rPr>
      <t>sarabrown@example.com</t>
    </r>
  </si>
  <si>
    <t>(534) 082-8704</t>
  </si>
  <si>
    <t>8173 Elm Dr</t>
  </si>
  <si>
    <r>
      <rPr>
        <sz val="10"/>
        <color indexed="8"/>
        <rFont val="Helvetica Neue"/>
        <family val="2"/>
      </rPr>
      <t xml:space="preserve">mariataylor at </t>
    </r>
    <r>
      <rPr>
        <u/>
        <sz val="10"/>
        <color indexed="8"/>
        <rFont val="Helvetica Neue"/>
        <family val="2"/>
      </rPr>
      <t>test.com</t>
    </r>
  </si>
  <si>
    <t>10/11/2012</t>
  </si>
  <si>
    <t>(263) 842-6425</t>
  </si>
  <si>
    <t>6209 Hill Ln</t>
  </si>
  <si>
    <r>
      <rPr>
        <u/>
        <sz val="10"/>
        <color indexed="8"/>
        <rFont val="Helvetica Neue"/>
        <family val="2"/>
      </rPr>
      <t>bobbrown@sample.org</t>
    </r>
  </si>
  <si>
    <t>March 03, 2008</t>
  </si>
  <si>
    <t>$89438</t>
  </si>
  <si>
    <t>4101 Cedar St</t>
  </si>
  <si>
    <t>01/29/2001</t>
  </si>
  <si>
    <t>(945) 772-6962</t>
  </si>
  <si>
    <t>6184 Elm Rd, Apt 538</t>
  </si>
  <si>
    <r>
      <rPr>
        <u/>
        <sz val="10"/>
        <color indexed="8"/>
        <rFont val="Helvetica Neue"/>
        <family val="2"/>
      </rPr>
      <t>bobjohnson@example.com</t>
    </r>
  </si>
  <si>
    <t>2011-11-28</t>
  </si>
  <si>
    <t>$12187</t>
  </si>
  <si>
    <t>422 Cedar Blvd, Apt 42</t>
  </si>
  <si>
    <r>
      <rPr>
        <u/>
        <sz val="10"/>
        <color indexed="8"/>
        <rFont val="Helvetica Neue"/>
        <family val="2"/>
      </rPr>
      <t>mariawilson@example.com</t>
    </r>
  </si>
  <si>
    <t>2007.12.27</t>
  </si>
  <si>
    <t>730.664.4255</t>
  </si>
  <si>
    <t>7255 Maple Ln</t>
  </si>
  <si>
    <t>2008-11-20</t>
  </si>
  <si>
    <t>(384) 983-8422</t>
  </si>
  <si>
    <t>2364 Maple Blvd, Apt 356</t>
  </si>
  <si>
    <r>
      <rPr>
        <u/>
        <sz val="10"/>
        <color indexed="8"/>
        <rFont val="Helvetica Neue"/>
        <family val="2"/>
      </rPr>
      <t>jamesdavis@example.com</t>
    </r>
  </si>
  <si>
    <t>2022.12.23</t>
  </si>
  <si>
    <t>$102409</t>
  </si>
  <si>
    <t>1524 Maple Blvd</t>
  </si>
  <si>
    <t>660-335-2204</t>
  </si>
  <si>
    <t>9527 View Dr</t>
  </si>
  <si>
    <t>08/12/2000</t>
  </si>
  <si>
    <t>(633) 604-9660</t>
  </si>
  <si>
    <t>315 Oak Rd</t>
  </si>
  <si>
    <t>patriciamiller</t>
  </si>
  <si>
    <t>11/05/2018</t>
  </si>
  <si>
    <t>968.586.7362</t>
  </si>
  <si>
    <t>3662 Cedar Dr</t>
  </si>
  <si>
    <t>12/19/2019</t>
  </si>
  <si>
    <t>$88518</t>
  </si>
  <si>
    <t>$3313</t>
  </si>
  <si>
    <t>8726 Lake Ave</t>
  </si>
  <si>
    <t>Patricia Miller</t>
  </si>
  <si>
    <r>
      <rPr>
        <u/>
        <sz val="10"/>
        <color indexed="8"/>
        <rFont val="Helvetica Neue"/>
        <family val="2"/>
      </rPr>
      <t>patriciamiller@sample.org</t>
    </r>
  </si>
  <si>
    <t>09/29/2016</t>
  </si>
  <si>
    <t>$12712</t>
  </si>
  <si>
    <t>909.296.2403</t>
  </si>
  <si>
    <t>8444 Hill Dr</t>
  </si>
  <si>
    <t>2013-12-20</t>
  </si>
  <si>
    <t>$12628</t>
  </si>
  <si>
    <t>4543 Pine St</t>
  </si>
  <si>
    <t>2016-02-26</t>
  </si>
  <si>
    <t>(280) 902-3457</t>
  </si>
  <si>
    <t>5112 Elm Blvd</t>
  </si>
  <si>
    <r>
      <rPr>
        <u/>
        <sz val="10"/>
        <color indexed="8"/>
        <rFont val="Helvetica Neue"/>
        <family val="2"/>
      </rPr>
      <t>robertjones@example.com</t>
    </r>
  </si>
  <si>
    <t>01/07/2021</t>
  </si>
  <si>
    <t>$17284</t>
  </si>
  <si>
    <t>772.848.1677</t>
  </si>
  <si>
    <t>7084 Hill Ln</t>
  </si>
  <si>
    <t>February 23, 2021</t>
  </si>
  <si>
    <t>$147492</t>
  </si>
  <si>
    <t>255-004-7939</t>
  </si>
  <si>
    <t>4389 Elm Dr, Apt 803</t>
  </si>
  <si>
    <r>
      <rPr>
        <u/>
        <sz val="10"/>
        <color indexed="8"/>
        <rFont val="Helvetica Neue"/>
        <family val="2"/>
      </rPr>
      <t>lindataylor@test.com</t>
    </r>
  </si>
  <si>
    <t>October 03, 2014</t>
  </si>
  <si>
    <t>(841) 740-0459</t>
  </si>
  <si>
    <t>6374 View Ln</t>
  </si>
  <si>
    <r>
      <rPr>
        <u/>
        <sz val="10"/>
        <color indexed="8"/>
        <rFont val="Helvetica Neue"/>
        <family val="2"/>
      </rPr>
      <t>mariasmith@sample.org</t>
    </r>
  </si>
  <si>
    <t>1766 Oak St, Apt 342</t>
  </si>
  <si>
    <t>January 23, 2018</t>
  </si>
  <si>
    <t>$7889</t>
  </si>
  <si>
    <t>2335 Maple Blvd</t>
  </si>
  <si>
    <r>
      <rPr>
        <sz val="10"/>
        <color indexed="8"/>
        <rFont val="Helvetica Neue"/>
        <family val="2"/>
      </rPr>
      <t xml:space="preserve">mariasmith at </t>
    </r>
    <r>
      <rPr>
        <u/>
        <sz val="10"/>
        <color indexed="8"/>
        <rFont val="Helvetica Neue"/>
        <family val="2"/>
      </rPr>
      <t>sample.org</t>
    </r>
  </si>
  <si>
    <t>September 27, 2001</t>
  </si>
  <si>
    <t>593-684-1255</t>
  </si>
  <si>
    <t xml:space="preserve">jamesmiller at </t>
  </si>
  <si>
    <t>2020.10.28</t>
  </si>
  <si>
    <t>$1552</t>
  </si>
  <si>
    <t>3133 View Ave</t>
  </si>
  <si>
    <t>Jane Smith</t>
  </si>
  <si>
    <t>318-790-5645</t>
  </si>
  <si>
    <t>6356 Pine Dr, Apt 849</t>
  </si>
  <si>
    <t>2004-08-30</t>
  </si>
  <si>
    <t>633-530-3343</t>
  </si>
  <si>
    <t>964 Pine St, Apt 599</t>
  </si>
  <si>
    <t>Sara Miller</t>
  </si>
  <si>
    <r>
      <rPr>
        <u/>
        <sz val="10"/>
        <color indexed="8"/>
        <rFont val="Helvetica Neue"/>
        <family val="2"/>
      </rPr>
      <t>saramiller@sample.org</t>
    </r>
  </si>
  <si>
    <t>February 16, 2018</t>
  </si>
  <si>
    <t>(985) 403-8060</t>
  </si>
  <si>
    <t>9653 Maple Rd</t>
  </si>
  <si>
    <r>
      <rPr>
        <u/>
        <sz val="10"/>
        <color indexed="8"/>
        <rFont val="Helvetica Neue"/>
        <family val="2"/>
      </rPr>
      <t>davidmiller@sample.org</t>
    </r>
  </si>
  <si>
    <t>7265 Hill Dr</t>
  </si>
  <si>
    <r>
      <rPr>
        <u/>
        <sz val="10"/>
        <color indexed="8"/>
        <rFont val="Helvetica Neue"/>
        <family val="2"/>
      </rPr>
      <t>roberttaylor@demo.net</t>
    </r>
  </si>
  <si>
    <t>January 16, 2000</t>
  </si>
  <si>
    <t>994.317.4708</t>
  </si>
  <si>
    <t>7185 Lake Rd</t>
  </si>
  <si>
    <r>
      <rPr>
        <u/>
        <sz val="10"/>
        <color indexed="8"/>
        <rFont val="Helvetica Neue"/>
        <family val="2"/>
      </rPr>
      <t>alicejones@sample.org</t>
    </r>
  </si>
  <si>
    <t>02/05/2019</t>
  </si>
  <si>
    <t>(402) 676-3407</t>
  </si>
  <si>
    <t>691 Lake St</t>
  </si>
  <si>
    <r>
      <rPr>
        <u/>
        <sz val="10"/>
        <color indexed="8"/>
        <rFont val="Helvetica Neue"/>
        <family val="2"/>
      </rPr>
      <t>saramiller@test.com</t>
    </r>
  </si>
  <si>
    <t>(721) 335-7462</t>
  </si>
  <si>
    <t>6390 Lake Ln, Apt 60</t>
  </si>
  <si>
    <t>alicejohnson</t>
  </si>
  <si>
    <t>2010-08-01</t>
  </si>
  <si>
    <t>773 Pine Dr</t>
  </si>
  <si>
    <t>2013-05-06</t>
  </si>
  <si>
    <t>5762 Cedar St</t>
  </si>
  <si>
    <t>02/09/2002</t>
  </si>
  <si>
    <t>(523) 292-5387</t>
  </si>
  <si>
    <t>3909 Hill Ave, Apt 739</t>
  </si>
  <si>
    <t>May 24, 2006</t>
  </si>
  <si>
    <t>$17786</t>
  </si>
  <si>
    <t>411.612.6682</t>
  </si>
  <si>
    <t>4188 View Ln</t>
  </si>
  <si>
    <t>February 21, 2008</t>
  </si>
  <si>
    <t>(444) 047-4249</t>
  </si>
  <si>
    <t>3988 Oak Ave, Apt 23</t>
  </si>
  <si>
    <r>
      <rPr>
        <u/>
        <sz val="10"/>
        <color indexed="8"/>
        <rFont val="Helvetica Neue"/>
        <family val="2"/>
      </rPr>
      <t>davidmoore@example.com</t>
    </r>
  </si>
  <si>
    <t>2020.11.14</t>
  </si>
  <si>
    <t>2234 Elm Ave, Apt 442</t>
  </si>
  <si>
    <r>
      <rPr>
        <u/>
        <sz val="10"/>
        <color indexed="8"/>
        <rFont val="Helvetica Neue"/>
        <family val="2"/>
      </rPr>
      <t>susanwilliams@example.com</t>
    </r>
  </si>
  <si>
    <t>16-11-2011</t>
  </si>
  <si>
    <t>9599 View Ln, Apt 322</t>
  </si>
  <si>
    <t>September 12, 2008</t>
  </si>
  <si>
    <t>$37291</t>
  </si>
  <si>
    <t>377-778-6828</t>
  </si>
  <si>
    <t>6088 Elm Rd, Apt 201</t>
  </si>
  <si>
    <t>Robert Moore</t>
  </si>
  <si>
    <t>December 11, 2011</t>
  </si>
  <si>
    <t>$14824</t>
  </si>
  <si>
    <t>8428 View Rd</t>
  </si>
  <si>
    <t>805-862-7025</t>
  </si>
  <si>
    <t>3564 Hill Dr</t>
  </si>
  <si>
    <r>
      <rPr>
        <u/>
        <sz val="10"/>
        <color indexed="8"/>
        <rFont val="Helvetica Neue"/>
        <family val="2"/>
      </rPr>
      <t>alicedavis@example.com</t>
    </r>
  </si>
  <si>
    <t>6280 Cedar Dr</t>
  </si>
  <si>
    <t>John Smith</t>
  </si>
  <si>
    <t>07-12-2021</t>
  </si>
  <si>
    <t>7787 Hill Rd</t>
  </si>
  <si>
    <t>October 01, 2009</t>
  </si>
  <si>
    <t>$49470</t>
  </si>
  <si>
    <t>901 Pine Blvd</t>
  </si>
  <si>
    <t>2002-09-09</t>
  </si>
  <si>
    <t>8585 Lake Ln</t>
  </si>
  <si>
    <t>Robert Miller</t>
  </si>
  <si>
    <t>317-857-9882</t>
  </si>
  <si>
    <t>2760 Pine Ave, Apt 235</t>
  </si>
  <si>
    <t>988-568-4981</t>
  </si>
  <si>
    <t>8184 Cedar Ln</t>
  </si>
  <si>
    <t>200 Pine St, Apt 642</t>
  </si>
  <si>
    <r>
      <rPr>
        <u/>
        <sz val="10"/>
        <color indexed="8"/>
        <rFont val="Helvetica Neue"/>
        <family val="2"/>
      </rPr>
      <t>mariasmith@demo.net</t>
    </r>
  </si>
  <si>
    <t>09/15/2001</t>
  </si>
  <si>
    <t>555.896.5803</t>
  </si>
  <si>
    <t>4314 Pine St, Apt 742</t>
  </si>
  <si>
    <r>
      <rPr>
        <u/>
        <sz val="10"/>
        <color indexed="8"/>
        <rFont val="Helvetica Neue"/>
        <family val="2"/>
      </rPr>
      <t>mariadavis@example.com</t>
    </r>
  </si>
  <si>
    <t>2020-12-11</t>
  </si>
  <si>
    <t>4406 Lake St</t>
  </si>
  <si>
    <r>
      <rPr>
        <u/>
        <sz val="10"/>
        <color indexed="8"/>
        <rFont val="Helvetica Neue"/>
        <family val="2"/>
      </rPr>
      <t>patriciasmith@sample.org</t>
    </r>
  </si>
  <si>
    <t>2013-09-16</t>
  </si>
  <si>
    <t>(945) 610-3260</t>
  </si>
  <si>
    <t>5781 Maple Ave</t>
  </si>
  <si>
    <r>
      <rPr>
        <u/>
        <sz val="10"/>
        <color indexed="8"/>
        <rFont val="Helvetica Neue"/>
        <family val="2"/>
      </rPr>
      <t>bobwilson@sample.org</t>
    </r>
  </si>
  <si>
    <t>$127399</t>
  </si>
  <si>
    <t>$12071</t>
  </si>
  <si>
    <t>(245) 555-0079</t>
  </si>
  <si>
    <t>4118 Pine Dr, Apt 933</t>
  </si>
  <si>
    <r>
      <rPr>
        <u/>
        <sz val="10"/>
        <color indexed="8"/>
        <rFont val="Helvetica Neue"/>
        <family val="2"/>
      </rPr>
      <t>janewilliams@demo.net</t>
    </r>
  </si>
  <si>
    <t>09-09-2004</t>
  </si>
  <si>
    <t>1752 Elm Ln</t>
  </si>
  <si>
    <r>
      <rPr>
        <u/>
        <sz val="10"/>
        <color indexed="8"/>
        <rFont val="Helvetica Neue"/>
        <family val="2"/>
      </rPr>
      <t>janetaylor@sample.org</t>
    </r>
  </si>
  <si>
    <t>April 19, 2021</t>
  </si>
  <si>
    <t>$3715</t>
  </si>
  <si>
    <t>4587 View Ave</t>
  </si>
  <si>
    <t>06/25/2010</t>
  </si>
  <si>
    <t>646-711-5397</t>
  </si>
  <si>
    <t>2597 Pine Blvd</t>
  </si>
  <si>
    <r>
      <rPr>
        <u/>
        <sz val="10"/>
        <color indexed="8"/>
        <rFont val="Helvetica Neue"/>
        <family val="2"/>
      </rPr>
      <t>roberttaylor@test.com</t>
    </r>
  </si>
  <si>
    <t>February 04, 2007</t>
  </si>
  <si>
    <t>$10138</t>
  </si>
  <si>
    <t>1311 Oak Ln</t>
  </si>
  <si>
    <r>
      <rPr>
        <u/>
        <sz val="10"/>
        <color indexed="8"/>
        <rFont val="Helvetica Neue"/>
        <family val="2"/>
      </rPr>
      <t>davidanderson@test.com</t>
    </r>
  </si>
  <si>
    <t>20-04-2010</t>
  </si>
  <si>
    <t>$43426</t>
  </si>
  <si>
    <t>$7941</t>
  </si>
  <si>
    <t>457.211.8899</t>
  </si>
  <si>
    <r>
      <rPr>
        <u/>
        <sz val="10"/>
        <color indexed="8"/>
        <rFont val="Helvetica Neue"/>
        <family val="2"/>
      </rPr>
      <t>johntaylor@test.com</t>
    </r>
  </si>
  <si>
    <t>2008-01-07</t>
  </si>
  <si>
    <t>(941) 996-2120</t>
  </si>
  <si>
    <t>626 Pine Ave</t>
  </si>
  <si>
    <r>
      <rPr>
        <sz val="10"/>
        <color indexed="8"/>
        <rFont val="Helvetica Neue"/>
        <family val="2"/>
      </rPr>
      <t xml:space="preserve">bobbrown at </t>
    </r>
    <r>
      <rPr>
        <u/>
        <sz val="10"/>
        <color indexed="8"/>
        <rFont val="Helvetica Neue"/>
        <family val="2"/>
      </rPr>
      <t>test.com</t>
    </r>
  </si>
  <si>
    <t>March 22, 2008</t>
  </si>
  <si>
    <t>598-015-1463</t>
  </si>
  <si>
    <r>
      <rPr>
        <u/>
        <sz val="10"/>
        <color indexed="8"/>
        <rFont val="Helvetica Neue"/>
        <family val="2"/>
      </rPr>
      <t>lindadavis@sample.org</t>
    </r>
  </si>
  <si>
    <t>10/18/2000</t>
  </si>
  <si>
    <t>$17940</t>
  </si>
  <si>
    <t>(542) 850-9799</t>
  </si>
  <si>
    <t>2625 View Ave, Apt 442</t>
  </si>
  <si>
    <t>$127363</t>
  </si>
  <si>
    <t>872-700-8868</t>
  </si>
  <si>
    <t>9615 Maple Blvd</t>
  </si>
  <si>
    <r>
      <rPr>
        <u/>
        <sz val="10"/>
        <color indexed="8"/>
        <rFont val="Helvetica Neue"/>
        <family val="2"/>
      </rPr>
      <t>susandavis@demo.net</t>
    </r>
  </si>
  <si>
    <t>(636) 706-8271</t>
  </si>
  <si>
    <t>8091 Oak Blvd, Apt 586</t>
  </si>
  <si>
    <t>April 15, 2006</t>
  </si>
  <si>
    <t>5888 Hill Ave, Apt 52</t>
  </si>
  <si>
    <t>Jane Wilson</t>
  </si>
  <si>
    <t>janewilson</t>
  </si>
  <si>
    <t>05/10/2002</t>
  </si>
  <si>
    <t>675.930.1543</t>
  </si>
  <si>
    <t>318 Lake Blvd</t>
  </si>
  <si>
    <t>June 28, 2013</t>
  </si>
  <si>
    <t>692.258.3349</t>
  </si>
  <si>
    <t>8468 Hill St</t>
  </si>
  <si>
    <r>
      <rPr>
        <sz val="10"/>
        <color indexed="8"/>
        <rFont val="Helvetica Neue"/>
        <family val="2"/>
      </rPr>
      <t xml:space="preserve">bobsmith at </t>
    </r>
    <r>
      <rPr>
        <u/>
        <sz val="10"/>
        <color indexed="8"/>
        <rFont val="Helvetica Neue"/>
        <family val="2"/>
      </rPr>
      <t>test.com</t>
    </r>
  </si>
  <si>
    <t>19-09-2012</t>
  </si>
  <si>
    <t>$10761</t>
  </si>
  <si>
    <t>1559 Pine Ave, Apt 148</t>
  </si>
  <si>
    <t>249.744.4214</t>
  </si>
  <si>
    <t>8471 Hill Ave</t>
  </si>
  <si>
    <r>
      <rPr>
        <u/>
        <sz val="10"/>
        <color indexed="8"/>
        <rFont val="Helvetica Neue"/>
        <family val="2"/>
      </rPr>
      <t>mikewilson@demo.net</t>
    </r>
  </si>
  <si>
    <t>10/18/2008</t>
  </si>
  <si>
    <t>857-282-6584</t>
  </si>
  <si>
    <t>569 Lake Blvd</t>
  </si>
  <si>
    <t>David Johnson</t>
  </si>
  <si>
    <t>21-12-2007</t>
  </si>
  <si>
    <t>4800 Cedar Ln, Apt 183</t>
  </si>
  <si>
    <t>06/12/2015</t>
  </si>
  <si>
    <t>4695 Lake Ave</t>
  </si>
  <si>
    <r>
      <rPr>
        <u/>
        <sz val="10"/>
        <color indexed="8"/>
        <rFont val="Helvetica Neue"/>
        <family val="2"/>
      </rPr>
      <t>lindasmith@demo.net</t>
    </r>
  </si>
  <si>
    <t>2007.11.10</t>
  </si>
  <si>
    <t>953.594.3882</t>
  </si>
  <si>
    <t>9380 Cedar Blvd</t>
  </si>
  <si>
    <r>
      <rPr>
        <u/>
        <sz val="10"/>
        <color indexed="8"/>
        <rFont val="Helvetica Neue"/>
        <family val="2"/>
      </rPr>
      <t>susananderson@demo.net</t>
    </r>
  </si>
  <si>
    <t>2000-12-01</t>
  </si>
  <si>
    <t>5233 Maple Rd, Apt 684</t>
  </si>
  <si>
    <t>lindajones</t>
  </si>
  <si>
    <t>2020.10.11</t>
  </si>
  <si>
    <t>$19652</t>
  </si>
  <si>
    <t>497-392-6230</t>
  </si>
  <si>
    <t>8699 Pine Dr, Apt 459</t>
  </si>
  <si>
    <t>July 11, 2017</t>
  </si>
  <si>
    <t>(283) 003-5653</t>
  </si>
  <si>
    <r>
      <rPr>
        <u/>
        <sz val="10"/>
        <color indexed="8"/>
        <rFont val="Helvetica Neue"/>
        <family val="2"/>
      </rPr>
      <t>alicesmith@sample.org</t>
    </r>
  </si>
  <si>
    <t>15-11-2004</t>
  </si>
  <si>
    <t>$136509</t>
  </si>
  <si>
    <t>8594 Hill Dr</t>
  </si>
  <si>
    <t>2011-02-21</t>
  </si>
  <si>
    <t>542-130-2808</t>
  </si>
  <si>
    <t>2861 Oak Rd</t>
  </si>
  <si>
    <t>779.515.2029</t>
  </si>
  <si>
    <t>1649 Maple Blvd</t>
  </si>
  <si>
    <r>
      <rPr>
        <u/>
        <sz val="10"/>
        <color indexed="8"/>
        <rFont val="Helvetica Neue"/>
        <family val="2"/>
      </rPr>
      <t>mikedavis@sample.org</t>
    </r>
  </si>
  <si>
    <t>10/03/2000</t>
  </si>
  <si>
    <t>$66390</t>
  </si>
  <si>
    <t>$7820</t>
  </si>
  <si>
    <t>857-010-3806</t>
  </si>
  <si>
    <t>4682 Hill Ave</t>
  </si>
  <si>
    <t>August 03, 2023</t>
  </si>
  <si>
    <t>$6043</t>
  </si>
  <si>
    <t>1697 Elm Ln, Apt 57</t>
  </si>
  <si>
    <t>11/09/2021</t>
  </si>
  <si>
    <t>875-370-7842</t>
  </si>
  <si>
    <t>3378 Elm St</t>
  </si>
  <si>
    <t>04/13/2021</t>
  </si>
  <si>
    <t>225-663-8999</t>
  </si>
  <si>
    <t>1928 View Blvd</t>
  </si>
  <si>
    <r>
      <rPr>
        <u/>
        <sz val="10"/>
        <color indexed="8"/>
        <rFont val="Helvetica Neue"/>
        <family val="2"/>
      </rPr>
      <t>patriciawilson@demo.net</t>
    </r>
  </si>
  <si>
    <t>$89447</t>
  </si>
  <si>
    <t>1544 Lake Ln</t>
  </si>
  <si>
    <t>30/05/2019</t>
  </si>
  <si>
    <t>768 Oak Blvd, Apt 330</t>
  </si>
  <si>
    <r>
      <rPr>
        <u/>
        <sz val="10"/>
        <color indexed="8"/>
        <rFont val="Helvetica Neue"/>
        <family val="2"/>
      </rPr>
      <t>bobthomas@sample.org</t>
    </r>
  </si>
  <si>
    <t>08/16/2018</t>
  </si>
  <si>
    <t>(468) 214-1067</t>
  </si>
  <si>
    <t>739 Hill Ave</t>
  </si>
  <si>
    <t xml:space="preserve">lindadavis at </t>
  </si>
  <si>
    <t>January 30, 2019</t>
  </si>
  <si>
    <t>$46140</t>
  </si>
  <si>
    <t>$3859</t>
  </si>
  <si>
    <t>6112 Maple Ave</t>
  </si>
  <si>
    <t>sarajones</t>
  </si>
  <si>
    <t>7529 Lake Blvd</t>
  </si>
  <si>
    <r>
      <rPr>
        <u/>
        <sz val="10"/>
        <color indexed="8"/>
        <rFont val="Helvetica Neue"/>
        <family val="2"/>
      </rPr>
      <t>sarajones@demo.net</t>
    </r>
  </si>
  <si>
    <t>22/11/2015</t>
  </si>
  <si>
    <t>444-024-8735</t>
  </si>
  <si>
    <t>5312 Maple Ave, Apt 403</t>
  </si>
  <si>
    <t>susanwilliams</t>
  </si>
  <si>
    <t>June 03, 2006</t>
  </si>
  <si>
    <t>$17961</t>
  </si>
  <si>
    <t>645.763.5954</t>
  </si>
  <si>
    <t>581 Hill Dr</t>
  </si>
  <si>
    <r>
      <rPr>
        <u/>
        <sz val="10"/>
        <color indexed="8"/>
        <rFont val="Helvetica Neue"/>
        <family val="2"/>
      </rPr>
      <t>susanmiller@sample.org</t>
    </r>
  </si>
  <si>
    <t>03/06/2015</t>
  </si>
  <si>
    <t>(657) 458-2219</t>
  </si>
  <si>
    <t>5653 Maple Rd</t>
  </si>
  <si>
    <r>
      <rPr>
        <u/>
        <sz val="10"/>
        <color indexed="8"/>
        <rFont val="Helvetica Neue"/>
        <family val="2"/>
      </rPr>
      <t>mikemoore@sample.org</t>
    </r>
  </si>
  <si>
    <t>13-04-2017</t>
  </si>
  <si>
    <t>806-442-8743</t>
  </si>
  <si>
    <t>4430 Pine Ave</t>
  </si>
  <si>
    <r>
      <rPr>
        <u/>
        <sz val="10"/>
        <color indexed="8"/>
        <rFont val="Helvetica Neue"/>
        <family val="2"/>
      </rPr>
      <t>lindabrown@example.com</t>
    </r>
  </si>
  <si>
    <t>2005-02-10</t>
  </si>
  <si>
    <t>$16086</t>
  </si>
  <si>
    <t>6832 Lake Blvd</t>
  </si>
  <si>
    <t>01/28/2023</t>
  </si>
  <si>
    <t>$82554</t>
  </si>
  <si>
    <t>$1895</t>
  </si>
  <si>
    <t>3651 Cedar St</t>
  </si>
  <si>
    <r>
      <rPr>
        <u/>
        <sz val="10"/>
        <color indexed="8"/>
        <rFont val="Helvetica Neue"/>
        <family val="2"/>
      </rPr>
      <t>patriciajones@sample.org</t>
    </r>
  </si>
  <si>
    <t>October 06, 2015</t>
  </si>
  <si>
    <t>$14698</t>
  </si>
  <si>
    <t>4866 Pine Dr</t>
  </si>
  <si>
    <t>2000.11.19</t>
  </si>
  <si>
    <t>9418 Oak Dr</t>
  </si>
  <si>
    <r>
      <rPr>
        <sz val="10"/>
        <color indexed="8"/>
        <rFont val="Helvetica Neue"/>
        <family val="2"/>
      </rPr>
      <t xml:space="preserve">robertwilson at </t>
    </r>
    <r>
      <rPr>
        <u/>
        <sz val="10"/>
        <color indexed="8"/>
        <rFont val="Helvetica Neue"/>
        <family val="2"/>
      </rPr>
      <t>sample.org</t>
    </r>
  </si>
  <si>
    <t>11-02-2013</t>
  </si>
  <si>
    <t>5184 Hill Ln, Apt 430</t>
  </si>
  <si>
    <r>
      <rPr>
        <u/>
        <sz val="10"/>
        <color indexed="8"/>
        <rFont val="Helvetica Neue"/>
        <family val="2"/>
      </rPr>
      <t>davidwilliams@test.com</t>
    </r>
  </si>
  <si>
    <t>08/07/2019</t>
  </si>
  <si>
    <t>1542 Elm Blvd</t>
  </si>
  <si>
    <t>Linda Johnson</t>
  </si>
  <si>
    <t>lindajohnson</t>
  </si>
  <si>
    <t>$4933</t>
  </si>
  <si>
    <t>(601) 566-1562</t>
  </si>
  <si>
    <t>4192 View Ave</t>
  </si>
  <si>
    <r>
      <rPr>
        <u/>
        <sz val="10"/>
        <color indexed="8"/>
        <rFont val="Helvetica Neue"/>
        <family val="2"/>
      </rPr>
      <t>mikethomastest.com</t>
    </r>
  </si>
  <si>
    <t>April 03, 2014</t>
  </si>
  <si>
    <t>$96286</t>
  </si>
  <si>
    <t>5176 Hill Rd</t>
  </si>
  <si>
    <t>Linda Brown</t>
  </si>
  <si>
    <t>February 25, 2012</t>
  </si>
  <si>
    <t>6096 Maple Dr</t>
  </si>
  <si>
    <t>Jane Johnson</t>
  </si>
  <si>
    <r>
      <rPr>
        <u/>
        <sz val="10"/>
        <color indexed="8"/>
        <rFont val="Helvetica Neue"/>
        <family val="2"/>
      </rPr>
      <t>janejohnson@example.com</t>
    </r>
  </si>
  <si>
    <t>January 01, 2001</t>
  </si>
  <si>
    <t>278-607-5907</t>
  </si>
  <si>
    <t>8338 Elm St</t>
  </si>
  <si>
    <t xml:space="preserve">susanbrown at </t>
  </si>
  <si>
    <t>16/11/2011</t>
  </si>
  <si>
    <t>$73580</t>
  </si>
  <si>
    <t>479.316.5850</t>
  </si>
  <si>
    <t>680 View Ave, Apt 401</t>
  </si>
  <si>
    <t>2007-07-24</t>
  </si>
  <si>
    <t>2644 Lake Dr</t>
  </si>
  <si>
    <r>
      <rPr>
        <u/>
        <sz val="10"/>
        <color indexed="8"/>
        <rFont val="Helvetica Neue"/>
        <family val="2"/>
      </rPr>
      <t>karenjohnson@test.com</t>
    </r>
  </si>
  <si>
    <t>2001-04-01</t>
  </si>
  <si>
    <t>3044 Maple Blvd</t>
  </si>
  <si>
    <t>12-10-2006</t>
  </si>
  <si>
    <t>953.864.6213</t>
  </si>
  <si>
    <t>8313 Maple Blvd, Apt 77</t>
  </si>
  <si>
    <t>February 25, 2001</t>
  </si>
  <si>
    <t>(784) 573-5875</t>
  </si>
  <si>
    <t>2119 Hill Ave, Apt 171</t>
  </si>
  <si>
    <r>
      <rPr>
        <u/>
        <sz val="10"/>
        <color indexed="8"/>
        <rFont val="Helvetica Neue"/>
        <family val="2"/>
      </rPr>
      <t>alicemiller@sample.org</t>
    </r>
  </si>
  <si>
    <t>2003-10-18</t>
  </si>
  <si>
    <t>(458) 205-5507</t>
  </si>
  <si>
    <t>1293 Oak St</t>
  </si>
  <si>
    <t xml:space="preserve">susanwilson at </t>
  </si>
  <si>
    <t>05/09/2017</t>
  </si>
  <si>
    <t>$72328</t>
  </si>
  <si>
    <t>875-553-1707</t>
  </si>
  <si>
    <t>3574 Maple Blvd</t>
  </si>
  <si>
    <t>09/09/2005</t>
  </si>
  <si>
    <t>(878) 338-6903</t>
  </si>
  <si>
    <t>8291 Oak Blvd</t>
  </si>
  <si>
    <r>
      <rPr>
        <u/>
        <sz val="10"/>
        <color indexed="8"/>
        <rFont val="Helvetica Neue"/>
        <family val="2"/>
      </rPr>
      <t>janethomas@sample.org</t>
    </r>
  </si>
  <si>
    <t>2006.10.18</t>
  </si>
  <si>
    <t>$91776</t>
  </si>
  <si>
    <t>$11166</t>
  </si>
  <si>
    <t>334.957.6748</t>
  </si>
  <si>
    <t>6941 Hill Blvd</t>
  </si>
  <si>
    <r>
      <rPr>
        <u/>
        <sz val="10"/>
        <color indexed="8"/>
        <rFont val="Helvetica Neue"/>
        <family val="2"/>
      </rPr>
      <t>mariathomas@example.com</t>
    </r>
  </si>
  <si>
    <t>2001-06-06</t>
  </si>
  <si>
    <t>9317 Elm Blvd</t>
  </si>
  <si>
    <t>30-06-2001</t>
  </si>
  <si>
    <t>874-697-6347</t>
  </si>
  <si>
    <t>5516 Lake Ave, Apt 177</t>
  </si>
  <si>
    <r>
      <rPr>
        <u/>
        <sz val="10"/>
        <color indexed="8"/>
        <rFont val="Helvetica Neue"/>
        <family val="2"/>
      </rPr>
      <t>janetaylor@demo.net</t>
    </r>
  </si>
  <si>
    <t>February 06, 2007</t>
  </si>
  <si>
    <t>(295) 478-7946</t>
  </si>
  <si>
    <t>karenbrown</t>
  </si>
  <si>
    <t>25/09/2012</t>
  </si>
  <si>
    <t>597-689-9039</t>
  </si>
  <si>
    <t>4149 Hill Ave</t>
  </si>
  <si>
    <t>809.789.9231</t>
  </si>
  <si>
    <t>5134 Oak Dr, Apt 162</t>
  </si>
  <si>
    <r>
      <rPr>
        <u/>
        <sz val="10"/>
        <color indexed="8"/>
        <rFont val="Helvetica Neue"/>
        <family val="2"/>
      </rPr>
      <t>janewilliams@test.com</t>
    </r>
  </si>
  <si>
    <t>(282) 487-2563</t>
  </si>
  <si>
    <t>4872 Oak Ln</t>
  </si>
  <si>
    <t>22-02-2022</t>
  </si>
  <si>
    <t>$7499</t>
  </si>
  <si>
    <t>691-256-7802</t>
  </si>
  <si>
    <t>2939 View Rd, Apt 218</t>
  </si>
  <si>
    <t>20-08-2013</t>
  </si>
  <si>
    <t>$135110</t>
  </si>
  <si>
    <t>$4755</t>
  </si>
  <si>
    <t>9524 Maple Ln, Apt 187</t>
  </si>
  <si>
    <r>
      <rPr>
        <u/>
        <sz val="10"/>
        <color indexed="8"/>
        <rFont val="Helvetica Neue"/>
        <family val="2"/>
      </rPr>
      <t>bobtaylor@test.com</t>
    </r>
  </si>
  <si>
    <t>$109372</t>
  </si>
  <si>
    <t>$8192</t>
  </si>
  <si>
    <t>6261 Cedar Dr</t>
  </si>
  <si>
    <r>
      <rPr>
        <u/>
        <sz val="10"/>
        <color indexed="8"/>
        <rFont val="Helvetica Neue"/>
        <family val="2"/>
      </rPr>
      <t>aliceanderson@demo.net</t>
    </r>
  </si>
  <si>
    <t>24-02-2020</t>
  </si>
  <si>
    <t>474-357-9925</t>
  </si>
  <si>
    <t>6351 Maple St</t>
  </si>
  <si>
    <r>
      <rPr>
        <u/>
        <sz val="10"/>
        <color indexed="8"/>
        <rFont val="Helvetica Neue"/>
        <family val="2"/>
      </rPr>
      <t>lindasmith@sample.org</t>
    </r>
  </si>
  <si>
    <t>04-10-2020</t>
  </si>
  <si>
    <t>4054 Cedar Ave, Apt 126</t>
  </si>
  <si>
    <t>Sara Thomas</t>
  </si>
  <si>
    <t>sarathomas</t>
  </si>
  <si>
    <t>2009-07-30</t>
  </si>
  <si>
    <t>4025 View Ln</t>
  </si>
  <si>
    <t>$17057</t>
  </si>
  <si>
    <t>2728 Maple Dr</t>
  </si>
  <si>
    <r>
      <rPr>
        <u/>
        <sz val="10"/>
        <color indexed="8"/>
        <rFont val="Helvetica Neue"/>
        <family val="2"/>
      </rPr>
      <t>janeanderson@demo.net</t>
    </r>
  </si>
  <si>
    <t>04/11/2019</t>
  </si>
  <si>
    <t>1209 Hill Blvd, Apt 415</t>
  </si>
  <si>
    <t>04-08-2004</t>
  </si>
  <si>
    <t>284-617-2124</t>
  </si>
  <si>
    <t>7897 Hill Rd</t>
  </si>
  <si>
    <r>
      <rPr>
        <sz val="10"/>
        <color indexed="8"/>
        <rFont val="Helvetica Neue"/>
        <family val="2"/>
      </rPr>
      <t xml:space="preserve">aliceanderson at </t>
    </r>
    <r>
      <rPr>
        <u/>
        <sz val="10"/>
        <color indexed="8"/>
        <rFont val="Helvetica Neue"/>
        <family val="2"/>
      </rPr>
      <t>test.com</t>
    </r>
  </si>
  <si>
    <t>2002-04-26</t>
  </si>
  <si>
    <t>$139844</t>
  </si>
  <si>
    <t>(392) 988-7211</t>
  </si>
  <si>
    <t>7589 Maple Dr, Apt 500</t>
  </si>
  <si>
    <r>
      <rPr>
        <u/>
        <sz val="10"/>
        <color indexed="8"/>
        <rFont val="Helvetica Neue"/>
        <family val="2"/>
      </rPr>
      <t>bobwilliams@example.com</t>
    </r>
  </si>
  <si>
    <t>2003-04-16</t>
  </si>
  <si>
    <t>854-635-0470</t>
  </si>
  <si>
    <t>6644 Oak Ln</t>
  </si>
  <si>
    <t>Alice Brown</t>
  </si>
  <si>
    <t>03/03/2019</t>
  </si>
  <si>
    <t>45 Pine Dr</t>
  </si>
  <si>
    <t>2007-09-14</t>
  </si>
  <si>
    <t>4659 Hill Dr</t>
  </si>
  <si>
    <r>
      <rPr>
        <u/>
        <sz val="10"/>
        <color indexed="8"/>
        <rFont val="Helvetica Neue"/>
        <family val="2"/>
      </rPr>
      <t>mariadavis@demo.net</t>
    </r>
  </si>
  <si>
    <t>$1580</t>
  </si>
  <si>
    <t>2390 Elm Rd</t>
  </si>
  <si>
    <t>20-06-2013</t>
  </si>
  <si>
    <t>$6163</t>
  </si>
  <si>
    <t>1228 Lake St, Apt 392</t>
  </si>
  <si>
    <t>2008-05-10</t>
  </si>
  <si>
    <t>$146076</t>
  </si>
  <si>
    <t>4877 Lake Dr</t>
  </si>
  <si>
    <t>31/12/2014</t>
  </si>
  <si>
    <t>9285 Pine Rd</t>
  </si>
  <si>
    <r>
      <rPr>
        <u/>
        <sz val="10"/>
        <color indexed="8"/>
        <rFont val="Helvetica Neue"/>
        <family val="2"/>
      </rPr>
      <t>alicebrown@demo.net</t>
    </r>
  </si>
  <si>
    <t>16/03/2000</t>
  </si>
  <si>
    <t>9024 Elm Ave, Apt 577</t>
  </si>
  <si>
    <r>
      <rPr>
        <u/>
        <sz val="10"/>
        <color indexed="8"/>
        <rFont val="Helvetica Neue"/>
        <family val="2"/>
      </rPr>
      <t>sarabrown@demo.net</t>
    </r>
  </si>
  <si>
    <t>May 31, 2006</t>
  </si>
  <si>
    <t>812.791.2501</t>
  </si>
  <si>
    <t>7749 Oak Blvd, Apt 237</t>
  </si>
  <si>
    <r>
      <rPr>
        <u/>
        <sz val="10"/>
        <color indexed="8"/>
        <rFont val="Helvetica Neue"/>
        <family val="2"/>
      </rPr>
      <t>johnmiller@sample.org</t>
    </r>
  </si>
  <si>
    <t>2001-05-10</t>
  </si>
  <si>
    <t>$9366</t>
  </si>
  <si>
    <t>869-286-6364</t>
  </si>
  <si>
    <t>davidthomas</t>
  </si>
  <si>
    <t>27-06-2019</t>
  </si>
  <si>
    <t>7741 Elm Dr, Apt 151</t>
  </si>
  <si>
    <t>09-01-2005</t>
  </si>
  <si>
    <t>558-822-8412</t>
  </si>
  <si>
    <t>8298 Hill Blvd</t>
  </si>
  <si>
    <r>
      <rPr>
        <u/>
        <sz val="10"/>
        <color indexed="8"/>
        <rFont val="Helvetica Neue"/>
        <family val="2"/>
      </rPr>
      <t>lindawilson@example.com</t>
    </r>
  </si>
  <si>
    <t>10-03-2006</t>
  </si>
  <si>
    <t>626-322-3062</t>
  </si>
  <si>
    <t>4461 View Dr</t>
  </si>
  <si>
    <r>
      <rPr>
        <u/>
        <sz val="10"/>
        <color indexed="8"/>
        <rFont val="Helvetica Neue"/>
        <family val="2"/>
      </rPr>
      <t>karenbrown@demo.net</t>
    </r>
  </si>
  <si>
    <t>May 02, 2021</t>
  </si>
  <si>
    <t>5487 Hill Rd, Apt 249</t>
  </si>
  <si>
    <t>05/11/2007</t>
  </si>
  <si>
    <t>$17412</t>
  </si>
  <si>
    <t>(960) 387-6058</t>
  </si>
  <si>
    <t>7372 Cedar Ln</t>
  </si>
  <si>
    <t>14-08-2008</t>
  </si>
  <si>
    <t>$136638</t>
  </si>
  <si>
    <t>(644) 758-4797</t>
  </si>
  <si>
    <t>909 View Blvd</t>
  </si>
  <si>
    <t>susanbrown</t>
  </si>
  <si>
    <t>$95541</t>
  </si>
  <si>
    <t>80 Oak Ln</t>
  </si>
  <si>
    <r>
      <rPr>
        <u/>
        <sz val="10"/>
        <color indexed="8"/>
        <rFont val="Helvetica Neue"/>
        <family val="2"/>
      </rPr>
      <t>mikewilliams@demo.net</t>
    </r>
  </si>
  <si>
    <t>August 19, 2014</t>
  </si>
  <si>
    <t>2588 View Dr</t>
  </si>
  <si>
    <t>11/12/2002</t>
  </si>
  <si>
    <t>5233 Elm Dr</t>
  </si>
  <si>
    <t>1306 Cedar St</t>
  </si>
  <si>
    <t>daviddavis</t>
  </si>
  <si>
    <t>2002.11.24</t>
  </si>
  <si>
    <t>4323 Pine Dr</t>
  </si>
  <si>
    <t>11/23/2007</t>
  </si>
  <si>
    <t>(789) 680-6812</t>
  </si>
  <si>
    <t>8786 Hill St</t>
  </si>
  <si>
    <t>Karen Williams</t>
  </si>
  <si>
    <r>
      <rPr>
        <u/>
        <sz val="10"/>
        <color indexed="8"/>
        <rFont val="Helvetica Neue"/>
        <family val="2"/>
      </rPr>
      <t>karenwilliams@test.com</t>
    </r>
  </si>
  <si>
    <t>2022-08-27</t>
  </si>
  <si>
    <t>923-439-8108</t>
  </si>
  <si>
    <t>1690 Oak Ave, Apt 103</t>
  </si>
  <si>
    <r>
      <rPr>
        <u/>
        <sz val="10"/>
        <color indexed="8"/>
        <rFont val="Helvetica Neue"/>
        <family val="2"/>
      </rPr>
      <t>lindasmith@example.com</t>
    </r>
  </si>
  <si>
    <t>5424 Cedar Rd</t>
  </si>
  <si>
    <r>
      <rPr>
        <u/>
        <sz val="10"/>
        <color indexed="8"/>
        <rFont val="Helvetica Neue"/>
        <family val="2"/>
      </rPr>
      <t>lindajohnsondemo.net</t>
    </r>
  </si>
  <si>
    <t>2006-05-12</t>
  </si>
  <si>
    <t>$6203</t>
  </si>
  <si>
    <t>7172 Lake Ln</t>
  </si>
  <si>
    <r>
      <rPr>
        <u/>
        <sz val="10"/>
        <color indexed="8"/>
        <rFont val="Helvetica Neue"/>
        <family val="2"/>
      </rPr>
      <t>mikejones@example.com</t>
    </r>
  </si>
  <si>
    <t>2023.10.25</t>
  </si>
  <si>
    <t>295.495.9948</t>
  </si>
  <si>
    <t>8451 Lake Ln, Apt 236</t>
  </si>
  <si>
    <t>09/03/2014</t>
  </si>
  <si>
    <t>1399 Elm Ave</t>
  </si>
  <si>
    <r>
      <rPr>
        <u/>
        <sz val="10"/>
        <color indexed="8"/>
        <rFont val="Helvetica Neue"/>
        <family val="2"/>
      </rPr>
      <t>mikebrown@example.com</t>
    </r>
  </si>
  <si>
    <t>06-07-2017</t>
  </si>
  <si>
    <t>(827) 998-1932</t>
  </si>
  <si>
    <t>8654 Hill Rd</t>
  </si>
  <si>
    <t>Linda Anderson</t>
  </si>
  <si>
    <r>
      <rPr>
        <u/>
        <sz val="10"/>
        <color indexed="8"/>
        <rFont val="Helvetica Neue"/>
        <family val="2"/>
      </rPr>
      <t>lindaanderson@sample.org</t>
    </r>
  </si>
  <si>
    <t>December 10, 2003</t>
  </si>
  <si>
    <t>$43534</t>
  </si>
  <si>
    <t>369-939-6908</t>
  </si>
  <si>
    <t>7171 Hill Ave</t>
  </si>
  <si>
    <r>
      <rPr>
        <u/>
        <sz val="10"/>
        <color indexed="8"/>
        <rFont val="Helvetica Neue"/>
        <family val="2"/>
      </rPr>
      <t>janemoore@demo.net</t>
    </r>
  </si>
  <si>
    <t>$1211</t>
  </si>
  <si>
    <t>(249) 248-2868</t>
  </si>
  <si>
    <t>8862 Pine St, Apt 141</t>
  </si>
  <si>
    <t>01/25/2014</t>
  </si>
  <si>
    <t>$33391</t>
  </si>
  <si>
    <t>937-328-7409</t>
  </si>
  <si>
    <t>7506 Oak Ave, Apt 420</t>
  </si>
  <si>
    <t xml:space="preserve">karenmoore at </t>
  </si>
  <si>
    <t>11/25/2006</t>
  </si>
  <si>
    <t>$140644</t>
  </si>
  <si>
    <t>631.915.5011</t>
  </si>
  <si>
    <t>3908 Hill Rd, Apt 998</t>
  </si>
  <si>
    <r>
      <rPr>
        <u/>
        <sz val="10"/>
        <color indexed="8"/>
        <rFont val="Helvetica Neue"/>
        <family val="2"/>
      </rPr>
      <t>jamesmoore@test.com</t>
    </r>
  </si>
  <si>
    <t>395.856.1991</t>
  </si>
  <si>
    <t>251 View St, Apt 404</t>
  </si>
  <si>
    <r>
      <rPr>
        <u/>
        <sz val="10"/>
        <color indexed="8"/>
        <rFont val="Helvetica Neue"/>
        <family val="2"/>
      </rPr>
      <t>jameswilson@example.com</t>
    </r>
  </si>
  <si>
    <t>10-11-2004</t>
  </si>
  <si>
    <t>847.664.3449</t>
  </si>
  <si>
    <t>7978 Lake Ave</t>
  </si>
  <si>
    <t>2005-10-22</t>
  </si>
  <si>
    <t>$13529</t>
  </si>
  <si>
    <t>9605 Pine Ln</t>
  </si>
  <si>
    <t>$83975</t>
  </si>
  <si>
    <t>279-801-9415</t>
  </si>
  <si>
    <t>4137 Cedar Dr</t>
  </si>
  <si>
    <r>
      <rPr>
        <u/>
        <sz val="10"/>
        <color indexed="8"/>
        <rFont val="Helvetica Neue"/>
        <family val="2"/>
      </rPr>
      <t>mariadavis@sample.org</t>
    </r>
  </si>
  <si>
    <t>24-09-2001</t>
  </si>
  <si>
    <t>797-388-2247</t>
  </si>
  <si>
    <t>3982 Oak Blvd, Apt 33</t>
  </si>
  <si>
    <r>
      <rPr>
        <u/>
        <sz val="10"/>
        <color indexed="8"/>
        <rFont val="Helvetica Neue"/>
        <family val="2"/>
      </rPr>
      <t>karenjones@test.com</t>
    </r>
  </si>
  <si>
    <t>09/09/2003</t>
  </si>
  <si>
    <t>$125218</t>
  </si>
  <si>
    <t>$19755</t>
  </si>
  <si>
    <t>760.486.4698</t>
  </si>
  <si>
    <t>1309 View St, Apt 717</t>
  </si>
  <si>
    <t>02-05-2014</t>
  </si>
  <si>
    <t>1433 Hill St</t>
  </si>
  <si>
    <t>$12740</t>
  </si>
  <si>
    <t>(586) 825-5441</t>
  </si>
  <si>
    <t>2390 Elm Ln</t>
  </si>
  <si>
    <t>481.787.8243</t>
  </si>
  <si>
    <t>5167 Oak Dr, Apt 378</t>
  </si>
  <si>
    <t>12/04/2003</t>
  </si>
  <si>
    <t>$125749</t>
  </si>
  <si>
    <t>4295 Cedar Rd</t>
  </si>
  <si>
    <t>14/08/2017</t>
  </si>
  <si>
    <t>413-581-3515</t>
  </si>
  <si>
    <r>
      <rPr>
        <u/>
        <sz val="10"/>
        <color indexed="8"/>
        <rFont val="Helvetica Neue"/>
        <family val="2"/>
      </rPr>
      <t>bobanderson@example.com</t>
    </r>
  </si>
  <si>
    <t>05-12-2009</t>
  </si>
  <si>
    <t>$53159</t>
  </si>
  <si>
    <t>340-289-5745</t>
  </si>
  <si>
    <t>3699 Oak Ln</t>
  </si>
  <si>
    <t>John Thomas</t>
  </si>
  <si>
    <t>johnthomas</t>
  </si>
  <si>
    <t>28/02/2001</t>
  </si>
  <si>
    <t>404 Pine Ln, Apt 752</t>
  </si>
  <si>
    <r>
      <rPr>
        <u/>
        <sz val="10"/>
        <color indexed="8"/>
        <rFont val="Helvetica Neue"/>
        <family val="2"/>
      </rPr>
      <t>jameswilson@sample.org</t>
    </r>
  </si>
  <si>
    <t>13-06-2008</t>
  </si>
  <si>
    <t>802.163.9566</t>
  </si>
  <si>
    <t>238 Elm Ln</t>
  </si>
  <si>
    <r>
      <rPr>
        <sz val="10"/>
        <color indexed="8"/>
        <rFont val="Helvetica Neue"/>
        <family val="2"/>
      </rPr>
      <t xml:space="preserve">alicedavis at </t>
    </r>
    <r>
      <rPr>
        <u/>
        <sz val="10"/>
        <color indexed="8"/>
        <rFont val="Helvetica Neue"/>
        <family val="2"/>
      </rPr>
      <t>demo.net</t>
    </r>
  </si>
  <si>
    <t>31/10/2018</t>
  </si>
  <si>
    <t>909.168.6122</t>
  </si>
  <si>
    <t>574 Elm Dr, Apt 996</t>
  </si>
  <si>
    <r>
      <rPr>
        <u/>
        <sz val="10"/>
        <color indexed="8"/>
        <rFont val="Helvetica Neue"/>
        <family val="2"/>
      </rPr>
      <t>mikesmith@sample.org</t>
    </r>
  </si>
  <si>
    <t>2010-05-19</t>
  </si>
  <si>
    <t>515-819-6761</t>
  </si>
  <si>
    <t>7585 Pine St, Apt 773</t>
  </si>
  <si>
    <r>
      <rPr>
        <u/>
        <sz val="10"/>
        <color indexed="8"/>
        <rFont val="Helvetica Neue"/>
        <family val="2"/>
      </rPr>
      <t>davidbrown@test.com</t>
    </r>
  </si>
  <si>
    <t>09/24/2013</t>
  </si>
  <si>
    <t>759-786-2144</t>
  </si>
  <si>
    <t>6801 Oak Ln</t>
  </si>
  <si>
    <t>(626) 030-2687</t>
  </si>
  <si>
    <t>9633 Pine Ave</t>
  </si>
  <si>
    <t>2007-10-06</t>
  </si>
  <si>
    <t>$101767</t>
  </si>
  <si>
    <t>(424) 406-0766</t>
  </si>
  <si>
    <t>8977 Lake Ln, Apt 335</t>
  </si>
  <si>
    <r>
      <rPr>
        <u/>
        <sz val="10"/>
        <color indexed="8"/>
        <rFont val="Helvetica Neue"/>
        <family val="2"/>
      </rPr>
      <t>karenjones@example.com</t>
    </r>
  </si>
  <si>
    <t>04/06/2011</t>
  </si>
  <si>
    <t>3732 Cedar Dr</t>
  </si>
  <si>
    <t>$8946</t>
  </si>
  <si>
    <t>816-204-3014</t>
  </si>
  <si>
    <t>7622 Maple St</t>
  </si>
  <si>
    <r>
      <rPr>
        <u/>
        <sz val="10"/>
        <color indexed="8"/>
        <rFont val="Helvetica Neue"/>
        <family val="2"/>
      </rPr>
      <t>alicewilliamsdemo.net</t>
    </r>
  </si>
  <si>
    <t>01/12/2003</t>
  </si>
  <si>
    <t>211-868-5856</t>
  </si>
  <si>
    <t>4560 Elm Blvd</t>
  </si>
  <si>
    <t>Linda Davis</t>
  </si>
  <si>
    <t>26-02-2000</t>
  </si>
  <si>
    <t>6259 Oak Blvd, Apt 411</t>
  </si>
  <si>
    <t>08/18/2007</t>
  </si>
  <si>
    <t>392-505-6378</t>
  </si>
  <si>
    <t>6299 Hill Dr</t>
  </si>
  <si>
    <t>March 05, 2020</t>
  </si>
  <si>
    <t>$4552</t>
  </si>
  <si>
    <t>(383) 016-4705</t>
  </si>
  <si>
    <t>9779 Pine Blvd</t>
  </si>
  <si>
    <r>
      <rPr>
        <u/>
        <sz val="10"/>
        <color indexed="8"/>
        <rFont val="Helvetica Neue"/>
        <family val="2"/>
      </rPr>
      <t>jamestaylor@test.com</t>
    </r>
  </si>
  <si>
    <t>May 22, 2021</t>
  </si>
  <si>
    <t>330.876.4909</t>
  </si>
  <si>
    <t>8677 Oak St, Apt 940</t>
  </si>
  <si>
    <t>997-588-4462</t>
  </si>
  <si>
    <t>7248 Pine Dr</t>
  </si>
  <si>
    <t xml:space="preserve">patriciamiller at </t>
  </si>
  <si>
    <t>2007.10.12</t>
  </si>
  <si>
    <t>$13974</t>
  </si>
  <si>
    <t>436-818-1820</t>
  </si>
  <si>
    <t>544 View Ln</t>
  </si>
  <si>
    <t>02/28/2021</t>
  </si>
  <si>
    <t>$14902</t>
  </si>
  <si>
    <t>9909 Hill Ave</t>
  </si>
  <si>
    <t>(760) 030-2186</t>
  </si>
  <si>
    <t>4128 Elm Ave</t>
  </si>
  <si>
    <r>
      <rPr>
        <u/>
        <sz val="10"/>
        <color indexed="8"/>
        <rFont val="Helvetica Neue"/>
        <family val="2"/>
      </rPr>
      <t>jamesandersonsample.org</t>
    </r>
  </si>
  <si>
    <t>2019-06-28</t>
  </si>
  <si>
    <t>940-788-9684</t>
  </si>
  <si>
    <t>840 View Rd</t>
  </si>
  <si>
    <t>2022-07-30</t>
  </si>
  <si>
    <t>(556) 070-6472</t>
  </si>
  <si>
    <t>9773 Lake St, Apt 99</t>
  </si>
  <si>
    <r>
      <rPr>
        <u/>
        <sz val="10"/>
        <color indexed="8"/>
        <rFont val="Helvetica Neue"/>
        <family val="2"/>
      </rPr>
      <t>jamesanderson@example.com</t>
    </r>
  </si>
  <si>
    <t>2020-02-26</t>
  </si>
  <si>
    <t>$95272</t>
  </si>
  <si>
    <t>(657) 162-0242</t>
  </si>
  <si>
    <t>970 Hill Dr, Apt 220</t>
  </si>
  <si>
    <t>07/26/2001</t>
  </si>
  <si>
    <t>7997 View Ave, Apt 896</t>
  </si>
  <si>
    <t>249.902.1022</t>
  </si>
  <si>
    <t>4365 Pine Ave</t>
  </si>
  <si>
    <r>
      <rPr>
        <u/>
        <sz val="10"/>
        <color indexed="8"/>
        <rFont val="Helvetica Neue"/>
        <family val="2"/>
      </rPr>
      <t>alicesmith@example.com</t>
    </r>
  </si>
  <si>
    <t>2019-01-25</t>
  </si>
  <si>
    <t>$130411</t>
  </si>
  <si>
    <r>
      <rPr>
        <u/>
        <sz val="10"/>
        <color indexed="8"/>
        <rFont val="Helvetica Neue"/>
        <family val="2"/>
      </rPr>
      <t>jamestaylor@demo.net</t>
    </r>
  </si>
  <si>
    <t>13/11/2014</t>
  </si>
  <si>
    <t>$7153</t>
  </si>
  <si>
    <t>(762) 365-9899</t>
  </si>
  <si>
    <t>8903 View St</t>
  </si>
  <si>
    <t>12-07-2002</t>
  </si>
  <si>
    <t>580-584-3359</t>
  </si>
  <si>
    <r>
      <rPr>
        <sz val="10"/>
        <color indexed="8"/>
        <rFont val="Helvetica Neue"/>
        <family val="2"/>
      </rPr>
      <t xml:space="preserve">johntaylor at </t>
    </r>
    <r>
      <rPr>
        <u/>
        <sz val="10"/>
        <color indexed="8"/>
        <rFont val="Helvetica Neue"/>
        <family val="2"/>
      </rPr>
      <t>sample.org</t>
    </r>
  </si>
  <si>
    <t>14-06-2019</t>
  </si>
  <si>
    <t>1921 View Ave, Apt 796</t>
  </si>
  <si>
    <t>24-02-2019</t>
  </si>
  <si>
    <t>$122673</t>
  </si>
  <si>
    <t>371.152.1502</t>
  </si>
  <si>
    <t>1394 Maple Dr, Apt 419</t>
  </si>
  <si>
    <r>
      <rPr>
        <u/>
        <sz val="10"/>
        <color indexed="8"/>
        <rFont val="Helvetica Neue"/>
        <family val="2"/>
      </rPr>
      <t>mariamiller@example.com</t>
    </r>
  </si>
  <si>
    <t>09/01/2013</t>
  </si>
  <si>
    <t>7189 Maple Blvd, Apt 801</t>
  </si>
  <si>
    <t>02-07-2015</t>
  </si>
  <si>
    <t>$45619</t>
  </si>
  <si>
    <t>(774) 133-6075</t>
  </si>
  <si>
    <t>6180 Lake Ln</t>
  </si>
  <si>
    <t>05/31/2006</t>
  </si>
  <si>
    <t>$145182</t>
  </si>
  <si>
    <t>7349 Oak Dr</t>
  </si>
  <si>
    <t>21/06/2004</t>
  </si>
  <si>
    <t>206.933.9920</t>
  </si>
  <si>
    <t>8867 Maple Ave</t>
  </si>
  <si>
    <r>
      <rPr>
        <u/>
        <sz val="10"/>
        <color indexed="8"/>
        <rFont val="Helvetica Neue"/>
        <family val="2"/>
      </rPr>
      <t>karentaylor@example.com</t>
    </r>
  </si>
  <si>
    <t>December 13, 2008</t>
  </si>
  <si>
    <t>268-052-2620</t>
  </si>
  <si>
    <t>5736 Hill Blvd</t>
  </si>
  <si>
    <t>02/27/2017</t>
  </si>
  <si>
    <t>255-316-8263</t>
  </si>
  <si>
    <t>7217 View Dr</t>
  </si>
  <si>
    <t>01/18/2022</t>
  </si>
  <si>
    <t>(912) 727-4471</t>
  </si>
  <si>
    <t>4261 Oak Blvd, Apt 530</t>
  </si>
  <si>
    <t>2008-02-19</t>
  </si>
  <si>
    <t>(338) 703-2408</t>
  </si>
  <si>
    <t>984 Hill Dr, Apt 524</t>
  </si>
  <si>
    <t>$9596</t>
  </si>
  <si>
    <r>
      <rPr>
        <u/>
        <sz val="10"/>
        <color indexed="8"/>
        <rFont val="Helvetica Neue"/>
        <family val="2"/>
      </rPr>
      <t>johnmiller@demo.net</t>
    </r>
  </si>
  <si>
    <t>319-461-9598</t>
  </si>
  <si>
    <t>7092 Cedar Blvd</t>
  </si>
  <si>
    <t>John Moore</t>
  </si>
  <si>
    <t>14-02-2006</t>
  </si>
  <si>
    <t>242.105.5407</t>
  </si>
  <si>
    <t>4844 Pine Dr, Apt 82</t>
  </si>
  <si>
    <t>377-933-9152</t>
  </si>
  <si>
    <t>6341 Elm Rd</t>
  </si>
  <si>
    <r>
      <rPr>
        <u/>
        <sz val="10"/>
        <color indexed="8"/>
        <rFont val="Helvetica Neue"/>
        <family val="2"/>
      </rPr>
      <t>saradavis@sample.org</t>
    </r>
  </si>
  <si>
    <t>2018-01-15</t>
  </si>
  <si>
    <t>361-926-7717</t>
  </si>
  <si>
    <t>3365 Lake Rd</t>
  </si>
  <si>
    <r>
      <rPr>
        <u/>
        <sz val="10"/>
        <color indexed="8"/>
        <rFont val="Helvetica Neue"/>
        <family val="2"/>
      </rPr>
      <t>susananderson@example.com</t>
    </r>
  </si>
  <si>
    <t>547-432-8527</t>
  </si>
  <si>
    <t>9486 Oak Blvd</t>
  </si>
  <si>
    <r>
      <rPr>
        <u/>
        <sz val="10"/>
        <color indexed="8"/>
        <rFont val="Helvetica Neue"/>
        <family val="2"/>
      </rPr>
      <t>lindathomas@demo.net</t>
    </r>
  </si>
  <si>
    <t>12/15/2013</t>
  </si>
  <si>
    <t>(694) 521-6820</t>
  </si>
  <si>
    <t>1847 Pine Ln</t>
  </si>
  <si>
    <t>28/07/2005</t>
  </si>
  <si>
    <t>$19288</t>
  </si>
  <si>
    <t>607-346-0497</t>
  </si>
  <si>
    <t>4588 Lake Rd</t>
  </si>
  <si>
    <t>$49622</t>
  </si>
  <si>
    <t>679.603.6028</t>
  </si>
  <si>
    <t>2961 Cedar Ln</t>
  </si>
  <si>
    <t>20/12/2018</t>
  </si>
  <si>
    <t>3879 Maple St</t>
  </si>
  <si>
    <r>
      <rPr>
        <u/>
        <sz val="10"/>
        <color indexed="8"/>
        <rFont val="Helvetica Neue"/>
        <family val="2"/>
      </rPr>
      <t>alicewilliams@demo.net</t>
    </r>
  </si>
  <si>
    <t>November 14, 2007</t>
  </si>
  <si>
    <t>392.478.9161</t>
  </si>
  <si>
    <t>4399 Pine Ln, Apt 328</t>
  </si>
  <si>
    <r>
      <rPr>
        <u/>
        <sz val="10"/>
        <color indexed="8"/>
        <rFont val="Helvetica Neue"/>
        <family val="2"/>
      </rPr>
      <t>mariawilsontest.com</t>
    </r>
  </si>
  <si>
    <t>21-11-2018</t>
  </si>
  <si>
    <t>8865 Lake St</t>
  </si>
  <si>
    <r>
      <rPr>
        <u/>
        <sz val="10"/>
        <color indexed="8"/>
        <rFont val="Helvetica Neue"/>
        <family val="2"/>
      </rPr>
      <t>jamesjones@test.com</t>
    </r>
  </si>
  <si>
    <t>477.441.2411</t>
  </si>
  <si>
    <t>2266 Oak Blvd</t>
  </si>
  <si>
    <r>
      <rPr>
        <u/>
        <sz val="10"/>
        <color indexed="8"/>
        <rFont val="Helvetica Neue"/>
        <family val="2"/>
      </rPr>
      <t>sarawilson@sample.org</t>
    </r>
  </si>
  <si>
    <t>691-197-2060</t>
  </si>
  <si>
    <t>8428 Lake Dr</t>
  </si>
  <si>
    <r>
      <rPr>
        <sz val="10"/>
        <color indexed="8"/>
        <rFont val="Helvetica Neue"/>
        <family val="2"/>
      </rPr>
      <t xml:space="preserve">karenmiller at </t>
    </r>
    <r>
      <rPr>
        <u/>
        <sz val="10"/>
        <color indexed="8"/>
        <rFont val="Helvetica Neue"/>
        <family val="2"/>
      </rPr>
      <t>example.com</t>
    </r>
  </si>
  <si>
    <t>2020-06-21</t>
  </si>
  <si>
    <t>304.813.2482</t>
  </si>
  <si>
    <t>8766 Hill St</t>
  </si>
  <si>
    <t>mariasmith</t>
  </si>
  <si>
    <t>$108847</t>
  </si>
  <si>
    <t>(222) 461-2571</t>
  </si>
  <si>
    <t>1939 View Blvd</t>
  </si>
  <si>
    <r>
      <rPr>
        <sz val="10"/>
        <color indexed="8"/>
        <rFont val="Helvetica Neue"/>
        <family val="2"/>
      </rPr>
      <t xml:space="preserve">alicewilson at </t>
    </r>
    <r>
      <rPr>
        <u/>
        <sz val="10"/>
        <color indexed="8"/>
        <rFont val="Helvetica Neue"/>
        <family val="2"/>
      </rPr>
      <t>demo.net</t>
    </r>
  </si>
  <si>
    <t>August 08, 2013</t>
  </si>
  <si>
    <t>$39176</t>
  </si>
  <si>
    <t>571-614-4748</t>
  </si>
  <si>
    <t>1901 Maple Ln</t>
  </si>
  <si>
    <t>736-449-7095</t>
  </si>
  <si>
    <t>4005 Oak Blvd</t>
  </si>
  <si>
    <r>
      <rPr>
        <u/>
        <sz val="10"/>
        <color indexed="8"/>
        <rFont val="Helvetica Neue"/>
        <family val="2"/>
      </rPr>
      <t>susantaylor@example.com</t>
    </r>
  </si>
  <si>
    <t>2006.12.22</t>
  </si>
  <si>
    <t>$80606</t>
  </si>
  <si>
    <t>472-110-0597</t>
  </si>
  <si>
    <t>1121 Cedar Rd, Apt 232</t>
  </si>
  <si>
    <t>$19926</t>
  </si>
  <si>
    <t>4577 Hill St</t>
  </si>
  <si>
    <t>$4739</t>
  </si>
  <si>
    <t>2934 Maple St, Apt 139</t>
  </si>
  <si>
    <t>02/20/2015</t>
  </si>
  <si>
    <t>5791 Elm Ln</t>
  </si>
  <si>
    <r>
      <rPr>
        <u/>
        <sz val="10"/>
        <color indexed="8"/>
        <rFont val="Helvetica Neue"/>
        <family val="2"/>
      </rPr>
      <t>patriciataylor@test.com</t>
    </r>
  </si>
  <si>
    <t>12/02/2009</t>
  </si>
  <si>
    <t>$40618</t>
  </si>
  <si>
    <t>8266 Hill Dr</t>
  </si>
  <si>
    <t>$107983</t>
  </si>
  <si>
    <t>1525 View Rd</t>
  </si>
  <si>
    <t>01/04/2010</t>
  </si>
  <si>
    <t>404-369-0776</t>
  </si>
  <si>
    <t>2953 Oak Ln</t>
  </si>
  <si>
    <t>December 06, 2008</t>
  </si>
  <si>
    <t>$107856</t>
  </si>
  <si>
    <t>(249) 985-6403</t>
  </si>
  <si>
    <t>8796 View Dr</t>
  </si>
  <si>
    <t>January 23, 2007</t>
  </si>
  <si>
    <t>643 Hill Dr</t>
  </si>
  <si>
    <r>
      <rPr>
        <u/>
        <sz val="10"/>
        <color indexed="8"/>
        <rFont val="Helvetica Neue"/>
        <family val="2"/>
      </rPr>
      <t>sarajohnson@demo.net</t>
    </r>
  </si>
  <si>
    <t>$7822</t>
  </si>
  <si>
    <t>735.605.3203</t>
  </si>
  <si>
    <t>2084 Cedar Ln</t>
  </si>
  <si>
    <t>10/08/2003</t>
  </si>
  <si>
    <t>(748) 998-5959</t>
  </si>
  <si>
    <t>1028 View Dr</t>
  </si>
  <si>
    <t>Linda Williams</t>
  </si>
  <si>
    <r>
      <rPr>
        <u/>
        <sz val="10"/>
        <color indexed="8"/>
        <rFont val="Helvetica Neue"/>
        <family val="2"/>
      </rPr>
      <t>lindawilliams@sample.org</t>
    </r>
  </si>
  <si>
    <t>254-088-2792</t>
  </si>
  <si>
    <t>4710 Maple Ln</t>
  </si>
  <si>
    <t>08/05/2013</t>
  </si>
  <si>
    <t>3488 Lake St</t>
  </si>
  <si>
    <t>$15470</t>
  </si>
  <si>
    <t>376-969-6352</t>
  </si>
  <si>
    <t>2005-12-30</t>
  </si>
  <si>
    <t>09/26/2002</t>
  </si>
  <si>
    <t>$96156</t>
  </si>
  <si>
    <t>5559 Lake Dr</t>
  </si>
  <si>
    <t>06-09-2019</t>
  </si>
  <si>
    <t>602-509-5820</t>
  </si>
  <si>
    <t>1174 Oak St</t>
  </si>
  <si>
    <t>Bob Anderson</t>
  </si>
  <si>
    <r>
      <rPr>
        <u/>
        <sz val="10"/>
        <color indexed="8"/>
        <rFont val="Helvetica Neue"/>
        <family val="2"/>
      </rPr>
      <t>bobanderson@test.com</t>
    </r>
  </si>
  <si>
    <t>16-04-2021</t>
  </si>
  <si>
    <t>3250 Maple Ln, Apt 794</t>
  </si>
  <si>
    <r>
      <rPr>
        <u/>
        <sz val="10"/>
        <color indexed="8"/>
        <rFont val="Helvetica Neue"/>
        <family val="2"/>
      </rPr>
      <t>lindadavis@demo.net</t>
    </r>
  </si>
  <si>
    <t>21/05/2001</t>
  </si>
  <si>
    <t>1625 Lake St</t>
  </si>
  <si>
    <r>
      <rPr>
        <u/>
        <sz val="10"/>
        <color indexed="8"/>
        <rFont val="Helvetica Neue"/>
        <family val="2"/>
      </rPr>
      <t>janethomas@example.com</t>
    </r>
  </si>
  <si>
    <t>08-07-2014</t>
  </si>
  <si>
    <t>1267 Maple Dr, Apt 168</t>
  </si>
  <si>
    <r>
      <rPr>
        <u/>
        <sz val="10"/>
        <color indexed="8"/>
        <rFont val="Helvetica Neue"/>
        <family val="2"/>
      </rPr>
      <t>janebrown@example.com</t>
    </r>
  </si>
  <si>
    <t>19-10-2002</t>
  </si>
  <si>
    <t>394.633.4961</t>
  </si>
  <si>
    <t>8508 Cedar Ave</t>
  </si>
  <si>
    <r>
      <rPr>
        <u/>
        <sz val="10"/>
        <color indexed="8"/>
        <rFont val="Helvetica Neue"/>
        <family val="2"/>
      </rPr>
      <t>mikejones@demo.net</t>
    </r>
  </si>
  <si>
    <t>11-04-2010</t>
  </si>
  <si>
    <t>266-502-1473</t>
  </si>
  <si>
    <t>2637 Pine St</t>
  </si>
  <si>
    <t>12-09-2011</t>
  </si>
  <si>
    <t>3979 Hill Blvd, Apt 220</t>
  </si>
  <si>
    <r>
      <rPr>
        <u/>
        <sz val="10"/>
        <color indexed="8"/>
        <rFont val="Helvetica Neue"/>
        <family val="2"/>
      </rPr>
      <t>lindajohnsontest.com</t>
    </r>
  </si>
  <si>
    <t>May 18, 2016</t>
  </si>
  <si>
    <t>910-198-4076</t>
  </si>
  <si>
    <t>8269 Hill Ave</t>
  </si>
  <si>
    <t>05/06/2003</t>
  </si>
  <si>
    <t>899.938.3786</t>
  </si>
  <si>
    <t>2383 View Rd, Apt 439</t>
  </si>
  <si>
    <r>
      <rPr>
        <u/>
        <sz val="10"/>
        <color indexed="8"/>
        <rFont val="Helvetica Neue"/>
        <family val="2"/>
      </rPr>
      <t>aliceandersondemo.net</t>
    </r>
  </si>
  <si>
    <t>529.755.1762</t>
  </si>
  <si>
    <t>7386 Elm Ln</t>
  </si>
  <si>
    <t>2005-05-12</t>
  </si>
  <si>
    <t>(631) 076-6586</t>
  </si>
  <si>
    <t>3860 Cedar Blvd, Apt 753</t>
  </si>
  <si>
    <t>13/07/2018</t>
  </si>
  <si>
    <t>$87452</t>
  </si>
  <si>
    <t>(726) 562-4035</t>
  </si>
  <si>
    <t>7415 Cedar Blvd</t>
  </si>
  <si>
    <t>537-431-5761</t>
  </si>
  <si>
    <t>1199 Lake Rd, Apt 524</t>
  </si>
  <si>
    <t>Robert Anderson</t>
  </si>
  <si>
    <t>April 13, 2001</t>
  </si>
  <si>
    <t>$70328</t>
  </si>
  <si>
    <t>54 Oak Rd</t>
  </si>
  <si>
    <t>James Anderson</t>
  </si>
  <si>
    <t>19/02/2018</t>
  </si>
  <si>
    <t>9106 Oak Blvd</t>
  </si>
  <si>
    <t>547-854-6385</t>
  </si>
  <si>
    <t>4228 Cedar Ln</t>
  </si>
  <si>
    <r>
      <rPr>
        <u/>
        <sz val="10"/>
        <color indexed="8"/>
        <rFont val="Helvetica Neue"/>
        <family val="2"/>
      </rPr>
      <t>mikejones@sample.org</t>
    </r>
  </si>
  <si>
    <t>$61305</t>
  </si>
  <si>
    <t>623-266-2566</t>
  </si>
  <si>
    <t>8415 Elm Ln, Apt 847</t>
  </si>
  <si>
    <t>lindasmith</t>
  </si>
  <si>
    <t>2020-06-14</t>
  </si>
  <si>
    <t>557-244-2728</t>
  </si>
  <si>
    <t>4098 Elm Blvd</t>
  </si>
  <si>
    <r>
      <rPr>
        <u/>
        <sz val="10"/>
        <color indexed="8"/>
        <rFont val="Helvetica Neue"/>
        <family val="2"/>
      </rPr>
      <t>patriciabrown@sample.org</t>
    </r>
  </si>
  <si>
    <t>$35399</t>
  </si>
  <si>
    <t>$14560</t>
  </si>
  <si>
    <t>7450 Maple Dr</t>
  </si>
  <si>
    <t>bobwilson</t>
  </si>
  <si>
    <t>22-05-2020</t>
  </si>
  <si>
    <t>(232) 759-1391</t>
  </si>
  <si>
    <t>7225 Oak Blvd, Apt 81</t>
  </si>
  <si>
    <r>
      <rPr>
        <u/>
        <sz val="10"/>
        <color indexed="8"/>
        <rFont val="Helvetica Neue"/>
        <family val="2"/>
      </rPr>
      <t>davidthomas@example.com</t>
    </r>
  </si>
  <si>
    <t>17-11-2012</t>
  </si>
  <si>
    <t>$138843</t>
  </si>
  <si>
    <t>5699 Maple Rd, Apt 607</t>
  </si>
  <si>
    <t>Sara Williams</t>
  </si>
  <si>
    <r>
      <rPr>
        <u/>
        <sz val="10"/>
        <color indexed="8"/>
        <rFont val="Helvetica Neue"/>
        <family val="2"/>
      </rPr>
      <t>sarawilliams@test.com</t>
    </r>
  </si>
  <si>
    <t>04/07/2019</t>
  </si>
  <si>
    <t>(986) 359-8072</t>
  </si>
  <si>
    <t>488 Maple Dr, Apt 681</t>
  </si>
  <si>
    <r>
      <rPr>
        <u/>
        <sz val="10"/>
        <color indexed="8"/>
        <rFont val="Helvetica Neue"/>
        <family val="2"/>
      </rPr>
      <t>alicedavis@demo.net</t>
    </r>
  </si>
  <si>
    <t>17-12-2022</t>
  </si>
  <si>
    <t>$83664</t>
  </si>
  <si>
    <t>October 10, 2010</t>
  </si>
  <si>
    <t>$31862</t>
  </si>
  <si>
    <t>888-387-8325</t>
  </si>
  <si>
    <t>5747 Cedar Ln</t>
  </si>
  <si>
    <t>December 26, 2014</t>
  </si>
  <si>
    <t>853-554-4934</t>
  </si>
  <si>
    <t>5078 Elm Rd</t>
  </si>
  <si>
    <r>
      <rPr>
        <u/>
        <sz val="10"/>
        <color indexed="8"/>
        <rFont val="Helvetica Neue"/>
        <family val="2"/>
      </rPr>
      <t>lindawilliams@example.com</t>
    </r>
  </si>
  <si>
    <t>6880 Oak Dr</t>
  </si>
  <si>
    <t>8065 Lake Ln</t>
  </si>
  <si>
    <t>31/07/2014</t>
  </si>
  <si>
    <t>752-375-0187</t>
  </si>
  <si>
    <t>8394 View Rd, Apt 31</t>
  </si>
  <si>
    <t>316.337.8707</t>
  </si>
  <si>
    <t>4275 View Rd, Apt 891</t>
  </si>
  <si>
    <r>
      <rPr>
        <u/>
        <sz val="10"/>
        <color indexed="8"/>
        <rFont val="Helvetica Neue"/>
        <family val="2"/>
      </rPr>
      <t>jameswilliams@sample.org</t>
    </r>
  </si>
  <si>
    <t>25-11-2015</t>
  </si>
  <si>
    <t>(306) 122-5844</t>
  </si>
  <si>
    <t>2730 Cedar Rd</t>
  </si>
  <si>
    <t>15-09-2015</t>
  </si>
  <si>
    <t>442-582-2758</t>
  </si>
  <si>
    <t>7551 Hill St</t>
  </si>
  <si>
    <t>Linda Taylor</t>
  </si>
  <si>
    <r>
      <rPr>
        <u/>
        <sz val="10"/>
        <color indexed="8"/>
        <rFont val="Helvetica Neue"/>
        <family val="2"/>
      </rPr>
      <t>lindataylor@demo.net</t>
    </r>
  </si>
  <si>
    <t>2023.11.20</t>
  </si>
  <si>
    <t>$148498</t>
  </si>
  <si>
    <t>$8198</t>
  </si>
  <si>
    <t>536-066-9108</t>
  </si>
  <si>
    <t>4151 View Dr</t>
  </si>
  <si>
    <r>
      <rPr>
        <u/>
        <sz val="10"/>
        <color indexed="8"/>
        <rFont val="Helvetica Neue"/>
        <family val="2"/>
      </rPr>
      <t>karenwilson@example.com</t>
    </r>
  </si>
  <si>
    <t>01/22/2023</t>
  </si>
  <si>
    <t>$18707</t>
  </si>
  <si>
    <t>(730) 882-1266</t>
  </si>
  <si>
    <t>8918 View Ln</t>
  </si>
  <si>
    <r>
      <rPr>
        <u/>
        <sz val="10"/>
        <color indexed="8"/>
        <rFont val="Helvetica Neue"/>
        <family val="2"/>
      </rPr>
      <t>alicebrown@test.com</t>
    </r>
  </si>
  <si>
    <t>December 16, 2023</t>
  </si>
  <si>
    <t>363-973-7151</t>
  </si>
  <si>
    <t>8273 View Ln, Apt 131</t>
  </si>
  <si>
    <r>
      <rPr>
        <sz val="10"/>
        <color indexed="8"/>
        <rFont val="Helvetica Neue"/>
        <family val="2"/>
      </rPr>
      <t xml:space="preserve">saramiller at </t>
    </r>
    <r>
      <rPr>
        <u/>
        <sz val="10"/>
        <color indexed="8"/>
        <rFont val="Helvetica Neue"/>
        <family val="2"/>
      </rPr>
      <t>example.com</t>
    </r>
  </si>
  <si>
    <t>15/05/2011</t>
  </si>
  <si>
    <t>$1936</t>
  </si>
  <si>
    <t>688-728-5907</t>
  </si>
  <si>
    <t>970 View Blvd</t>
  </si>
  <si>
    <r>
      <rPr>
        <u/>
        <sz val="10"/>
        <color indexed="8"/>
        <rFont val="Helvetica Neue"/>
        <family val="2"/>
      </rPr>
      <t>mikejohnsonexample.com</t>
    </r>
  </si>
  <si>
    <t>27/10/2008</t>
  </si>
  <si>
    <t>$83981</t>
  </si>
  <si>
    <t>$13184</t>
  </si>
  <si>
    <t>(776) 197-0039</t>
  </si>
  <si>
    <t>3978 Pine St</t>
  </si>
  <si>
    <t>September 12, 2007</t>
  </si>
  <si>
    <t>678-887-8091</t>
  </si>
  <si>
    <t>109 Cedar Ave, Apt 561</t>
  </si>
  <si>
    <t>09/02/2006</t>
  </si>
  <si>
    <t>$16965</t>
  </si>
  <si>
    <t>(654) 457-1299</t>
  </si>
  <si>
    <t>6757 Cedar Blvd</t>
  </si>
  <si>
    <r>
      <rPr>
        <u/>
        <sz val="10"/>
        <color indexed="8"/>
        <rFont val="Helvetica Neue"/>
        <family val="2"/>
      </rPr>
      <t>mikejohnsonsample.org</t>
    </r>
  </si>
  <si>
    <t>5427 Oak Ln</t>
  </si>
  <si>
    <t>2001-11-12</t>
  </si>
  <si>
    <t>$94738</t>
  </si>
  <si>
    <t>7389 Elm Ln</t>
  </si>
  <si>
    <t>05/26/2007</t>
  </si>
  <si>
    <t>463-431-6583</t>
  </si>
  <si>
    <t>1656 Maple St</t>
  </si>
  <si>
    <t>14/06/2017</t>
  </si>
  <si>
    <t>$72784</t>
  </si>
  <si>
    <t>(225) 248-5686</t>
  </si>
  <si>
    <t>3085 Hill Ave</t>
  </si>
  <si>
    <t>November 03, 2009</t>
  </si>
  <si>
    <t>457-835-0170</t>
  </si>
  <si>
    <t>5385 Cedar Ave, Apt 452</t>
  </si>
  <si>
    <r>
      <rPr>
        <u/>
        <sz val="10"/>
        <color indexed="8"/>
        <rFont val="Helvetica Neue"/>
        <family val="2"/>
      </rPr>
      <t>robertmiller@example.com</t>
    </r>
  </si>
  <si>
    <t>325 Hill Ln</t>
  </si>
  <si>
    <t>2013-05-02</t>
  </si>
  <si>
    <t>608.756.5126</t>
  </si>
  <si>
    <t>1537 Cedar Rd</t>
  </si>
  <si>
    <t>Jane Davis</t>
  </si>
  <si>
    <r>
      <rPr>
        <u/>
        <sz val="10"/>
        <color indexed="8"/>
        <rFont val="Helvetica Neue"/>
        <family val="2"/>
      </rPr>
      <t>janedavis@test.com</t>
    </r>
  </si>
  <si>
    <t>16-06-2005</t>
  </si>
  <si>
    <t>(704) 985-5501</t>
  </si>
  <si>
    <t>3179 View Dr</t>
  </si>
  <si>
    <t>29-09-2007</t>
  </si>
  <si>
    <t>$57552</t>
  </si>
  <si>
    <t>759.146.4387</t>
  </si>
  <si>
    <t>13 Elm Blvd, Apt 155</t>
  </si>
  <si>
    <r>
      <rPr>
        <sz val="10"/>
        <color indexed="8"/>
        <rFont val="Helvetica Neue"/>
        <family val="2"/>
      </rPr>
      <t xml:space="preserve">bobmiller at </t>
    </r>
    <r>
      <rPr>
        <u/>
        <sz val="10"/>
        <color indexed="8"/>
        <rFont val="Helvetica Neue"/>
        <family val="2"/>
      </rPr>
      <t>test.com</t>
    </r>
  </si>
  <si>
    <t>July 30, 2009</t>
  </si>
  <si>
    <t>763-294-4377</t>
  </si>
  <si>
    <t>1049 Pine Ave</t>
  </si>
  <si>
    <t>08-03-2000</t>
  </si>
  <si>
    <t>2406 Oak St, Apt 982</t>
  </si>
  <si>
    <t>11/07/2000</t>
  </si>
  <si>
    <t>(893) 527-2159</t>
  </si>
  <si>
    <r>
      <rPr>
        <u/>
        <sz val="10"/>
        <color indexed="8"/>
        <rFont val="Helvetica Neue"/>
        <family val="2"/>
      </rPr>
      <t>susanwilson@demo.net</t>
    </r>
  </si>
  <si>
    <t>10/12/2023</t>
  </si>
  <si>
    <t>847-941-2832</t>
  </si>
  <si>
    <t>3575 Cedar Ave, Apt 147</t>
  </si>
  <si>
    <t>July 02, 2020</t>
  </si>
  <si>
    <t>506-618-9699</t>
  </si>
  <si>
    <t>3118 View Ln, Apt 958</t>
  </si>
  <si>
    <t>23-05-2002</t>
  </si>
  <si>
    <t>363-485-4697</t>
  </si>
  <si>
    <t>288 Maple Ave, Apt 908</t>
  </si>
  <si>
    <r>
      <rPr>
        <u/>
        <sz val="10"/>
        <color indexed="8"/>
        <rFont val="Helvetica Neue"/>
        <family val="2"/>
      </rPr>
      <t>alicejones@test.com</t>
    </r>
  </si>
  <si>
    <t>2005-11-05</t>
  </si>
  <si>
    <t>(632) 114-7835</t>
  </si>
  <si>
    <t>4755 Pine St</t>
  </si>
  <si>
    <t>20/02/2022</t>
  </si>
  <si>
    <t>$14874</t>
  </si>
  <si>
    <t>(543) 254-9781</t>
  </si>
  <si>
    <t>3777 Cedar Rd</t>
  </si>
  <si>
    <r>
      <rPr>
        <u/>
        <sz val="10"/>
        <color indexed="8"/>
        <rFont val="Helvetica Neue"/>
        <family val="2"/>
      </rPr>
      <t>saramoore@example.com</t>
    </r>
  </si>
  <si>
    <t>23/06/2014</t>
  </si>
  <si>
    <t>957.286.2346</t>
  </si>
  <si>
    <t>5681 Maple St</t>
  </si>
  <si>
    <r>
      <rPr>
        <u/>
        <sz val="10"/>
        <color indexed="8"/>
        <rFont val="Helvetica Neue"/>
        <family val="2"/>
      </rPr>
      <t>bobjones@demo.net</t>
    </r>
  </si>
  <si>
    <t>2010.10.17</t>
  </si>
  <si>
    <t>840.230.4832</t>
  </si>
  <si>
    <t>2500 Maple Dr</t>
  </si>
  <si>
    <t>November 16, 2019</t>
  </si>
  <si>
    <t>$124659</t>
  </si>
  <si>
    <t>910.540.5762</t>
  </si>
  <si>
    <t>7168 Elm Blvd</t>
  </si>
  <si>
    <r>
      <rPr>
        <u/>
        <sz val="10"/>
        <color indexed="8"/>
        <rFont val="Helvetica Neue"/>
        <family val="2"/>
      </rPr>
      <t>bobthomas@test.com</t>
    </r>
  </si>
  <si>
    <t>December 03, 2018</t>
  </si>
  <si>
    <t>3507 Maple St, Apt 135</t>
  </si>
  <si>
    <r>
      <rPr>
        <u/>
        <sz val="10"/>
        <color indexed="8"/>
        <rFont val="Helvetica Neue"/>
        <family val="2"/>
      </rPr>
      <t>bobmiller@sample.org</t>
    </r>
  </si>
  <si>
    <t>06-06-2000</t>
  </si>
  <si>
    <t>(361) 519-9827</t>
  </si>
  <si>
    <t>8354 Lake Blvd</t>
  </si>
  <si>
    <r>
      <rPr>
        <u/>
        <sz val="10"/>
        <color indexed="8"/>
        <rFont val="Helvetica Neue"/>
        <family val="2"/>
      </rPr>
      <t>mariataylor@demo.net</t>
    </r>
  </si>
  <si>
    <t>11/06/2014</t>
  </si>
  <si>
    <t>$80840</t>
  </si>
  <si>
    <t>723-245-2202</t>
  </si>
  <si>
    <t>474 Maple Ln, Apt 15</t>
  </si>
  <si>
    <t>28/05/2004</t>
  </si>
  <si>
    <t>$1567</t>
  </si>
  <si>
    <t>7507 View Ave</t>
  </si>
  <si>
    <t>06-07-2013</t>
  </si>
  <si>
    <t>747-191-8059</t>
  </si>
  <si>
    <t>2742 View Ln, Apt 269</t>
  </si>
  <si>
    <r>
      <rPr>
        <u/>
        <sz val="10"/>
        <color indexed="8"/>
        <rFont val="Helvetica Neue"/>
        <family val="2"/>
      </rPr>
      <t>johntaylor@demo.net</t>
    </r>
  </si>
  <si>
    <t>25/06/2006</t>
  </si>
  <si>
    <t>$2875</t>
  </si>
  <si>
    <t>3675 Lake Dr</t>
  </si>
  <si>
    <t>2019-11-23</t>
  </si>
  <si>
    <t>$3844</t>
  </si>
  <si>
    <t>832.535.5864</t>
  </si>
  <si>
    <t>255 Pine Blvd, Apt 187</t>
  </si>
  <si>
    <r>
      <rPr>
        <u/>
        <sz val="10"/>
        <color indexed="8"/>
        <rFont val="Helvetica Neue"/>
        <family val="2"/>
      </rPr>
      <t>robertmiller@test.com</t>
    </r>
  </si>
  <si>
    <t>2013-12-28</t>
  </si>
  <si>
    <t>604.274.7504</t>
  </si>
  <si>
    <t>3321 Oak St, Apt 522</t>
  </si>
  <si>
    <t>27-09-2008</t>
  </si>
  <si>
    <t>$82350</t>
  </si>
  <si>
    <t>371.779.5015</t>
  </si>
  <si>
    <t>5963 View Ln, Apt 988</t>
  </si>
  <si>
    <t>2023-06-10</t>
  </si>
  <si>
    <t>8044 Cedar Blvd</t>
  </si>
  <si>
    <r>
      <rPr>
        <u/>
        <sz val="10"/>
        <color indexed="8"/>
        <rFont val="Helvetica Neue"/>
        <family val="2"/>
      </rPr>
      <t>mariathomas@demo.net</t>
    </r>
  </si>
  <si>
    <t>829-417-8571</t>
  </si>
  <si>
    <t>5784 Hill Dr, Apt 550</t>
  </si>
  <si>
    <t>858-350-5887</t>
  </si>
  <si>
    <t>7635 Oak Rd</t>
  </si>
  <si>
    <r>
      <rPr>
        <sz val="10"/>
        <color indexed="8"/>
        <rFont val="Helvetica Neue"/>
        <family val="2"/>
      </rPr>
      <t xml:space="preserve">mikewilson at </t>
    </r>
    <r>
      <rPr>
        <u/>
        <sz val="10"/>
        <color indexed="8"/>
        <rFont val="Helvetica Neue"/>
        <family val="2"/>
      </rPr>
      <t>sample.org</t>
    </r>
  </si>
  <si>
    <t>December 20, 2000</t>
  </si>
  <si>
    <t>(853) 183-5749</t>
  </si>
  <si>
    <t>578 Pine Dr</t>
  </si>
  <si>
    <r>
      <rPr>
        <u/>
        <sz val="10"/>
        <color indexed="8"/>
        <rFont val="Helvetica Neue"/>
        <family val="2"/>
      </rPr>
      <t>mariataylor@test.com</t>
    </r>
  </si>
  <si>
    <t>$6470</t>
  </si>
  <si>
    <t>265.696.3639</t>
  </si>
  <si>
    <t>7500 Lake Ln</t>
  </si>
  <si>
    <t>2001-01-21</t>
  </si>
  <si>
    <t>609-042-6019</t>
  </si>
  <si>
    <t>1650 Oak Dr</t>
  </si>
  <si>
    <r>
      <rPr>
        <sz val="10"/>
        <color indexed="8"/>
        <rFont val="Helvetica Neue"/>
        <family val="2"/>
      </rPr>
      <t xml:space="preserve">roberttaylor at </t>
    </r>
    <r>
      <rPr>
        <u/>
        <sz val="10"/>
        <color indexed="8"/>
        <rFont val="Helvetica Neue"/>
        <family val="2"/>
      </rPr>
      <t>sample.org</t>
    </r>
  </si>
  <si>
    <t>8708 View Ave, Apt 719</t>
  </si>
  <si>
    <t>02-06-2016</t>
  </si>
  <si>
    <t>$119990</t>
  </si>
  <si>
    <t>$2534</t>
  </si>
  <si>
    <t>(886) 180-9665</t>
  </si>
  <si>
    <t>5789 Maple St, Apt 852</t>
  </si>
  <si>
    <t>2018-12-30</t>
  </si>
  <si>
    <t>$106492</t>
  </si>
  <si>
    <t>7771 Cedar Ln, Apt 817</t>
  </si>
  <si>
    <t>24/08/2014</t>
  </si>
  <si>
    <t>$3528</t>
  </si>
  <si>
    <t>2025 Pine Ln</t>
  </si>
  <si>
    <r>
      <rPr>
        <u/>
        <sz val="10"/>
        <color indexed="8"/>
        <rFont val="Helvetica Neue"/>
        <family val="2"/>
      </rPr>
      <t>janedavis@example.com</t>
    </r>
  </si>
  <si>
    <t>5080 Cedar Dr</t>
  </si>
  <si>
    <r>
      <rPr>
        <u/>
        <sz val="10"/>
        <color indexed="8"/>
        <rFont val="Helvetica Neue"/>
        <family val="2"/>
      </rPr>
      <t>lindasmith@test.com</t>
    </r>
  </si>
  <si>
    <t>2431 Oak Ave</t>
  </si>
  <si>
    <r>
      <rPr>
        <u/>
        <sz val="10"/>
        <color indexed="8"/>
        <rFont val="Helvetica Neue"/>
        <family val="2"/>
      </rPr>
      <t>mariajones@test.com</t>
    </r>
  </si>
  <si>
    <t>2014-04-24</t>
  </si>
  <si>
    <t>$43955</t>
  </si>
  <si>
    <t>5222 Cedar St</t>
  </si>
  <si>
    <t>2022.11.24</t>
  </si>
  <si>
    <t>559-597-1065</t>
  </si>
  <si>
    <t>8560 Maple Ave</t>
  </si>
  <si>
    <t>Linda Smith</t>
  </si>
  <si>
    <t>02-01-2009</t>
  </si>
  <si>
    <t>(748) 643-8885</t>
  </si>
  <si>
    <t>4525 Hill Rd, Apt 960</t>
  </si>
  <si>
    <r>
      <rPr>
        <u/>
        <sz val="10"/>
        <color indexed="8"/>
        <rFont val="Helvetica Neue"/>
        <family val="2"/>
      </rPr>
      <t>bobthomas@example.com</t>
    </r>
  </si>
  <si>
    <t>June 22, 2008</t>
  </si>
  <si>
    <t>$13911</t>
  </si>
  <si>
    <t>743-897-8550</t>
  </si>
  <si>
    <t>7465 Lake Ave, Apt 81</t>
  </si>
  <si>
    <t>13/06/2005</t>
  </si>
  <si>
    <t>359-073-3459</t>
  </si>
  <si>
    <t>3954 Pine Dr</t>
  </si>
  <si>
    <t>March 21, 2010</t>
  </si>
  <si>
    <t>$12063</t>
  </si>
  <si>
    <t>930.117.1304</t>
  </si>
  <si>
    <t>4631 Hill Blvd</t>
  </si>
  <si>
    <t>December 08, 2005</t>
  </si>
  <si>
    <t>878.316.9388</t>
  </si>
  <si>
    <t>881 Oak Blvd</t>
  </si>
  <si>
    <t>04/06/2004</t>
  </si>
  <si>
    <t>April 16, 2015</t>
  </si>
  <si>
    <t>(686) 897-4068</t>
  </si>
  <si>
    <t>712 Lake Ln</t>
  </si>
  <si>
    <r>
      <rPr>
        <u/>
        <sz val="10"/>
        <color indexed="8"/>
        <rFont val="Helvetica Neue"/>
        <family val="2"/>
      </rPr>
      <t>saramoore@sample.org</t>
    </r>
  </si>
  <si>
    <t>$14514</t>
  </si>
  <si>
    <t>608.240.3537</t>
  </si>
  <si>
    <t>5264 Elm Ln, Apt 234</t>
  </si>
  <si>
    <t>25-02-2011</t>
  </si>
  <si>
    <t>(529) 788-7826</t>
  </si>
  <si>
    <t>593 Hill Ave</t>
  </si>
  <si>
    <t>25-04-2022</t>
  </si>
  <si>
    <t>$61534</t>
  </si>
  <si>
    <t>741-299-4268</t>
  </si>
  <si>
    <t>1871 Pine Dr, Apt 343</t>
  </si>
  <si>
    <t>(265) 014-3694</t>
  </si>
  <si>
    <t>2311 Cedar St</t>
  </si>
  <si>
    <t>August 14, 2001</t>
  </si>
  <si>
    <t>947.940.1078</t>
  </si>
  <si>
    <t>272 Elm Ln, Apt 535</t>
  </si>
  <si>
    <t>10/20/2008</t>
  </si>
  <si>
    <t>$8509</t>
  </si>
  <si>
    <t>(229) 587-9197</t>
  </si>
  <si>
    <t>8418 Hill Dr, Apt 966</t>
  </si>
  <si>
    <r>
      <rPr>
        <u/>
        <sz val="10"/>
        <color indexed="8"/>
        <rFont val="Helvetica Neue"/>
        <family val="2"/>
      </rPr>
      <t>mariabrownexample.com</t>
    </r>
  </si>
  <si>
    <t>11-09-2009</t>
  </si>
  <si>
    <t>6024 Elm Dr, Apt 194</t>
  </si>
  <si>
    <t>2018-07-25</t>
  </si>
  <si>
    <t>200-346-1394</t>
  </si>
  <si>
    <t>4216 Cedar Blvd, Apt 224</t>
  </si>
  <si>
    <t>2021-07-21</t>
  </si>
  <si>
    <t>5796 Cedar St</t>
  </si>
  <si>
    <r>
      <rPr>
        <u/>
        <sz val="10"/>
        <color indexed="8"/>
        <rFont val="Helvetica Neue"/>
        <family val="2"/>
      </rPr>
      <t>karenanderson@test.com</t>
    </r>
  </si>
  <si>
    <t>$10362</t>
  </si>
  <si>
    <t>696-748-6232</t>
  </si>
  <si>
    <t>2442 Maple Dr</t>
  </si>
  <si>
    <r>
      <rPr>
        <u/>
        <sz val="10"/>
        <color indexed="8"/>
        <rFont val="Helvetica Neue"/>
        <family val="2"/>
      </rPr>
      <t>patriciathomas@example.com</t>
    </r>
  </si>
  <si>
    <t>20/04/2012</t>
  </si>
  <si>
    <t>$2064</t>
  </si>
  <si>
    <t>(413) 491-4178</t>
  </si>
  <si>
    <t>3538 Hill Ave, Apt 907</t>
  </si>
  <si>
    <t>2010-03-08</t>
  </si>
  <si>
    <t>(887) 446-0094</t>
  </si>
  <si>
    <t>5372 Lake Dr</t>
  </si>
  <si>
    <t>01-07-2013</t>
  </si>
  <si>
    <t>(315) 259-0463</t>
  </si>
  <si>
    <t>2457 Oak Blvd</t>
  </si>
  <si>
    <t>02/17/2009</t>
  </si>
  <si>
    <t>4223 Pine Ln</t>
  </si>
  <si>
    <r>
      <rPr>
        <u/>
        <sz val="10"/>
        <color indexed="8"/>
        <rFont val="Helvetica Neue"/>
        <family val="2"/>
      </rPr>
      <t>karenandersonsample.org</t>
    </r>
  </si>
  <si>
    <t>June 03, 2011</t>
  </si>
  <si>
    <t>453.367.4315</t>
  </si>
  <si>
    <t>3766 Hill Rd</t>
  </si>
  <si>
    <t>06/10/2015</t>
  </si>
  <si>
    <t>$149099</t>
  </si>
  <si>
    <t>10-09-2011</t>
  </si>
  <si>
    <t>8049 View Blvd</t>
  </si>
  <si>
    <t>2010-09-01</t>
  </si>
  <si>
    <t>5529 Oak Ln</t>
  </si>
  <si>
    <t>05/09/2006</t>
  </si>
  <si>
    <t>$99945</t>
  </si>
  <si>
    <t>(412) 128-6776</t>
  </si>
  <si>
    <t>4430 Hill Dr</t>
  </si>
  <si>
    <t>Mike Thomas</t>
  </si>
  <si>
    <r>
      <rPr>
        <u/>
        <sz val="10"/>
        <color indexed="8"/>
        <rFont val="Helvetica Neue"/>
        <family val="2"/>
      </rPr>
      <t>mikethomas@test.com</t>
    </r>
  </si>
  <si>
    <t>11-12-2005</t>
  </si>
  <si>
    <t>5679 Maple St</t>
  </si>
  <si>
    <t>May 17, 2015</t>
  </si>
  <si>
    <t>$103791</t>
  </si>
  <si>
    <t>508.858.9013</t>
  </si>
  <si>
    <t>1006 Lake Rd</t>
  </si>
  <si>
    <t>November 12, 2021</t>
  </si>
  <si>
    <t>3914 Lake Dr</t>
  </si>
  <si>
    <t>2019-04-11</t>
  </si>
  <si>
    <t>543-467-6613</t>
  </si>
  <si>
    <t>6261 Cedar Ln</t>
  </si>
  <si>
    <t>$77141</t>
  </si>
  <si>
    <t>857 Hill Rd, Apt 432</t>
  </si>
  <si>
    <t xml:space="preserve">mariasmith at </t>
  </si>
  <si>
    <t>561.142.9646</t>
  </si>
  <si>
    <t>2881 Cedar St</t>
  </si>
  <si>
    <t>01/26/2021</t>
  </si>
  <si>
    <t>(815) 631-7139</t>
  </si>
  <si>
    <t>3485 Elm Rd</t>
  </si>
  <si>
    <r>
      <rPr>
        <u/>
        <sz val="10"/>
        <color indexed="8"/>
        <rFont val="Helvetica Neue"/>
        <family val="2"/>
      </rPr>
      <t>sarasmith@test.com</t>
    </r>
  </si>
  <si>
    <t>05-10-2003</t>
  </si>
  <si>
    <t>(580) 333-4991</t>
  </si>
  <si>
    <t>5895 Oak Rd</t>
  </si>
  <si>
    <t>June 30, 2008</t>
  </si>
  <si>
    <t>4356 Oak Ln</t>
  </si>
  <si>
    <t>09/16/2003</t>
  </si>
  <si>
    <t>4146 Pine St, Apt 880</t>
  </si>
  <si>
    <t>Karen Anderson</t>
  </si>
  <si>
    <r>
      <rPr>
        <u/>
        <sz val="10"/>
        <color indexed="8"/>
        <rFont val="Helvetica Neue"/>
        <family val="2"/>
      </rPr>
      <t>karenanderson@example.com</t>
    </r>
  </si>
  <si>
    <t>$1021</t>
  </si>
  <si>
    <t>7883 Pine Ln</t>
  </si>
  <si>
    <r>
      <rPr>
        <u/>
        <sz val="10"/>
        <color indexed="8"/>
        <rFont val="Helvetica Neue"/>
        <family val="2"/>
      </rPr>
      <t>alicewilliams@example.com</t>
    </r>
  </si>
  <si>
    <t>08/07/2016</t>
  </si>
  <si>
    <t>$111921</t>
  </si>
  <si>
    <t>$7863</t>
  </si>
  <si>
    <t>(397) 187-6109</t>
  </si>
  <si>
    <t>249 Lake Ave, Apt 60</t>
  </si>
  <si>
    <r>
      <rPr>
        <u/>
        <sz val="10"/>
        <color indexed="8"/>
        <rFont val="Helvetica Neue"/>
        <family val="2"/>
      </rPr>
      <t>patriciadavis@test.com</t>
    </r>
  </si>
  <si>
    <t>31/08/2011</t>
  </si>
  <si>
    <t>$8757</t>
  </si>
  <si>
    <t>386-943-4578</t>
  </si>
  <si>
    <t>3835 Maple Rd</t>
  </si>
  <si>
    <r>
      <rPr>
        <u/>
        <sz val="10"/>
        <color indexed="8"/>
        <rFont val="Helvetica Neue"/>
        <family val="2"/>
      </rPr>
      <t>karensmith@test.com</t>
    </r>
  </si>
  <si>
    <t>12/25/2006</t>
  </si>
  <si>
    <t>(317) 372-7044</t>
  </si>
  <si>
    <t>4761 Lake Blvd</t>
  </si>
  <si>
    <t>April 17, 2017</t>
  </si>
  <si>
    <t>6790 Lake Blvd, Apt 138</t>
  </si>
  <si>
    <t>johnmoore</t>
  </si>
  <si>
    <t>$8387</t>
  </si>
  <si>
    <t>515-285-0038</t>
  </si>
  <si>
    <t>517 Elm Ave</t>
  </si>
  <si>
    <t>09/02/2017</t>
  </si>
  <si>
    <t>308-505-7871</t>
  </si>
  <si>
    <t>6824 Lake Ave, Apt 814</t>
  </si>
  <si>
    <t>September 09, 2002</t>
  </si>
  <si>
    <t>$132105</t>
  </si>
  <si>
    <t>$6051</t>
  </si>
  <si>
    <t>779-918-5755</t>
  </si>
  <si>
    <t>9560 Hill Ave, Apt 88</t>
  </si>
  <si>
    <t>2023-10-25</t>
  </si>
  <si>
    <t>(244) 876-0153</t>
  </si>
  <si>
    <t>9967 Pine Ln, Apt 93</t>
  </si>
  <si>
    <t>2002-06-15</t>
  </si>
  <si>
    <t>$137833</t>
  </si>
  <si>
    <t>$8785</t>
  </si>
  <si>
    <t>3414 Cedar Dr</t>
  </si>
  <si>
    <t>James Jones</t>
  </si>
  <si>
    <t>15-04-2019</t>
  </si>
  <si>
    <t>$14522</t>
  </si>
  <si>
    <t>9917 Cedar Blvd, Apt 24</t>
  </si>
  <si>
    <t>19/08/2000</t>
  </si>
  <si>
    <t>2861 Elm Blvd</t>
  </si>
  <si>
    <t>1380 Pine Ln, Apt 353</t>
  </si>
  <si>
    <r>
      <rPr>
        <u/>
        <sz val="10"/>
        <color indexed="8"/>
        <rFont val="Helvetica Neue"/>
        <family val="2"/>
      </rPr>
      <t>susantaylor@sample.org</t>
    </r>
  </si>
  <si>
    <t>01/04/2013</t>
  </si>
  <si>
    <t>$104623</t>
  </si>
  <si>
    <t>$10148</t>
  </si>
  <si>
    <t>661-169-1479</t>
  </si>
  <si>
    <t>6980 Hill Rd</t>
  </si>
  <si>
    <r>
      <rPr>
        <u/>
        <sz val="10"/>
        <color indexed="8"/>
        <rFont val="Helvetica Neue"/>
        <family val="2"/>
      </rPr>
      <t>jamesjohnson@test.com</t>
    </r>
  </si>
  <si>
    <t>2008-03-31</t>
  </si>
  <si>
    <t>$8146</t>
  </si>
  <si>
    <t>(785) 612-2777</t>
  </si>
  <si>
    <t>5645 Elm Ave</t>
  </si>
  <si>
    <r>
      <rPr>
        <sz val="10"/>
        <color indexed="8"/>
        <rFont val="Helvetica Neue"/>
        <family val="2"/>
      </rPr>
      <t xml:space="preserve">bobtaylor at </t>
    </r>
    <r>
      <rPr>
        <u/>
        <sz val="10"/>
        <color indexed="8"/>
        <rFont val="Helvetica Neue"/>
        <family val="2"/>
      </rPr>
      <t>example.com</t>
    </r>
  </si>
  <si>
    <t>2018-06-08</t>
  </si>
  <si>
    <t>2076 Oak Ave, Apt 834</t>
  </si>
  <si>
    <t xml:space="preserve">karenanderson at </t>
  </si>
  <si>
    <t>02/28/2015</t>
  </si>
  <si>
    <t>805.332.9397</t>
  </si>
  <si>
    <t>9967 Oak Blvd, Apt 765</t>
  </si>
  <si>
    <t>susanthomas</t>
  </si>
  <si>
    <t>$131836</t>
  </si>
  <si>
    <t>577-948-8204</t>
  </si>
  <si>
    <t>9663 View Ln</t>
  </si>
  <si>
    <t xml:space="preserve">jamesjohnson at </t>
  </si>
  <si>
    <t>12/07/2011</t>
  </si>
  <si>
    <t>669.998.7692</t>
  </si>
  <si>
    <t>9550 Hill Blvd, Apt 583</t>
  </si>
  <si>
    <r>
      <rPr>
        <u/>
        <sz val="10"/>
        <color indexed="8"/>
        <rFont val="Helvetica Neue"/>
        <family val="2"/>
      </rPr>
      <t>jamessmith@test.com</t>
    </r>
  </si>
  <si>
    <t>November 03, 2017</t>
  </si>
  <si>
    <t>(989) 038-3602</t>
  </si>
  <si>
    <t>4009 Oak Dr</t>
  </si>
  <si>
    <t>Linda Miller</t>
  </si>
  <si>
    <r>
      <rPr>
        <u/>
        <sz val="10"/>
        <color indexed="8"/>
        <rFont val="Helvetica Neue"/>
        <family val="2"/>
      </rPr>
      <t>lindamiller@demo.net</t>
    </r>
  </si>
  <si>
    <t>14/12/2009</t>
  </si>
  <si>
    <t>5122 View Ln, Apt 532</t>
  </si>
  <si>
    <t>2006-06-17</t>
  </si>
  <si>
    <t>$15893</t>
  </si>
  <si>
    <t>7366 View St, Apt 399</t>
  </si>
  <si>
    <t>28/03/2019</t>
  </si>
  <si>
    <t>919-824-1338</t>
  </si>
  <si>
    <t>6381 Oak Dr, Apt 968</t>
  </si>
  <si>
    <r>
      <rPr>
        <u/>
        <sz val="10"/>
        <color indexed="8"/>
        <rFont val="Helvetica Neue"/>
        <family val="2"/>
      </rPr>
      <t>saraanderson@demo.net</t>
    </r>
  </si>
  <si>
    <t>517-825-1130</t>
  </si>
  <si>
    <t>8838 Elm St</t>
  </si>
  <si>
    <t>2017-05-14</t>
  </si>
  <si>
    <t>$4285</t>
  </si>
  <si>
    <t>5343 Elm Blvd, Apt 564</t>
  </si>
  <si>
    <t xml:space="preserve">saramiller at </t>
  </si>
  <si>
    <t>2022-07-05</t>
  </si>
  <si>
    <t>409-626-9535</t>
  </si>
  <si>
    <t>4876 Hill Blvd</t>
  </si>
  <si>
    <t>2014-07-01</t>
  </si>
  <si>
    <t>230.595.2231</t>
  </si>
  <si>
    <t>3200 Elm Ln, Apt 243</t>
  </si>
  <si>
    <t>08/01/2004</t>
  </si>
  <si>
    <t>487-893-7943</t>
  </si>
  <si>
    <t>6307 Hill Ave</t>
  </si>
  <si>
    <t>03/04/2008</t>
  </si>
  <si>
    <t>(397) 435-0087</t>
  </si>
  <si>
    <t>8496 Hill Blvd, Apt 193</t>
  </si>
  <si>
    <r>
      <rPr>
        <u/>
        <sz val="10"/>
        <color indexed="8"/>
        <rFont val="Helvetica Neue"/>
        <family val="2"/>
      </rPr>
      <t>bobanderson@demo.net</t>
    </r>
  </si>
  <si>
    <t>June 15, 2000</t>
  </si>
  <si>
    <t>358.674.5414</t>
  </si>
  <si>
    <t>7541 Hill Dr</t>
  </si>
  <si>
    <r>
      <rPr>
        <u/>
        <sz val="10"/>
        <color indexed="8"/>
        <rFont val="Helvetica Neue"/>
        <family val="2"/>
      </rPr>
      <t>mikemooredemo.net</t>
    </r>
  </si>
  <si>
    <t>2003-12-27</t>
  </si>
  <si>
    <t>(570) 379-7824</t>
  </si>
  <si>
    <r>
      <rPr>
        <u/>
        <sz val="10"/>
        <color indexed="8"/>
        <rFont val="Helvetica Neue"/>
        <family val="2"/>
      </rPr>
      <t>susanmiller@demo.net</t>
    </r>
  </si>
  <si>
    <t>358-280-8868</t>
  </si>
  <si>
    <t>6394 Hill Dr</t>
  </si>
  <si>
    <r>
      <rPr>
        <u/>
        <sz val="10"/>
        <color indexed="8"/>
        <rFont val="Helvetica Neue"/>
        <family val="2"/>
      </rPr>
      <t>johnanderson@test.com</t>
    </r>
  </si>
  <si>
    <t>(217) 404-5381</t>
  </si>
  <si>
    <t>3417 Pine Rd</t>
  </si>
  <si>
    <t>2011-04-26</t>
  </si>
  <si>
    <t>(778) 437-0522</t>
  </si>
  <si>
    <t>6463 Maple Ln</t>
  </si>
  <si>
    <r>
      <rPr>
        <u/>
        <sz val="10"/>
        <color indexed="8"/>
        <rFont val="Helvetica Neue"/>
        <family val="2"/>
      </rPr>
      <t>alicemoore@example.com</t>
    </r>
  </si>
  <si>
    <t>2022-04-19</t>
  </si>
  <si>
    <t>$3166</t>
  </si>
  <si>
    <t>(527) 069-3800</t>
  </si>
  <si>
    <t>5913 Maple Ave, Apt 186</t>
  </si>
  <si>
    <t>Karen Miller</t>
  </si>
  <si>
    <t>05/16/2015</t>
  </si>
  <si>
    <t>$139395</t>
  </si>
  <si>
    <t>304-276-4730</t>
  </si>
  <si>
    <t>5352 Oak Rd</t>
  </si>
  <si>
    <t>9400 Hill Ln, Apt 587</t>
  </si>
  <si>
    <t>03/12/2013</t>
  </si>
  <si>
    <t>$15165</t>
  </si>
  <si>
    <t>221.964.9916</t>
  </si>
  <si>
    <t>5975 Elm Ave, Apt 583</t>
  </si>
  <si>
    <r>
      <rPr>
        <u/>
        <sz val="10"/>
        <color indexed="8"/>
        <rFont val="Helvetica Neue"/>
        <family val="2"/>
      </rPr>
      <t>susantaylor@test.com</t>
    </r>
  </si>
  <si>
    <t>2003-09-14</t>
  </si>
  <si>
    <t>(396) 186-9982</t>
  </si>
  <si>
    <t>3512 View Rd</t>
  </si>
  <si>
    <t>$94619</t>
  </si>
  <si>
    <t>307.280.2041</t>
  </si>
  <si>
    <t>1970 Cedar St, Apt 285</t>
  </si>
  <si>
    <t>(601) 669-4137</t>
  </si>
  <si>
    <t>9066 Cedar Dr, Apt 443</t>
  </si>
  <si>
    <t>December 08, 2007</t>
  </si>
  <si>
    <t>911.858.9101</t>
  </si>
  <si>
    <t>6794 Pine Ave</t>
  </si>
  <si>
    <r>
      <rPr>
        <sz val="10"/>
        <color indexed="8"/>
        <rFont val="Helvetica Neue"/>
        <family val="2"/>
      </rPr>
      <t xml:space="preserve">jamessmith at </t>
    </r>
    <r>
      <rPr>
        <u/>
        <sz val="10"/>
        <color indexed="8"/>
        <rFont val="Helvetica Neue"/>
        <family val="2"/>
      </rPr>
      <t>sample.org</t>
    </r>
  </si>
  <si>
    <t>01/09/2011</t>
  </si>
  <si>
    <t>857.610.6722</t>
  </si>
  <si>
    <t>8134 View Ln</t>
  </si>
  <si>
    <t>7665 Elm Ave, Apt 714</t>
  </si>
  <si>
    <t>18/09/2002</t>
  </si>
  <si>
    <t>(284) 958-6582</t>
  </si>
  <si>
    <t>8001 View Ln</t>
  </si>
  <si>
    <t>2009.12.26</t>
  </si>
  <si>
    <t>$16899</t>
  </si>
  <si>
    <t>751-542-5984</t>
  </si>
  <si>
    <t>5827 Elm Ln</t>
  </si>
  <si>
    <t>01/20/2004</t>
  </si>
  <si>
    <t>634-417-4400</t>
  </si>
  <si>
    <t>1493 Hill St, Apt 955</t>
  </si>
  <si>
    <t>6865 Pine Dr</t>
  </si>
  <si>
    <t>2023-02-26</t>
  </si>
  <si>
    <t>$80386</t>
  </si>
  <si>
    <t>2802 Lake Dr</t>
  </si>
  <si>
    <t>782.772.8062</t>
  </si>
  <si>
    <t>4911 Pine Ave, Apt 852</t>
  </si>
  <si>
    <t>Linda Moore</t>
  </si>
  <si>
    <r>
      <rPr>
        <u/>
        <sz val="10"/>
        <color indexed="8"/>
        <rFont val="Helvetica Neue"/>
        <family val="2"/>
      </rPr>
      <t>lindamoore@sample.org</t>
    </r>
  </si>
  <si>
    <r>
      <rPr>
        <u/>
        <sz val="10"/>
        <color indexed="8"/>
        <rFont val="Helvetica Neue"/>
        <family val="2"/>
      </rPr>
      <t>bobdavis@sample.org</t>
    </r>
  </si>
  <si>
    <t>September 21, 2002</t>
  </si>
  <si>
    <t>6860 Lake Rd</t>
  </si>
  <si>
    <t>$8254</t>
  </si>
  <si>
    <t>8182 Oak Rd</t>
  </si>
  <si>
    <t>1758 Maple St</t>
  </si>
  <si>
    <t>22/04/2020</t>
  </si>
  <si>
    <t>(275) 724-8735</t>
  </si>
  <si>
    <t>4387 Elm Rd</t>
  </si>
  <si>
    <t>24-12-2003</t>
  </si>
  <si>
    <t>571-698-6094</t>
  </si>
  <si>
    <t>8003 Oak St</t>
  </si>
  <si>
    <t>25/06/2001</t>
  </si>
  <si>
    <t>(883) 743-2782</t>
  </si>
  <si>
    <t>2486 Cedar Ln, Apt 925</t>
  </si>
  <si>
    <t>26-03-2006</t>
  </si>
  <si>
    <t>6200 Cedar Dr</t>
  </si>
  <si>
    <r>
      <rPr>
        <u/>
        <sz val="10"/>
        <color indexed="8"/>
        <rFont val="Helvetica Neue"/>
        <family val="2"/>
      </rPr>
      <t>davidsmith@demo.net</t>
    </r>
  </si>
  <si>
    <t>2022-07-29</t>
  </si>
  <si>
    <t>3318 View Ln</t>
  </si>
  <si>
    <r>
      <rPr>
        <u/>
        <sz val="10"/>
        <color indexed="8"/>
        <rFont val="Helvetica Neue"/>
        <family val="2"/>
      </rPr>
      <t>davidthomas@demo.net</t>
    </r>
  </si>
  <si>
    <t>11/03/2012</t>
  </si>
  <si>
    <t>$58155</t>
  </si>
  <si>
    <t>261.432.3503</t>
  </si>
  <si>
    <t>5240 Elm Ln, Apt 182</t>
  </si>
  <si>
    <t>2000-12-11</t>
  </si>
  <si>
    <t>8867 Cedar Dr</t>
  </si>
  <si>
    <t>2015.12.28</t>
  </si>
  <si>
    <t>$19713</t>
  </si>
  <si>
    <t>533.118.1596</t>
  </si>
  <si>
    <t>9951 Maple Ln</t>
  </si>
  <si>
    <t>07/23/2006</t>
  </si>
  <si>
    <t>5484 Cedar Ave</t>
  </si>
  <si>
    <t>09/07/2017</t>
  </si>
  <si>
    <t>(631) 336-3835</t>
  </si>
  <si>
    <t>352 Elm Ave, Apt 32</t>
  </si>
  <si>
    <t>05/12/2002</t>
  </si>
  <si>
    <t>(632) 146-7704</t>
  </si>
  <si>
    <t>5123 View Ave</t>
  </si>
  <si>
    <t xml:space="preserve">davidmoore at </t>
  </si>
  <si>
    <t>$101725</t>
  </si>
  <si>
    <t>(403) 174-3125</t>
  </si>
  <si>
    <t>8649 Cedar Rd</t>
  </si>
  <si>
    <t>2017-04-02</t>
  </si>
  <si>
    <t>2314 Pine Rd</t>
  </si>
  <si>
    <r>
      <rPr>
        <u/>
        <sz val="10"/>
        <color indexed="8"/>
        <rFont val="Helvetica Neue"/>
        <family val="2"/>
      </rPr>
      <t>karenwilson@demo.net</t>
    </r>
  </si>
  <si>
    <t>$53198</t>
  </si>
  <si>
    <t>359.995.9079</t>
  </si>
  <si>
    <t>1045 Hill St</t>
  </si>
  <si>
    <r>
      <rPr>
        <u/>
        <sz val="10"/>
        <color indexed="8"/>
        <rFont val="Helvetica Neue"/>
        <family val="2"/>
      </rPr>
      <t>patriciathomas@sample.org</t>
    </r>
  </si>
  <si>
    <t>799-253-7522</t>
  </si>
  <si>
    <t>4530 View Dr</t>
  </si>
  <si>
    <t>Robert Jones</t>
  </si>
  <si>
    <t>2010-05-03</t>
  </si>
  <si>
    <t>(662) 552-2289</t>
  </si>
  <si>
    <t>2509 Cedar Ave, Apt 586</t>
  </si>
  <si>
    <t>1625 Cedar Dr, Apt 474</t>
  </si>
  <si>
    <t>June 25, 2002</t>
  </si>
  <si>
    <t>391.844.2704</t>
  </si>
  <si>
    <t>8155 View Blvd</t>
  </si>
  <si>
    <t>27-02-2007</t>
  </si>
  <si>
    <t>205.638.2929</t>
  </si>
  <si>
    <t>3225 Oak Ave, Apt 450</t>
  </si>
  <si>
    <t>16-07-2013</t>
  </si>
  <si>
    <t>691.914.4592</t>
  </si>
  <si>
    <t>23/08/2016</t>
  </si>
  <si>
    <t>823 View St</t>
  </si>
  <si>
    <r>
      <rPr>
        <sz val="10"/>
        <color indexed="8"/>
        <rFont val="Helvetica Neue"/>
        <family val="2"/>
      </rPr>
      <t xml:space="preserve">mariajohnson at </t>
    </r>
    <r>
      <rPr>
        <u/>
        <sz val="10"/>
        <color indexed="8"/>
        <rFont val="Helvetica Neue"/>
        <family val="2"/>
      </rPr>
      <t>demo.net</t>
    </r>
  </si>
  <si>
    <t>03/14/2020</t>
  </si>
  <si>
    <t>$146504</t>
  </si>
  <si>
    <t>5721 Elm Dr, Apt 293</t>
  </si>
  <si>
    <t>$19740</t>
  </si>
  <si>
    <t>2443 Maple Ln</t>
  </si>
  <si>
    <t>03/12/2015</t>
  </si>
  <si>
    <t>$144358</t>
  </si>
  <si>
    <t>$4122</t>
  </si>
  <si>
    <t>714-167-9348</t>
  </si>
  <si>
    <t>1042 Hill Ave</t>
  </si>
  <si>
    <t>02/06/2021</t>
  </si>
  <si>
    <t>677-292-3104</t>
  </si>
  <si>
    <t>225 View Blvd</t>
  </si>
  <si>
    <r>
      <rPr>
        <sz val="10"/>
        <color indexed="8"/>
        <rFont val="Helvetica Neue"/>
        <family val="2"/>
      </rPr>
      <t xml:space="preserve">davidbrown at </t>
    </r>
    <r>
      <rPr>
        <u/>
        <sz val="10"/>
        <color indexed="8"/>
        <rFont val="Helvetica Neue"/>
        <family val="2"/>
      </rPr>
      <t>demo.net</t>
    </r>
  </si>
  <si>
    <t>07/14/2015</t>
  </si>
  <si>
    <t>7906 View Ave</t>
  </si>
  <si>
    <r>
      <rPr>
        <u/>
        <sz val="10"/>
        <color indexed="8"/>
        <rFont val="Helvetica Neue"/>
        <family val="2"/>
      </rPr>
      <t>jamesbrown@test.com</t>
    </r>
  </si>
  <si>
    <t>06/13/2002</t>
  </si>
  <si>
    <t>$18224</t>
  </si>
  <si>
    <t>(333) 136-9216</t>
  </si>
  <si>
    <t>824 Oak Blvd</t>
  </si>
  <si>
    <t>22-06-2019</t>
  </si>
  <si>
    <t>5947 Lake Dr, Apt 653</t>
  </si>
  <si>
    <t>miketaylor</t>
  </si>
  <si>
    <t>02/13/2013</t>
  </si>
  <si>
    <t>6136 Lake Ave</t>
  </si>
  <si>
    <r>
      <rPr>
        <u/>
        <sz val="10"/>
        <color indexed="8"/>
        <rFont val="Helvetica Neue"/>
        <family val="2"/>
      </rPr>
      <t>davidsmith@sample.org</t>
    </r>
  </si>
  <si>
    <t>(992) 915-7499</t>
  </si>
  <si>
    <t>1370 Elm Blvd</t>
  </si>
  <si>
    <t>August 16, 2015</t>
  </si>
  <si>
    <t>(808) 061-5583</t>
  </si>
  <si>
    <t>9799 Lake Blvd</t>
  </si>
  <si>
    <t>04/18/2008</t>
  </si>
  <si>
    <t>(692) 457-2299</t>
  </si>
  <si>
    <t>5170 View Rd</t>
  </si>
  <si>
    <t>14-06-2003</t>
  </si>
  <si>
    <t>$7542</t>
  </si>
  <si>
    <t>370.571.9931</t>
  </si>
  <si>
    <t>8867 View Ln</t>
  </si>
  <si>
    <r>
      <rPr>
        <u/>
        <sz val="10"/>
        <color indexed="8"/>
        <rFont val="Helvetica Neue"/>
        <family val="2"/>
      </rPr>
      <t>patriciaanderson@example.com</t>
    </r>
  </si>
  <si>
    <t>30-10-2007</t>
  </si>
  <si>
    <t>$19775</t>
  </si>
  <si>
    <t>999.319.5565</t>
  </si>
  <si>
    <t>6994 View Ln, Apt 29</t>
  </si>
  <si>
    <t>March 27, 2012</t>
  </si>
  <si>
    <t>(673) 303-2758</t>
  </si>
  <si>
    <t>1927 Elm Dr, Apt 736</t>
  </si>
  <si>
    <t>09-10-2005</t>
  </si>
  <si>
    <t>3202 Maple Ln, Apt 70</t>
  </si>
  <si>
    <t>08/02/2021</t>
  </si>
  <si>
    <t>09/05/2018</t>
  </si>
  <si>
    <t>$145944</t>
  </si>
  <si>
    <t>(629) 037-3494</t>
  </si>
  <si>
    <t>8154 Maple St, Apt 168</t>
  </si>
  <si>
    <t>06/27/2021</t>
  </si>
  <si>
    <t>$139247</t>
  </si>
  <si>
    <t>942-508-5056</t>
  </si>
  <si>
    <t>7195 Oak Rd, Apt 131</t>
  </si>
  <si>
    <t>333.827.1800</t>
  </si>
  <si>
    <t>3273 View St</t>
  </si>
  <si>
    <t>08/12/2003</t>
  </si>
  <si>
    <t>700-197-6235</t>
  </si>
  <si>
    <t>570 Maple Ave</t>
  </si>
  <si>
    <t>09-07-2006</t>
  </si>
  <si>
    <t>898-278-3890</t>
  </si>
  <si>
    <t>5042 View St, Apt 599</t>
  </si>
  <si>
    <t>2003.10.29</t>
  </si>
  <si>
    <t>(508) 387-5600</t>
  </si>
  <si>
    <t>2045 Oak Ave, Apt 771</t>
  </si>
  <si>
    <r>
      <rPr>
        <u/>
        <sz val="10"/>
        <color indexed="8"/>
        <rFont val="Helvetica Neue"/>
        <family val="2"/>
      </rPr>
      <t>mariajohnsonsample.org</t>
    </r>
  </si>
  <si>
    <t>12/16/2015</t>
  </si>
  <si>
    <t>$45382</t>
  </si>
  <si>
    <t>4668 Elm Ave</t>
  </si>
  <si>
    <t>mikebrown</t>
  </si>
  <si>
    <t>01/01/2021</t>
  </si>
  <si>
    <t>$106009</t>
  </si>
  <si>
    <t>581.595.6169</t>
  </si>
  <si>
    <t>662 Cedar Ln</t>
  </si>
  <si>
    <r>
      <rPr>
        <u/>
        <sz val="10"/>
        <color indexed="8"/>
        <rFont val="Helvetica Neue"/>
        <family val="2"/>
      </rPr>
      <t>janetaylordemo.net</t>
    </r>
  </si>
  <si>
    <t>27-05-2005</t>
  </si>
  <si>
    <t>(733) 814-8249</t>
  </si>
  <si>
    <t>940 Lake Rd, Apt 866</t>
  </si>
  <si>
    <t>02/07/2004</t>
  </si>
  <si>
    <t>707 Elm St</t>
  </si>
  <si>
    <t>10/30/2015</t>
  </si>
  <si>
    <t>3216 Pine Rd</t>
  </si>
  <si>
    <r>
      <rPr>
        <u/>
        <sz val="10"/>
        <color indexed="8"/>
        <rFont val="Helvetica Neue"/>
        <family val="2"/>
      </rPr>
      <t>davidtaylor@test.com</t>
    </r>
  </si>
  <si>
    <t>12/21/2019</t>
  </si>
  <si>
    <t>422-541-2195</t>
  </si>
  <si>
    <t>2926 Cedar St</t>
  </si>
  <si>
    <r>
      <rPr>
        <u/>
        <sz val="10"/>
        <color indexed="8"/>
        <rFont val="Helvetica Neue"/>
        <family val="2"/>
      </rPr>
      <t>robertanderson@demo.net</t>
    </r>
  </si>
  <si>
    <t>2021-12-08</t>
  </si>
  <si>
    <t>$38146</t>
  </si>
  <si>
    <t>(580) 460-0895</t>
  </si>
  <si>
    <t>7830 Hill Ln</t>
  </si>
  <si>
    <t>11-06-2015</t>
  </si>
  <si>
    <t>8861 Elm Blvd</t>
  </si>
  <si>
    <t>13/05/2014</t>
  </si>
  <si>
    <t>835-753-0765</t>
  </si>
  <si>
    <t>6553 View Rd</t>
  </si>
  <si>
    <t>03-07-2006</t>
  </si>
  <si>
    <t>6227 View Dr</t>
  </si>
  <si>
    <t>August 03, 2001</t>
  </si>
  <si>
    <t>(718) 533-9638</t>
  </si>
  <si>
    <t>9893 Oak Blvd</t>
  </si>
  <si>
    <r>
      <rPr>
        <u/>
        <sz val="10"/>
        <color indexed="8"/>
        <rFont val="Helvetica Neue"/>
        <family val="2"/>
      </rPr>
      <t>patriciawilson@test.com</t>
    </r>
  </si>
  <si>
    <t>29-11-2004</t>
  </si>
  <si>
    <t>950.955.3029</t>
  </si>
  <si>
    <t>267 View Ave</t>
  </si>
  <si>
    <t>2005-07-17</t>
  </si>
  <si>
    <t>325.626.8981</t>
  </si>
  <si>
    <t>9585 View St</t>
  </si>
  <si>
    <t>2002-01-30</t>
  </si>
  <si>
    <t>(320) 136-9315</t>
  </si>
  <si>
    <t>1306 Cedar Rd</t>
  </si>
  <si>
    <r>
      <rPr>
        <u/>
        <sz val="10"/>
        <color indexed="8"/>
        <rFont val="Helvetica Neue"/>
        <family val="2"/>
      </rPr>
      <t>lindamiller@test.com</t>
    </r>
  </si>
  <si>
    <t>2019.10.22</t>
  </si>
  <si>
    <t>1981 Oak Blvd</t>
  </si>
  <si>
    <t>July 18, 2018</t>
  </si>
  <si>
    <t>1126 View Rd</t>
  </si>
  <si>
    <t>03/31/2021</t>
  </si>
  <si>
    <t>994.365.2118</t>
  </si>
  <si>
    <t>7225 Elm Blvd</t>
  </si>
  <si>
    <t>16-08-2007</t>
  </si>
  <si>
    <t>$77230</t>
  </si>
  <si>
    <t>618-495-9993</t>
  </si>
  <si>
    <t>9749 Lake Rd</t>
  </si>
  <si>
    <t>717.462.9584</t>
  </si>
  <si>
    <t>6321 Elm Ln, Apt 951</t>
  </si>
  <si>
    <r>
      <rPr>
        <u/>
        <sz val="10"/>
        <color indexed="8"/>
        <rFont val="Helvetica Neue"/>
        <family val="2"/>
      </rPr>
      <t>aliceanderson@test.com</t>
    </r>
  </si>
  <si>
    <t>14/08/2004</t>
  </si>
  <si>
    <t>14-10-2022</t>
  </si>
  <si>
    <t>$70806</t>
  </si>
  <si>
    <t>619.766.7710</t>
  </si>
  <si>
    <t>9037 Cedar Dr</t>
  </si>
  <si>
    <r>
      <rPr>
        <u/>
        <sz val="10"/>
        <color indexed="8"/>
        <rFont val="Helvetica Neue"/>
        <family val="2"/>
      </rPr>
      <t>sarajohnsonexample.com</t>
    </r>
  </si>
  <si>
    <t>July 31, 2008</t>
  </si>
  <si>
    <t>(581) 929-9016</t>
  </si>
  <si>
    <t>5308 View Dr, Apt 791</t>
  </si>
  <si>
    <t>Sara Anderson</t>
  </si>
  <si>
    <r>
      <rPr>
        <sz val="10"/>
        <color indexed="8"/>
        <rFont val="Helvetica Neue"/>
        <family val="2"/>
      </rPr>
      <t xml:space="preserve">saraanderson at </t>
    </r>
    <r>
      <rPr>
        <u/>
        <sz val="10"/>
        <color indexed="8"/>
        <rFont val="Helvetica Neue"/>
        <family val="2"/>
      </rPr>
      <t>demo.net</t>
    </r>
  </si>
  <si>
    <t>July 23, 2023</t>
  </si>
  <si>
    <t>$10704</t>
  </si>
  <si>
    <t>2216 Maple Rd</t>
  </si>
  <si>
    <t>2005.11.15</t>
  </si>
  <si>
    <t>(325) 771-0291</t>
  </si>
  <si>
    <t>397 Elm Rd, Apt 512</t>
  </si>
  <si>
    <t>04/05/2017</t>
  </si>
  <si>
    <t>6045 View Dr</t>
  </si>
  <si>
    <t>John Anderson</t>
  </si>
  <si>
    <r>
      <rPr>
        <u/>
        <sz val="10"/>
        <color indexed="8"/>
        <rFont val="Helvetica Neue"/>
        <family val="2"/>
      </rPr>
      <t>johnandersonexample.com</t>
    </r>
  </si>
  <si>
    <t>June 22, 2023</t>
  </si>
  <si>
    <t>(485) 908-1119</t>
  </si>
  <si>
    <t>5173 Lake Rd</t>
  </si>
  <si>
    <t>06/24/2001</t>
  </si>
  <si>
    <t>$41968</t>
  </si>
  <si>
    <t>8538 Pine St</t>
  </si>
  <si>
    <t>05/16/2010</t>
  </si>
  <si>
    <t>217.757.6314</t>
  </si>
  <si>
    <t>3251 Oak Ln</t>
  </si>
  <si>
    <t>$104314</t>
  </si>
  <si>
    <t>6746 Pine Blvd</t>
  </si>
  <si>
    <t>$6079</t>
  </si>
  <si>
    <t>(890) 464-4858</t>
  </si>
  <si>
    <t>4278 Hill St</t>
  </si>
  <si>
    <t>$46238</t>
  </si>
  <si>
    <t>77 Oak St, Apt 176</t>
  </si>
  <si>
    <t>8350 Pine Blvd</t>
  </si>
  <si>
    <t xml:space="preserve">mariajones at </t>
  </si>
  <si>
    <t>11/06/2011</t>
  </si>
  <si>
    <t>487 Maple Rd</t>
  </si>
  <si>
    <t>424.429.3785</t>
  </si>
  <si>
    <t>5627 Pine Ave</t>
  </si>
  <si>
    <r>
      <rPr>
        <u/>
        <sz val="10"/>
        <color indexed="8"/>
        <rFont val="Helvetica Neue"/>
        <family val="2"/>
      </rPr>
      <t>mikemoore@demo.net</t>
    </r>
  </si>
  <si>
    <t>24-08-2020</t>
  </si>
  <si>
    <t>$92262</t>
  </si>
  <si>
    <t>7612 View Ln</t>
  </si>
  <si>
    <t>19/12/2016</t>
  </si>
  <si>
    <t>$17925</t>
  </si>
  <si>
    <t>283.542.6979</t>
  </si>
  <si>
    <t>3763 Cedar Rd</t>
  </si>
  <si>
    <r>
      <rPr>
        <sz val="10"/>
        <color indexed="8"/>
        <rFont val="Helvetica Neue"/>
        <family val="2"/>
      </rPr>
      <t xml:space="preserve">davidjones at </t>
    </r>
    <r>
      <rPr>
        <u/>
        <sz val="10"/>
        <color indexed="8"/>
        <rFont val="Helvetica Neue"/>
        <family val="2"/>
      </rPr>
      <t>test.com</t>
    </r>
  </si>
  <si>
    <t>2006-11-05</t>
  </si>
  <si>
    <t>(559) 904-0302</t>
  </si>
  <si>
    <t>9756 Pine Ln</t>
  </si>
  <si>
    <t>(689) 364-1307</t>
  </si>
  <si>
    <t>8213 Cedar Ave, Apt 248</t>
  </si>
  <si>
    <r>
      <rPr>
        <u/>
        <sz val="10"/>
        <color indexed="8"/>
        <rFont val="Helvetica Neue"/>
        <family val="2"/>
      </rPr>
      <t>patriciamiller@example.com</t>
    </r>
  </si>
  <si>
    <t>August 11, 2018</t>
  </si>
  <si>
    <t>$36864</t>
  </si>
  <si>
    <t>$13775</t>
  </si>
  <si>
    <t>(781) 750-7590</t>
  </si>
  <si>
    <t>9467 Elm Blvd</t>
  </si>
  <si>
    <r>
      <rPr>
        <u/>
        <sz val="10"/>
        <color indexed="8"/>
        <rFont val="Helvetica Neue"/>
        <family val="2"/>
      </rPr>
      <t>patriciabrown@test.com</t>
    </r>
  </si>
  <si>
    <t>6245 Hill St</t>
  </si>
  <si>
    <t>802-207-7421</t>
  </si>
  <si>
    <t>9724 Elm Ave</t>
  </si>
  <si>
    <r>
      <rPr>
        <u/>
        <sz val="10"/>
        <color indexed="8"/>
        <rFont val="Helvetica Neue"/>
        <family val="2"/>
      </rPr>
      <t>alicemiller@test.com</t>
    </r>
  </si>
  <si>
    <t>26-09-2015</t>
  </si>
  <si>
    <t>833-405-7193</t>
  </si>
  <si>
    <t>9054 Pine Blvd</t>
  </si>
  <si>
    <r>
      <rPr>
        <u/>
        <sz val="10"/>
        <color indexed="8"/>
        <rFont val="Helvetica Neue"/>
        <family val="2"/>
      </rPr>
      <t>sarathomas@example.com</t>
    </r>
  </si>
  <si>
    <t>20/03/2021</t>
  </si>
  <si>
    <t>$7506</t>
  </si>
  <si>
    <t>548-087-5304</t>
  </si>
  <si>
    <t>843 Oak Blvd</t>
  </si>
  <si>
    <t>sarawilliams</t>
  </si>
  <si>
    <t>2015-10-03</t>
  </si>
  <si>
    <t>940.449.7009</t>
  </si>
  <si>
    <t>190 Oak Dr</t>
  </si>
  <si>
    <t>19-01-2002</t>
  </si>
  <si>
    <t>358-777-9941</t>
  </si>
  <si>
    <t>9964 Maple Ln</t>
  </si>
  <si>
    <t>17/02/2007</t>
  </si>
  <si>
    <t>$95007</t>
  </si>
  <si>
    <t>5002 Cedar Ave, Apt 465</t>
  </si>
  <si>
    <t>John Jones</t>
  </si>
  <si>
    <t>11/10/2013</t>
  </si>
  <si>
    <t>$66582</t>
  </si>
  <si>
    <t>702 View Blvd</t>
  </si>
  <si>
    <r>
      <rPr>
        <u/>
        <sz val="10"/>
        <color indexed="8"/>
        <rFont val="Helvetica Neue"/>
        <family val="2"/>
      </rPr>
      <t>davidandersondemo.net</t>
    </r>
  </si>
  <si>
    <t>$37209</t>
  </si>
  <si>
    <t>587.617.3316</t>
  </si>
  <si>
    <t>7032 Oak Ln</t>
  </si>
  <si>
    <r>
      <rPr>
        <u/>
        <sz val="10"/>
        <color indexed="8"/>
        <rFont val="Helvetica Neue"/>
        <family val="2"/>
      </rPr>
      <t>sarajones@test.com</t>
    </r>
  </si>
  <si>
    <t>11/30/2012</t>
  </si>
  <si>
    <t>638.583.2728</t>
  </si>
  <si>
    <t>3092 Hill Ln</t>
  </si>
  <si>
    <t>May 16, 2020</t>
  </si>
  <si>
    <t>765-242-2122</t>
  </si>
  <si>
    <t>6986 Maple St</t>
  </si>
  <si>
    <t>765.425.8209</t>
  </si>
  <si>
    <t>393 Oak Ave, Apt 920</t>
  </si>
  <si>
    <t>Maria Brown</t>
  </si>
  <si>
    <r>
      <rPr>
        <u/>
        <sz val="10"/>
        <color indexed="8"/>
        <rFont val="Helvetica Neue"/>
        <family val="2"/>
      </rPr>
      <t>mariabrown@test.com</t>
    </r>
  </si>
  <si>
    <t>15/07/2011</t>
  </si>
  <si>
    <t>(842) 051-8130</t>
  </si>
  <si>
    <t>2507 View Ln, Apt 23</t>
  </si>
  <si>
    <t>2008-06-15</t>
  </si>
  <si>
    <t>$3694</t>
  </si>
  <si>
    <t>4091 Oak Ln</t>
  </si>
  <si>
    <t>09/14/2019</t>
  </si>
  <si>
    <t>8162 Lake Rd</t>
  </si>
  <si>
    <t>10/15/2003</t>
  </si>
  <si>
    <t>624-027-3242</t>
  </si>
  <si>
    <t>742 Elm Ave</t>
  </si>
  <si>
    <t>12/08/2002</t>
  </si>
  <si>
    <t>968.602.8352</t>
  </si>
  <si>
    <t>5074 View Rd</t>
  </si>
  <si>
    <t>November 21, 2018</t>
  </si>
  <si>
    <t>$86564</t>
  </si>
  <si>
    <t>$11715</t>
  </si>
  <si>
    <t>9690 Maple Rd</t>
  </si>
  <si>
    <t>September 21, 2003</t>
  </si>
  <si>
    <t>766-344-2339</t>
  </si>
  <si>
    <t>6361 Elm Rd, Apt 664</t>
  </si>
  <si>
    <t>2000-10-28</t>
  </si>
  <si>
    <t>$90595</t>
  </si>
  <si>
    <t>607-019-5946</t>
  </si>
  <si>
    <t>9692 Pine St, Apt 107</t>
  </si>
  <si>
    <t>Susan Thomas</t>
  </si>
  <si>
    <t>03/09/2015</t>
  </si>
  <si>
    <t>447.687.4364</t>
  </si>
  <si>
    <t>3281 Pine Ln</t>
  </si>
  <si>
    <t>Sara Davis</t>
  </si>
  <si>
    <t>May 18, 2005</t>
  </si>
  <si>
    <t>457 Cedar Ln, Apt 155</t>
  </si>
  <si>
    <t>03-07-2022</t>
  </si>
  <si>
    <t>727-548-3402</t>
  </si>
  <si>
    <t>9360 View Rd</t>
  </si>
  <si>
    <r>
      <rPr>
        <sz val="10"/>
        <color indexed="8"/>
        <rFont val="Helvetica Neue"/>
        <family val="2"/>
      </rPr>
      <t xml:space="preserve">bobjohnson at </t>
    </r>
    <r>
      <rPr>
        <u/>
        <sz val="10"/>
        <color indexed="8"/>
        <rFont val="Helvetica Neue"/>
        <family val="2"/>
      </rPr>
      <t>example.com</t>
    </r>
  </si>
  <si>
    <t>15/04/2014</t>
  </si>
  <si>
    <t>(608) 796-9919</t>
  </si>
  <si>
    <t>3660 Cedar Blvd</t>
  </si>
  <si>
    <r>
      <rPr>
        <u/>
        <sz val="10"/>
        <color indexed="8"/>
        <rFont val="Helvetica Neue"/>
        <family val="2"/>
      </rPr>
      <t>davidbrown@sample.org</t>
    </r>
  </si>
  <si>
    <t>April 20, 2016</t>
  </si>
  <si>
    <t>914-744-6814</t>
  </si>
  <si>
    <t>4853 Maple Dr</t>
  </si>
  <si>
    <t xml:space="preserve">janewilson at </t>
  </si>
  <si>
    <t>19/12/2003</t>
  </si>
  <si>
    <t>9515 View Ave</t>
  </si>
  <si>
    <t>825-533-0776</t>
  </si>
  <si>
    <t>8658 Cedar Dr, Apt 172</t>
  </si>
  <si>
    <t>2004-01-21</t>
  </si>
  <si>
    <t>$86247</t>
  </si>
  <si>
    <t>763.101.5698</t>
  </si>
  <si>
    <t>2061 Lake St, Apt 534</t>
  </si>
  <si>
    <t>11-11-2022</t>
  </si>
  <si>
    <t>860 Oak Dr, Apt 155</t>
  </si>
  <si>
    <r>
      <rPr>
        <u/>
        <sz val="10"/>
        <color indexed="8"/>
        <rFont val="Helvetica Neue"/>
        <family val="2"/>
      </rPr>
      <t>mariajones@example.com</t>
    </r>
  </si>
  <si>
    <t>May 16, 2001</t>
  </si>
  <si>
    <t>(403) 711-7605</t>
  </si>
  <si>
    <t>5572 Lake Ave</t>
  </si>
  <si>
    <t>2023.12.22</t>
  </si>
  <si>
    <t>(407) 768-7873</t>
  </si>
  <si>
    <t>8470 Pine Rd</t>
  </si>
  <si>
    <t>2001-07-05</t>
  </si>
  <si>
    <t>464-853-1825</t>
  </si>
  <si>
    <t>7886 View Ln</t>
  </si>
  <si>
    <t>2020-05-31</t>
  </si>
  <si>
    <t>596.408.5566</t>
  </si>
  <si>
    <t>503 View Rd, Apt 516</t>
  </si>
  <si>
    <t>(559) 983-0774</t>
  </si>
  <si>
    <t>January 30, 2009</t>
  </si>
  <si>
    <t>(432) 690-0474</t>
  </si>
  <si>
    <t>1243 Elm Ln</t>
  </si>
  <si>
    <t>2002-02-23</t>
  </si>
  <si>
    <t>466-737-3701</t>
  </si>
  <si>
    <t>2606 Lake Ave</t>
  </si>
  <si>
    <r>
      <rPr>
        <u/>
        <sz val="10"/>
        <color indexed="8"/>
        <rFont val="Helvetica Neue"/>
        <family val="2"/>
      </rPr>
      <t>jamesbrown@sample.org</t>
    </r>
  </si>
  <si>
    <t>July 25, 2016</t>
  </si>
  <si>
    <t>$56772</t>
  </si>
  <si>
    <t>4446 Maple Dr, Apt 15</t>
  </si>
  <si>
    <t>March 19, 2005</t>
  </si>
  <si>
    <t>445-939-9949</t>
  </si>
  <si>
    <t>8566 View Ave, Apt 735</t>
  </si>
  <si>
    <t>901.735.9952</t>
  </si>
  <si>
    <t>4599 Elm Ln, Apt 152</t>
  </si>
  <si>
    <t>12/26/2020</t>
  </si>
  <si>
    <t>(787) 624-5852</t>
  </si>
  <si>
    <t>8447 Pine Ln</t>
  </si>
  <si>
    <r>
      <rPr>
        <u/>
        <sz val="10"/>
        <color indexed="8"/>
        <rFont val="Helvetica Neue"/>
        <family val="2"/>
      </rPr>
      <t>sarawilliams@demo.net</t>
    </r>
  </si>
  <si>
    <t>$88810</t>
  </si>
  <si>
    <t>$9664</t>
  </si>
  <si>
    <t>(817) 448-6867</t>
  </si>
  <si>
    <t>4358 Elm Blvd</t>
  </si>
  <si>
    <r>
      <rPr>
        <u/>
        <sz val="10"/>
        <color indexed="8"/>
        <rFont val="Helvetica Neue"/>
        <family val="2"/>
      </rPr>
      <t>lindaanderson@example.com</t>
    </r>
  </si>
  <si>
    <t>(881) 926-5714</t>
  </si>
  <si>
    <t>9156 Pine Blvd</t>
  </si>
  <si>
    <r>
      <rPr>
        <u/>
        <sz val="10"/>
        <color indexed="8"/>
        <rFont val="Helvetica Neue"/>
        <family val="2"/>
      </rPr>
      <t>karenmiller@sample.org</t>
    </r>
  </si>
  <si>
    <t>September 28, 2016</t>
  </si>
  <si>
    <t>$81420</t>
  </si>
  <si>
    <t>$3543</t>
  </si>
  <si>
    <t>(552) 213-0106</t>
  </si>
  <si>
    <t>1501 Cedar St</t>
  </si>
  <si>
    <t>17-11-2000</t>
  </si>
  <si>
    <t>$6331</t>
  </si>
  <si>
    <t>4740 Oak Rd</t>
  </si>
  <si>
    <t>2023-12-14</t>
  </si>
  <si>
    <t>6581 Elm Rd</t>
  </si>
  <si>
    <t>2016-12-14</t>
  </si>
  <si>
    <t>585.192.1492</t>
  </si>
  <si>
    <t>464 Hill Rd</t>
  </si>
  <si>
    <t>746.339.4180</t>
  </si>
  <si>
    <t>666 Elm Rd, Apt 404</t>
  </si>
  <si>
    <r>
      <rPr>
        <u/>
        <sz val="10"/>
        <color indexed="8"/>
        <rFont val="Helvetica Neue"/>
        <family val="2"/>
      </rPr>
      <t>patriciataylortest.com</t>
    </r>
  </si>
  <si>
    <t>$135391</t>
  </si>
  <si>
    <t>3928 Hill St</t>
  </si>
  <si>
    <t>2899 Elm Rd, Apt 327</t>
  </si>
  <si>
    <t>01/08/2001</t>
  </si>
  <si>
    <t>226.341.6030</t>
  </si>
  <si>
    <t>4713 Elm Rd, Apt 389</t>
  </si>
  <si>
    <t>July 30, 2020</t>
  </si>
  <si>
    <t>799.879.8707</t>
  </si>
  <si>
    <t>779 Pine Ave, Apt 533</t>
  </si>
  <si>
    <t>29-04-2008</t>
  </si>
  <si>
    <t>438-160-1933</t>
  </si>
  <si>
    <t>4373 Oak Ln</t>
  </si>
  <si>
    <t>2016.10.30</t>
  </si>
  <si>
    <t>(786) 499-1581</t>
  </si>
  <si>
    <t>6536 View Ln</t>
  </si>
  <si>
    <t>05/12/2004</t>
  </si>
  <si>
    <t>445-348-7164</t>
  </si>
  <si>
    <t>133 Hill Rd, Apt 590</t>
  </si>
  <si>
    <r>
      <rPr>
        <u/>
        <sz val="10"/>
        <color indexed="8"/>
        <rFont val="Helvetica Neue"/>
        <family val="2"/>
      </rPr>
      <t>robertmoore@sample.org</t>
    </r>
  </si>
  <si>
    <t>20/06/2013</t>
  </si>
  <si>
    <t>$7205</t>
  </si>
  <si>
    <t>2006-04-16</t>
  </si>
  <si>
    <t>355-878-3146</t>
  </si>
  <si>
    <t>8311 Oak Blvd</t>
  </si>
  <si>
    <t>04-01-2002</t>
  </si>
  <si>
    <t>898-789-1260</t>
  </si>
  <si>
    <t>7428 View Ln</t>
  </si>
  <si>
    <r>
      <rPr>
        <u/>
        <sz val="10"/>
        <color indexed="8"/>
        <rFont val="Helvetica Neue"/>
        <family val="2"/>
      </rPr>
      <t>johnwilliams@test.com</t>
    </r>
  </si>
  <si>
    <t>11/12/2014</t>
  </si>
  <si>
    <t>282-292-1518</t>
  </si>
  <si>
    <t>8616 Maple Ln, Apt 979</t>
  </si>
  <si>
    <t>2005-06-27</t>
  </si>
  <si>
    <t>(463) 985-3334</t>
  </si>
  <si>
    <t>23 Lake Dr</t>
  </si>
  <si>
    <t>bobjones</t>
  </si>
  <si>
    <t>2002-02-09</t>
  </si>
  <si>
    <t>344.943.7362</t>
  </si>
  <si>
    <t>1971 Maple Blvd, Apt 537</t>
  </si>
  <si>
    <t>February 27, 2006</t>
  </si>
  <si>
    <t>492 View St</t>
  </si>
  <si>
    <t>robertjohnson</t>
  </si>
  <si>
    <t>08/24/2005</t>
  </si>
  <si>
    <t>390 View Ave</t>
  </si>
  <si>
    <t>02/10/2017</t>
  </si>
  <si>
    <t>$14080</t>
  </si>
  <si>
    <t>284-481-0998</t>
  </si>
  <si>
    <t>1422 Cedar St</t>
  </si>
  <si>
    <t>2006-08-23</t>
  </si>
  <si>
    <t>$17488</t>
  </si>
  <si>
    <t>764-035-8576</t>
  </si>
  <si>
    <t>8838 Lake Blvd</t>
  </si>
  <si>
    <r>
      <rPr>
        <u/>
        <sz val="10"/>
        <color indexed="8"/>
        <rFont val="Helvetica Neue"/>
        <family val="2"/>
      </rPr>
      <t>susandavis@example.com</t>
    </r>
  </si>
  <si>
    <t>26/07/2021</t>
  </si>
  <si>
    <t>(550) 005-8158</t>
  </si>
  <si>
    <t>6109 Pine St, Apt 7</t>
  </si>
  <si>
    <t>10/03/2007</t>
  </si>
  <si>
    <t>$9804</t>
  </si>
  <si>
    <t>7048 Pine Ln</t>
  </si>
  <si>
    <r>
      <rPr>
        <u/>
        <sz val="10"/>
        <color indexed="8"/>
        <rFont val="Helvetica Neue"/>
        <family val="2"/>
      </rPr>
      <t>johnsmith@test.com</t>
    </r>
  </si>
  <si>
    <t>2000-04-30</t>
  </si>
  <si>
    <t>$70165</t>
  </si>
  <si>
    <t>733-575-5251</t>
  </si>
  <si>
    <t>2419 Lake Blvd</t>
  </si>
  <si>
    <t>April 28, 2002</t>
  </si>
  <si>
    <t>$69435</t>
  </si>
  <si>
    <t>(392) 840-8637</t>
  </si>
  <si>
    <t>7464 Maple Dr</t>
  </si>
  <si>
    <r>
      <rPr>
        <u/>
        <sz val="10"/>
        <color indexed="8"/>
        <rFont val="Helvetica Neue"/>
        <family val="2"/>
      </rPr>
      <t>janedavis@sample.org</t>
    </r>
  </si>
  <si>
    <t>25/02/2014</t>
  </si>
  <si>
    <t>$50685</t>
  </si>
  <si>
    <t>391-219-5983</t>
  </si>
  <si>
    <t>4619 Hill Blvd, Apt 217</t>
  </si>
  <si>
    <r>
      <rPr>
        <u/>
        <sz val="10"/>
        <color indexed="8"/>
        <rFont val="Helvetica Neue"/>
        <family val="2"/>
      </rPr>
      <t>robertwilson@example.com</t>
    </r>
  </si>
  <si>
    <t>29/07/2008</t>
  </si>
  <si>
    <t>$2522</t>
  </si>
  <si>
    <t>3112 Lake St, Apt 601</t>
  </si>
  <si>
    <t>25/02/2008</t>
  </si>
  <si>
    <t>October 12, 2009</t>
  </si>
  <si>
    <t>(361) 014-5979</t>
  </si>
  <si>
    <t>7363 Cedar Ln, Apt 350</t>
  </si>
  <si>
    <r>
      <rPr>
        <u/>
        <sz val="10"/>
        <color indexed="8"/>
        <rFont val="Helvetica Neue"/>
        <family val="2"/>
      </rPr>
      <t>lindajones@test.com</t>
    </r>
  </si>
  <si>
    <t>10/07/2019</t>
  </si>
  <si>
    <t>(995) 254-4572</t>
  </si>
  <si>
    <t>5524 Maple Ave</t>
  </si>
  <si>
    <r>
      <rPr>
        <u/>
        <sz val="10"/>
        <color indexed="8"/>
        <rFont val="Helvetica Neue"/>
        <family val="2"/>
      </rPr>
      <t>robertthomas@sample.org</t>
    </r>
  </si>
  <si>
    <t>31-08-2018</t>
  </si>
  <si>
    <t>259-170-9556</t>
  </si>
  <si>
    <t>8243 Cedar Rd</t>
  </si>
  <si>
    <r>
      <rPr>
        <sz val="10"/>
        <color indexed="8"/>
        <rFont val="Helvetica Neue"/>
        <family val="2"/>
      </rPr>
      <t xml:space="preserve">susanmoore at </t>
    </r>
    <r>
      <rPr>
        <u/>
        <sz val="10"/>
        <color indexed="8"/>
        <rFont val="Helvetica Neue"/>
        <family val="2"/>
      </rPr>
      <t>sample.org</t>
    </r>
  </si>
  <si>
    <t>$19178</t>
  </si>
  <si>
    <t>4471 View Rd</t>
  </si>
  <si>
    <t>30/03/2008</t>
  </si>
  <si>
    <t>$8693</t>
  </si>
  <si>
    <t>1137 Maple Ln</t>
  </si>
  <si>
    <t>03/06/2016</t>
  </si>
  <si>
    <t>623.959.9748</t>
  </si>
  <si>
    <t>5044 Pine Ave</t>
  </si>
  <si>
    <r>
      <rPr>
        <u/>
        <sz val="10"/>
        <color indexed="8"/>
        <rFont val="Helvetica Neue"/>
        <family val="2"/>
      </rPr>
      <t>patriciamoore@test.com</t>
    </r>
  </si>
  <si>
    <t>6938 Hill Ave, Apt 277</t>
  </si>
  <si>
    <t>01-10-2001</t>
  </si>
  <si>
    <t>642.215.6030</t>
  </si>
  <si>
    <t>8368 Lake Rd, Apt 446</t>
  </si>
  <si>
    <r>
      <rPr>
        <sz val="10"/>
        <color indexed="8"/>
        <rFont val="Helvetica Neue"/>
        <family val="2"/>
      </rPr>
      <t xml:space="preserve">mariamiller at </t>
    </r>
    <r>
      <rPr>
        <u/>
        <sz val="10"/>
        <color indexed="8"/>
        <rFont val="Helvetica Neue"/>
        <family val="2"/>
      </rPr>
      <t>demo.net</t>
    </r>
  </si>
  <si>
    <t>July 13, 2016</t>
  </si>
  <si>
    <t>(681) 445-7010</t>
  </si>
  <si>
    <t>9071 Elm St, Apt 69</t>
  </si>
  <si>
    <t>$119726</t>
  </si>
  <si>
    <t>498-129-5922</t>
  </si>
  <si>
    <t>2385 Oak Ln</t>
  </si>
  <si>
    <t>$80754</t>
  </si>
  <si>
    <t>990.138.1176</t>
  </si>
  <si>
    <t>3821 Pine Blvd</t>
  </si>
  <si>
    <t>02/20/2006</t>
  </si>
  <si>
    <t>(286) 282-0527</t>
  </si>
  <si>
    <t>9867 Elm Ln</t>
  </si>
  <si>
    <t>03/13/2020</t>
  </si>
  <si>
    <t>$7129</t>
  </si>
  <si>
    <t>958.794.6046</t>
  </si>
  <si>
    <t>3037 Maple Dr</t>
  </si>
  <si>
    <t>24/08/2010</t>
  </si>
  <si>
    <t>(768) 047-0515</t>
  </si>
  <si>
    <r>
      <rPr>
        <sz val="10"/>
        <color indexed="8"/>
        <rFont val="Helvetica Neue"/>
        <family val="2"/>
      </rPr>
      <t xml:space="preserve">mariadavis at </t>
    </r>
    <r>
      <rPr>
        <u/>
        <sz val="10"/>
        <color indexed="8"/>
        <rFont val="Helvetica Neue"/>
        <family val="2"/>
      </rPr>
      <t>example.com</t>
    </r>
  </si>
  <si>
    <t>06-02-2010</t>
  </si>
  <si>
    <t>431.970.4714</t>
  </si>
  <si>
    <t>735 Hill Ln, Apt 381</t>
  </si>
  <si>
    <r>
      <rPr>
        <u/>
        <sz val="10"/>
        <color indexed="8"/>
        <rFont val="Helvetica Neue"/>
        <family val="2"/>
      </rPr>
      <t>karenanderson@demo.net</t>
    </r>
  </si>
  <si>
    <t>12/06/2013</t>
  </si>
  <si>
    <t>$98610</t>
  </si>
  <si>
    <t>4380 Elm Ave</t>
  </si>
  <si>
    <r>
      <rPr>
        <u/>
        <sz val="10"/>
        <color indexed="8"/>
        <rFont val="Helvetica Neue"/>
        <family val="2"/>
      </rPr>
      <t>robertdavis@test.com</t>
    </r>
  </si>
  <si>
    <t>09/24/2003</t>
  </si>
  <si>
    <t>(553) 638-1706</t>
  </si>
  <si>
    <t>5342 Pine St</t>
  </si>
  <si>
    <r>
      <rPr>
        <u/>
        <sz val="10"/>
        <color indexed="8"/>
        <rFont val="Helvetica Neue"/>
        <family val="2"/>
      </rPr>
      <t>mariabrown@sample.org</t>
    </r>
  </si>
  <si>
    <t>(441) 791-2289</t>
  </si>
  <si>
    <t>4071 View Dr, Apt 830</t>
  </si>
  <si>
    <t>10/11/2018</t>
  </si>
  <si>
    <t>$62832</t>
  </si>
  <si>
    <t>371-801-4541</t>
  </si>
  <si>
    <t>9912 Lake Blvd, Apt 167</t>
  </si>
  <si>
    <t>2018-06-06</t>
  </si>
  <si>
    <t>(329) 462-2121</t>
  </si>
  <si>
    <t>6034 Lake St, Apt 87</t>
  </si>
  <si>
    <t>03/21/2012</t>
  </si>
  <si>
    <t>$19711</t>
  </si>
  <si>
    <t>401.546.2623</t>
  </si>
  <si>
    <t>2951 Lake Ave, Apt 187</t>
  </si>
  <si>
    <t>24/08/2012</t>
  </si>
  <si>
    <t>(400) 421-1291</t>
  </si>
  <si>
    <t>7983 Hill St</t>
  </si>
  <si>
    <t>May 25, 2011</t>
  </si>
  <si>
    <t>889-930-9774</t>
  </si>
  <si>
    <t>6842 Cedar Ave</t>
  </si>
  <si>
    <t>December 20, 2007</t>
  </si>
  <si>
    <t>3098 Cedar Dr</t>
  </si>
  <si>
    <t>June 21, 2006</t>
  </si>
  <si>
    <t>1434 Lake St</t>
  </si>
  <si>
    <r>
      <rPr>
        <u/>
        <sz val="10"/>
        <color indexed="8"/>
        <rFont val="Helvetica Neue"/>
        <family val="2"/>
      </rPr>
      <t>karenjonessample.org</t>
    </r>
  </si>
  <si>
    <t>June 27, 2004</t>
  </si>
  <si>
    <t>9289 Oak Ave</t>
  </si>
  <si>
    <t>2000-02-21</t>
  </si>
  <si>
    <t>815-109-3046</t>
  </si>
  <si>
    <t>7070 Maple St</t>
  </si>
  <si>
    <t>08/22/2014</t>
  </si>
  <si>
    <t>$9016</t>
  </si>
  <si>
    <t>372.987.9509</t>
  </si>
  <si>
    <t>9610 View St</t>
  </si>
  <si>
    <r>
      <rPr>
        <u/>
        <sz val="10"/>
        <color indexed="8"/>
        <rFont val="Helvetica Neue"/>
        <family val="2"/>
      </rPr>
      <t>johnanderson@example.com</t>
    </r>
  </si>
  <si>
    <t>10/05/2013</t>
  </si>
  <si>
    <t>(220) 629-9020</t>
  </si>
  <si>
    <t>532 Cedar Blvd, Apt 615</t>
  </si>
  <si>
    <t>Susan Anderson</t>
  </si>
  <si>
    <t>500-767-8964</t>
  </si>
  <si>
    <t>2547 Hill Rd, Apt 624</t>
  </si>
  <si>
    <t>09-08-2004</t>
  </si>
  <si>
    <t>$72447</t>
  </si>
  <si>
    <t>1464 Lake Rd</t>
  </si>
  <si>
    <r>
      <rPr>
        <sz val="10"/>
        <color indexed="8"/>
        <rFont val="Helvetica Neue"/>
        <family val="2"/>
      </rPr>
      <t xml:space="preserve">patriciawilson at </t>
    </r>
    <r>
      <rPr>
        <u/>
        <sz val="10"/>
        <color indexed="8"/>
        <rFont val="Helvetica Neue"/>
        <family val="2"/>
      </rPr>
      <t>test.com</t>
    </r>
  </si>
  <si>
    <t>05/01/2005</t>
  </si>
  <si>
    <t>4835 Pine Ave</t>
  </si>
  <si>
    <r>
      <rPr>
        <u/>
        <sz val="10"/>
        <color indexed="8"/>
        <rFont val="Helvetica Neue"/>
        <family val="2"/>
      </rPr>
      <t>davidwilson@demo.net</t>
    </r>
  </si>
  <si>
    <t>2009.12.23</t>
  </si>
  <si>
    <t>$12528</t>
  </si>
  <si>
    <t>(574) 044-5253</t>
  </si>
  <si>
    <t>08-08-2004</t>
  </si>
  <si>
    <t>$134359</t>
  </si>
  <si>
    <t>(235) 257-0318</t>
  </si>
  <si>
    <t>3066 Oak Dr</t>
  </si>
  <si>
    <t>16-02-2004</t>
  </si>
  <si>
    <t>$19907</t>
  </si>
  <si>
    <t>4165 Oak Blvd, Apt 609</t>
  </si>
  <si>
    <t>08-09-2013</t>
  </si>
  <si>
    <t>$13365</t>
  </si>
  <si>
    <t>900.339.7524</t>
  </si>
  <si>
    <t>5967 Lake Ln, Apt 313</t>
  </si>
  <si>
    <r>
      <rPr>
        <u/>
        <sz val="10"/>
        <color indexed="8"/>
        <rFont val="Helvetica Neue"/>
        <family val="2"/>
      </rPr>
      <t>janebrownsample.org</t>
    </r>
  </si>
  <si>
    <t>03/04/2011</t>
  </si>
  <si>
    <t>358-864-5529</t>
  </si>
  <si>
    <t>6075 Hill Blvd</t>
  </si>
  <si>
    <t>03-09-2018</t>
  </si>
  <si>
    <t>516 Elm Dr</t>
  </si>
  <si>
    <t>(404) 428-1547</t>
  </si>
  <si>
    <t>9271 Maple Dr</t>
  </si>
  <si>
    <t>2000-06-29</t>
  </si>
  <si>
    <t>7880 Lake Rd</t>
  </si>
  <si>
    <t>2023-11-17</t>
  </si>
  <si>
    <t>$8613</t>
  </si>
  <si>
    <t>255-840-1089</t>
  </si>
  <si>
    <t>7950 Pine Ave</t>
  </si>
  <si>
    <t>02/11/2002</t>
  </si>
  <si>
    <t>3007 Lake Ave</t>
  </si>
  <si>
    <r>
      <rPr>
        <u/>
        <sz val="10"/>
        <color indexed="8"/>
        <rFont val="Helvetica Neue"/>
        <family val="2"/>
      </rPr>
      <t>davidjones@demo.net</t>
    </r>
  </si>
  <si>
    <t>17-06-2002</t>
  </si>
  <si>
    <t>9682 Pine Ave</t>
  </si>
  <si>
    <t>$10573</t>
  </si>
  <si>
    <t>5024 Lake Ln</t>
  </si>
  <si>
    <t>02/21/2002</t>
  </si>
  <si>
    <t>$83561</t>
  </si>
  <si>
    <t>2903 Oak St</t>
  </si>
  <si>
    <t>26-12-2000</t>
  </si>
  <si>
    <t>$116218</t>
  </si>
  <si>
    <t>(432) 467-9139</t>
  </si>
  <si>
    <t>5082 Oak Dr</t>
  </si>
  <si>
    <r>
      <rPr>
        <sz val="10"/>
        <color indexed="8"/>
        <rFont val="Helvetica Neue"/>
        <family val="2"/>
      </rPr>
      <t xml:space="preserve">janetaylor at </t>
    </r>
    <r>
      <rPr>
        <u/>
        <sz val="10"/>
        <color indexed="8"/>
        <rFont val="Helvetica Neue"/>
        <family val="2"/>
      </rPr>
      <t>sample.org</t>
    </r>
  </si>
  <si>
    <t>642-794-0614</t>
  </si>
  <si>
    <t>4994 Pine Rd</t>
  </si>
  <si>
    <r>
      <rPr>
        <u/>
        <sz val="10"/>
        <color indexed="8"/>
        <rFont val="Helvetica Neue"/>
        <family val="2"/>
      </rPr>
      <t>janewilliams@sample.org</t>
    </r>
  </si>
  <si>
    <t>809 Pine Rd, Apt 426</t>
  </si>
  <si>
    <t>04/26/2008</t>
  </si>
  <si>
    <t>1696 View Blvd, Apt 698</t>
  </si>
  <si>
    <r>
      <rPr>
        <u/>
        <sz val="10"/>
        <color indexed="8"/>
        <rFont val="Helvetica Neue"/>
        <family val="2"/>
      </rPr>
      <t>janetaylor@example.com</t>
    </r>
  </si>
  <si>
    <t>2002-05-27</t>
  </si>
  <si>
    <t>(575) 042-7255</t>
  </si>
  <si>
    <t>5684 Lake Dr</t>
  </si>
  <si>
    <t>(477) 428-0281</t>
  </si>
  <si>
    <t>9034 Pine Rd, Apt 728</t>
  </si>
  <si>
    <t>11/17/2004</t>
  </si>
  <si>
    <t>$15686</t>
  </si>
  <si>
    <t>922-300-5878</t>
  </si>
  <si>
    <t>8056 Maple Dr</t>
  </si>
  <si>
    <r>
      <rPr>
        <u/>
        <sz val="10"/>
        <color indexed="8"/>
        <rFont val="Helvetica Neue"/>
        <family val="2"/>
      </rPr>
      <t>jamessmith@demo.net</t>
    </r>
  </si>
  <si>
    <t>April 02, 2008</t>
  </si>
  <si>
    <t>$112405</t>
  </si>
  <si>
    <t>(605) 313-2728</t>
  </si>
  <si>
    <t>3398 Pine St</t>
  </si>
  <si>
    <t>03-03-2001</t>
  </si>
  <si>
    <t>$128323</t>
  </si>
  <si>
    <t>$15580</t>
  </si>
  <si>
    <t>219-618-6228</t>
  </si>
  <si>
    <t>2018-06-16</t>
  </si>
  <si>
    <t>$30323</t>
  </si>
  <si>
    <t>3650 Cedar St</t>
  </si>
  <si>
    <t>11 Pine St</t>
  </si>
  <si>
    <r>
      <rPr>
        <u/>
        <sz val="10"/>
        <color indexed="8"/>
        <rFont val="Helvetica Neue"/>
        <family val="2"/>
      </rPr>
      <t>davidmoore@demo.net</t>
    </r>
  </si>
  <si>
    <t>10/27/2019</t>
  </si>
  <si>
    <t>$147835</t>
  </si>
  <si>
    <t>(664) 657-3362</t>
  </si>
  <si>
    <t>1777 Maple Blvd</t>
  </si>
  <si>
    <r>
      <rPr>
        <u/>
        <sz val="10"/>
        <color indexed="8"/>
        <rFont val="Helvetica Neue"/>
        <family val="2"/>
      </rPr>
      <t>susanthomas@sample.org</t>
    </r>
  </si>
  <si>
    <t>23-05-2004</t>
  </si>
  <si>
    <t>$83816</t>
  </si>
  <si>
    <t>4858 Pine Blvd</t>
  </si>
  <si>
    <t xml:space="preserve">karenwilson at </t>
  </si>
  <si>
    <t>9777 Pine Ave, Apt 934</t>
  </si>
  <si>
    <r>
      <rPr>
        <u/>
        <sz val="10"/>
        <color indexed="8"/>
        <rFont val="Helvetica Neue"/>
        <family val="2"/>
      </rPr>
      <t>johnwilliams@example.com</t>
    </r>
  </si>
  <si>
    <t>08/07/2012</t>
  </si>
  <si>
    <t>$69552</t>
  </si>
  <si>
    <t>(932) 386-9831</t>
  </si>
  <si>
    <t>2022.10.10</t>
  </si>
  <si>
    <t>$83091</t>
  </si>
  <si>
    <t>$3364</t>
  </si>
  <si>
    <t>3323 Oak Rd</t>
  </si>
  <si>
    <t>31-12-2021</t>
  </si>
  <si>
    <t>769-518-6091</t>
  </si>
  <si>
    <t>3755 Maple Ln</t>
  </si>
  <si>
    <t>August 15, 2018</t>
  </si>
  <si>
    <t>864-410-5049</t>
  </si>
  <si>
    <t>8106 Elm Ln</t>
  </si>
  <si>
    <t>Bob Johnson</t>
  </si>
  <si>
    <t>(517) 108-0191</t>
  </si>
  <si>
    <t>8728 Pine Ln</t>
  </si>
  <si>
    <r>
      <rPr>
        <u/>
        <sz val="10"/>
        <color indexed="8"/>
        <rFont val="Helvetica Neue"/>
        <family val="2"/>
      </rPr>
      <t>janebrown@test.com</t>
    </r>
  </si>
  <si>
    <t>(575) 251-8520</t>
  </si>
  <si>
    <t>9435 Maple Dr</t>
  </si>
  <si>
    <t>2013.10.26</t>
  </si>
  <si>
    <t>5430 View St</t>
  </si>
  <si>
    <t>David Thomas</t>
  </si>
  <si>
    <t>04/13/2015</t>
  </si>
  <si>
    <t>$111465</t>
  </si>
  <si>
    <t>(815) 885-7751</t>
  </si>
  <si>
    <t>8347 Oak Dr, Apt 85</t>
  </si>
  <si>
    <t>July 08, 2001</t>
  </si>
  <si>
    <t>269-640-9856</t>
  </si>
  <si>
    <t>788 Elm Ln</t>
  </si>
  <si>
    <r>
      <rPr>
        <u/>
        <sz val="10"/>
        <color indexed="8"/>
        <rFont val="Helvetica Neue"/>
        <family val="2"/>
      </rPr>
      <t>karenthomas@test.com</t>
    </r>
  </si>
  <si>
    <t>2007-04-03</t>
  </si>
  <si>
    <t>302.627.9870</t>
  </si>
  <si>
    <t>61 Hill Ln, Apt 715</t>
  </si>
  <si>
    <t>July 09, 2007</t>
  </si>
  <si>
    <t>$6607</t>
  </si>
  <si>
    <t>524.733.2908</t>
  </si>
  <si>
    <t>30-11-2004</t>
  </si>
  <si>
    <t>336.430.2275</t>
  </si>
  <si>
    <t>1992 View Blvd, Apt 353</t>
  </si>
  <si>
    <r>
      <rPr>
        <u/>
        <sz val="10"/>
        <color indexed="8"/>
        <rFont val="Helvetica Neue"/>
        <family val="2"/>
      </rPr>
      <t>mariadavisdemo.net</t>
    </r>
  </si>
  <si>
    <t>January 13, 2008</t>
  </si>
  <si>
    <t>$123633</t>
  </si>
  <si>
    <t>5131 Oak Blvd, Apt 712</t>
  </si>
  <si>
    <t>Bob Miller</t>
  </si>
  <si>
    <t>15-11-2009</t>
  </si>
  <si>
    <t>$97447</t>
  </si>
  <si>
    <t>$10849</t>
  </si>
  <si>
    <t>(844) 008-8004</t>
  </si>
  <si>
    <t>981 Lake St</t>
  </si>
  <si>
    <t>$14704</t>
  </si>
  <si>
    <t>619 Oak Rd</t>
  </si>
  <si>
    <r>
      <rPr>
        <sz val="10"/>
        <color indexed="8"/>
        <rFont val="Helvetica Neue"/>
        <family val="2"/>
      </rPr>
      <t xml:space="preserve">jamesbrown at </t>
    </r>
    <r>
      <rPr>
        <u/>
        <sz val="10"/>
        <color indexed="8"/>
        <rFont val="Helvetica Neue"/>
        <family val="2"/>
      </rPr>
      <t>example.com</t>
    </r>
  </si>
  <si>
    <t>26/05/2019</t>
  </si>
  <si>
    <t>6415 Elm St</t>
  </si>
  <si>
    <t>June 26, 2008</t>
  </si>
  <si>
    <t>310-575-0419</t>
  </si>
  <si>
    <t>745 View St, Apt 426</t>
  </si>
  <si>
    <t>(835) 976-8873</t>
  </si>
  <si>
    <t>03/07/2003</t>
  </si>
  <si>
    <t>$136104</t>
  </si>
  <si>
    <t>$9172</t>
  </si>
  <si>
    <t>3711 Lake Blvd</t>
  </si>
  <si>
    <t>10/21/2001</t>
  </si>
  <si>
    <t>$18995</t>
  </si>
  <si>
    <t>(266) 680-8146</t>
  </si>
  <si>
    <t>8191 Cedar Blvd, Apt 624</t>
  </si>
  <si>
    <t xml:space="preserve">alicetaylor at </t>
  </si>
  <si>
    <t>26/02/2008</t>
  </si>
  <si>
    <t>(665) 989-3796</t>
  </si>
  <si>
    <t>8564 Elm St</t>
  </si>
  <si>
    <t>Karen Johnson</t>
  </si>
  <si>
    <t>Bob Williams</t>
  </si>
  <si>
    <t>Robert Taylor</t>
  </si>
  <si>
    <t>James Moore</t>
  </si>
  <si>
    <t>Mike Brown</t>
  </si>
  <si>
    <t>Jane Miller</t>
  </si>
  <si>
    <t>Patricia Williams</t>
  </si>
  <si>
    <t>Linda Wilson</t>
  </si>
  <si>
    <t>Susan Smith</t>
  </si>
  <si>
    <t>Mike Wilson</t>
  </si>
  <si>
    <t>Mike Anderson</t>
  </si>
  <si>
    <t>Susan Williams</t>
  </si>
  <si>
    <t>John Davis</t>
  </si>
  <si>
    <t>David Miller</t>
  </si>
  <si>
    <t>Bob Wilson</t>
  </si>
  <si>
    <t>Susan Jones</t>
  </si>
  <si>
    <t>Maria Davis</t>
  </si>
  <si>
    <t>Bob Davis</t>
  </si>
  <si>
    <t>Mike Miller</t>
  </si>
  <si>
    <t>Susan Wilson</t>
  </si>
  <si>
    <t>Karen Brown</t>
  </si>
  <si>
    <t>Mike Williams</t>
  </si>
  <si>
    <t>Karen Taylor</t>
  </si>
  <si>
    <t>John Williams</t>
  </si>
  <si>
    <t>Patricia Anderson</t>
  </si>
  <si>
    <t>Mike Davis</t>
  </si>
  <si>
    <t>Jane Williams</t>
  </si>
  <si>
    <t>Sara Wilson</t>
  </si>
  <si>
    <t>James Williams</t>
  </si>
  <si>
    <t>Robert Williams</t>
  </si>
  <si>
    <t>James Wilson</t>
  </si>
  <si>
    <t>Susan Brown</t>
  </si>
  <si>
    <t>David Jones</t>
  </si>
  <si>
    <t>Patricia Wilson</t>
  </si>
  <si>
    <t>Karen Davis</t>
  </si>
  <si>
    <t>Susan Moore</t>
  </si>
  <si>
    <t>Karen Moore</t>
  </si>
  <si>
    <t>James Brown</t>
  </si>
  <si>
    <t>Susan Johnson</t>
  </si>
  <si>
    <t>Maria Thomas</t>
  </si>
  <si>
    <t>Linda Jones</t>
  </si>
  <si>
    <t>Alice Thomas</t>
  </si>
  <si>
    <t>Alice Miller</t>
  </si>
  <si>
    <t>Alice Wilson</t>
  </si>
  <si>
    <t>Jane Anderson</t>
  </si>
  <si>
    <t>Maria Miller</t>
  </si>
  <si>
    <t>Patricia Jones</t>
  </si>
  <si>
    <t>Alice Moore</t>
  </si>
  <si>
    <t>Jane Taylor</t>
  </si>
  <si>
    <t>Maria Jones</t>
  </si>
  <si>
    <t>Bob Thomas</t>
  </si>
  <si>
    <t>Mike Moore</t>
  </si>
  <si>
    <t>Mike Jones</t>
  </si>
  <si>
    <t>Outsource</t>
  </si>
  <si>
    <t>Name</t>
  </si>
  <si>
    <t>Age</t>
  </si>
  <si>
    <t>Department</t>
  </si>
  <si>
    <t>Job Title</t>
  </si>
  <si>
    <t>Karen  Johnson</t>
  </si>
  <si>
    <t>CUSTOMER SERVICE</t>
  </si>
  <si>
    <t>FINANCIAL ANALYST</t>
  </si>
  <si>
    <t xml:space="preserve"> Maria Anderson</t>
  </si>
  <si>
    <t>30 yrs</t>
  </si>
  <si>
    <t>marketing coordinator</t>
  </si>
  <si>
    <t>212.724.0861</t>
  </si>
  <si>
    <t xml:space="preserve">Mike Johnson </t>
  </si>
  <si>
    <t xml:space="preserve"> Customer Service </t>
  </si>
  <si>
    <t>Bob  Williams</t>
  </si>
  <si>
    <t>29.0</t>
  </si>
  <si>
    <t>2009.12.08</t>
  </si>
  <si>
    <t>OPERATIONS</t>
  </si>
  <si>
    <t xml:space="preserve">Robert Taylor </t>
  </si>
  <si>
    <t>31.0</t>
  </si>
  <si>
    <t>it</t>
  </si>
  <si>
    <t>Robert  Smith</t>
  </si>
  <si>
    <t>18 yrs</t>
  </si>
  <si>
    <t>2022.02.10</t>
  </si>
  <si>
    <t xml:space="preserve"> Support </t>
  </si>
  <si>
    <t>sara anderson</t>
  </si>
  <si>
    <t>operations</t>
  </si>
  <si>
    <t>Jane  Thomas</t>
  </si>
  <si>
    <t>37.0</t>
  </si>
  <si>
    <t>systems administrator</t>
  </si>
  <si>
    <t>ALICE JOHNSON</t>
  </si>
  <si>
    <t>36 yrs</t>
  </si>
  <si>
    <t xml:space="preserve"> Finance </t>
  </si>
  <si>
    <t xml:space="preserve">Patricia Davis </t>
  </si>
  <si>
    <t>sales</t>
  </si>
  <si>
    <t>SARA ANDERSON</t>
  </si>
  <si>
    <t>BUSINESS DEVELOPMENT MANAGER</t>
  </si>
  <si>
    <t xml:space="preserve">Patricia Moore </t>
  </si>
  <si>
    <t>55.0</t>
  </si>
  <si>
    <t>2010.12.02</t>
  </si>
  <si>
    <t xml:space="preserve"> Business Development Manager </t>
  </si>
  <si>
    <t>Sara  Moore</t>
  </si>
  <si>
    <t>44 yrs</t>
  </si>
  <si>
    <t>human resources</t>
  </si>
  <si>
    <t xml:space="preserve"> Maria Johnson</t>
  </si>
  <si>
    <t xml:space="preserve"> Operations Manager </t>
  </si>
  <si>
    <t>JAMES MOORE</t>
  </si>
  <si>
    <t xml:space="preserve"> Customer Support </t>
  </si>
  <si>
    <t xml:space="preserve">Mike Brown </t>
  </si>
  <si>
    <t>43.0</t>
  </si>
  <si>
    <t>SUSAN DAVIS</t>
  </si>
  <si>
    <t>26 yrs</t>
  </si>
  <si>
    <t>Robert  Davis</t>
  </si>
  <si>
    <t>LEGAL</t>
  </si>
  <si>
    <t>3.0/5</t>
  </si>
  <si>
    <t xml:space="preserve">David Davis </t>
  </si>
  <si>
    <t>CUSTOMER SUPPORT</t>
  </si>
  <si>
    <t xml:space="preserve">Jane Miller </t>
  </si>
  <si>
    <t xml:space="preserve"> Marketing </t>
  </si>
  <si>
    <t xml:space="preserve"> Project Manager </t>
  </si>
  <si>
    <t>john smith</t>
  </si>
  <si>
    <t>56.0</t>
  </si>
  <si>
    <t>HUMAN RESOURCES</t>
  </si>
  <si>
    <t xml:space="preserve">James Miller </t>
  </si>
  <si>
    <t xml:space="preserve"> IT </t>
  </si>
  <si>
    <t>5.0</t>
  </si>
  <si>
    <t>35.0</t>
  </si>
  <si>
    <t>OPERATIONS MANAGER</t>
  </si>
  <si>
    <t xml:space="preserve"> Patricia Williams</t>
  </si>
  <si>
    <t xml:space="preserve"> Karen Jones</t>
  </si>
  <si>
    <t>58.0</t>
  </si>
  <si>
    <t>project manager</t>
  </si>
  <si>
    <t xml:space="preserve"> Robert Anderson</t>
  </si>
  <si>
    <t>3.0</t>
  </si>
  <si>
    <t>46.0</t>
  </si>
  <si>
    <t xml:space="preserve"> Marketing Coordinator </t>
  </si>
  <si>
    <t>marketing</t>
  </si>
  <si>
    <t>sales representative</t>
  </si>
  <si>
    <t>BOB MOORE</t>
  </si>
  <si>
    <t xml:space="preserve"> Sales Representative </t>
  </si>
  <si>
    <t>Karen  Williams</t>
  </si>
  <si>
    <t>James  Taylor</t>
  </si>
  <si>
    <t>Jane  Davis</t>
  </si>
  <si>
    <t>2011.04.10</t>
  </si>
  <si>
    <t>MARKETING</t>
  </si>
  <si>
    <t xml:space="preserve"> Financial Analyst </t>
  </si>
  <si>
    <t>PATRICIA BROWN</t>
  </si>
  <si>
    <t xml:space="preserve"> HR Specialist </t>
  </si>
  <si>
    <t>customer service</t>
  </si>
  <si>
    <t xml:space="preserve"> Software Engineer </t>
  </si>
  <si>
    <t xml:space="preserve"> John Johnson</t>
  </si>
  <si>
    <t>Robert  Brown</t>
  </si>
  <si>
    <t>SALES</t>
  </si>
  <si>
    <t>software engineer</t>
  </si>
  <si>
    <t>linda wilson</t>
  </si>
  <si>
    <t>alice anderson</t>
  </si>
  <si>
    <t>36.0</t>
  </si>
  <si>
    <t xml:space="preserve"> Maria Williams</t>
  </si>
  <si>
    <t>SALES REPRESENTATIVE</t>
  </si>
  <si>
    <t>40.0</t>
  </si>
  <si>
    <t>finance</t>
  </si>
  <si>
    <t xml:space="preserve"> Karen Wilson</t>
  </si>
  <si>
    <t>47.0</t>
  </si>
  <si>
    <t>SYSTEMS ADMINISTRATOR</t>
  </si>
  <si>
    <t>karen wilson</t>
  </si>
  <si>
    <t>susan smith</t>
  </si>
  <si>
    <t>65.0</t>
  </si>
  <si>
    <t>Bob  Taylor</t>
  </si>
  <si>
    <t>hr specialist</t>
  </si>
  <si>
    <t>jane miller</t>
  </si>
  <si>
    <t>David  Johnson</t>
  </si>
  <si>
    <t>John  Jones</t>
  </si>
  <si>
    <t>55 yrs</t>
  </si>
  <si>
    <t>mike wilson</t>
  </si>
  <si>
    <t>FINANCE</t>
  </si>
  <si>
    <t>business development manager</t>
  </si>
  <si>
    <t xml:space="preserve"> Alice Johnson</t>
  </si>
  <si>
    <t>SARA THOMAS</t>
  </si>
  <si>
    <t>64.0</t>
  </si>
  <si>
    <t>2012.04.10</t>
  </si>
  <si>
    <t>john wilson</t>
  </si>
  <si>
    <t xml:space="preserve"> Alice Brown</t>
  </si>
  <si>
    <t xml:space="preserve">Mike Anderson </t>
  </si>
  <si>
    <t>2022.06.16</t>
  </si>
  <si>
    <t>Susan  Williams</t>
  </si>
  <si>
    <t xml:space="preserve">Jane Johnson </t>
  </si>
  <si>
    <t>alice johnson</t>
  </si>
  <si>
    <t>323.692.0128</t>
  </si>
  <si>
    <t>John  Davis</t>
  </si>
  <si>
    <t>24 yrs</t>
  </si>
  <si>
    <t>Patricia  Miller</t>
  </si>
  <si>
    <t>customer support</t>
  </si>
  <si>
    <t>Linda  Smith</t>
  </si>
  <si>
    <t>41 yrs</t>
  </si>
  <si>
    <t xml:space="preserve"> Mike Anderson</t>
  </si>
  <si>
    <t>SARA JOHNSON</t>
  </si>
  <si>
    <t>DAVID MILLER</t>
  </si>
  <si>
    <t>34.0</t>
  </si>
  <si>
    <t xml:space="preserve">James Moore </t>
  </si>
  <si>
    <t>SOFTWARE ENGINEER</t>
  </si>
  <si>
    <t xml:space="preserve"> Bob Jones</t>
  </si>
  <si>
    <t>2013.07.02</t>
  </si>
  <si>
    <t>20.0</t>
  </si>
  <si>
    <t>KAREN WILLIAMS</t>
  </si>
  <si>
    <t>24.0</t>
  </si>
  <si>
    <t>operations manager</t>
  </si>
  <si>
    <t xml:space="preserve"> Robert Jones</t>
  </si>
  <si>
    <t>IT Dept</t>
  </si>
  <si>
    <t>Bob  Wilson</t>
  </si>
  <si>
    <t>20 yrs</t>
  </si>
  <si>
    <t>mike anderson</t>
  </si>
  <si>
    <t xml:space="preserve"> Operations </t>
  </si>
  <si>
    <t xml:space="preserve">Susan Jones </t>
  </si>
  <si>
    <t>2023.02.25</t>
  </si>
  <si>
    <t xml:space="preserve"> Sara Davis</t>
  </si>
  <si>
    <t>22.0</t>
  </si>
  <si>
    <t>KAREN JOHNSON</t>
  </si>
  <si>
    <t>19.0</t>
  </si>
  <si>
    <t>2013.04.04</t>
  </si>
  <si>
    <t>SUPPORT</t>
  </si>
  <si>
    <t xml:space="preserve"> Patricia Johnson</t>
  </si>
  <si>
    <t>2002.06.12</t>
  </si>
  <si>
    <t>MARKETING COORDINATOR</t>
  </si>
  <si>
    <t>909.352.0742</t>
  </si>
  <si>
    <t>SUSAN MILLER</t>
  </si>
  <si>
    <t xml:space="preserve"> Sara Thomas</t>
  </si>
  <si>
    <t>MARIA DAVIS</t>
  </si>
  <si>
    <t>48 yrs</t>
  </si>
  <si>
    <t>2001.10.03</t>
  </si>
  <si>
    <t>2001.05.10</t>
  </si>
  <si>
    <t>2.0</t>
  </si>
  <si>
    <t xml:space="preserve">Robert Brown </t>
  </si>
  <si>
    <t>4.0/5</t>
  </si>
  <si>
    <t>robert jones</t>
  </si>
  <si>
    <t>patricia johnson</t>
  </si>
  <si>
    <t>52 yrs</t>
  </si>
  <si>
    <t>MIKE BROWN</t>
  </si>
  <si>
    <t xml:space="preserve"> Bob Davis</t>
  </si>
  <si>
    <t>2016.06.27</t>
  </si>
  <si>
    <t>Jane  Jones</t>
  </si>
  <si>
    <t xml:space="preserve">James Jones </t>
  </si>
  <si>
    <t>2019.03.07</t>
  </si>
  <si>
    <t>Mike  Miller</t>
  </si>
  <si>
    <t>54 yrs</t>
  </si>
  <si>
    <t>robert miller</t>
  </si>
  <si>
    <t>support</t>
  </si>
  <si>
    <t>ALICE WILLIAMS</t>
  </si>
  <si>
    <t>60 yrs</t>
  </si>
  <si>
    <t xml:space="preserve"> James Jones</t>
  </si>
  <si>
    <t>Linda  Davis</t>
  </si>
  <si>
    <t>34 yrs</t>
  </si>
  <si>
    <t>DATA ANALYST</t>
  </si>
  <si>
    <t>824.435.0913</t>
  </si>
  <si>
    <t xml:space="preserve"> Robert Miller</t>
  </si>
  <si>
    <t>maria anderson</t>
  </si>
  <si>
    <t>SUSAN WILSON</t>
  </si>
  <si>
    <t xml:space="preserve">Karen Brown </t>
  </si>
  <si>
    <t xml:space="preserve"> Sales </t>
  </si>
  <si>
    <t xml:space="preserve"> Systems Administrator </t>
  </si>
  <si>
    <t>jane jones</t>
  </si>
  <si>
    <t>2007.08.26</t>
  </si>
  <si>
    <t>PATRICIA WILLIAMS</t>
  </si>
  <si>
    <t>2013.02.17</t>
  </si>
  <si>
    <t>HR SPECIALIST</t>
  </si>
  <si>
    <t xml:space="preserve"> Jane Smith</t>
  </si>
  <si>
    <t>57.0</t>
  </si>
  <si>
    <t xml:space="preserve">Linda Brown </t>
  </si>
  <si>
    <t xml:space="preserve">David Smith </t>
  </si>
  <si>
    <t>57 yrs</t>
  </si>
  <si>
    <t>231.019.2962</t>
  </si>
  <si>
    <t>21.0</t>
  </si>
  <si>
    <t>Mike  Williams</t>
  </si>
  <si>
    <t xml:space="preserve">Susan Smith </t>
  </si>
  <si>
    <t>data analyst</t>
  </si>
  <si>
    <t xml:space="preserve">Susan Thomas </t>
  </si>
  <si>
    <t>KAREN TAYLOR</t>
  </si>
  <si>
    <t xml:space="preserve"> Alice Williams</t>
  </si>
  <si>
    <t>38.0</t>
  </si>
  <si>
    <t>2010.09.06</t>
  </si>
  <si>
    <t>JOHN WILLIAMS</t>
  </si>
  <si>
    <t>Patricia  Anderson</t>
  </si>
  <si>
    <t>62.0</t>
  </si>
  <si>
    <t>legal</t>
  </si>
  <si>
    <t>MARIA MOORE</t>
  </si>
  <si>
    <t>PROJECT MANAGER</t>
  </si>
  <si>
    <t>JOHN WILSON</t>
  </si>
  <si>
    <t xml:space="preserve"> Linda Johnson</t>
  </si>
  <si>
    <t>60.0</t>
  </si>
  <si>
    <t>2007.06.27</t>
  </si>
  <si>
    <t xml:space="preserve"> Robert Brown</t>
  </si>
  <si>
    <t>65 yrs</t>
  </si>
  <si>
    <t xml:space="preserve"> Linda Miller</t>
  </si>
  <si>
    <t>718.039.5032</t>
  </si>
  <si>
    <t xml:space="preserve"> Patricia Moore</t>
  </si>
  <si>
    <t>45.0</t>
  </si>
  <si>
    <t>Mike  Davis</t>
  </si>
  <si>
    <t>sara thomas</t>
  </si>
  <si>
    <t>PATRICIA TAYLOR</t>
  </si>
  <si>
    <t>1.0</t>
  </si>
  <si>
    <t>JOHN JOHNSON</t>
  </si>
  <si>
    <t xml:space="preserve"> Data Analyst </t>
  </si>
  <si>
    <t>Jane  Williams</t>
  </si>
  <si>
    <t xml:space="preserve">Mike Williams </t>
  </si>
  <si>
    <t>39.0</t>
  </si>
  <si>
    <t>Alice  Taylor</t>
  </si>
  <si>
    <t>2013.04.27</t>
  </si>
  <si>
    <t>33.0</t>
  </si>
  <si>
    <t>2018.01.16</t>
  </si>
  <si>
    <t>Patricia  Smith</t>
  </si>
  <si>
    <t>41.0</t>
  </si>
  <si>
    <t xml:space="preserve">David Brown </t>
  </si>
  <si>
    <t xml:space="preserve"> Mike Miller</t>
  </si>
  <si>
    <t>JAMES TAYLOR</t>
  </si>
  <si>
    <t>4.0</t>
  </si>
  <si>
    <t xml:space="preserve">Linda Johnson </t>
  </si>
  <si>
    <t>473.091.3549</t>
  </si>
  <si>
    <t xml:space="preserve">Bob Miller </t>
  </si>
  <si>
    <t>linda thomas</t>
  </si>
  <si>
    <t>61 yrs</t>
  </si>
  <si>
    <t>Mike  Thomas</t>
  </si>
  <si>
    <t>52.0</t>
  </si>
  <si>
    <t>Sara  Wilson</t>
  </si>
  <si>
    <t>Linda  Williams</t>
  </si>
  <si>
    <t xml:space="preserve"> Legal </t>
  </si>
  <si>
    <t>James  Williams</t>
  </si>
  <si>
    <t>31 yrs</t>
  </si>
  <si>
    <t>2001.02.03</t>
  </si>
  <si>
    <t xml:space="preserve"> Alice Jones</t>
  </si>
  <si>
    <t>19 yrs</t>
  </si>
  <si>
    <t>209.005.5084</t>
  </si>
  <si>
    <t>33 yrs</t>
  </si>
  <si>
    <t xml:space="preserve"> Mike Williams</t>
  </si>
  <si>
    <t>26.0</t>
  </si>
  <si>
    <t>JAMES MILLER</t>
  </si>
  <si>
    <t>robert brown</t>
  </si>
  <si>
    <t xml:space="preserve"> John Brown</t>
  </si>
  <si>
    <t>ROBERT WILLIAMS</t>
  </si>
  <si>
    <t xml:space="preserve"> Human Resources </t>
  </si>
  <si>
    <t>527.707.0138</t>
  </si>
  <si>
    <t>5.0/5</t>
  </si>
  <si>
    <t>JAMES WILSON</t>
  </si>
  <si>
    <t xml:space="preserve"> Susan Brown</t>
  </si>
  <si>
    <t>25.0</t>
  </si>
  <si>
    <t>financial analyst</t>
  </si>
  <si>
    <t xml:space="preserve">James Davis </t>
  </si>
  <si>
    <t>bob anderson</t>
  </si>
  <si>
    <t>Karen  Taylor</t>
  </si>
  <si>
    <t>40 yrs</t>
  </si>
  <si>
    <t>48.0</t>
  </si>
  <si>
    <t>david davis</t>
  </si>
  <si>
    <t>robert thomas</t>
  </si>
  <si>
    <t xml:space="preserve"> Jane Miller</t>
  </si>
  <si>
    <t>Linda  Wilson</t>
  </si>
  <si>
    <t>32 yrs</t>
  </si>
  <si>
    <t>2021.04.21</t>
  </si>
  <si>
    <t>mike taylor</t>
  </si>
  <si>
    <t>2021.05.06</t>
  </si>
  <si>
    <t xml:space="preserve">David Taylor </t>
  </si>
  <si>
    <t>MARIA TAYLOR</t>
  </si>
  <si>
    <t>59 yrs</t>
  </si>
  <si>
    <t xml:space="preserve"> Sara Jones</t>
  </si>
  <si>
    <t>2004.08.22</t>
  </si>
  <si>
    <t xml:space="preserve">Mike Davis </t>
  </si>
  <si>
    <t>MARIA WILLIAMS</t>
  </si>
  <si>
    <t>53.0</t>
  </si>
  <si>
    <t>45 yrs</t>
  </si>
  <si>
    <t xml:space="preserve">David Jones </t>
  </si>
  <si>
    <t>Patricia  Moore</t>
  </si>
  <si>
    <t>49 yrs</t>
  </si>
  <si>
    <t xml:space="preserve"> Bob Johnson</t>
  </si>
  <si>
    <t>james williams</t>
  </si>
  <si>
    <t xml:space="preserve">Robert Davis </t>
  </si>
  <si>
    <t>david johnson</t>
  </si>
  <si>
    <t>Jane  Brown</t>
  </si>
  <si>
    <t>Maria  Moore</t>
  </si>
  <si>
    <t>2004.08.08</t>
  </si>
  <si>
    <t>patricia wilson</t>
  </si>
  <si>
    <t>karen davis</t>
  </si>
  <si>
    <t>23.0</t>
  </si>
  <si>
    <t>susan moore</t>
  </si>
  <si>
    <t>KAREN MILLER</t>
  </si>
  <si>
    <t xml:space="preserve">Susan Moore </t>
  </si>
  <si>
    <t xml:space="preserve"> John Jones</t>
  </si>
  <si>
    <t>44.0</t>
  </si>
  <si>
    <t>david smith</t>
  </si>
  <si>
    <t>Mike  Wilson</t>
  </si>
  <si>
    <t>karen moore</t>
  </si>
  <si>
    <t>2000.05.15</t>
  </si>
  <si>
    <t>David  Jones</t>
  </si>
  <si>
    <t>2011.03.13</t>
  </si>
  <si>
    <t>SUSAN ANDERSON</t>
  </si>
  <si>
    <t xml:space="preserve">Mike Thomas </t>
  </si>
  <si>
    <t>53 yrs</t>
  </si>
  <si>
    <t>2019.07.06</t>
  </si>
  <si>
    <t>Karen  Smith</t>
  </si>
  <si>
    <t>MIKE THOMAS</t>
  </si>
  <si>
    <t>27 yrs</t>
  </si>
  <si>
    <t>490.066.0490</t>
  </si>
  <si>
    <t>linda anderson</t>
  </si>
  <si>
    <t>39 yrs</t>
  </si>
  <si>
    <t>JANE SMITH</t>
  </si>
  <si>
    <t>Robert  Taylor</t>
  </si>
  <si>
    <t>Maria  Wilson</t>
  </si>
  <si>
    <t>MIKE DAVIS</t>
  </si>
  <si>
    <t>maria johnson</t>
  </si>
  <si>
    <t xml:space="preserve">James Brown </t>
  </si>
  <si>
    <t>2000.11.05</t>
  </si>
  <si>
    <t>James  Thomas</t>
  </si>
  <si>
    <t xml:space="preserve">John Moore </t>
  </si>
  <si>
    <t xml:space="preserve">Linda Taylor </t>
  </si>
  <si>
    <t>David  Miller</t>
  </si>
  <si>
    <t>LINDA DAVIS</t>
  </si>
  <si>
    <t>35 yrs</t>
  </si>
  <si>
    <t>PATRICIA MILLER</t>
  </si>
  <si>
    <t>2001.03.15</t>
  </si>
  <si>
    <t>MIKE MILLER</t>
  </si>
  <si>
    <t xml:space="preserve"> Susan Thomas</t>
  </si>
  <si>
    <t>John  Wilson</t>
  </si>
  <si>
    <t>SUSAN JOHNSON</t>
  </si>
  <si>
    <t>david anderson</t>
  </si>
  <si>
    <t xml:space="preserve">Maria Thomas </t>
  </si>
  <si>
    <t xml:space="preserve"> Alice Taylor</t>
  </si>
  <si>
    <t>john moore</t>
  </si>
  <si>
    <t>Maria  Johnson</t>
  </si>
  <si>
    <t>Mike  Smith</t>
  </si>
  <si>
    <t>James  Wilson</t>
  </si>
  <si>
    <t xml:space="preserve">Susan Miller </t>
  </si>
  <si>
    <t>KAREN SMITH</t>
  </si>
  <si>
    <t>51.0</t>
  </si>
  <si>
    <t>karen thomas</t>
  </si>
  <si>
    <t>John  Thomas</t>
  </si>
  <si>
    <t>2004.08.24</t>
  </si>
  <si>
    <t xml:space="preserve">Maria Anderson </t>
  </si>
  <si>
    <t>Sara  Taylor</t>
  </si>
  <si>
    <t xml:space="preserve">Maria Taylor </t>
  </si>
  <si>
    <t>LINDA JONES</t>
  </si>
  <si>
    <t>2006.07.25</t>
  </si>
  <si>
    <t xml:space="preserve"> Linda Taylor</t>
  </si>
  <si>
    <t>54.0</t>
  </si>
  <si>
    <t>2004.12.06</t>
  </si>
  <si>
    <t>JANE WILSON</t>
  </si>
  <si>
    <t>49.0</t>
  </si>
  <si>
    <t>patricia thomas</t>
  </si>
  <si>
    <t>56 yrs</t>
  </si>
  <si>
    <t>Sara  Davis</t>
  </si>
  <si>
    <t>DAVID WILLIAMS</t>
  </si>
  <si>
    <t>PATRICIA WILSON</t>
  </si>
  <si>
    <t>Jane  Miller</t>
  </si>
  <si>
    <t xml:space="preserve">Susan Johnson </t>
  </si>
  <si>
    <t>Susan  Davis</t>
  </si>
  <si>
    <t>David  Thomas</t>
  </si>
  <si>
    <t>2012.02.12</t>
  </si>
  <si>
    <t>JANE THOMAS</t>
  </si>
  <si>
    <t>28 yrs</t>
  </si>
  <si>
    <t>930.108.0641</t>
  </si>
  <si>
    <t xml:space="preserve"> Alice Thomas</t>
  </si>
  <si>
    <t>2023.09.12</t>
  </si>
  <si>
    <t xml:space="preserve"> John Wilson</t>
  </si>
  <si>
    <t xml:space="preserve">Susan Anderson </t>
  </si>
  <si>
    <t>2014.01.19</t>
  </si>
  <si>
    <t>Mike  Anderson</t>
  </si>
  <si>
    <t xml:space="preserve"> Sara Taylor</t>
  </si>
  <si>
    <t xml:space="preserve">Patricia Williams </t>
  </si>
  <si>
    <t>james davis</t>
  </si>
  <si>
    <t>Karen  Jones</t>
  </si>
  <si>
    <t xml:space="preserve">Karen Davis </t>
  </si>
  <si>
    <t>SUSAN SMITH</t>
  </si>
  <si>
    <t>Alice  Miller</t>
  </si>
  <si>
    <t>ROBERT THOMAS</t>
  </si>
  <si>
    <t xml:space="preserve"> Alice Anderson</t>
  </si>
  <si>
    <t>david miller</t>
  </si>
  <si>
    <t>robert anderson</t>
  </si>
  <si>
    <t>46 yrs</t>
  </si>
  <si>
    <t xml:space="preserve">Alice Miller </t>
  </si>
  <si>
    <t>38 yrs</t>
  </si>
  <si>
    <t>robert williams</t>
  </si>
  <si>
    <t xml:space="preserve">John Thomas </t>
  </si>
  <si>
    <t>218.018.7050</t>
  </si>
  <si>
    <t>james moore</t>
  </si>
  <si>
    <t xml:space="preserve">Alice Jones </t>
  </si>
  <si>
    <t>2016.05.09</t>
  </si>
  <si>
    <t>790.594.0481</t>
  </si>
  <si>
    <t xml:space="preserve">Bob Williams </t>
  </si>
  <si>
    <t>2014.07.13</t>
  </si>
  <si>
    <t>bob davis</t>
  </si>
  <si>
    <t>28.0</t>
  </si>
  <si>
    <t xml:space="preserve">Karen Williams </t>
  </si>
  <si>
    <t>susan williams</t>
  </si>
  <si>
    <t>25 yrs</t>
  </si>
  <si>
    <t>JOHN JONES</t>
  </si>
  <si>
    <t>2017.12.08</t>
  </si>
  <si>
    <t xml:space="preserve"> John Miller</t>
  </si>
  <si>
    <t xml:space="preserve"> Robert Moore</t>
  </si>
  <si>
    <t xml:space="preserve">Jane Jones </t>
  </si>
  <si>
    <t xml:space="preserve">Sara Taylor </t>
  </si>
  <si>
    <t xml:space="preserve"> David Thomas</t>
  </si>
  <si>
    <t xml:space="preserve">Maria Johnson </t>
  </si>
  <si>
    <t>2002.01.02</t>
  </si>
  <si>
    <t xml:space="preserve"> Susan Smith</t>
  </si>
  <si>
    <t>Sara  Williams</t>
  </si>
  <si>
    <t>37 yrs</t>
  </si>
  <si>
    <t xml:space="preserve">Patricia Johnson </t>
  </si>
  <si>
    <t>42.0</t>
  </si>
  <si>
    <t>507.064.3985</t>
  </si>
  <si>
    <t xml:space="preserve">Robert Williams </t>
  </si>
  <si>
    <t xml:space="preserve"> Susan Johnson</t>
  </si>
  <si>
    <t>18.0</t>
  </si>
  <si>
    <t>555.050.7116</t>
  </si>
  <si>
    <t>maria moore</t>
  </si>
  <si>
    <t>731.095.3963</t>
  </si>
  <si>
    <t>2016.04.01</t>
  </si>
  <si>
    <t>ALICE ANDERSON</t>
  </si>
  <si>
    <t>2008.07.16</t>
  </si>
  <si>
    <t>Karen  Miller</t>
  </si>
  <si>
    <t>2018.09.27</t>
  </si>
  <si>
    <t>bob johnson</t>
  </si>
  <si>
    <t xml:space="preserve"> James Smith</t>
  </si>
  <si>
    <t>patricia williams</t>
  </si>
  <si>
    <t xml:space="preserve"> Maria Moore</t>
  </si>
  <si>
    <t xml:space="preserve">Alice Wilson </t>
  </si>
  <si>
    <t>2018.08.07</t>
  </si>
  <si>
    <t>karen williams</t>
  </si>
  <si>
    <t>alice davis</t>
  </si>
  <si>
    <t>JANE WILLIAMS</t>
  </si>
  <si>
    <t>Jane  Anderson</t>
  </si>
  <si>
    <t>susan thomas</t>
  </si>
  <si>
    <t>2017.01.12</t>
  </si>
  <si>
    <t xml:space="preserve">Jane Smith </t>
  </si>
  <si>
    <t>21 yrs</t>
  </si>
  <si>
    <t>Mike  Brown</t>
  </si>
  <si>
    <t>51 yrs</t>
  </si>
  <si>
    <t>2000.07.22</t>
  </si>
  <si>
    <t>bob moore</t>
  </si>
  <si>
    <t xml:space="preserve">David Anderson </t>
  </si>
  <si>
    <t>23 yrs</t>
  </si>
  <si>
    <t xml:space="preserve"> Karen Miller</t>
  </si>
  <si>
    <t xml:space="preserve">John Williams </t>
  </si>
  <si>
    <t>bob miller</t>
  </si>
  <si>
    <t>2023.03.12</t>
  </si>
  <si>
    <t>KAREN DAVIS</t>
  </si>
  <si>
    <t>ALICE SMITH</t>
  </si>
  <si>
    <t>ROBERT DAVIS</t>
  </si>
  <si>
    <t>263.001.3112</t>
  </si>
  <si>
    <t>KAREN JONES</t>
  </si>
  <si>
    <t>47 yrs</t>
  </si>
  <si>
    <t>22 yrs</t>
  </si>
  <si>
    <t>2009.08.19</t>
  </si>
  <si>
    <t>Susan  Jones</t>
  </si>
  <si>
    <t>2007.07.22</t>
  </si>
  <si>
    <t>2.0/5</t>
  </si>
  <si>
    <t>MARIA MILLER</t>
  </si>
  <si>
    <t>2019.06.22</t>
  </si>
  <si>
    <t>mike miller</t>
  </si>
  <si>
    <t>patricia moore</t>
  </si>
  <si>
    <t>karen miller</t>
  </si>
  <si>
    <t>2018.06.04</t>
  </si>
  <si>
    <t xml:space="preserve">Linda Williams </t>
  </si>
  <si>
    <t>KAREN MOORE</t>
  </si>
  <si>
    <t xml:space="preserve"> David Davis</t>
  </si>
  <si>
    <t>JOHN MOORE</t>
  </si>
  <si>
    <t>mike brown</t>
  </si>
  <si>
    <t>2012.10.08</t>
  </si>
  <si>
    <t xml:space="preserve">Bob Johnson </t>
  </si>
  <si>
    <t>karen johnson</t>
  </si>
  <si>
    <t>Robert  Moore</t>
  </si>
  <si>
    <t>John  Brown</t>
  </si>
  <si>
    <t>david brown</t>
  </si>
  <si>
    <t>2023.01.25</t>
  </si>
  <si>
    <t>BOB JOHNSON</t>
  </si>
  <si>
    <t xml:space="preserve"> Linda Thomas</t>
  </si>
  <si>
    <t xml:space="preserve"> Sara Smith</t>
  </si>
  <si>
    <t xml:space="preserve">John Davis </t>
  </si>
  <si>
    <t>JOHN MILLER</t>
  </si>
  <si>
    <t xml:space="preserve">Linda Wilson </t>
  </si>
  <si>
    <t xml:space="preserve"> John Taylor</t>
  </si>
  <si>
    <t xml:space="preserve">Robert Anderson </t>
  </si>
  <si>
    <t>Susan  Thomas</t>
  </si>
  <si>
    <t>linda johnson</t>
  </si>
  <si>
    <t xml:space="preserve"> David Miller</t>
  </si>
  <si>
    <t>42 yrs</t>
  </si>
  <si>
    <t>841.947.0539</t>
  </si>
  <si>
    <t xml:space="preserve">Patricia Jones </t>
  </si>
  <si>
    <t>james anderson</t>
  </si>
  <si>
    <t xml:space="preserve">David Johnson </t>
  </si>
  <si>
    <t xml:space="preserve"> Linda Jones</t>
  </si>
  <si>
    <t>patricia taylor</t>
  </si>
  <si>
    <t xml:space="preserve">Jane Thomas </t>
  </si>
  <si>
    <t>2018.08.20</t>
  </si>
  <si>
    <t>Bob  Johnson</t>
  </si>
  <si>
    <t>2023.09.22</t>
  </si>
  <si>
    <t>PATRICIA JOHNSON</t>
  </si>
  <si>
    <t>2002.08.09</t>
  </si>
  <si>
    <t>alice thomas</t>
  </si>
  <si>
    <t>LINDA JOHNSON</t>
  </si>
  <si>
    <t>2001.08.21</t>
  </si>
  <si>
    <t>63.0</t>
  </si>
  <si>
    <t xml:space="preserve">John Wilson </t>
  </si>
  <si>
    <t xml:space="preserve">James Anderson </t>
  </si>
  <si>
    <t>David  Taylor</t>
  </si>
  <si>
    <t xml:space="preserve"> Linda Davis</t>
  </si>
  <si>
    <t>james brown</t>
  </si>
  <si>
    <t>Sara  Anderson</t>
  </si>
  <si>
    <t xml:space="preserve">Sara Jones </t>
  </si>
  <si>
    <t xml:space="preserve">Karen Miller </t>
  </si>
  <si>
    <t xml:space="preserve"> Patricia Jones</t>
  </si>
  <si>
    <t>Robert  Wilson</t>
  </si>
  <si>
    <t>Maria  Miller</t>
  </si>
  <si>
    <t>2018.03.01</t>
  </si>
  <si>
    <t>John  Taylor</t>
  </si>
  <si>
    <t>50.0</t>
  </si>
  <si>
    <t xml:space="preserve">Patricia Smith </t>
  </si>
  <si>
    <t>2009.02.18</t>
  </si>
  <si>
    <t>611.065.0077</t>
  </si>
  <si>
    <t xml:space="preserve"> Patricia Brown</t>
  </si>
  <si>
    <t xml:space="preserve"> Sara Williams</t>
  </si>
  <si>
    <t>2014.09.02</t>
  </si>
  <si>
    <t xml:space="preserve"> Linda Moore</t>
  </si>
  <si>
    <t>2014.09.28</t>
  </si>
  <si>
    <t>DAVID SMITH</t>
  </si>
  <si>
    <t>2004.01.21</t>
  </si>
  <si>
    <t xml:space="preserve"> Jane Thomas</t>
  </si>
  <si>
    <t>2020.03.11</t>
  </si>
  <si>
    <t>MIKE ANDERSON</t>
  </si>
  <si>
    <t xml:space="preserve"> John Davis</t>
  </si>
  <si>
    <t xml:space="preserve">Alice Thomas </t>
  </si>
  <si>
    <t>2015.03.07</t>
  </si>
  <si>
    <t>ROBERT SMITH</t>
  </si>
  <si>
    <t>2022.10.04</t>
  </si>
  <si>
    <t xml:space="preserve"> Robert Taylor</t>
  </si>
  <si>
    <t xml:space="preserve"> Karen Smith</t>
  </si>
  <si>
    <t>43 yrs</t>
  </si>
  <si>
    <t>alice moore</t>
  </si>
  <si>
    <t xml:space="preserve"> Jane Johnson</t>
  </si>
  <si>
    <t>2019.03.05</t>
  </si>
  <si>
    <t>Bob  Smith</t>
  </si>
  <si>
    <t>sara williams</t>
  </si>
  <si>
    <t>2000.11.03</t>
  </si>
  <si>
    <t>Robert  Anderson</t>
  </si>
  <si>
    <t>John  Johnson</t>
  </si>
  <si>
    <t>2013.03.22</t>
  </si>
  <si>
    <t>SUSAN MOORE</t>
  </si>
  <si>
    <t>Sara  Miller</t>
  </si>
  <si>
    <t>2023.05.03</t>
  </si>
  <si>
    <t xml:space="preserve">James Thomas </t>
  </si>
  <si>
    <t>63 yrs</t>
  </si>
  <si>
    <t>SARA SMITH</t>
  </si>
  <si>
    <t xml:space="preserve"> John Thomas</t>
  </si>
  <si>
    <t>DAVID ANDERSON</t>
  </si>
  <si>
    <t>Patricia  Johnson</t>
  </si>
  <si>
    <t>2017.10.04</t>
  </si>
  <si>
    <t>DAVID DAVIS</t>
  </si>
  <si>
    <t>bob brown</t>
  </si>
  <si>
    <t>2002.08.04</t>
  </si>
  <si>
    <t>ALICE WILSON</t>
  </si>
  <si>
    <t xml:space="preserve"> Sara Wilson</t>
  </si>
  <si>
    <t>2010.06.13</t>
  </si>
  <si>
    <t>JANE TAYLOR</t>
  </si>
  <si>
    <t>59.0</t>
  </si>
  <si>
    <t>JANE JONES</t>
  </si>
  <si>
    <t>JAMES JONES</t>
  </si>
  <si>
    <t xml:space="preserve">James Johnson </t>
  </si>
  <si>
    <t>ALICE THOMAS</t>
  </si>
  <si>
    <t>2008.02.14</t>
  </si>
  <si>
    <t>susan johnson</t>
  </si>
  <si>
    <t xml:space="preserve">John Miller </t>
  </si>
  <si>
    <t>2001.06.30</t>
  </si>
  <si>
    <t>2012.03.13</t>
  </si>
  <si>
    <t>Alice  Moore</t>
  </si>
  <si>
    <t>61.0</t>
  </si>
  <si>
    <t xml:space="preserve"> Maria Smith</t>
  </si>
  <si>
    <t>david moore</t>
  </si>
  <si>
    <t>2020.02.29</t>
  </si>
  <si>
    <t xml:space="preserve"> Maria Jones</t>
  </si>
  <si>
    <t>2000.01.24</t>
  </si>
  <si>
    <t>MIKE TAYLOR</t>
  </si>
  <si>
    <t xml:space="preserve"> Sara Brown</t>
  </si>
  <si>
    <t>BOB BROWN</t>
  </si>
  <si>
    <t>James  Miller</t>
  </si>
  <si>
    <t>64 yrs</t>
  </si>
  <si>
    <t xml:space="preserve"> Bob Miller</t>
  </si>
  <si>
    <t xml:space="preserve"> James Davis</t>
  </si>
  <si>
    <t xml:space="preserve">Maria Moore </t>
  </si>
  <si>
    <t>2007.02.22</t>
  </si>
  <si>
    <t>679.341.0839</t>
  </si>
  <si>
    <t>ROBERT JONES</t>
  </si>
  <si>
    <t xml:space="preserve">Linda Davis </t>
  </si>
  <si>
    <t>2014.03.19</t>
  </si>
  <si>
    <t>linda taylor</t>
  </si>
  <si>
    <t>2015.10.01</t>
  </si>
  <si>
    <t xml:space="preserve">Maria Smith </t>
  </si>
  <si>
    <t>2022.04.09</t>
  </si>
  <si>
    <t xml:space="preserve"> Jane Anderson</t>
  </si>
  <si>
    <t>2000.09.18</t>
  </si>
  <si>
    <t>Alice  Jones</t>
  </si>
  <si>
    <t>sara miller</t>
  </si>
  <si>
    <t>maria davis</t>
  </si>
  <si>
    <t xml:space="preserve"> James Miller</t>
  </si>
  <si>
    <t>DAVID MOORE</t>
  </si>
  <si>
    <t xml:space="preserve"> David Moore</t>
  </si>
  <si>
    <t>2014.08.22</t>
  </si>
  <si>
    <t>ALICE DAVIS</t>
  </si>
  <si>
    <t>361.072.1922</t>
  </si>
  <si>
    <t>2016.09.06</t>
  </si>
  <si>
    <t>Maria  Davis</t>
  </si>
  <si>
    <t>BOB WILSON</t>
  </si>
  <si>
    <t>2019.07.10</t>
  </si>
  <si>
    <t xml:space="preserve">Jane Williams </t>
  </si>
  <si>
    <t xml:space="preserve"> Jane Taylor</t>
  </si>
  <si>
    <t>Bob  Brown</t>
  </si>
  <si>
    <t>2003.03.17</t>
  </si>
  <si>
    <t>2010.05.05</t>
  </si>
  <si>
    <t xml:space="preserve"> Bob Williams</t>
  </si>
  <si>
    <t>bob smith</t>
  </si>
  <si>
    <t xml:space="preserve"> Linda Brown</t>
  </si>
  <si>
    <t>2020.09.22</t>
  </si>
  <si>
    <t xml:space="preserve">Mike Wilson </t>
  </si>
  <si>
    <t xml:space="preserve">Linda Jones </t>
  </si>
  <si>
    <t xml:space="preserve">Alice Smith </t>
  </si>
  <si>
    <t xml:space="preserve"> Mike Davis</t>
  </si>
  <si>
    <t>maria smith</t>
  </si>
  <si>
    <t>2021.06.19</t>
  </si>
  <si>
    <t xml:space="preserve">Jane Taylor </t>
  </si>
  <si>
    <t>302.045.5651</t>
  </si>
  <si>
    <t>Bob  Thomas</t>
  </si>
  <si>
    <t>linda davis</t>
  </si>
  <si>
    <t>Sara  Jones</t>
  </si>
  <si>
    <t>2014.02.08</t>
  </si>
  <si>
    <t>SARA JONES</t>
  </si>
  <si>
    <t xml:space="preserve"> Susan Miller</t>
  </si>
  <si>
    <t>mike moore</t>
  </si>
  <si>
    <t>Linda  Brown</t>
  </si>
  <si>
    <t xml:space="preserve"> Robert Davis</t>
  </si>
  <si>
    <t>PATRICIA JONES</t>
  </si>
  <si>
    <t>Maria  Anderson</t>
  </si>
  <si>
    <t xml:space="preserve">Robert Wilson </t>
  </si>
  <si>
    <t>2020.04.17</t>
  </si>
  <si>
    <t>susan brown</t>
  </si>
  <si>
    <t xml:space="preserve">Karen Johnson </t>
  </si>
  <si>
    <t xml:space="preserve">Mike Smith </t>
  </si>
  <si>
    <t>alice miller</t>
  </si>
  <si>
    <t xml:space="preserve">Susan Wilson </t>
  </si>
  <si>
    <t>Alice  Williams</t>
  </si>
  <si>
    <t>29 yrs</t>
  </si>
  <si>
    <t>maria thomas</t>
  </si>
  <si>
    <t>Jane  Taylor</t>
  </si>
  <si>
    <t>KAREN BROWN</t>
  </si>
  <si>
    <t>jane williams</t>
  </si>
  <si>
    <t>Mike  Moore</t>
  </si>
  <si>
    <t>James  Brown</t>
  </si>
  <si>
    <t xml:space="preserve"> Bob Taylor</t>
  </si>
  <si>
    <t>2015.08.09</t>
  </si>
  <si>
    <t xml:space="preserve">Linda Smith </t>
  </si>
  <si>
    <t>459.233.0211</t>
  </si>
  <si>
    <t>2017.02.22</t>
  </si>
  <si>
    <t xml:space="preserve">Jane Anderson </t>
  </si>
  <si>
    <t>ALICE MILLER</t>
  </si>
  <si>
    <t xml:space="preserve">Alice Anderson </t>
  </si>
  <si>
    <t xml:space="preserve"> Maria Davis</t>
  </si>
  <si>
    <t>2002.09.27</t>
  </si>
  <si>
    <t>Robert  Jones</t>
  </si>
  <si>
    <t>467.071.0339</t>
  </si>
  <si>
    <t>john miller</t>
  </si>
  <si>
    <t>266.014.3349</t>
  </si>
  <si>
    <t xml:space="preserve"> Robert Williams</t>
  </si>
  <si>
    <t xml:space="preserve">Robert Jones </t>
  </si>
  <si>
    <t>Susan  Brown</t>
  </si>
  <si>
    <t>mike williams</t>
  </si>
  <si>
    <t>JOHN SMITH</t>
  </si>
  <si>
    <t>2004.07.17</t>
  </si>
  <si>
    <t>1.0/5</t>
  </si>
  <si>
    <t>LINDA SMITH</t>
  </si>
  <si>
    <t>2012.01.23</t>
  </si>
  <si>
    <t>736.006.7319</t>
  </si>
  <si>
    <t>Mike  Jones</t>
  </si>
  <si>
    <t xml:space="preserve">Jane Moore </t>
  </si>
  <si>
    <t>David  Davis</t>
  </si>
  <si>
    <t>2003.01.14</t>
  </si>
  <si>
    <t>maria miller</t>
  </si>
  <si>
    <t>2016.12.07</t>
  </si>
  <si>
    <t>mike davis</t>
  </si>
  <si>
    <t>2019.08.28</t>
  </si>
  <si>
    <t>DAVID JOHNSON</t>
  </si>
  <si>
    <t xml:space="preserve"> Bob Anderson</t>
  </si>
  <si>
    <t xml:space="preserve">James Wilson </t>
  </si>
  <si>
    <t xml:space="preserve"> Alice Davis</t>
  </si>
  <si>
    <t>mike smith</t>
  </si>
  <si>
    <t xml:space="preserve"> David Brown</t>
  </si>
  <si>
    <t>2003.08.17</t>
  </si>
  <si>
    <t>757.065.7894</t>
  </si>
  <si>
    <t>2019.07.02</t>
  </si>
  <si>
    <t xml:space="preserve">Alice Williams </t>
  </si>
  <si>
    <t>367.097.9622</t>
  </si>
  <si>
    <t xml:space="preserve">Mike Jones </t>
  </si>
  <si>
    <t>2010.06.14</t>
  </si>
  <si>
    <t>JAMES THOMAS</t>
  </si>
  <si>
    <t>2011.06.13</t>
  </si>
  <si>
    <t>James  Anderson</t>
  </si>
  <si>
    <t>ROBERT BROWN</t>
  </si>
  <si>
    <t>patricia brown</t>
  </si>
  <si>
    <t>2000.03.10</t>
  </si>
  <si>
    <t>alice smith</t>
  </si>
  <si>
    <t>james taylor</t>
  </si>
  <si>
    <t>Alice  Thomas</t>
  </si>
  <si>
    <t>DAVID TAYLOR</t>
  </si>
  <si>
    <t xml:space="preserve">Karen Taylor </t>
  </si>
  <si>
    <t xml:space="preserve"> James Thomas</t>
  </si>
  <si>
    <t>robert taylor</t>
  </si>
  <si>
    <t xml:space="preserve"> Patricia Miller</t>
  </si>
  <si>
    <t>Mike  Taylor</t>
  </si>
  <si>
    <t>John  Miller</t>
  </si>
  <si>
    <t xml:space="preserve"> Susan Moore</t>
  </si>
  <si>
    <t>sara davis</t>
  </si>
  <si>
    <t>2020.11.03</t>
  </si>
  <si>
    <t>2007.06.13</t>
  </si>
  <si>
    <t>alice williams</t>
  </si>
  <si>
    <t>maria wilson</t>
  </si>
  <si>
    <t>2016.06.22</t>
  </si>
  <si>
    <t xml:space="preserve">Sara Wilson </t>
  </si>
  <si>
    <t>2008.10.02</t>
  </si>
  <si>
    <t>Maria  Smith</t>
  </si>
  <si>
    <t>2011.09.24</t>
  </si>
  <si>
    <t>Alice  Wilson</t>
  </si>
  <si>
    <t>susan taylor</t>
  </si>
  <si>
    <t>2005.01.02</t>
  </si>
  <si>
    <t>2019.04.08</t>
  </si>
  <si>
    <t xml:space="preserve">John Taylor </t>
  </si>
  <si>
    <t>881.524.0199</t>
  </si>
  <si>
    <t>KAREN THOMAS</t>
  </si>
  <si>
    <t xml:space="preserve">Sara Johnson </t>
  </si>
  <si>
    <t>2021.04.08</t>
  </si>
  <si>
    <t>498.005.7633</t>
  </si>
  <si>
    <t>jane brown</t>
  </si>
  <si>
    <t>MIKE SMITH</t>
  </si>
  <si>
    <t>Alice  Anderson</t>
  </si>
  <si>
    <t>John  Smith</t>
  </si>
  <si>
    <t>934.150.0726</t>
  </si>
  <si>
    <t xml:space="preserve"> Mike Jones</t>
  </si>
  <si>
    <t>2018.08.31</t>
  </si>
  <si>
    <t>Patricia  Brown</t>
  </si>
  <si>
    <t>bob wilson</t>
  </si>
  <si>
    <t>Alice  Davis</t>
  </si>
  <si>
    <t xml:space="preserve">James Taylor </t>
  </si>
  <si>
    <t>LINDA WILLIAMS</t>
  </si>
  <si>
    <t>Linda  Johnson</t>
  </si>
  <si>
    <t xml:space="preserve"> Jane Brown</t>
  </si>
  <si>
    <t xml:space="preserve">Alice Brown </t>
  </si>
  <si>
    <t xml:space="preserve">Sara Miller </t>
  </si>
  <si>
    <t>PATRICIA SMITH</t>
  </si>
  <si>
    <t>Mike  Johnson</t>
  </si>
  <si>
    <t>JAMES DAVIS</t>
  </si>
  <si>
    <t>518.870.0588</t>
  </si>
  <si>
    <t>Alice  Brown</t>
  </si>
  <si>
    <t xml:space="preserve">Alice Taylor </t>
  </si>
  <si>
    <t>Robert  Miller</t>
  </si>
  <si>
    <t>David  Smith</t>
  </si>
  <si>
    <t>Bob  Miller</t>
  </si>
  <si>
    <t xml:space="preserve"> Susan Wilson</t>
  </si>
  <si>
    <t>58 yrs</t>
  </si>
  <si>
    <t>Bob  Jones</t>
  </si>
  <si>
    <t xml:space="preserve"> Bob Thomas</t>
  </si>
  <si>
    <t>BOB MILLER</t>
  </si>
  <si>
    <t xml:space="preserve"> Maria Taylor</t>
  </si>
  <si>
    <t xml:space="preserve">Alice Davis </t>
  </si>
  <si>
    <t>john taylor</t>
  </si>
  <si>
    <t xml:space="preserve">Robert Miller </t>
  </si>
  <si>
    <t>Bob  Davis</t>
  </si>
  <si>
    <t>396.064.2020</t>
  </si>
  <si>
    <t>Maria  Thomas</t>
  </si>
  <si>
    <t>2000.08.01</t>
  </si>
  <si>
    <t>2007.05.13</t>
  </si>
  <si>
    <t>2023.06.07</t>
  </si>
  <si>
    <t>30.0</t>
  </si>
  <si>
    <t>2014.08.08</t>
  </si>
  <si>
    <t>868.095.7547</t>
  </si>
  <si>
    <t>jane davis</t>
  </si>
  <si>
    <t>846.044.4451</t>
  </si>
  <si>
    <t>2005.05.25</t>
  </si>
  <si>
    <t>Maria  Jones</t>
  </si>
  <si>
    <t xml:space="preserve">Maria Davis </t>
  </si>
  <si>
    <t>549.076.2879</t>
  </si>
  <si>
    <t>sara moore</t>
  </si>
  <si>
    <t>2004.04.08</t>
  </si>
  <si>
    <t>Susan  Taylor</t>
  </si>
  <si>
    <t xml:space="preserve"> Robert Smith</t>
  </si>
  <si>
    <t>2021.07.05</t>
  </si>
  <si>
    <t xml:space="preserve">Mike Taylor </t>
  </si>
  <si>
    <t>MARIA BROWN</t>
  </si>
  <si>
    <t>SARA BROWN</t>
  </si>
  <si>
    <t xml:space="preserve">Karen Anderson </t>
  </si>
  <si>
    <t>2022.05.07</t>
  </si>
  <si>
    <t>PATRICIA THOMAS</t>
  </si>
  <si>
    <t>SUSAN THOMAS</t>
  </si>
  <si>
    <t xml:space="preserve"> Karen Anderson</t>
  </si>
  <si>
    <t>BOB ANDERSON</t>
  </si>
  <si>
    <t xml:space="preserve">Robert Smith </t>
  </si>
  <si>
    <t>JANE MILLER</t>
  </si>
  <si>
    <t>john johnson</t>
  </si>
  <si>
    <t>Jane  Johnson</t>
  </si>
  <si>
    <t>2009.03.27</t>
  </si>
  <si>
    <t>MARIA SMITH</t>
  </si>
  <si>
    <t>Bob  Moore</t>
  </si>
  <si>
    <t>Sara  Smith</t>
  </si>
  <si>
    <t>patricia jones</t>
  </si>
  <si>
    <t>2014.11.07</t>
  </si>
  <si>
    <t>2000.06.04</t>
  </si>
  <si>
    <t xml:space="preserve"> Patricia Davis</t>
  </si>
  <si>
    <t>2007.07.28</t>
  </si>
  <si>
    <t>Maria  Taylor</t>
  </si>
  <si>
    <t>LINDA TAYLOR</t>
  </si>
  <si>
    <t>2014.04.03</t>
  </si>
  <si>
    <t>848.120.0321</t>
  </si>
  <si>
    <t>SUSAN TAYLOR</t>
  </si>
  <si>
    <t xml:space="preserve"> James Johnson</t>
  </si>
  <si>
    <t>32.0</t>
  </si>
  <si>
    <t>62 yrs</t>
  </si>
  <si>
    <t>563.072.9643</t>
  </si>
  <si>
    <t>MARIA ANDERSON</t>
  </si>
  <si>
    <t xml:space="preserve"> Sara Anderson</t>
  </si>
  <si>
    <t>2017.03.01</t>
  </si>
  <si>
    <t>922.993.0012</t>
  </si>
  <si>
    <t xml:space="preserve"> Maria Thomas</t>
  </si>
  <si>
    <t>MIKE MOORE</t>
  </si>
  <si>
    <t>2019.07.20</t>
  </si>
  <si>
    <t xml:space="preserve">John Anderson </t>
  </si>
  <si>
    <t>2003.05.26</t>
  </si>
  <si>
    <t>2009.03.06</t>
  </si>
  <si>
    <t xml:space="preserve">Susan Taylor </t>
  </si>
  <si>
    <t>karen anderson</t>
  </si>
  <si>
    <t>2014.02.04</t>
  </si>
  <si>
    <t xml:space="preserve"> Maria Miller</t>
  </si>
  <si>
    <t>2019.01.10</t>
  </si>
  <si>
    <t>james smith</t>
  </si>
  <si>
    <t xml:space="preserve"> John Moore</t>
  </si>
  <si>
    <t xml:space="preserve"> Susan Taylor</t>
  </si>
  <si>
    <t>KAREN WILSON</t>
  </si>
  <si>
    <t>2023.07.16</t>
  </si>
  <si>
    <t>884.567.0450</t>
  </si>
  <si>
    <t>Jane  Moore</t>
  </si>
  <si>
    <t>2002.01.14</t>
  </si>
  <si>
    <t>527.564.0134</t>
  </si>
  <si>
    <t xml:space="preserve">Bob Davis </t>
  </si>
  <si>
    <t>2004.06.21</t>
  </si>
  <si>
    <t>Bob  Anderson</t>
  </si>
  <si>
    <t xml:space="preserve"> Sara Miller</t>
  </si>
  <si>
    <t>ALICE BROWN</t>
  </si>
  <si>
    <t xml:space="preserve">Susan Brown </t>
  </si>
  <si>
    <t xml:space="preserve"> Karen Brown</t>
  </si>
  <si>
    <t>David  Moore</t>
  </si>
  <si>
    <t>2006.08.22</t>
  </si>
  <si>
    <t>Karen  Wilson</t>
  </si>
  <si>
    <t>2014.01.03</t>
  </si>
  <si>
    <t xml:space="preserve"> Linda Wilson</t>
  </si>
  <si>
    <t xml:space="preserve"> Jane Moore</t>
  </si>
  <si>
    <t>638.025.6603</t>
  </si>
  <si>
    <t xml:space="preserve">Karen Jones </t>
  </si>
  <si>
    <t>2016.02.15</t>
  </si>
  <si>
    <t xml:space="preserve"> Patricia Thomas</t>
  </si>
  <si>
    <t>JAMES BROWN</t>
  </si>
  <si>
    <t>725.013.3768</t>
  </si>
  <si>
    <t>2006.04.16</t>
  </si>
  <si>
    <t xml:space="preserve"> Linda Williams</t>
  </si>
  <si>
    <t xml:space="preserve"> Patricia Anderson</t>
  </si>
  <si>
    <t xml:space="preserve"> Karen Williams</t>
  </si>
  <si>
    <t>672.125.0731</t>
  </si>
  <si>
    <t xml:space="preserve"> Susan Jones</t>
  </si>
  <si>
    <t>MARIA JOHNSON</t>
  </si>
  <si>
    <t xml:space="preserve">Sara Anderson </t>
  </si>
  <si>
    <t xml:space="preserve">John Jones </t>
  </si>
  <si>
    <t>sara wilson</t>
  </si>
  <si>
    <t>2011.04.21</t>
  </si>
  <si>
    <t>JAMES WILLIAMS</t>
  </si>
  <si>
    <t xml:space="preserve"> Sara Johnson</t>
  </si>
  <si>
    <t>635.018.4604</t>
  </si>
  <si>
    <t>MIKE WILLIAMS</t>
  </si>
  <si>
    <t>2006.05.01</t>
  </si>
  <si>
    <t>2005.02.09</t>
  </si>
  <si>
    <t>2008.07.23</t>
  </si>
  <si>
    <t>2006.04.01</t>
  </si>
  <si>
    <t>2006.02.11</t>
  </si>
  <si>
    <t>2001.02.20</t>
  </si>
  <si>
    <t>patricia miller</t>
  </si>
  <si>
    <t xml:space="preserve">Patricia Brown </t>
  </si>
  <si>
    <t xml:space="preserve"> Alice Miller</t>
  </si>
  <si>
    <t>MIKE JOHNSON</t>
  </si>
  <si>
    <t>918.036.5531</t>
  </si>
  <si>
    <t>857.025.8626</t>
  </si>
  <si>
    <t>2010.08.26</t>
  </si>
  <si>
    <t xml:space="preserve">Bob Thomas </t>
  </si>
  <si>
    <t xml:space="preserve">Susan Williams </t>
  </si>
  <si>
    <t>2006.06.10</t>
  </si>
  <si>
    <t>869.328.0686</t>
  </si>
  <si>
    <t>PATRICIA DAVIS</t>
  </si>
  <si>
    <t>SARA WILSON</t>
  </si>
  <si>
    <t xml:space="preserve">Bob Taylor </t>
  </si>
  <si>
    <t xml:space="preserve"> Mike Johnson</t>
  </si>
  <si>
    <t>2001.07.29</t>
  </si>
  <si>
    <t xml:space="preserve">Jane Wilson </t>
  </si>
  <si>
    <t>526.355.0233</t>
  </si>
  <si>
    <t xml:space="preserve">David Thomas </t>
  </si>
  <si>
    <t>maria jones</t>
  </si>
  <si>
    <t>Patricia  Jones</t>
  </si>
  <si>
    <t>240.759.0220</t>
  </si>
  <si>
    <t>2019.01.12</t>
  </si>
  <si>
    <t>SARA MOORE</t>
  </si>
  <si>
    <t>SARA WILLIAMS</t>
  </si>
  <si>
    <t>2008.04.13</t>
  </si>
  <si>
    <t xml:space="preserve"> Linda Anderson</t>
  </si>
  <si>
    <t>2012.05.27</t>
  </si>
  <si>
    <t>MARIA JONES</t>
  </si>
  <si>
    <t>27.0</t>
  </si>
  <si>
    <t>2009.10.07</t>
  </si>
  <si>
    <t>927.137.0379</t>
  </si>
  <si>
    <t>ROBERT MOORE</t>
  </si>
  <si>
    <t>628.908.0802</t>
  </si>
  <si>
    <t xml:space="preserve"> John Williams</t>
  </si>
  <si>
    <t xml:space="preserve">Robert Johnson </t>
  </si>
  <si>
    <t xml:space="preserve"> Susan Davis</t>
  </si>
  <si>
    <t xml:space="preserve">John Smith </t>
  </si>
  <si>
    <t>robert wilson</t>
  </si>
  <si>
    <t>473.076.4960</t>
  </si>
  <si>
    <t xml:space="preserve">Robert Thomas </t>
  </si>
  <si>
    <t>BOB WILLIAMS</t>
  </si>
  <si>
    <t>PATRICIA MOORE</t>
  </si>
  <si>
    <t>2005.09.01</t>
  </si>
  <si>
    <t>JOHN DAVIS</t>
  </si>
  <si>
    <t>2007.05.30</t>
  </si>
  <si>
    <t>2006.04.15</t>
  </si>
  <si>
    <t>LINDA WILSON</t>
  </si>
  <si>
    <t>Maria  Brown</t>
  </si>
  <si>
    <t>507.032.2566</t>
  </si>
  <si>
    <t xml:space="preserve"> John Anderson</t>
  </si>
  <si>
    <t>2010.10.01</t>
  </si>
  <si>
    <t>Patricia  Wilson</t>
  </si>
  <si>
    <t xml:space="preserve"> Robert Wilson</t>
  </si>
  <si>
    <t>JANE BROWN</t>
  </si>
  <si>
    <t>Jane  Wilson</t>
  </si>
  <si>
    <t>2016.08.30</t>
  </si>
  <si>
    <t>621.030.6059</t>
  </si>
  <si>
    <t>603.037.6476</t>
  </si>
  <si>
    <t>314.625.0000</t>
  </si>
  <si>
    <t>2009.11.07</t>
  </si>
  <si>
    <t>DAVID WILSON</t>
  </si>
  <si>
    <t xml:space="preserve">Alice Moore </t>
  </si>
  <si>
    <t>2022.07.25</t>
  </si>
  <si>
    <t>2007.09.11</t>
  </si>
  <si>
    <t>2015.04.01</t>
  </si>
  <si>
    <t xml:space="preserve">Mike Miller </t>
  </si>
  <si>
    <t>2000.02.23</t>
  </si>
  <si>
    <t>mike thomas</t>
  </si>
  <si>
    <t>Review Email</t>
  </si>
  <si>
    <t>mariaanderson@example.com</t>
  </si>
  <si>
    <t>mikejohnson@demo.net</t>
  </si>
  <si>
    <t>bobwilliams@demo.net</t>
  </si>
  <si>
    <t>johntaylor@example.com</t>
  </si>
  <si>
    <t>roberttaylor@sample.org</t>
  </si>
  <si>
    <t>robertsmith@sample.org</t>
  </si>
  <si>
    <t>saraanderson@test.com</t>
  </si>
  <si>
    <t>janethomas@test.com</t>
  </si>
  <si>
    <t>alicejohnson@sample.org</t>
  </si>
  <si>
    <t>patriciadavis@sample.org</t>
  </si>
  <si>
    <t>saraanderson@example.com</t>
  </si>
  <si>
    <t>patriciamoore@demo.net</t>
  </si>
  <si>
    <t>aliceanderson@sample.org</t>
  </si>
  <si>
    <t>saramoore@test.com</t>
  </si>
  <si>
    <t>mariajohnson@demo.net</t>
  </si>
  <si>
    <t>davidwilliams@demo.net</t>
  </si>
  <si>
    <t>jamesmoore@example.com</t>
  </si>
  <si>
    <t>mikebrown@test.com</t>
  </si>
  <si>
    <t>karenwilson@test.com</t>
  </si>
  <si>
    <t>robertdavis@sample.org</t>
  </si>
  <si>
    <t>daviddavis@sample.org</t>
  </si>
  <si>
    <t>janemiller@example.com</t>
  </si>
  <si>
    <t>johnsmith@demo.net</t>
  </si>
  <si>
    <t>jamesmiller@demo.net</t>
  </si>
  <si>
    <t>jamesthomas@example.com</t>
  </si>
  <si>
    <t>patriciawilliams@test.com</t>
  </si>
  <si>
    <t>robertanderson@test.com</t>
  </si>
  <si>
    <t>mariawilson@test.com</t>
  </si>
  <si>
    <t>bobmoore@test.com</t>
  </si>
  <si>
    <t>patriciabrown@example.com</t>
  </si>
  <si>
    <t>jamesmiller@sample.org</t>
  </si>
  <si>
    <t>johnjohnson@sample.org</t>
  </si>
  <si>
    <t>robertbrown@demo.net</t>
  </si>
  <si>
    <t>lindawilson@sample.org</t>
  </si>
  <si>
    <t>mariawilliams@test.com</t>
  </si>
  <si>
    <t>mariataylor@example.com</t>
  </si>
  <si>
    <t>karenwilson@sample.org</t>
  </si>
  <si>
    <t>susansmith@sample.org</t>
  </si>
  <si>
    <t>janemiller@sample.org</t>
  </si>
  <si>
    <t>davidjohnson@demo.net</t>
  </si>
  <si>
    <t>johnjones@sample.org</t>
  </si>
  <si>
    <t>mikewilson@test.com</t>
  </si>
  <si>
    <t>alicejohnson@demo.net</t>
  </si>
  <si>
    <t>sarathomas@test.com</t>
  </si>
  <si>
    <t>johnwilson@sample.org</t>
  </si>
  <si>
    <t>alicebrown@example.com</t>
  </si>
  <si>
    <t>susanwilliams@sample.org</t>
  </si>
  <si>
    <t>janejohnson@sample.org</t>
  </si>
  <si>
    <t>johndavis@example.com</t>
  </si>
  <si>
    <t>patriciamiller@demo.net</t>
  </si>
  <si>
    <t>mikeanderson@test.com</t>
  </si>
  <si>
    <t>sarajohnson@sample.org</t>
  </si>
  <si>
    <t>davidmiller@demo.net</t>
  </si>
  <si>
    <t>jamesmoore@sample.org</t>
  </si>
  <si>
    <t>bobjones@test.com</t>
  </si>
  <si>
    <t>karenwilliams@sample.org</t>
  </si>
  <si>
    <t>robertjones@demo.net</t>
  </si>
  <si>
    <t>bobwilson@demo.net</t>
  </si>
  <si>
    <t>mikeanderson@example.com</t>
  </si>
  <si>
    <t>susanjones@demo.net</t>
  </si>
  <si>
    <t>saradavis@demo.net</t>
  </si>
  <si>
    <t>patriciajohnson@test.com</t>
  </si>
  <si>
    <t>susanmiller@example.com</t>
  </si>
  <si>
    <t>sarathomas@sample.org</t>
  </si>
  <si>
    <t>mariadavis@test.com</t>
  </si>
  <si>
    <t>saradavis@test.com</t>
  </si>
  <si>
    <t>mikejohnson@example.com</t>
  </si>
  <si>
    <t>robertbrown@test.com</t>
  </si>
  <si>
    <t>robertjones@sample.org</t>
  </si>
  <si>
    <t>mikebrown@sample.org</t>
  </si>
  <si>
    <t>bobdavis@example.com</t>
  </si>
  <si>
    <t>janejones@demo.net</t>
  </si>
  <si>
    <t>robertmiller@demo.net</t>
  </si>
  <si>
    <t>robertwilson@demo.net</t>
  </si>
  <si>
    <t>sarabrown@sample.org</t>
  </si>
  <si>
    <t>alicewilliams@test.com</t>
  </si>
  <si>
    <t>mariasmith@test.com</t>
  </si>
  <si>
    <t>jamesjones@demo.net</t>
  </si>
  <si>
    <t>miketaylor@example.com</t>
  </si>
  <si>
    <t>susanwilson@sample.org</t>
  </si>
  <si>
    <t>karenbrown@sample.org</t>
  </si>
  <si>
    <t>janejones@example.com</t>
  </si>
  <si>
    <t>patriciawilliams@example.com</t>
  </si>
  <si>
    <t>janesmith@test.com</t>
  </si>
  <si>
    <t>lindabrown@sample.org</t>
  </si>
  <si>
    <t>bobmoore@demo.net</t>
  </si>
  <si>
    <t>susansmith@example.com</t>
  </si>
  <si>
    <t>susanthomas@example.com</t>
  </si>
  <si>
    <t>karentaylor@demo.net</t>
  </si>
  <si>
    <t>bobbrown@test.com</t>
  </si>
  <si>
    <t>johnwilliams@demo.net</t>
  </si>
  <si>
    <t>patriciaanderson@sample.org</t>
  </si>
  <si>
    <t>mariamoore@demo.net</t>
  </si>
  <si>
    <t>johnwilson@test.com</t>
  </si>
  <si>
    <t>johnwilson@demo.net</t>
  </si>
  <si>
    <t>lindajohnson@sample.org</t>
  </si>
  <si>
    <t>robertbrown@example.com</t>
  </si>
  <si>
    <t>lindamiller@example.com</t>
  </si>
  <si>
    <t>mikedavis@example.com</t>
  </si>
  <si>
    <t>sarathomas@demo.net</t>
  </si>
  <si>
    <t>patriciataylor@example.com</t>
  </si>
  <si>
    <t>johnjohnson@example.com</t>
  </si>
  <si>
    <t>janewilliams@example.com</t>
  </si>
  <si>
    <t>jamesmiller@example.com</t>
  </si>
  <si>
    <t>mikewilliams@test.com</t>
  </si>
  <si>
    <t>alicetaylor@example.com</t>
  </si>
  <si>
    <t>davidbrown@example.com</t>
  </si>
  <si>
    <t>mikemiller@test.com</t>
  </si>
  <si>
    <t>jamestaylor@sample.org</t>
  </si>
  <si>
    <t>lindajohnson@test.com</t>
  </si>
  <si>
    <t>jamessmith@example.com</t>
  </si>
  <si>
    <t>janebrown@sample.org</t>
  </si>
  <si>
    <t>lindathomas@sample.org</t>
  </si>
  <si>
    <t>mikethomas@sample.org</t>
  </si>
  <si>
    <t>sarawilson@demo.net</t>
  </si>
  <si>
    <t>lindawilliams@test.com</t>
  </si>
  <si>
    <t>jameswilliams@demo.net</t>
  </si>
  <si>
    <t>alicejones@example.com</t>
  </si>
  <si>
    <t>patriciamoore@sample.org</t>
  </si>
  <si>
    <t>mikewilliams@sample.org</t>
  </si>
  <si>
    <t>johnbrown@sample.org</t>
  </si>
  <si>
    <t>jameswilson@test.com</t>
  </si>
  <si>
    <t>susanbrown@demo.net</t>
  </si>
  <si>
    <t>davidtaylor@demo.net</t>
  </si>
  <si>
    <t>jamesdavis@test.com</t>
  </si>
  <si>
    <t>bobanderson@sample.org</t>
  </si>
  <si>
    <t>susandavis@sample.org</t>
  </si>
  <si>
    <t>daviddavis@test.com</t>
  </si>
  <si>
    <t>janemiller@demo.net</t>
  </si>
  <si>
    <t>davidtaylor@sample.org</t>
  </si>
  <si>
    <t>sarajones@example.com</t>
  </si>
  <si>
    <t>mikedavis@demo.net</t>
  </si>
  <si>
    <t>mariawilliams@demo.net</t>
  </si>
  <si>
    <t>johnbrown@test.com</t>
  </si>
  <si>
    <t>janethomas@demo.net</t>
  </si>
  <si>
    <t>davidjones@test.com</t>
  </si>
  <si>
    <t>janemoore@sample.org</t>
  </si>
  <si>
    <t>aliceanderson@example.com</t>
  </si>
  <si>
    <t>mariamoore@example.com</t>
  </si>
  <si>
    <t>jameswilliams@example.com</t>
  </si>
  <si>
    <t>robertdavis@example.com</t>
  </si>
  <si>
    <t>davidjohnson@test.com</t>
  </si>
  <si>
    <t>janebrown@demo.net</t>
  </si>
  <si>
    <t>mariamoore@test.com</t>
  </si>
  <si>
    <t>patriciawilson@sample.org</t>
  </si>
  <si>
    <t>mariasmith@example.com</t>
  </si>
  <si>
    <t>karendavis@demo.net</t>
  </si>
  <si>
    <t>susanmoore@demo.net</t>
  </si>
  <si>
    <t>alicebrown@sample.org</t>
  </si>
  <si>
    <t>karenmiller@demo.net</t>
  </si>
  <si>
    <t>patriciawilson@example.com</t>
  </si>
  <si>
    <t>susansmith@test.com</t>
  </si>
  <si>
    <t>mikewilson@example.com</t>
  </si>
  <si>
    <t>karenmoore@example.com</t>
  </si>
  <si>
    <t>susanwilson@example.com</t>
  </si>
  <si>
    <t>susananderson@sample.org</t>
  </si>
  <si>
    <t>mikethomas@demo.net</t>
  </si>
  <si>
    <t>karensmith@sample.org</t>
  </si>
  <si>
    <t>lindaanderson@test.com</t>
  </si>
  <si>
    <t>roberttaylor@example.com</t>
  </si>
  <si>
    <t>jamesbrown@example.com</t>
  </si>
  <si>
    <t>jamesthomas@demo.net</t>
  </si>
  <si>
    <t>johnmoore@example.com</t>
  </si>
  <si>
    <t>lindataylor@example.com</t>
  </si>
  <si>
    <t>davidmiller@test.com</t>
  </si>
  <si>
    <t>lindadavis@test.com</t>
  </si>
  <si>
    <t>susanjohnson@example.com</t>
  </si>
  <si>
    <t>davidanderson@example.com</t>
  </si>
  <si>
    <t>alicetaylor@demo.net</t>
  </si>
  <si>
    <t>davidwilson@example.com</t>
  </si>
  <si>
    <t>johnmoore@test.com</t>
  </si>
  <si>
    <t>mariawilliams@sample.org</t>
  </si>
  <si>
    <t>johnjohnson@demo.net</t>
  </si>
  <si>
    <t>mikesmith@demo.net</t>
  </si>
  <si>
    <t>alicejohnson@example.com</t>
  </si>
  <si>
    <t>jameswilson@demo.net</t>
  </si>
  <si>
    <t>karenthomas@demo.net</t>
  </si>
  <si>
    <t>sarataylor@example.com</t>
  </si>
  <si>
    <t>mikemiller@sample.org</t>
  </si>
  <si>
    <t>lindajones@example.com</t>
  </si>
  <si>
    <t>janewilson@example.com</t>
  </si>
  <si>
    <t>davidwilliams@sample.org</t>
  </si>
  <si>
    <t>alicetaylor@sample.org</t>
  </si>
  <si>
    <t>susanmoore@sample.org</t>
  </si>
  <si>
    <t>susanjohnson@demo.net</t>
  </si>
  <si>
    <t>patriciathomas@test.com</t>
  </si>
  <si>
    <t>susandavis@test.com</t>
  </si>
  <si>
    <t>davidthomas@test.com</t>
  </si>
  <si>
    <t>alicewilliams@sample.org</t>
  </si>
  <si>
    <t>alicethomas@test.com</t>
  </si>
  <si>
    <t>mariataylor@sample.org</t>
  </si>
  <si>
    <t>susanmiller@test.com</t>
  </si>
  <si>
    <t>susananderson@test.com</t>
  </si>
  <si>
    <t>mikeanderson@sample.org</t>
  </si>
  <si>
    <t>sarataylor@demo.net</t>
  </si>
  <si>
    <t>jamesdavis@sample.org</t>
  </si>
  <si>
    <t>karenjones@sample.org</t>
  </si>
  <si>
    <t>susansmith@demo.net</t>
  </si>
  <si>
    <t>alicemiller@demo.net</t>
  </si>
  <si>
    <t>bobjones@example.com</t>
  </si>
  <si>
    <t>robertthomas@demo.net</t>
  </si>
  <si>
    <t>davidmiller@example.com</t>
  </si>
  <si>
    <t>robertanderson@example.com</t>
  </si>
  <si>
    <t>robertwilliams@demo.net</t>
  </si>
  <si>
    <t>susanjones@example.com</t>
  </si>
  <si>
    <t>alicejones@demo.net</t>
  </si>
  <si>
    <t>bobwilliams@test.com</t>
  </si>
  <si>
    <t>bobdavis@demo.net</t>
  </si>
  <si>
    <t>karenwilliams@example.com</t>
  </si>
  <si>
    <t>susanwilliams@test.com</t>
  </si>
  <si>
    <t>johnjones@example.com</t>
  </si>
  <si>
    <t>johnmiller@test.com</t>
  </si>
  <si>
    <t>karenjohnson@sample.org</t>
  </si>
  <si>
    <t>davidthomas@sample.org</t>
  </si>
  <si>
    <t>sarawilliams@example.com</t>
  </si>
  <si>
    <t>patriciajohnson@example.com</t>
  </si>
  <si>
    <t>karentaylor@test.com</t>
  </si>
  <si>
    <t>susanjohnson@sample.org</t>
  </si>
  <si>
    <t>mariaanderson@test.com</t>
  </si>
  <si>
    <t>mariamoore@sample.org</t>
  </si>
  <si>
    <t>karensmith@demo.net</t>
  </si>
  <si>
    <t>jamesthomas@test.com</t>
  </si>
  <si>
    <t>karenmiller@example.com</t>
  </si>
  <si>
    <t>bobjohnson@sample.org</t>
  </si>
  <si>
    <t>patriciawilliams@sample.org</t>
  </si>
  <si>
    <t>alicewilson@sample.org</t>
  </si>
  <si>
    <t>alicedavis@test.com</t>
  </si>
  <si>
    <t>janeanderson@example.com</t>
  </si>
  <si>
    <t>susanthomas@demo.net</t>
  </si>
  <si>
    <t>bobmoore@sample.org</t>
  </si>
  <si>
    <t>bobmiller@test.com</t>
  </si>
  <si>
    <t>karentaylor@sample.org</t>
  </si>
  <si>
    <t>karendavis@sample.org</t>
  </si>
  <si>
    <t>alicesmith@demo.net</t>
  </si>
  <si>
    <t>karenjones@demo.net</t>
  </si>
  <si>
    <t>karenthomas@example.com</t>
  </si>
  <si>
    <t>davidanderson@demo.net</t>
  </si>
  <si>
    <t>susanjones@test.com</t>
  </si>
  <si>
    <t>mariamiller@demo.net</t>
  </si>
  <si>
    <t>mariathomas@test.com</t>
  </si>
  <si>
    <t>mikemiller@demo.net</t>
  </si>
  <si>
    <t>patriciamoore@example.com</t>
  </si>
  <si>
    <t>karenmiller@test.com</t>
  </si>
  <si>
    <t>daviddavis@demo.net</t>
  </si>
  <si>
    <t>johnmoore@sample.org</t>
  </si>
  <si>
    <t>mikebrown@demo.net</t>
  </si>
  <si>
    <t>bobjohnson@test.com</t>
  </si>
  <si>
    <t>karenjohnson@demo.net</t>
  </si>
  <si>
    <t>janemoore@test.com</t>
  </si>
  <si>
    <t>johnbrown@demo.net</t>
  </si>
  <si>
    <t>davidsmith@test.com</t>
  </si>
  <si>
    <t>lindathomas@example.com</t>
  </si>
  <si>
    <t>sarasmith@example.com</t>
  </si>
  <si>
    <t>lindawilson@demo.net</t>
  </si>
  <si>
    <t>johntaylor@sample.org</t>
  </si>
  <si>
    <t>johnwilson@example.com</t>
  </si>
  <si>
    <t>lindajohnson@demo.net</t>
  </si>
  <si>
    <t>lindathomas@test.com</t>
  </si>
  <si>
    <t>robertanderson@sample.org</t>
  </si>
  <si>
    <t>patriciajones@example.com</t>
  </si>
  <si>
    <t>patriciataylor@demo.net</t>
  </si>
  <si>
    <t>janewilson@test.com</t>
  </si>
  <si>
    <t>sarajones@sample.org</t>
  </si>
  <si>
    <t>mariajohnson@sample.org</t>
  </si>
  <si>
    <t>karensmith@example.com</t>
  </si>
  <si>
    <t>bobtaylor@sample.org</t>
  </si>
  <si>
    <t>lindawilson@test.com</t>
  </si>
  <si>
    <t>lindataylor@sample.org</t>
  </si>
  <si>
    <t>lindadavis@example.com</t>
  </si>
  <si>
    <t>johnmoore@demo.net</t>
  </si>
  <si>
    <t>robertwilliams@sample.org</t>
  </si>
  <si>
    <t>jamesanderson@sample.org</t>
  </si>
  <si>
    <t>robertjohnson@sample.org</t>
  </si>
  <si>
    <t>bobdavis@test.com</t>
  </si>
  <si>
    <t>davidtaylor@example.com</t>
  </si>
  <si>
    <t>jamesbrown@demo.net</t>
  </si>
  <si>
    <t>janemiller@test.com</t>
  </si>
  <si>
    <t>janejones@sample.org</t>
  </si>
  <si>
    <t>patriciajohnson@demo.net</t>
  </si>
  <si>
    <t>patriciajones@test.com</t>
  </si>
  <si>
    <t>robertwilson@sample.org</t>
  </si>
  <si>
    <t>mariamiller@sample.org</t>
  </si>
  <si>
    <t>patriciasmith@test.com</t>
  </si>
  <si>
    <t>mariajohnson@example.com</t>
  </si>
  <si>
    <t>lindamoore@demo.net</t>
  </si>
  <si>
    <t>jamesanderson@test.com</t>
  </si>
  <si>
    <t>patriciamiller@test.com</t>
  </si>
  <si>
    <t>mariawilson@sample.org</t>
  </si>
  <si>
    <t>johndavis@demo.net</t>
  </si>
  <si>
    <t>lindajones@sample.org</t>
  </si>
  <si>
    <t>alicethomas@sample.org</t>
  </si>
  <si>
    <t>johnjones@test.com</t>
  </si>
  <si>
    <t>robertsmith@example.com</t>
  </si>
  <si>
    <t>johnthomas@test.com</t>
  </si>
  <si>
    <t>robertbrown@sample.org</t>
  </si>
  <si>
    <t>jamesjohnson@sample.org</t>
  </si>
  <si>
    <t>alicemoore@sample.org</t>
  </si>
  <si>
    <t>sarawilliams@sample.org</t>
  </si>
  <si>
    <t>alicejohnson@test.com</t>
  </si>
  <si>
    <t>jamesjones@sample.org</t>
  </si>
  <si>
    <t>johnjohnson@test.com</t>
  </si>
  <si>
    <t>bobsmith@sample.org</t>
  </si>
  <si>
    <t>saramiller@demo.net</t>
  </si>
  <si>
    <t>patriciadavis@example.com</t>
  </si>
  <si>
    <t>saraanderson@sample.org</t>
  </si>
  <si>
    <t>davidsmith@example.com</t>
  </si>
  <si>
    <t>sarasmith@demo.net</t>
  </si>
  <si>
    <t>davidmoore@sample.org</t>
  </si>
  <si>
    <t>mariaanderson@sample.org</t>
  </si>
  <si>
    <t>patriciajohnson@sample.org</t>
  </si>
  <si>
    <t>mariamiller@test.com</t>
  </si>
  <si>
    <t>daviddavis@example.com</t>
  </si>
  <si>
    <t>johndavis@sample.org</t>
  </si>
  <si>
    <t>alicewilson@example.com</t>
  </si>
  <si>
    <t>lindajohnson@example.com</t>
  </si>
  <si>
    <t>sarawilson@example.com</t>
  </si>
  <si>
    <t>janetaylor@test.com</t>
  </si>
  <si>
    <t>jamesjones@example.com</t>
  </si>
  <si>
    <t>jamesjohnson@example.com</t>
  </si>
  <si>
    <t>alicethomas@example.com</t>
  </si>
  <si>
    <t>johnmiller@example.com</t>
  </si>
  <si>
    <t>alicewilson@test.com</t>
  </si>
  <si>
    <t>alicemoore@demo.net</t>
  </si>
  <si>
    <t>alicedavis@sample.org</t>
  </si>
  <si>
    <t>johnsmith@sample.org</t>
  </si>
  <si>
    <t>johnthomas@demo.net</t>
  </si>
  <si>
    <t>davidmoore@test.com</t>
  </si>
  <si>
    <t>robertmoore@test.com</t>
  </si>
  <si>
    <t>miketaylor@demo.net</t>
  </si>
  <si>
    <t>sarabrown@example.com</t>
  </si>
  <si>
    <t>bobbrown@sample.org</t>
  </si>
  <si>
    <t>bobjohnson@example.com</t>
  </si>
  <si>
    <t>mariawilson@example.com</t>
  </si>
  <si>
    <t>jamesdavis@example.com</t>
  </si>
  <si>
    <t>patriciamiller@sample.org</t>
  </si>
  <si>
    <t>robertjones@example.com</t>
  </si>
  <si>
    <t>lindataylor@test.com</t>
  </si>
  <si>
    <t>mariasmith@sample.org</t>
  </si>
  <si>
    <t>saramiller@sample.org</t>
  </si>
  <si>
    <t>davidmiller@sample.org</t>
  </si>
  <si>
    <t>roberttaylor@demo.net</t>
  </si>
  <si>
    <t>alicejones@sample.org</t>
  </si>
  <si>
    <t>saramiller@test.com</t>
  </si>
  <si>
    <t>davidmoore@example.com</t>
  </si>
  <si>
    <t>susanwilliams@example.com</t>
  </si>
  <si>
    <t>alicedavis@example.com</t>
  </si>
  <si>
    <t>mariasmith@demo.net</t>
  </si>
  <si>
    <t>mariadavis@example.com</t>
  </si>
  <si>
    <t>patriciasmith@sample.org</t>
  </si>
  <si>
    <t>bobwilson@sample.org</t>
  </si>
  <si>
    <t>janewilliams@demo.net</t>
  </si>
  <si>
    <t>janetaylor@sample.org</t>
  </si>
  <si>
    <t>roberttaylor@test.com</t>
  </si>
  <si>
    <t>davidanderson@test.com</t>
  </si>
  <si>
    <t>johntaylor@test.com</t>
  </si>
  <si>
    <t>lindadavis@sample.org</t>
  </si>
  <si>
    <t>susandavis@demo.net</t>
  </si>
  <si>
    <t>mikewilson@demo.net</t>
  </si>
  <si>
    <t>lindasmith@demo.net</t>
  </si>
  <si>
    <t>susananderson@demo.net</t>
  </si>
  <si>
    <t>alicesmith@sample.org</t>
  </si>
  <si>
    <t>mikedavis@sample.org</t>
  </si>
  <si>
    <t>patriciawilson@demo.net</t>
  </si>
  <si>
    <t>bobthomas@sample.org</t>
  </si>
  <si>
    <t>sarajones@demo.net</t>
  </si>
  <si>
    <t>susanmiller@sample.org</t>
  </si>
  <si>
    <t>mikemoore@sample.org</t>
  </si>
  <si>
    <t>lindabrown@example.com</t>
  </si>
  <si>
    <t>patriciajones@sample.org</t>
  </si>
  <si>
    <t>davidwilliams@test.com</t>
  </si>
  <si>
    <t>janejohnson@example.com</t>
  </si>
  <si>
    <t>karenjohnson@test.com</t>
  </si>
  <si>
    <t>alicemiller@sample.org</t>
  </si>
  <si>
    <t>janethomas@sample.org</t>
  </si>
  <si>
    <t>mariathomas@example.com</t>
  </si>
  <si>
    <t>janetaylor@demo.net</t>
  </si>
  <si>
    <t>janewilliams@test.com</t>
  </si>
  <si>
    <t>bobtaylor@test.com</t>
  </si>
  <si>
    <t>aliceanderson@demo.net</t>
  </si>
  <si>
    <t>lindasmith@sample.org</t>
  </si>
  <si>
    <t>janeanderson@demo.net</t>
  </si>
  <si>
    <t>bobwilliams@example.com</t>
  </si>
  <si>
    <t>mariadavis@demo.net</t>
  </si>
  <si>
    <t>alicebrown@demo.net</t>
  </si>
  <si>
    <t>sarabrown@demo.net</t>
  </si>
  <si>
    <t>johnmiller@sample.org</t>
  </si>
  <si>
    <t>lindawilson@example.com</t>
  </si>
  <si>
    <t>karenbrown@demo.net</t>
  </si>
  <si>
    <t>mikewilliams@demo.net</t>
  </si>
  <si>
    <t>karenwilliams@test.com</t>
  </si>
  <si>
    <t>lindasmith@example.com</t>
  </si>
  <si>
    <t>mikejones@example.com</t>
  </si>
  <si>
    <t>mikebrown@example.com</t>
  </si>
  <si>
    <t>lindaanderson@sample.org</t>
  </si>
  <si>
    <t>janemoore@demo.net</t>
  </si>
  <si>
    <t>jamesmoore@test.com</t>
  </si>
  <si>
    <t>jameswilson@example.com</t>
  </si>
  <si>
    <t>mariadavis@sample.org</t>
  </si>
  <si>
    <t>karenjones@test.com</t>
  </si>
  <si>
    <t>bobanderson@example.com</t>
  </si>
  <si>
    <t>jameswilson@sample.org</t>
  </si>
  <si>
    <t>mikesmith@sample.org</t>
  </si>
  <si>
    <t>davidbrown@test.com</t>
  </si>
  <si>
    <t>karenjones@example.com</t>
  </si>
  <si>
    <t>jamestaylor@test.com</t>
  </si>
  <si>
    <t>jamesanderson@example.com</t>
  </si>
  <si>
    <t>alicesmith@example.com</t>
  </si>
  <si>
    <t>jamestaylor@demo.net</t>
  </si>
  <si>
    <t>mariamiller@example.com</t>
  </si>
  <si>
    <t>karentaylor@example.com</t>
  </si>
  <si>
    <t>johnmiller@demo.net</t>
  </si>
  <si>
    <t>saradavis@sample.org</t>
  </si>
  <si>
    <t>susananderson@example.com</t>
  </si>
  <si>
    <t>lindathomas@demo.net</t>
  </si>
  <si>
    <t>alicewilliams@demo.net</t>
  </si>
  <si>
    <t>jamesjones@test.com</t>
  </si>
  <si>
    <t>sarawilson@sample.org</t>
  </si>
  <si>
    <t>susantaylor@example.com</t>
  </si>
  <si>
    <t>patriciataylor@test.com</t>
  </si>
  <si>
    <t>sarajohnson@demo.net</t>
  </si>
  <si>
    <t>lindawilliams@sample.org</t>
  </si>
  <si>
    <t>bobanderson@test.com</t>
  </si>
  <si>
    <t>lindadavis@demo.net</t>
  </si>
  <si>
    <t>janethomas@example.com</t>
  </si>
  <si>
    <t>janebrown@example.com</t>
  </si>
  <si>
    <t>mikejones@demo.net</t>
  </si>
  <si>
    <t>mikejones@sample.org</t>
  </si>
  <si>
    <t>patriciabrown@sample.org</t>
  </si>
  <si>
    <t>davidthomas@example.com</t>
  </si>
  <si>
    <t>sarawilliams@test.com</t>
  </si>
  <si>
    <t>alicedavis@demo.net</t>
  </si>
  <si>
    <t>lindawilliams@example.com</t>
  </si>
  <si>
    <t>jameswilliams@sample.org</t>
  </si>
  <si>
    <t>lindataylor@demo.net</t>
  </si>
  <si>
    <t>karenwilson@example.com</t>
  </si>
  <si>
    <t>alicebrown@test.com</t>
  </si>
  <si>
    <t>robertmiller@example.com</t>
  </si>
  <si>
    <t>janedavis@test.com</t>
  </si>
  <si>
    <t>susanwilson@demo.net</t>
  </si>
  <si>
    <t>alicejones@test.com</t>
  </si>
  <si>
    <t>saramoore@example.com</t>
  </si>
  <si>
    <t>bobjones@demo.net</t>
  </si>
  <si>
    <t>bobthomas@test.com</t>
  </si>
  <si>
    <t>bobmiller@sample.org</t>
  </si>
  <si>
    <t>mariataylor@demo.net</t>
  </si>
  <si>
    <t>johntaylor@demo.net</t>
  </si>
  <si>
    <t>robertmiller@test.com</t>
  </si>
  <si>
    <t>mariathomas@demo.net</t>
  </si>
  <si>
    <t>mariataylor@test.com</t>
  </si>
  <si>
    <t>janedavis@example.com</t>
  </si>
  <si>
    <t>lindasmith@test.com</t>
  </si>
  <si>
    <t>mariajones@test.com</t>
  </si>
  <si>
    <t>bobthomas@example.com</t>
  </si>
  <si>
    <t>saramoore@sample.org</t>
  </si>
  <si>
    <t>karenanderson@test.com</t>
  </si>
  <si>
    <t>patriciathomas@example.com</t>
  </si>
  <si>
    <t>mikethomas@test.com</t>
  </si>
  <si>
    <t>sarasmith@test.com</t>
  </si>
  <si>
    <t>karenanderson@example.com</t>
  </si>
  <si>
    <t>alicewilliams@example.com</t>
  </si>
  <si>
    <t>patriciadavis@test.com</t>
  </si>
  <si>
    <t>karensmith@test.com</t>
  </si>
  <si>
    <t>susantaylor@sample.org</t>
  </si>
  <si>
    <t>jamesjohnson@test.com</t>
  </si>
  <si>
    <t>jamessmith@test.com</t>
  </si>
  <si>
    <t>lindamiller@demo.net</t>
  </si>
  <si>
    <t>saraanderson@demo.net</t>
  </si>
  <si>
    <t>bobanderson@demo.net</t>
  </si>
  <si>
    <t>susanmiller@demo.net</t>
  </si>
  <si>
    <t>johnanderson@test.com</t>
  </si>
  <si>
    <t>alicemoore@example.com</t>
  </si>
  <si>
    <t>susantaylor@test.com</t>
  </si>
  <si>
    <t>lindamoore@sample.org</t>
  </si>
  <si>
    <t>bobdavis@sample.org</t>
  </si>
  <si>
    <t>davidsmith@demo.net</t>
  </si>
  <si>
    <t>davidthomas@demo.net</t>
  </si>
  <si>
    <t>karenwilson@demo.net</t>
  </si>
  <si>
    <t>patriciathomas@sample.org</t>
  </si>
  <si>
    <t>jamesbrown@test.com</t>
  </si>
  <si>
    <t>davidsmith@sample.org</t>
  </si>
  <si>
    <t>patriciaanderson@example.com</t>
  </si>
  <si>
    <t>davidtaylor@test.com</t>
  </si>
  <si>
    <t>robertanderson@demo.net</t>
  </si>
  <si>
    <t>patriciawilson@test.com</t>
  </si>
  <si>
    <t>lindamiller@test.com</t>
  </si>
  <si>
    <t>aliceanderson@test.com</t>
  </si>
  <si>
    <t>mikemoore@demo.net</t>
  </si>
  <si>
    <t>patriciamiller@example.com</t>
  </si>
  <si>
    <t>patriciabrown@test.com</t>
  </si>
  <si>
    <t>alicemiller@test.com</t>
  </si>
  <si>
    <t>sarathomas@example.com</t>
  </si>
  <si>
    <t>sarajones@test.com</t>
  </si>
  <si>
    <t>mariabrown@test.com</t>
  </si>
  <si>
    <t>davidbrown@sample.org</t>
  </si>
  <si>
    <t>mariajones@example.com</t>
  </si>
  <si>
    <t>jamesbrown@sample.org</t>
  </si>
  <si>
    <t>sarawilliams@demo.net</t>
  </si>
  <si>
    <t>lindaanderson@example.com</t>
  </si>
  <si>
    <t>karenmiller@sample.org</t>
  </si>
  <si>
    <t>robertmoore@sample.org</t>
  </si>
  <si>
    <t>johnwilliams@test.com</t>
  </si>
  <si>
    <t>susandavis@example.com</t>
  </si>
  <si>
    <t>johnsmith@test.com</t>
  </si>
  <si>
    <t>janedavis@sample.org</t>
  </si>
  <si>
    <t>robertwilson@example.com</t>
  </si>
  <si>
    <t>lindajones@test.com</t>
  </si>
  <si>
    <t>robertthomas@sample.org</t>
  </si>
  <si>
    <t>patriciamoore@test.com</t>
  </si>
  <si>
    <t>karenanderson@demo.net</t>
  </si>
  <si>
    <t>robertdavis@test.com</t>
  </si>
  <si>
    <t>mariabrown@sample.org</t>
  </si>
  <si>
    <t>johnanderson@example.com</t>
  </si>
  <si>
    <t>davidwilson@demo.net</t>
  </si>
  <si>
    <t>davidjones@demo.net</t>
  </si>
  <si>
    <t>janewilliams@sample.org</t>
  </si>
  <si>
    <t>janetaylor@example.com</t>
  </si>
  <si>
    <t>jamessmith@demo.net</t>
  </si>
  <si>
    <t>davidmoore@demo.net</t>
  </si>
  <si>
    <t>susanthomas@sample.org</t>
  </si>
  <si>
    <t>johnwilliams@example.com</t>
  </si>
  <si>
    <t>janebrown@test.com</t>
  </si>
  <si>
    <t>karenthomas@test.com</t>
  </si>
  <si>
    <t xml:space="preserve"> No Bonus </t>
  </si>
  <si>
    <t>Not Specified</t>
  </si>
  <si>
    <t>(865) 738-7934</t>
  </si>
  <si>
    <t>(212) 724-4861</t>
  </si>
  <si>
    <t>(889) 861-2062</t>
  </si>
  <si>
    <t>(582) 114-4584</t>
  </si>
  <si>
    <t>(917) 330-4982</t>
  </si>
  <si>
    <t>(892) 677-8531</t>
  </si>
  <si>
    <t>(633) 424-0612</t>
  </si>
  <si>
    <t>(990) 517-2690</t>
  </si>
  <si>
    <t>(927) 928-8332</t>
  </si>
  <si>
    <t>(528) 953-6015</t>
  </si>
  <si>
    <t>(699) 217-2396</t>
  </si>
  <si>
    <t>(616) 054-7150</t>
  </si>
  <si>
    <t>(231) 329-1590</t>
  </si>
  <si>
    <t>(664) 714-9051</t>
  </si>
  <si>
    <t>(830) 881-0614</t>
  </si>
  <si>
    <t>(941) 800-5032</t>
  </si>
  <si>
    <t>(544) 676-2819</t>
  </si>
  <si>
    <t>(987) 989-9836</t>
  </si>
  <si>
    <t>(407) 230-5815</t>
  </si>
  <si>
    <t>(906) 470-9892</t>
  </si>
  <si>
    <t>(243) 946-5935</t>
  </si>
  <si>
    <t>(286) 741-8949</t>
  </si>
  <si>
    <t>(470) 274-0889</t>
  </si>
  <si>
    <t>(447) 878-3707</t>
  </si>
  <si>
    <t>(556) 005-4092</t>
  </si>
  <si>
    <t>(801) 122-1666</t>
  </si>
  <si>
    <t>(431) 469-3882</t>
  </si>
  <si>
    <t>(477) 492-1848</t>
  </si>
  <si>
    <t>(654) 116-7995</t>
  </si>
  <si>
    <t>(440) 155-6517</t>
  </si>
  <si>
    <t>(377) 297-1191</t>
  </si>
  <si>
    <t>(490) 421-9514</t>
  </si>
  <si>
    <t>(575) 655-5759</t>
  </si>
  <si>
    <t>(398) 679-7838</t>
  </si>
  <si>
    <t>(450) 206-7137</t>
  </si>
  <si>
    <t>(323) 692-2128</t>
  </si>
  <si>
    <t>(947) 878-3495</t>
  </si>
  <si>
    <t>(520) 620-6668</t>
  </si>
  <si>
    <t>(227) 220-7601</t>
  </si>
  <si>
    <t>(334) 338-3815</t>
  </si>
  <si>
    <t>(667) 561-2082</t>
  </si>
  <si>
    <t>(455) 125-5382</t>
  </si>
  <si>
    <t>(622) 363-9099</t>
  </si>
  <si>
    <t>(420) 542-3639</t>
  </si>
  <si>
    <t>(254) 287-5875</t>
  </si>
  <si>
    <t>(400) 291-7375</t>
  </si>
  <si>
    <t>(909) 352-2742</t>
  </si>
  <si>
    <t>(420) 810-3108</t>
  </si>
  <si>
    <t>(833) 023-5280</t>
  </si>
  <si>
    <t>(972) 431-4513</t>
  </si>
  <si>
    <t>(422) 861-3706</t>
  </si>
  <si>
    <t>(302) 836-7577</t>
  </si>
  <si>
    <t>(461) 151-9952</t>
  </si>
  <si>
    <t>(372) 696-6640</t>
  </si>
  <si>
    <t>(664) 476-2169</t>
  </si>
  <si>
    <t>(207) 755-4236</t>
  </si>
  <si>
    <t>(857) 503-6469</t>
  </si>
  <si>
    <t>(880) 278-2657</t>
  </si>
  <si>
    <t>(429) 490-7472</t>
  </si>
  <si>
    <t>(729) 412-6226</t>
  </si>
  <si>
    <t>(996) 989-8308</t>
  </si>
  <si>
    <t>(490) 642-7642</t>
  </si>
  <si>
    <t>(313) 988-7475</t>
  </si>
  <si>
    <t>(990) 662-9009</t>
  </si>
  <si>
    <t>(442) 331-9167</t>
  </si>
  <si>
    <t>(824) 435-5913</t>
  </si>
  <si>
    <t>(745) 153-9319</t>
  </si>
  <si>
    <t>(788) 649-6242</t>
  </si>
  <si>
    <t>(647) 102-6529</t>
  </si>
  <si>
    <t>(975) 314-6738</t>
  </si>
  <si>
    <t>(571) 712-8575</t>
  </si>
  <si>
    <t>(941) 775-2560</t>
  </si>
  <si>
    <t>(355) 234-9082</t>
  </si>
  <si>
    <t>(231) 192-2962</t>
  </si>
  <si>
    <t>(316) 147-8913</t>
  </si>
  <si>
    <t>(317) 550-1482</t>
  </si>
  <si>
    <t>(542) 019-4566</t>
  </si>
  <si>
    <t>(801) 444-8452</t>
  </si>
  <si>
    <t>(772) 721-0227</t>
  </si>
  <si>
    <t>(645) 589-7644</t>
  </si>
  <si>
    <t>(459) 015-9247</t>
  </si>
  <si>
    <t>(204) 501-9960</t>
  </si>
  <si>
    <t>(665) 621-1234</t>
  </si>
  <si>
    <t>(311) 223-3739</t>
  </si>
  <si>
    <t>(756) 756-0687</t>
  </si>
  <si>
    <t>(379) 712-2779</t>
  </si>
  <si>
    <t>(828) 762-7605</t>
  </si>
  <si>
    <t>(718) 395-5032</t>
  </si>
  <si>
    <t>(651) 299-1750</t>
  </si>
  <si>
    <t>(405) 758-5601</t>
  </si>
  <si>
    <t>(755) 329-1535</t>
  </si>
  <si>
    <t>(371) 944-8339</t>
  </si>
  <si>
    <t>(414) 699-9295</t>
  </si>
  <si>
    <t>(434) 650-4053</t>
  </si>
  <si>
    <t>(886) 451-2366</t>
  </si>
  <si>
    <t>(887) 751-2008</t>
  </si>
  <si>
    <t>(992) 190-5055</t>
  </si>
  <si>
    <t>(367) 576-3760</t>
  </si>
  <si>
    <t>(430) 565-1545</t>
  </si>
  <si>
    <t>(893) 981-6817</t>
  </si>
  <si>
    <t>(473) 913-3549</t>
  </si>
  <si>
    <t>(269) 098-8743</t>
  </si>
  <si>
    <t>(782) 833-5081</t>
  </si>
  <si>
    <t>(769) 006-7120</t>
  </si>
  <si>
    <t>(840) 679-7681</t>
  </si>
  <si>
    <t>(291) 621-4058</t>
  </si>
  <si>
    <t>(307) 603-6383</t>
  </si>
  <si>
    <t>(209) 055-5084</t>
  </si>
  <si>
    <t>(661) 634-3604</t>
  </si>
  <si>
    <t>(632) 331-1626</t>
  </si>
  <si>
    <t>(251) 086-3155</t>
  </si>
  <si>
    <t>(899) 330-9387</t>
  </si>
  <si>
    <t>(527) 707-7138</t>
  </si>
  <si>
    <t>(385) 921-7520</t>
  </si>
  <si>
    <t>(542) 498-8503</t>
  </si>
  <si>
    <t>(822) 070-6212</t>
  </si>
  <si>
    <t>(292) 497-5081</t>
  </si>
  <si>
    <t>(419) 580-8429</t>
  </si>
  <si>
    <t>(638) 100-8416</t>
  </si>
  <si>
    <t>(740) 798-3940</t>
  </si>
  <si>
    <t>(651) 435-2334</t>
  </si>
  <si>
    <t>(290) 009-1584</t>
  </si>
  <si>
    <t>(333) 343-3339</t>
  </si>
  <si>
    <t>(922) 670-1077</t>
  </si>
  <si>
    <t>(947) 004-5449</t>
  </si>
  <si>
    <t>(398) 983-8802</t>
  </si>
  <si>
    <t>(907) 725-2760</t>
  </si>
  <si>
    <t>(642) 653-6658</t>
  </si>
  <si>
    <t>(708) 225-5728</t>
  </si>
  <si>
    <t>(351) 963-7991</t>
  </si>
  <si>
    <t>(593) 479-4954</t>
  </si>
  <si>
    <t>(373) 736-2528</t>
  </si>
  <si>
    <t>(521) 725-1041</t>
  </si>
  <si>
    <t>(347) 543-4926</t>
  </si>
  <si>
    <t>(959) 232-0931</t>
  </si>
  <si>
    <t>(735) 851-1766</t>
  </si>
  <si>
    <t>(800) 228-3107</t>
  </si>
  <si>
    <t>(841) 258-9765</t>
  </si>
  <si>
    <t>(815) 598-8763</t>
  </si>
  <si>
    <t>(410) 739-1331</t>
  </si>
  <si>
    <t>(717) 219-2865</t>
  </si>
  <si>
    <t>(838) 230-9408</t>
  </si>
  <si>
    <t>(807) 369-6692</t>
  </si>
  <si>
    <t>(997) 236-3734</t>
  </si>
  <si>
    <t>(701) 809-7333</t>
  </si>
  <si>
    <t>(578) 668-5645</t>
  </si>
  <si>
    <t>(389) 355-5112</t>
  </si>
  <si>
    <t>(287) 068-9118</t>
  </si>
  <si>
    <t>(344) 944-7892</t>
  </si>
  <si>
    <t>(643) 811-4070</t>
  </si>
  <si>
    <t>(338) 707-5057</t>
  </si>
  <si>
    <t>(708) 438-8016</t>
  </si>
  <si>
    <t>(490) 664-6490</t>
  </si>
  <si>
    <t>(828) 877-7525</t>
  </si>
  <si>
    <t>(381) 476-8458</t>
  </si>
  <si>
    <t>(332) 903-3490</t>
  </si>
  <si>
    <t>(502) 893-2683</t>
  </si>
  <si>
    <t>(464) 475-2050</t>
  </si>
  <si>
    <t>(590) 658-8741</t>
  </si>
  <si>
    <t>(479) 904-5840</t>
  </si>
  <si>
    <t>(213) 462-1376</t>
  </si>
  <si>
    <t>(424) 092-6874</t>
  </si>
  <si>
    <t>(367) 883-3772</t>
  </si>
  <si>
    <t>(504) 349-4343</t>
  </si>
  <si>
    <t>(450) 404-0292</t>
  </si>
  <si>
    <t>(445) 445-5098</t>
  </si>
  <si>
    <t>(435) 472-7142</t>
  </si>
  <si>
    <t>(809) 188-4366</t>
  </si>
  <si>
    <t>(813) 639-1647</t>
  </si>
  <si>
    <t>(606) 867-5455</t>
  </si>
  <si>
    <t>(729) 416-5761</t>
  </si>
  <si>
    <t>(670) 841-5597</t>
  </si>
  <si>
    <t>(470) 614-6079</t>
  </si>
  <si>
    <t>(612) 744-6500</t>
  </si>
  <si>
    <t>(511) 108-5370</t>
  </si>
  <si>
    <t>(579) 504-4101</t>
  </si>
  <si>
    <t>(714) 376-7984</t>
  </si>
  <si>
    <t>(935) 595-3194</t>
  </si>
  <si>
    <t>(250) 736-3003</t>
  </si>
  <si>
    <t>(304) 712-6305</t>
  </si>
  <si>
    <t>(339) 184-3018</t>
  </si>
  <si>
    <t>(855) 524-1533</t>
  </si>
  <si>
    <t>(645) 391-5810</t>
  </si>
  <si>
    <t>(575) 824-2156</t>
  </si>
  <si>
    <t>(657) 960-8418</t>
  </si>
  <si>
    <t>(663) 729-7739</t>
  </si>
  <si>
    <t>(546) 125-7936</t>
  </si>
  <si>
    <t>(599) 713-3856</t>
  </si>
  <si>
    <t>(484) 785-8864</t>
  </si>
  <si>
    <t>(424) 940-3007</t>
  </si>
  <si>
    <t>(641) 640-3909</t>
  </si>
  <si>
    <t>(832) 673-4490</t>
  </si>
  <si>
    <t>(891) 598-7193</t>
  </si>
  <si>
    <t>(953) 870-3109</t>
  </si>
  <si>
    <t>(476) 462-9040</t>
  </si>
  <si>
    <t>(244) 007-0918</t>
  </si>
  <si>
    <t>(811) 168-4146</t>
  </si>
  <si>
    <t>(930) 108-8641</t>
  </si>
  <si>
    <t>(676) 477-2099</t>
  </si>
  <si>
    <t>(225) 791-0850</t>
  </si>
  <si>
    <t>(944) 225-0395</t>
  </si>
  <si>
    <t>(902) 072-1711</t>
  </si>
  <si>
    <t>(431) 540-8149</t>
  </si>
  <si>
    <t>(677) 616-7622</t>
  </si>
  <si>
    <t>(467) 830-4817</t>
  </si>
  <si>
    <t>(659) 660-1143</t>
  </si>
  <si>
    <t>(496) 120-4293</t>
  </si>
  <si>
    <t>(661) 966-3101</t>
  </si>
  <si>
    <t>(945) 559-2471</t>
  </si>
  <si>
    <t>(252) 395-9890</t>
  </si>
  <si>
    <t>(524) 053-2803</t>
  </si>
  <si>
    <t>(698) 932-5897</t>
  </si>
  <si>
    <t>(964) 467-0386</t>
  </si>
  <si>
    <t>(417) 430-7320</t>
  </si>
  <si>
    <t>(218) 187-7050</t>
  </si>
  <si>
    <t>(215) 428-1970</t>
  </si>
  <si>
    <t>(790) 594-4481</t>
  </si>
  <si>
    <t>(226) 684-5434</t>
  </si>
  <si>
    <t>(364) 570-1070</t>
  </si>
  <si>
    <t>(880) 797-5121</t>
  </si>
  <si>
    <t>(755) 507-5941</t>
  </si>
  <si>
    <t>(569) 370-4473</t>
  </si>
  <si>
    <t>(496) 500-4927</t>
  </si>
  <si>
    <t>(218) 520-2891</t>
  </si>
  <si>
    <t>(999) 175-5043</t>
  </si>
  <si>
    <t>(313) 093-6977</t>
  </si>
  <si>
    <t>(426) 154-8869</t>
  </si>
  <si>
    <t>(999) 942-3979</t>
  </si>
  <si>
    <t>(263) 025-5630</t>
  </si>
  <si>
    <t>(572) 262-9153</t>
  </si>
  <si>
    <t>(948) 841-9702</t>
  </si>
  <si>
    <t>(829) 803-8073</t>
  </si>
  <si>
    <t>(817) 250-5911</t>
  </si>
  <si>
    <t>(507) 643-3985</t>
  </si>
  <si>
    <t>(201) 774-4195</t>
  </si>
  <si>
    <t>(591) 370-7102</t>
  </si>
  <si>
    <t>(555) 507-7116</t>
  </si>
  <si>
    <t>(731) 953-3963</t>
  </si>
  <si>
    <t>(782) 307-6389</t>
  </si>
  <si>
    <t>(813) 224-4349</t>
  </si>
  <si>
    <t>(554) 228-2849</t>
  </si>
  <si>
    <t>(316) 775-9126</t>
  </si>
  <si>
    <t>(589) 256-1611</t>
  </si>
  <si>
    <t>(822) 230-4684</t>
  </si>
  <si>
    <t>(494) 440-0487</t>
  </si>
  <si>
    <t>(909) 290-6606</t>
  </si>
  <si>
    <t>(567) 787-4756</t>
  </si>
  <si>
    <t>(701) 124-3754</t>
  </si>
  <si>
    <t>(287) 123-4882</t>
  </si>
  <si>
    <t>(484) 056-1700</t>
  </si>
  <si>
    <t>(889) 663-4900</t>
  </si>
  <si>
    <t>(552) 454-7953</t>
  </si>
  <si>
    <t>(987) 314-5005</t>
  </si>
  <si>
    <t>(548) 688-6181</t>
  </si>
  <si>
    <t>(255) 347-8734</t>
  </si>
  <si>
    <t>(473) 033-9136</t>
  </si>
  <si>
    <t>(479) 831-7145</t>
  </si>
  <si>
    <t>(659) 948-9369</t>
  </si>
  <si>
    <t>(263) 013-3112</t>
  </si>
  <si>
    <t>(369) 981-7970</t>
  </si>
  <si>
    <t>(861) 835-1284</t>
  </si>
  <si>
    <t>(354) 384-5286</t>
  </si>
  <si>
    <t>(887) 475-4514</t>
  </si>
  <si>
    <t>(699) 379-5967</t>
  </si>
  <si>
    <t>(762) 650-5018</t>
  </si>
  <si>
    <t>(239) 344-1966</t>
  </si>
  <si>
    <t>(254) 332-6667</t>
  </si>
  <si>
    <t>(367) 964-5213</t>
  </si>
  <si>
    <t>(938) 834-2947</t>
  </si>
  <si>
    <t>(512) 220-7267</t>
  </si>
  <si>
    <t>(845) 951-7584</t>
  </si>
  <si>
    <t>(660) 921-0407</t>
  </si>
  <si>
    <t>(998) 634-9120</t>
  </si>
  <si>
    <t>(782) 801-5744</t>
  </si>
  <si>
    <t>(736) 989-6018</t>
  </si>
  <si>
    <t>(792) 164-9487</t>
  </si>
  <si>
    <t>(348) 423-9865</t>
  </si>
  <si>
    <t>(342) 382-9610</t>
  </si>
  <si>
    <t>(506) 792-7951</t>
  </si>
  <si>
    <t>(734) 103-7115</t>
  </si>
  <si>
    <t>(542) 742-8948</t>
  </si>
  <si>
    <t>(639) 935-1675</t>
  </si>
  <si>
    <t>(707) 728-5272</t>
  </si>
  <si>
    <t>(789) 198-2343</t>
  </si>
  <si>
    <t>(628) 542-0738</t>
  </si>
  <si>
    <t>(601) 726-8524</t>
  </si>
  <si>
    <t>(841) 947-7539</t>
  </si>
  <si>
    <t>(806) 478-5840</t>
  </si>
  <si>
    <t>(478) 293-2332</t>
  </si>
  <si>
    <t>(254) 782-7893</t>
  </si>
  <si>
    <t>(953) 454-5333</t>
  </si>
  <si>
    <t>(432) 405-5597</t>
  </si>
  <si>
    <t>(531) 818-5588</t>
  </si>
  <si>
    <t>(762) 287-7944</t>
  </si>
  <si>
    <t>(500) 598-9542</t>
  </si>
  <si>
    <t>(476) 455-4829</t>
  </si>
  <si>
    <t>(401) 126-7474</t>
  </si>
  <si>
    <t>(290) 711-3886</t>
  </si>
  <si>
    <t>(757) 769-3855</t>
  </si>
  <si>
    <t>(201) 640-2965</t>
  </si>
  <si>
    <t>(475) 828-3595</t>
  </si>
  <si>
    <t>(717) 924-2679</t>
  </si>
  <si>
    <t>(696) 469-2324</t>
  </si>
  <si>
    <t>(540) 890-1083</t>
  </si>
  <si>
    <t>(753) 515-5363</t>
  </si>
  <si>
    <t>(996) 454-3879</t>
  </si>
  <si>
    <t>(697) 580-4387</t>
  </si>
  <si>
    <t>(795) 632-4180</t>
  </si>
  <si>
    <t>(591) 054-5634</t>
  </si>
  <si>
    <t>(901) 762-3465</t>
  </si>
  <si>
    <t>(941) 448-5883</t>
  </si>
  <si>
    <t>(349) 123-7130</t>
  </si>
  <si>
    <t>(394) 659-8226</t>
  </si>
  <si>
    <t>(847) 603-7317</t>
  </si>
  <si>
    <t>(293) 679-7420</t>
  </si>
  <si>
    <t>(996) 359-2758</t>
  </si>
  <si>
    <t>(836) 374-1043</t>
  </si>
  <si>
    <t>(533) 009-4584</t>
  </si>
  <si>
    <t>(203) 275-4746</t>
  </si>
  <si>
    <t>(717) 729-5263</t>
  </si>
  <si>
    <t>(588) 417-4374</t>
  </si>
  <si>
    <t>(249) 842-2038</t>
  </si>
  <si>
    <t>(721) 955-1735</t>
  </si>
  <si>
    <t>(534) 471-6306</t>
  </si>
  <si>
    <t>(511) 429-2731</t>
  </si>
  <si>
    <t>(221) 107-4800</t>
  </si>
  <si>
    <t>(731) 929-7690</t>
  </si>
  <si>
    <t>(341) 187-5830</t>
  </si>
  <si>
    <t>(611) 650-5077</t>
  </si>
  <si>
    <t>(811) 740-4222</t>
  </si>
  <si>
    <t>(665) 499-1847</t>
  </si>
  <si>
    <t>(328) 769-6776</t>
  </si>
  <si>
    <t>(349) 350-9213</t>
  </si>
  <si>
    <t>(252) 177-0579</t>
  </si>
  <si>
    <t>(464) 431-9345</t>
  </si>
  <si>
    <t>(486) 310-8861</t>
  </si>
  <si>
    <t>(863) 921-1973</t>
  </si>
  <si>
    <t>(802) 769-6158</t>
  </si>
  <si>
    <t>(865) 926-6831</t>
  </si>
  <si>
    <t>(809) 609-6937</t>
  </si>
  <si>
    <t>(558) 484-5119</t>
  </si>
  <si>
    <t>(319) 632-2587</t>
  </si>
  <si>
    <t>(758) 056-9799</t>
  </si>
  <si>
    <t>(237) 132-4017</t>
  </si>
  <si>
    <t>(851) 083-1410</t>
  </si>
  <si>
    <t>(968) 336-5801</t>
  </si>
  <si>
    <t>(805) 868-9417</t>
  </si>
  <si>
    <t>(673) 836-3552</t>
  </si>
  <si>
    <t>(810) 880-9780</t>
  </si>
  <si>
    <t>(842) 432-4220</t>
  </si>
  <si>
    <t>(324) 928-7499</t>
  </si>
  <si>
    <t>(717) 894-2045</t>
  </si>
  <si>
    <t>(736) 873-1947</t>
  </si>
  <si>
    <t>(737) 261-2399</t>
  </si>
  <si>
    <t>(387) 054-3285</t>
  </si>
  <si>
    <t>(492) 214-2067</t>
  </si>
  <si>
    <t>(430) 411-3103</t>
  </si>
  <si>
    <t>(873) 018-7924</t>
  </si>
  <si>
    <t>(793) 505-0123</t>
  </si>
  <si>
    <t>(894) 186-7391</t>
  </si>
  <si>
    <t>(840) 658-2243</t>
  </si>
  <si>
    <t>(300) 211-9639</t>
  </si>
  <si>
    <t>(244) 598-4755</t>
  </si>
  <si>
    <t>(855) 843-2170</t>
  </si>
  <si>
    <t>(724) 487-0680</t>
  </si>
  <si>
    <t>(659) 290-3602</t>
  </si>
  <si>
    <t>(674) 541-1047</t>
  </si>
  <si>
    <t>(407) 324-8629</t>
  </si>
  <si>
    <t>(980) 801-7212</t>
  </si>
  <si>
    <t>(259) 564-5186</t>
  </si>
  <si>
    <t>(399) 952-6805</t>
  </si>
  <si>
    <t>(633) 180-6459</t>
  </si>
  <si>
    <t>(678) 993-5739</t>
  </si>
  <si>
    <t>(607) 444-3382</t>
  </si>
  <si>
    <t>(657) 546-4655</t>
  </si>
  <si>
    <t>(757) 720-0028</t>
  </si>
  <si>
    <t>(781) 758-7933</t>
  </si>
  <si>
    <t>(435) 383-2099</t>
  </si>
  <si>
    <t>(974) 242-8370</t>
  </si>
  <si>
    <t>(868) 215-9187</t>
  </si>
  <si>
    <t>(643) 613-7512</t>
  </si>
  <si>
    <t>(769) 449-7427</t>
  </si>
  <si>
    <t>(644) 446-1936</t>
  </si>
  <si>
    <t>(219) 386-6727</t>
  </si>
  <si>
    <t>(395) 672-1251</t>
  </si>
  <si>
    <t>(912) 333-8451</t>
  </si>
  <si>
    <t>(369) 348-4919</t>
  </si>
  <si>
    <t>(404) 465-8985</t>
  </si>
  <si>
    <t>(720) 689-6624</t>
  </si>
  <si>
    <t>(457) 667-9333</t>
  </si>
  <si>
    <t>(730) 664-4255</t>
  </si>
  <si>
    <t>(807) 957-7654</t>
  </si>
  <si>
    <t>(660) 335-2204</t>
  </si>
  <si>
    <t>(968) 586-7362</t>
  </si>
  <si>
    <t>(679) 341-1839</t>
  </si>
  <si>
    <t>(909) 296-2403</t>
  </si>
  <si>
    <t>(772) 848-1677</t>
  </si>
  <si>
    <t>(255) 004-7939</t>
  </si>
  <si>
    <t>(803) 688-0038</t>
  </si>
  <si>
    <t>(838) 509-5688</t>
  </si>
  <si>
    <t>(593) 684-1255</t>
  </si>
  <si>
    <t>(318) 790-5645</t>
  </si>
  <si>
    <t>(633) 530-3343</t>
  </si>
  <si>
    <t>(746) 339-0748</t>
  </si>
  <si>
    <t>(994) 317-4708</t>
  </si>
  <si>
    <t>(310) 935-8425</t>
  </si>
  <si>
    <t>(411) 612-6682</t>
  </si>
  <si>
    <t>(955) 805-9437</t>
  </si>
  <si>
    <t>(211) 853-5606</t>
  </si>
  <si>
    <t>(377) 778-6828</t>
  </si>
  <si>
    <t>(938) 678-5290</t>
  </si>
  <si>
    <t>(805) 862-7025</t>
  </si>
  <si>
    <t>(651) 439-0600</t>
  </si>
  <si>
    <t>(201) 998-5269</t>
  </si>
  <si>
    <t>(361) 721-1922</t>
  </si>
  <si>
    <t>(712) 699-4678</t>
  </si>
  <si>
    <t>(317) 857-9882</t>
  </si>
  <si>
    <t>(988) 568-4981</t>
  </si>
  <si>
    <t>(775) 921-3226</t>
  </si>
  <si>
    <t>(555) 896-5803</t>
  </si>
  <si>
    <t>(382) 514-0307</t>
  </si>
  <si>
    <t>(348) 696-2555</t>
  </si>
  <si>
    <t>(646) 711-5397</t>
  </si>
  <si>
    <t>(632) 468-1854</t>
  </si>
  <si>
    <t>(457) 211-8899</t>
  </si>
  <si>
    <t>(598) 015-1463</t>
  </si>
  <si>
    <t>(872) 700-8868</t>
  </si>
  <si>
    <t>(947) 116-9189</t>
  </si>
  <si>
    <t>(675) 930-1543</t>
  </si>
  <si>
    <t>(692) 258-3349</t>
  </si>
  <si>
    <t>(405) 260-4475</t>
  </si>
  <si>
    <t>(249) 744-4214</t>
  </si>
  <si>
    <t>(857) 282-6584</t>
  </si>
  <si>
    <t>(397) 847-1547</t>
  </si>
  <si>
    <t>(943) 476-4892</t>
  </si>
  <si>
    <t>(953) 594-3882</t>
  </si>
  <si>
    <t>(892) 148-3036</t>
  </si>
  <si>
    <t>(497) 392-6230</t>
  </si>
  <si>
    <t>(402) 206-3345</t>
  </si>
  <si>
    <t>(542) 130-2808</t>
  </si>
  <si>
    <t>(779) 515-2029</t>
  </si>
  <si>
    <t>(857) 010-3806</t>
  </si>
  <si>
    <t>(459) 621-4531</t>
  </si>
  <si>
    <t>(875) 370-7842</t>
  </si>
  <si>
    <t>(225) 663-8999</t>
  </si>
  <si>
    <t>(250) 494-3751</t>
  </si>
  <si>
    <t>(302) 455-5651</t>
  </si>
  <si>
    <t>(997) 397-4926</t>
  </si>
  <si>
    <t>(444) 024-8735</t>
  </si>
  <si>
    <t>(645) 763-5954</t>
  </si>
  <si>
    <t>(806) 442-8743</t>
  </si>
  <si>
    <t>(738) 003-5941</t>
  </si>
  <si>
    <t>(429) 882-1503</t>
  </si>
  <si>
    <t>(324) 725-2532</t>
  </si>
  <si>
    <t>(373) 207-3627</t>
  </si>
  <si>
    <t>(666) 501-6936</t>
  </si>
  <si>
    <t>(769) 309-1067</t>
  </si>
  <si>
    <t>(255) 819-9479</t>
  </si>
  <si>
    <t>(858) 098-7983</t>
  </si>
  <si>
    <t>(278) 607-5907</t>
  </si>
  <si>
    <t>(479) 316-5850</t>
  </si>
  <si>
    <t>(574) 733-9064</t>
  </si>
  <si>
    <t>(953) 864-6213</t>
  </si>
  <si>
    <t>(875) 553-1707</t>
  </si>
  <si>
    <t>(334) 957-6748</t>
  </si>
  <si>
    <t>(874) 697-6347</t>
  </si>
  <si>
    <t>(597) 689-9039</t>
  </si>
  <si>
    <t>(809) 789-9231</t>
  </si>
  <si>
    <t>(691) 256-7802</t>
  </si>
  <si>
    <t>(322) 847-3905</t>
  </si>
  <si>
    <t>(474) 357-9925</t>
  </si>
  <si>
    <t>(459) 233-3211</t>
  </si>
  <si>
    <t>(399) 223-9259</t>
  </si>
  <si>
    <t>(330) 114-8018</t>
  </si>
  <si>
    <t>(284) 617-2124</t>
  </si>
  <si>
    <t>(854) 635-0470</t>
  </si>
  <si>
    <t>(910) 030-0289</t>
  </si>
  <si>
    <t>(905) 832-0052</t>
  </si>
  <si>
    <t>(583) 495-5053</t>
  </si>
  <si>
    <t>(546) 825-9092</t>
  </si>
  <si>
    <t>(484) 780-9036</t>
  </si>
  <si>
    <t>(467) 713-1339</t>
  </si>
  <si>
    <t>(901) 253-7641</t>
  </si>
  <si>
    <t>(812) 791-2501</t>
  </si>
  <si>
    <t>(869) 286-6364</t>
  </si>
  <si>
    <t>(636) 638-3634</t>
  </si>
  <si>
    <t>(558) 822-8412</t>
  </si>
  <si>
    <t>(626) 322-3062</t>
  </si>
  <si>
    <t>(266) 143-3349</t>
  </si>
  <si>
    <t>(374) 151-6518</t>
  </si>
  <si>
    <t>(635) 438-6045</t>
  </si>
  <si>
    <t>(389) 633-8101</t>
  </si>
  <si>
    <t>(923) 439-8108</t>
  </si>
  <si>
    <t>(736) 067-7319</t>
  </si>
  <si>
    <t>(295) 495-9948</t>
  </si>
  <si>
    <t>(957) 021-4853</t>
  </si>
  <si>
    <t>(369) 939-6908</t>
  </si>
  <si>
    <t>(937) 328-7409</t>
  </si>
  <si>
    <t>(631) 915-5011</t>
  </si>
  <si>
    <t>(395) 856-1991</t>
  </si>
  <si>
    <t>(847) 664-3449</t>
  </si>
  <si>
    <t>(339) 254-4686</t>
  </si>
  <si>
    <t>(279) 801-9415</t>
  </si>
  <si>
    <t>(797) 388-2247</t>
  </si>
  <si>
    <t>(760) 486-4698</t>
  </si>
  <si>
    <t>(986) 660-1596</t>
  </si>
  <si>
    <t>(481) 787-8243</t>
  </si>
  <si>
    <t>(912) 147-9794</t>
  </si>
  <si>
    <t>(413) 581-3515</t>
  </si>
  <si>
    <t>(340) 289-5745</t>
  </si>
  <si>
    <t>(614) 968-9025</t>
  </si>
  <si>
    <t>(802) 163-9566</t>
  </si>
  <si>
    <t>(909) 168-6122</t>
  </si>
  <si>
    <t>(515) 819-6761</t>
  </si>
  <si>
    <t>(759) 786-2144</t>
  </si>
  <si>
    <t>(757) 657-7894</t>
  </si>
  <si>
    <t>(816) 204-3014</t>
  </si>
  <si>
    <t>(211) 868-5856</t>
  </si>
  <si>
    <t>(367) 979-9622</t>
  </si>
  <si>
    <t>(392) 505-6378</t>
  </si>
  <si>
    <t>(330) 876-4909</t>
  </si>
  <si>
    <t>(997) 588-4462</t>
  </si>
  <si>
    <t>(436) 818-1820</t>
  </si>
  <si>
    <t>(534) 700-5628</t>
  </si>
  <si>
    <t>(940) 788-9684</t>
  </si>
  <si>
    <t>(815) 563-6550</t>
  </si>
  <si>
    <t>(249) 902-1022</t>
  </si>
  <si>
    <t>(966) 960-2375</t>
  </si>
  <si>
    <t>(580) 584-3359</t>
  </si>
  <si>
    <t>(253) 043-6960</t>
  </si>
  <si>
    <t>(371) 152-1502</t>
  </si>
  <si>
    <t>(864) 256-3520</t>
  </si>
  <si>
    <t>(729) 893-3857</t>
  </si>
  <si>
    <t>(206) 933-9920</t>
  </si>
  <si>
    <t>(268) 052-2620</t>
  </si>
  <si>
    <t>(255) 316-8263</t>
  </si>
  <si>
    <t>(777) 061-2021</t>
  </si>
  <si>
    <t>(319) 461-9598</t>
  </si>
  <si>
    <t>(242) 105-5407</t>
  </si>
  <si>
    <t>(377) 933-9152</t>
  </si>
  <si>
    <t>(361) 926-7717</t>
  </si>
  <si>
    <t>(547) 432-8527</t>
  </si>
  <si>
    <t>(607) 346-0497</t>
  </si>
  <si>
    <t>(679) 603-6028</t>
  </si>
  <si>
    <t>(480) 190-2433</t>
  </si>
  <si>
    <t>(392) 478-9161</t>
  </si>
  <si>
    <t>(298) 487-1881</t>
  </si>
  <si>
    <t>(477) 441-2411</t>
  </si>
  <si>
    <t>(691) 197-2060</t>
  </si>
  <si>
    <t>(304) 813-2482</t>
  </si>
  <si>
    <t>(571) 614-4748</t>
  </si>
  <si>
    <t>(736) 449-7095</t>
  </si>
  <si>
    <t>(472) 110-0597</t>
  </si>
  <si>
    <t>(731) 528-2569</t>
  </si>
  <si>
    <t>(428) 910-7985</t>
  </si>
  <si>
    <t>(881) 524-4199</t>
  </si>
  <si>
    <t>(404) 369-0776</t>
  </si>
  <si>
    <t>(723) 334-4486</t>
  </si>
  <si>
    <t>(735) 605-3203</t>
  </si>
  <si>
    <t>(254) 088-2792</t>
  </si>
  <si>
    <t>(833) 038-9670</t>
  </si>
  <si>
    <t>(376) 969-6352</t>
  </si>
  <si>
    <t>(789) 087-6868</t>
  </si>
  <si>
    <t>(498) 057-7633</t>
  </si>
  <si>
    <t>(602) 509-5820</t>
  </si>
  <si>
    <t>(769) 732-0486</t>
  </si>
  <si>
    <t>(663) 803-1568</t>
  </si>
  <si>
    <t>(814) 057-1402</t>
  </si>
  <si>
    <t>(394) 633-4961</t>
  </si>
  <si>
    <t>(266) 502-1473</t>
  </si>
  <si>
    <t>(391) 145-2886</t>
  </si>
  <si>
    <t>(910) 198-4076</t>
  </si>
  <si>
    <t>(899) 938-3786</t>
  </si>
  <si>
    <t>(529) 755-1762</t>
  </si>
  <si>
    <t>(537) 431-5761</t>
  </si>
  <si>
    <t>(934) 150-0726</t>
  </si>
  <si>
    <t>(547) 854-6385</t>
  </si>
  <si>
    <t>(623) 266-2566</t>
  </si>
  <si>
    <t>(557) 244-2728</t>
  </si>
  <si>
    <t>(767) 697-9859</t>
  </si>
  <si>
    <t>(578) 408-0715</t>
  </si>
  <si>
    <t>(953) 398-4547</t>
  </si>
  <si>
    <t>(888) 387-8325</t>
  </si>
  <si>
    <t>(853) 554-4934</t>
  </si>
  <si>
    <t>(641) 391-2470</t>
  </si>
  <si>
    <t>(555) 989-9033</t>
  </si>
  <si>
    <t>(752) 375-0187</t>
  </si>
  <si>
    <t>(316) 337-8707</t>
  </si>
  <si>
    <t>(442) 582-2758</t>
  </si>
  <si>
    <t>(536) 066-9108</t>
  </si>
  <si>
    <t>(363) 973-7151</t>
  </si>
  <si>
    <t>(688) 728-5907</t>
  </si>
  <si>
    <t>(678) 887-8091</t>
  </si>
  <si>
    <t>(518) 870-0588</t>
  </si>
  <si>
    <t>(463) 431-6583</t>
  </si>
  <si>
    <t>(457) 835-0170</t>
  </si>
  <si>
    <t>(736) 069-0573</t>
  </si>
  <si>
    <t>(608) 756-5126</t>
  </si>
  <si>
    <t>(759) 146-4387</t>
  </si>
  <si>
    <t>(763) 294-4377</t>
  </si>
  <si>
    <t>(373) 620-3181</t>
  </si>
  <si>
    <t>(847) 941-2832</t>
  </si>
  <si>
    <t>(506) 618-9699</t>
  </si>
  <si>
    <t>(363) 485-4697</t>
  </si>
  <si>
    <t>(957) 286-2346</t>
  </si>
  <si>
    <t>(840) 230-4832</t>
  </si>
  <si>
    <t>(910) 540-5762</t>
  </si>
  <si>
    <t>(503) 057-4788</t>
  </si>
  <si>
    <t>(723) 245-2202</t>
  </si>
  <si>
    <t>(747) 191-8059</t>
  </si>
  <si>
    <t>(832) 535-5864</t>
  </si>
  <si>
    <t>(604) 274-7504</t>
  </si>
  <si>
    <t>(371) 779-5015</t>
  </si>
  <si>
    <t>(396) 642-2020</t>
  </si>
  <si>
    <t>(829) 417-8571</t>
  </si>
  <si>
    <t>(858) 350-5887</t>
  </si>
  <si>
    <t>(265) 696-3639</t>
  </si>
  <si>
    <t>(609) 042-6019</t>
  </si>
  <si>
    <t>(868) 957-7547</t>
  </si>
  <si>
    <t>(846) 444-4451</t>
  </si>
  <si>
    <t>(935) 611-4630</t>
  </si>
  <si>
    <t>(387) 562-0316</t>
  </si>
  <si>
    <t>(974) 502-9181</t>
  </si>
  <si>
    <t>(559) 597-1065</t>
  </si>
  <si>
    <t>(743) 897-8550</t>
  </si>
  <si>
    <t>(359) 073-3459</t>
  </si>
  <si>
    <t>(930) 117-1304</t>
  </si>
  <si>
    <t>(878) 316-9388</t>
  </si>
  <si>
    <t>(549) 762-2879</t>
  </si>
  <si>
    <t>(608) 240-3537</t>
  </si>
  <si>
    <t>(741) 299-4268</t>
  </si>
  <si>
    <t>(947) 940-1078</t>
  </si>
  <si>
    <t>(863) 506-6516</t>
  </si>
  <si>
    <t>(200) 346-1394</t>
  </si>
  <si>
    <t>(551) 545-0667</t>
  </si>
  <si>
    <t>(696) 748-6232</t>
  </si>
  <si>
    <t>(861) 233-7846</t>
  </si>
  <si>
    <t>(453) 367-4315</t>
  </si>
  <si>
    <t>(258) 584-4895</t>
  </si>
  <si>
    <t>(592) 330-8326</t>
  </si>
  <si>
    <t>(855) 945-9403</t>
  </si>
  <si>
    <t>(508) 858-9013</t>
  </si>
  <si>
    <t>(621) 837-8350</t>
  </si>
  <si>
    <t>(543) 467-6613</t>
  </si>
  <si>
    <t>(222) 337-8470</t>
  </si>
  <si>
    <t>(561) 142-9646</t>
  </si>
  <si>
    <t>(721) 315-2081</t>
  </si>
  <si>
    <t>(906) 539-9796</t>
  </si>
  <si>
    <t>(524) 196-6340</t>
  </si>
  <si>
    <t>(386) 943-4578</t>
  </si>
  <si>
    <t>(893) 524-4639</t>
  </si>
  <si>
    <t>(515) 285-0038</t>
  </si>
  <si>
    <t>(308) 505-7871</t>
  </si>
  <si>
    <t>(779) 918-5755</t>
  </si>
  <si>
    <t>(398) 723-5876</t>
  </si>
  <si>
    <t>(217) 452-6534</t>
  </si>
  <si>
    <t>(848) 120-0321</t>
  </si>
  <si>
    <t>(661) 169-1479</t>
  </si>
  <si>
    <t>(576) 600-7310</t>
  </si>
  <si>
    <t>(805) 332-9397</t>
  </si>
  <si>
    <t>(577) 948-8204</t>
  </si>
  <si>
    <t>(669) 998-7692</t>
  </si>
  <si>
    <t>(563) 729-9643</t>
  </si>
  <si>
    <t>(933) 978-6684</t>
  </si>
  <si>
    <t>(919) 824-1338</t>
  </si>
  <si>
    <t>(517) 825-1130</t>
  </si>
  <si>
    <t>(922) 993-3012</t>
  </si>
  <si>
    <t>(409) 626-9535</t>
  </si>
  <si>
    <t>(230) 595-2231</t>
  </si>
  <si>
    <t>(487) 893-7943</t>
  </si>
  <si>
    <t>(358) 674-5414</t>
  </si>
  <si>
    <t>(358) 280-8868</t>
  </si>
  <si>
    <t>(304) 276-4730</t>
  </si>
  <si>
    <t>(221) 964-9916</t>
  </si>
  <si>
    <t>(307) 280-2041</t>
  </si>
  <si>
    <t>(911) 858-9101</t>
  </si>
  <si>
    <t>(857) 610-6722</t>
  </si>
  <si>
    <t>(726) 096-4512</t>
  </si>
  <si>
    <t>(751) 542-5984</t>
  </si>
  <si>
    <t>(634) 417-4400</t>
  </si>
  <si>
    <t>(424) 393-1008</t>
  </si>
  <si>
    <t>(884) 567-7450</t>
  </si>
  <si>
    <t>(782) 772-8062</t>
  </si>
  <si>
    <t>(527) 564-4134</t>
  </si>
  <si>
    <t>(687) 335-0477</t>
  </si>
  <si>
    <t>(305) 793-7507</t>
  </si>
  <si>
    <t>(766) 394-7892</t>
  </si>
  <si>
    <t>(571) 698-6094</t>
  </si>
  <si>
    <t>(262) 971-4952</t>
  </si>
  <si>
    <t>(446) 491-8973</t>
  </si>
  <si>
    <t>(261) 432-3503</t>
  </si>
  <si>
    <t>(418) 997-9927</t>
  </si>
  <si>
    <t>(533) 118-1596</t>
  </si>
  <si>
    <t>(719) 977-7852</t>
  </si>
  <si>
    <t>(359) 995-9079</t>
  </si>
  <si>
    <t>(799) 253-7522</t>
  </si>
  <si>
    <t>(640) 382-4770</t>
  </si>
  <si>
    <t>(391) 844-2704</t>
  </si>
  <si>
    <t>(205) 638-2929</t>
  </si>
  <si>
    <t>(691) 914-4592</t>
  </si>
  <si>
    <t>(376) 430-4050</t>
  </si>
  <si>
    <t>(638) 256-6603</t>
  </si>
  <si>
    <t>(548) 520-9986</t>
  </si>
  <si>
    <t>(714) 167-9348</t>
  </si>
  <si>
    <t>(677) 292-3104</t>
  </si>
  <si>
    <t>(371) 135-3872</t>
  </si>
  <si>
    <t>(725) 133-3768</t>
  </si>
  <si>
    <t>(370) 571-9931</t>
  </si>
  <si>
    <t>(999) 319-5565</t>
  </si>
  <si>
    <t>(672) 125-5731</t>
  </si>
  <si>
    <t>(942) 508-5056</t>
  </si>
  <si>
    <t>(333) 827-1800</t>
  </si>
  <si>
    <t>(700) 197-6235</t>
  </si>
  <si>
    <t>(898) 278-3890</t>
  </si>
  <si>
    <t>(648) 272-3364</t>
  </si>
  <si>
    <t>(581) 595-6169</t>
  </si>
  <si>
    <t>(964) 286-4212</t>
  </si>
  <si>
    <t>(436) 293-5404</t>
  </si>
  <si>
    <t>(422) 541-2195</t>
  </si>
  <si>
    <t>(989) 094-0263</t>
  </si>
  <si>
    <t>(835) 753-0765</t>
  </si>
  <si>
    <t>(206) 070-2130</t>
  </si>
  <si>
    <t>(950) 955-3029</t>
  </si>
  <si>
    <t>(325) 626-8981</t>
  </si>
  <si>
    <t>(781) 213-5146</t>
  </si>
  <si>
    <t>(375) 484-9019</t>
  </si>
  <si>
    <t>(994) 365-2118</t>
  </si>
  <si>
    <t>(618) 495-9993</t>
  </si>
  <si>
    <t>(717) 462-9584</t>
  </si>
  <si>
    <t>(839) 733-9437</t>
  </si>
  <si>
    <t>(619) 766-7710</t>
  </si>
  <si>
    <t>(635) 184-4604</t>
  </si>
  <si>
    <t>(313) 087-6934</t>
  </si>
  <si>
    <t>(217) 757-6314</t>
  </si>
  <si>
    <t>(343) 870-1549</t>
  </si>
  <si>
    <t>(366) 407-0539</t>
  </si>
  <si>
    <t>(553) 653-9390</t>
  </si>
  <si>
    <t>(203) 765-9962</t>
  </si>
  <si>
    <t>(424) 429-3785</t>
  </si>
  <si>
    <t>(278) 699-1210</t>
  </si>
  <si>
    <t>(283) 542-6979</t>
  </si>
  <si>
    <t>(881) 287-5196</t>
  </si>
  <si>
    <t>(802) 207-7421</t>
  </si>
  <si>
    <t>(833) 405-7193</t>
  </si>
  <si>
    <t>(548) 087-5304</t>
  </si>
  <si>
    <t>(940) 449-7009</t>
  </si>
  <si>
    <t>(358) 777-9941</t>
  </si>
  <si>
    <t>(918) 365-5531</t>
  </si>
  <si>
    <t>(857) 258-8626</t>
  </si>
  <si>
    <t>(587) 617-3316</t>
  </si>
  <si>
    <t>(638) 583-2728</t>
  </si>
  <si>
    <t>(765) 242-2122</t>
  </si>
  <si>
    <t>(765) 425-8209</t>
  </si>
  <si>
    <t>(869) 328-8686</t>
  </si>
  <si>
    <t>(763) 098-5751</t>
  </si>
  <si>
    <t>(624) 027-3242</t>
  </si>
  <si>
    <t>(968) 602-8352</t>
  </si>
  <si>
    <t>(766) 344-2339</t>
  </si>
  <si>
    <t>(607) 019-5946</t>
  </si>
  <si>
    <t>(447) 687-4364</t>
  </si>
  <si>
    <t>(921) 569-9433</t>
  </si>
  <si>
    <t>(727) 548-3402</t>
  </si>
  <si>
    <t>(914) 744-6814</t>
  </si>
  <si>
    <t>(526) 355-5233</t>
  </si>
  <si>
    <t>(825) 533-0776</t>
  </si>
  <si>
    <t>(763) 101-5698</t>
  </si>
  <si>
    <t>(464) 853-1825</t>
  </si>
  <si>
    <t>(596) 408-5566</t>
  </si>
  <si>
    <t>(466) 737-3701</t>
  </si>
  <si>
    <t>(240) 759-9220</t>
  </si>
  <si>
    <t>(445) 939-9949</t>
  </si>
  <si>
    <t>(901) 735-9952</t>
  </si>
  <si>
    <t>(486) 656-0442</t>
  </si>
  <si>
    <t>(677) 174-5414</t>
  </si>
  <si>
    <t>(585) 192-1492</t>
  </si>
  <si>
    <t>(746) 339-4180</t>
  </si>
  <si>
    <t>(927) 137-7379</t>
  </si>
  <si>
    <t>(226) 341-6030</t>
  </si>
  <si>
    <t>(799) 879-8707</t>
  </si>
  <si>
    <t>(438) 160-1933</t>
  </si>
  <si>
    <t>(445) 348-7164</t>
  </si>
  <si>
    <t>(628) 908-8802</t>
  </si>
  <si>
    <t>(355) 878-3146</t>
  </si>
  <si>
    <t>(898) 789-1260</t>
  </si>
  <si>
    <t>(282) 292-1518</t>
  </si>
  <si>
    <t>(344) 943-7362</t>
  </si>
  <si>
    <t>(496) 342-5520</t>
  </si>
  <si>
    <t>(284) 481-0998</t>
  </si>
  <si>
    <t>(764) 035-8576</t>
  </si>
  <si>
    <t>(584) 182-3045</t>
  </si>
  <si>
    <t>(733) 575-5251</t>
  </si>
  <si>
    <t>(391) 219-5983</t>
  </si>
  <si>
    <t>(473) 764-4960</t>
  </si>
  <si>
    <t>(239) 936-8853</t>
  </si>
  <si>
    <t>(259) 170-9556</t>
  </si>
  <si>
    <t>(969) 080-3720</t>
  </si>
  <si>
    <t>(623) 959-9748</t>
  </si>
  <si>
    <t>(639) 739-9100</t>
  </si>
  <si>
    <t>(642) 215-6030</t>
  </si>
  <si>
    <t>(498) 129-5922</t>
  </si>
  <si>
    <t>(990) 138-1176</t>
  </si>
  <si>
    <t>(958) 794-6046</t>
  </si>
  <si>
    <t>(431) 970-4714</t>
  </si>
  <si>
    <t>(512) 795-6356</t>
  </si>
  <si>
    <t>(371) 801-4541</t>
  </si>
  <si>
    <t>(401) 546-2623</t>
  </si>
  <si>
    <t>(889) 930-9774</t>
  </si>
  <si>
    <t>(768) 481-0965</t>
  </si>
  <si>
    <t>(507) 322-2566</t>
  </si>
  <si>
    <t>(815) 109-3046</t>
  </si>
  <si>
    <t>(372) 987-9509</t>
  </si>
  <si>
    <t>(500) 767-8964</t>
  </si>
  <si>
    <t>(522) 891-0503</t>
  </si>
  <si>
    <t>(970) 786-1807</t>
  </si>
  <si>
    <t>(285) 392-9023</t>
  </si>
  <si>
    <t>(900) 339-7524</t>
  </si>
  <si>
    <t>(358) 864-5529</t>
  </si>
  <si>
    <t>(885) 589-9133</t>
  </si>
  <si>
    <t>(621) 306-6059</t>
  </si>
  <si>
    <t>(255) 840-1089</t>
  </si>
  <si>
    <t>(992) 675-5280</t>
  </si>
  <si>
    <t>(603) 376-6476</t>
  </si>
  <si>
    <t>(398) 375-6094</t>
  </si>
  <si>
    <t>(642) 794-0614</t>
  </si>
  <si>
    <t>(284) 590-8572</t>
  </si>
  <si>
    <t>(314) 625-5000</t>
  </si>
  <si>
    <t>(922) 300-5878</t>
  </si>
  <si>
    <t>(219) 618-6228</t>
  </si>
  <si>
    <t>(972) 412-6500</t>
  </si>
  <si>
    <t>(437) 642-6319</t>
  </si>
  <si>
    <t>(585) 845-4835</t>
  </si>
  <si>
    <t>(651) 315-4960</t>
  </si>
  <si>
    <t>(375) 087-0078</t>
  </si>
  <si>
    <t>(769) 518-6091</t>
  </si>
  <si>
    <t>(864) 410-5049</t>
  </si>
  <si>
    <t>(206) 214-1761</t>
  </si>
  <si>
    <t>(269) 640-9856</t>
  </si>
  <si>
    <t>(302) 627-9870</t>
  </si>
  <si>
    <t>(524) 733-2908</t>
  </si>
  <si>
    <t>(336) 430-2275</t>
  </si>
  <si>
    <t>(816) 107-9495</t>
  </si>
  <si>
    <t>(210) 448-2943</t>
  </si>
  <si>
    <t>(310) 575-0419</t>
  </si>
  <si>
    <t>(228) 319-7385</t>
  </si>
  <si>
    <t>Age Range</t>
  </si>
  <si>
    <t>Salary Range</t>
  </si>
  <si>
    <t>Bonus Range</t>
  </si>
  <si>
    <t>Adress not provided</t>
  </si>
  <si>
    <t>Exceeds Expectations</t>
  </si>
  <si>
    <t>Bonus Percentage</t>
  </si>
  <si>
    <t>It</t>
  </si>
  <si>
    <t>Performance Adjusted Salary</t>
  </si>
  <si>
    <t>Performance-Based Bonus</t>
  </si>
  <si>
    <t>Original Bonus</t>
  </si>
  <si>
    <t>Original Salary</t>
  </si>
  <si>
    <t>Professional Cleaned Data</t>
  </si>
  <si>
    <t>Grand Total</t>
  </si>
  <si>
    <t>Count of Employee ID</t>
  </si>
  <si>
    <t>Average Bonus</t>
  </si>
  <si>
    <t>Core Contributor</t>
  </si>
  <si>
    <t>Emerging Talent</t>
  </si>
  <si>
    <t>Established Expert</t>
  </si>
  <si>
    <t>Total Compensation</t>
  </si>
  <si>
    <t>Below Expectations</t>
  </si>
  <si>
    <t>Outstanding Performance</t>
  </si>
  <si>
    <t>Needs Significant Improvement</t>
  </si>
  <si>
    <t>Meets Expectations</t>
  </si>
  <si>
    <t>Performance Category</t>
  </si>
  <si>
    <t>Unsatisfactory Results</t>
  </si>
  <si>
    <t>Satisfactory Results</t>
  </si>
  <si>
    <t>&lt;= Below Expectations</t>
  </si>
  <si>
    <t>&gt;= Meets Expectations</t>
  </si>
  <si>
    <t>Average Salary</t>
  </si>
  <si>
    <t>Average Total Compensation</t>
  </si>
  <si>
    <t>Executive HR &amp; Financial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</si>
</sst>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 0.00"/>
    <numFmt numFmtId="165" formatCode="0.0"/>
    <numFmt numFmtId="166" formatCode="_-[$€-2]\ * #,##0_-;\-[$€-2]\ * #,##0_-;_-[$€-2]\ * &quot;-&quot;??_-;_-@_-"/>
    <numFmt numFmtId="167" formatCode="_-[$$-409]* #,##0.00_ ;_-[$$-409]* \-#,##0.00\ ;_-[$$-409]* &quot;-&quot;??_ ;_-@_ "/>
    <numFmt numFmtId="168" formatCode="_-[$$-409]* #,##0_ ;_-[$$-409]* \-#,##0\ ;_-[$$-409]* &quot;-&quot;??_ ;_-@_ "/>
  </numFmts>
  <fonts count="13"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10"/>
      <color rgb="FF000000"/>
      <name val="Helvetica Neue"/>
      <family val="2"/>
    </font>
    <font>
      <b/>
      <i/>
      <sz val="12"/>
      <color indexed="8"/>
      <name val="Helvetica Neue"/>
      <family val="2"/>
    </font>
    <font>
      <sz val="10"/>
      <color indexed="8"/>
      <name val="Arial"/>
      <family val="2"/>
    </font>
    <font>
      <sz val="10"/>
      <color rgb="FF000000"/>
      <name val="Arial"/>
      <family val="2"/>
    </font>
    <font>
      <b/>
      <i/>
      <sz val="10"/>
      <color rgb="FFA61500"/>
      <name val="Arial"/>
      <family val="2"/>
    </font>
    <font>
      <b/>
      <i/>
      <sz val="10"/>
      <color rgb="FF2F7115"/>
      <name val="Arial"/>
      <family val="2"/>
    </font>
    <font>
      <b/>
      <sz val="10"/>
      <color indexed="8"/>
      <name val="Arial"/>
      <family val="2"/>
    </font>
    <font>
      <b/>
      <sz val="48"/>
      <color theme="0"/>
      <name val="Calibri"/>
      <family val="2"/>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4" tint="-0.499984740745262"/>
        <bgColor indexed="64"/>
      </patternFill>
    </fill>
    <fill>
      <patternFill patternType="solid">
        <fgColor rgb="FFF2F2F2"/>
        <bgColor rgb="FF000000"/>
      </patternFill>
    </fill>
  </fills>
  <borders count="5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3F3F3F"/>
      </top>
      <bottom style="thin">
        <color rgb="FFA5A5A5"/>
      </bottom>
      <diagonal/>
    </border>
    <border>
      <left style="thin">
        <color indexed="10"/>
      </left>
      <right style="thin">
        <color indexed="10"/>
      </right>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right/>
      <top style="thin">
        <color rgb="FF999999"/>
      </top>
      <bottom/>
      <diagonal/>
    </border>
    <border>
      <left/>
      <right/>
      <top style="thin">
        <color indexed="65"/>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5"/>
      </top>
      <bottom/>
      <diagonal/>
    </border>
    <border>
      <left style="thin">
        <color indexed="64"/>
      </left>
      <right style="thin">
        <color indexed="64"/>
      </right>
      <top style="thin">
        <color indexed="65"/>
      </top>
      <bottom style="thin">
        <color indexed="64"/>
      </bottom>
      <diagonal/>
    </border>
    <border>
      <left style="thin">
        <color indexed="64"/>
      </left>
      <right/>
      <top style="thin">
        <color indexed="65"/>
      </top>
      <bottom/>
      <diagonal/>
    </border>
    <border>
      <left/>
      <right style="thin">
        <color indexed="64"/>
      </right>
      <top style="thin">
        <color indexed="65"/>
      </top>
      <bottom/>
      <diagonal/>
    </border>
    <border>
      <left style="thin">
        <color indexed="64"/>
      </left>
      <right/>
      <top style="thin">
        <color indexed="65"/>
      </top>
      <bottom style="thin">
        <color indexed="64"/>
      </bottom>
      <diagonal/>
    </border>
    <border>
      <left/>
      <right/>
      <top style="thin">
        <color indexed="65"/>
      </top>
      <bottom style="thin">
        <color indexed="64"/>
      </bottom>
      <diagonal/>
    </border>
    <border>
      <left/>
      <right style="thin">
        <color indexed="64"/>
      </right>
      <top style="thin">
        <color indexed="65"/>
      </top>
      <bottom style="thin">
        <color indexed="64"/>
      </bottom>
      <diagonal/>
    </border>
    <border>
      <left style="thin">
        <color indexed="65"/>
      </left>
      <right/>
      <top style="thin">
        <color indexed="64"/>
      </top>
      <bottom style="thin">
        <color indexed="64"/>
      </bottom>
      <diagonal/>
    </border>
    <border>
      <left style="thin">
        <color indexed="65"/>
      </left>
      <right style="thin">
        <color indexed="64"/>
      </right>
      <top style="thin">
        <color indexed="64"/>
      </top>
      <bottom style="thin">
        <color indexed="64"/>
      </bottom>
      <diagonal/>
    </border>
    <border>
      <left style="thin">
        <color rgb="FF999999"/>
      </left>
      <right/>
      <top style="thin">
        <color indexed="64"/>
      </top>
      <bottom/>
      <diagonal/>
    </border>
    <border>
      <left style="thin">
        <color indexed="64"/>
      </left>
      <right/>
      <top style="thin">
        <color rgb="FF999999"/>
      </top>
      <bottom/>
      <diagonal/>
    </border>
    <border>
      <left style="thin">
        <color indexed="64"/>
      </left>
      <right/>
      <top style="thin">
        <color rgb="FF999999"/>
      </top>
      <bottom style="thin">
        <color indexed="64"/>
      </bottom>
      <diagonal/>
    </border>
    <border>
      <left/>
      <right/>
      <top style="thin">
        <color rgb="FF999999"/>
      </top>
      <bottom style="thin">
        <color indexed="64"/>
      </bottom>
      <diagonal/>
    </border>
    <border>
      <left/>
      <right style="thin">
        <color indexed="64"/>
      </right>
      <top style="thin">
        <color rgb="FF999999"/>
      </top>
      <bottom style="thin">
        <color indexed="64"/>
      </bottom>
      <diagonal/>
    </border>
    <border>
      <left style="thin">
        <color indexed="64"/>
      </left>
      <right style="thin">
        <color rgb="FF999999"/>
      </right>
      <top style="thin">
        <color indexed="64"/>
      </top>
      <bottom style="thin">
        <color indexed="64"/>
      </bottom>
      <diagonal/>
    </border>
    <border>
      <left style="thin">
        <color rgb="FF999999"/>
      </left>
      <right style="thin">
        <color rgb="FF999999"/>
      </right>
      <top style="thin">
        <color indexed="64"/>
      </top>
      <bottom/>
      <diagonal/>
    </border>
    <border>
      <left style="thin">
        <color indexed="64"/>
      </left>
      <right style="thin">
        <color rgb="FF999999"/>
      </right>
      <top style="thin">
        <color indexed="64"/>
      </top>
      <bottom/>
      <diagonal/>
    </border>
    <border>
      <left style="thin">
        <color indexed="65"/>
      </left>
      <right style="thin">
        <color rgb="FF999999"/>
      </right>
      <top style="thin">
        <color indexed="64"/>
      </top>
      <bottom style="thin">
        <color indexed="64"/>
      </bottom>
      <diagonal/>
    </border>
    <border>
      <left style="thin">
        <color indexed="64"/>
      </left>
      <right style="thin">
        <color indexed="64"/>
      </right>
      <top style="thin">
        <color rgb="FF999999"/>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rgb="FFA61500"/>
      </left>
      <right style="thin">
        <color rgb="FFA61500"/>
      </right>
      <top style="thin">
        <color rgb="FFA61500"/>
      </top>
      <bottom style="thin">
        <color rgb="FFA61500"/>
      </bottom>
      <diagonal/>
    </border>
    <border>
      <left style="thin">
        <color rgb="FF2F7115"/>
      </left>
      <right style="thin">
        <color rgb="FF2F7115"/>
      </right>
      <top style="thin">
        <color rgb="FF2F7115"/>
      </top>
      <bottom style="thin">
        <color rgb="FF2F7115"/>
      </bottom>
      <diagonal/>
    </border>
  </borders>
  <cellStyleXfs count="1">
    <xf numFmtId="0" fontId="0" fillId="0" borderId="0" applyNumberFormat="0" applyFill="0" applyBorder="0" applyProtection="0">
      <alignment vertical="top" wrapText="1"/>
    </xf>
  </cellStyleXfs>
  <cellXfs count="145">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164" fontId="0" fillId="0" borderId="7" xfId="0" applyNumberFormat="1" applyBorder="1" applyAlignment="1">
      <alignment vertical="top"/>
    </xf>
    <xf numFmtId="0" fontId="0" fillId="0" borderId="7" xfId="0" applyNumberFormat="1" applyBorder="1" applyAlignment="1">
      <alignment vertical="top"/>
    </xf>
    <xf numFmtId="49" fontId="2" fillId="2" borderId="1" xfId="0" applyNumberFormat="1" applyFont="1" applyFill="1" applyBorder="1" applyAlignment="1">
      <alignment horizontal="left" vertical="top"/>
    </xf>
    <xf numFmtId="1" fontId="2" fillId="4" borderId="9" xfId="0" applyNumberFormat="1" applyFont="1" applyFill="1" applyBorder="1" applyAlignment="1">
      <alignment horizontal="left" vertical="top"/>
    </xf>
    <xf numFmtId="0" fontId="2" fillId="3" borderId="2" xfId="0" applyNumberFormat="1" applyFont="1" applyFill="1" applyBorder="1" applyAlignment="1">
      <alignment horizontal="left" vertical="top"/>
    </xf>
    <xf numFmtId="49" fontId="0" fillId="0" borderId="3" xfId="0" applyNumberFormat="1" applyBorder="1" applyAlignment="1">
      <alignment horizontal="left" vertical="top"/>
    </xf>
    <xf numFmtId="1" fontId="5" fillId="0" borderId="8" xfId="0" applyNumberFormat="1" applyFont="1" applyBorder="1" applyAlignment="1">
      <alignment horizontal="left" vertical="top"/>
    </xf>
    <xf numFmtId="0" fontId="2" fillId="3" borderId="5" xfId="0" applyNumberFormat="1" applyFont="1" applyFill="1" applyBorder="1" applyAlignment="1">
      <alignment horizontal="left" vertical="top"/>
    </xf>
    <xf numFmtId="49" fontId="0" fillId="0" borderId="6" xfId="0" applyNumberFormat="1" applyBorder="1" applyAlignment="1">
      <alignment horizontal="left" vertical="top"/>
    </xf>
    <xf numFmtId="0" fontId="0" fillId="0" borderId="0" xfId="0" applyNumberFormat="1" applyAlignment="1">
      <alignment horizontal="left" vertical="top"/>
    </xf>
    <xf numFmtId="2" fontId="0" fillId="0" borderId="0" xfId="0" applyNumberFormat="1" applyAlignment="1">
      <alignment horizontal="left" vertical="top"/>
    </xf>
    <xf numFmtId="0" fontId="5" fillId="0" borderId="8" xfId="0" applyFont="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2" fontId="0" fillId="0" borderId="0" xfId="0" applyNumberFormat="1" applyAlignment="1">
      <alignment vertical="top"/>
    </xf>
    <xf numFmtId="165" fontId="2" fillId="2" borderId="1" xfId="0" applyNumberFormat="1" applyFont="1" applyFill="1" applyBorder="1" applyAlignment="1">
      <alignment vertical="top"/>
    </xf>
    <xf numFmtId="165" fontId="0" fillId="0" borderId="4" xfId="0" applyNumberFormat="1" applyBorder="1" applyAlignment="1">
      <alignment vertical="top"/>
    </xf>
    <xf numFmtId="165" fontId="0" fillId="0" borderId="7" xfId="0" applyNumberFormat="1" applyBorder="1" applyAlignment="1">
      <alignment vertical="top"/>
    </xf>
    <xf numFmtId="165" fontId="0" fillId="0" borderId="0" xfId="0" applyNumberFormat="1" applyAlignment="1">
      <alignment vertical="top"/>
    </xf>
    <xf numFmtId="1" fontId="0" fillId="0" borderId="4" xfId="0" applyNumberFormat="1" applyBorder="1" applyAlignment="1">
      <alignment vertical="top"/>
    </xf>
    <xf numFmtId="1" fontId="0" fillId="0" borderId="7" xfId="0" applyNumberFormat="1" applyBorder="1" applyAlignment="1">
      <alignment vertical="top"/>
    </xf>
    <xf numFmtId="166" fontId="2" fillId="2" borderId="1" xfId="0" applyNumberFormat="1" applyFont="1" applyFill="1" applyBorder="1" applyAlignment="1">
      <alignment vertical="top"/>
    </xf>
    <xf numFmtId="166" fontId="0" fillId="0" borderId="0" xfId="0" applyNumberFormat="1" applyAlignment="1">
      <alignment vertical="top"/>
    </xf>
    <xf numFmtId="166" fontId="5" fillId="0" borderId="0" xfId="0" applyNumberFormat="1" applyFont="1" applyAlignment="1">
      <alignment vertical="top"/>
    </xf>
    <xf numFmtId="0" fontId="4" fillId="0" borderId="7" xfId="0" applyFont="1" applyBorder="1" applyAlignment="1">
      <alignment vertical="top"/>
    </xf>
    <xf numFmtId="1" fontId="5" fillId="0" borderId="0" xfId="0" applyNumberFormat="1" applyFont="1" applyBorder="1" applyAlignment="1">
      <alignment horizontal="left" vertical="top"/>
    </xf>
    <xf numFmtId="0" fontId="2" fillId="2" borderId="1" xfId="0" applyNumberFormat="1" applyFont="1" applyFill="1" applyBorder="1" applyAlignment="1">
      <alignment vertical="top"/>
    </xf>
    <xf numFmtId="167" fontId="5" fillId="0" borderId="8" xfId="0" applyNumberFormat="1" applyFont="1" applyBorder="1" applyAlignment="1">
      <alignment vertical="top"/>
    </xf>
    <xf numFmtId="167" fontId="5" fillId="0" borderId="0" xfId="0" applyNumberFormat="1" applyFont="1" applyAlignment="1">
      <alignment vertical="top"/>
    </xf>
    <xf numFmtId="168" fontId="5" fillId="0" borderId="0" xfId="0" applyNumberFormat="1" applyFont="1" applyAlignment="1">
      <alignment vertical="top"/>
    </xf>
    <xf numFmtId="165" fontId="0" fillId="0" borderId="0" xfId="0" applyNumberFormat="1" applyBorder="1" applyAlignment="1">
      <alignment vertical="top"/>
    </xf>
    <xf numFmtId="10" fontId="5" fillId="0" borderId="0" xfId="0" applyNumberFormat="1" applyFont="1" applyAlignment="1">
      <alignment vertical="top"/>
    </xf>
    <xf numFmtId="167" fontId="2" fillId="2" borderId="1" xfId="0" applyNumberFormat="1" applyFont="1" applyFill="1" applyBorder="1" applyAlignment="1">
      <alignment vertical="top"/>
    </xf>
    <xf numFmtId="167" fontId="0" fillId="0" borderId="0" xfId="0" applyNumberFormat="1" applyAlignment="1">
      <alignment vertical="top"/>
    </xf>
    <xf numFmtId="168" fontId="2" fillId="2" borderId="1" xfId="0" applyNumberFormat="1" applyFont="1" applyFill="1" applyBorder="1" applyAlignment="1">
      <alignment vertical="top"/>
    </xf>
    <xf numFmtId="168" fontId="0" fillId="0" borderId="0" xfId="0" applyNumberFormat="1" applyAlignment="1">
      <alignment vertical="top"/>
    </xf>
    <xf numFmtId="167" fontId="0" fillId="0" borderId="0" xfId="0" applyNumberFormat="1">
      <alignment vertical="top" wrapText="1"/>
    </xf>
    <xf numFmtId="0" fontId="0" fillId="0" borderId="0" xfId="0" applyAlignment="1">
      <alignment horizontal="center" vertical="top" wrapText="1"/>
    </xf>
    <xf numFmtId="0" fontId="0" fillId="0" borderId="0" xfId="0" applyBorder="1">
      <alignment vertical="top" wrapText="1"/>
    </xf>
    <xf numFmtId="0" fontId="4" fillId="0" borderId="0" xfId="0" applyNumberFormat="1" applyFont="1" applyAlignment="1">
      <alignment vertical="top"/>
    </xf>
    <xf numFmtId="0" fontId="0" fillId="0" borderId="0" xfId="0" applyAlignment="1">
      <alignment horizontal="center" vertical="center" wrapText="1"/>
    </xf>
    <xf numFmtId="0" fontId="5"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7" fillId="6" borderId="12" xfId="0" applyFont="1" applyFill="1" applyBorder="1" applyAlignment="1">
      <alignment horizontal="center" vertical="center" wrapText="1"/>
    </xf>
    <xf numFmtId="0" fontId="7" fillId="5" borderId="10" xfId="0" applyNumberFormat="1" applyFont="1" applyFill="1" applyBorder="1" applyAlignment="1">
      <alignment horizontal="center" vertical="center" wrapText="1"/>
    </xf>
    <xf numFmtId="167" fontId="7" fillId="5" borderId="13" xfId="0" applyNumberFormat="1" applyFont="1" applyFill="1" applyBorder="1" applyAlignment="1">
      <alignment horizontal="center" vertical="center" wrapText="1"/>
    </xf>
    <xf numFmtId="0" fontId="7" fillId="5" borderId="13" xfId="0" applyNumberFormat="1" applyFont="1" applyFill="1" applyBorder="1" applyAlignment="1">
      <alignment horizontal="center" vertical="center" wrapText="1"/>
    </xf>
    <xf numFmtId="0" fontId="7" fillId="5" borderId="11" xfId="0" applyNumberFormat="1" applyFont="1" applyFill="1" applyBorder="1" applyAlignment="1">
      <alignment horizontal="center" vertical="center" wrapText="1"/>
    </xf>
    <xf numFmtId="0" fontId="7" fillId="6" borderId="14"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6" borderId="31" xfId="0" applyFont="1" applyFill="1" applyBorder="1" applyAlignment="1">
      <alignment horizontal="center" vertical="center" wrapText="1"/>
    </xf>
    <xf numFmtId="0" fontId="7" fillId="6" borderId="32"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6" borderId="21" xfId="0" applyFont="1" applyFill="1" applyBorder="1" applyAlignment="1">
      <alignment horizontal="center" vertical="center" wrapText="1"/>
    </xf>
    <xf numFmtId="1" fontId="7" fillId="6" borderId="23" xfId="0" applyNumberFormat="1" applyFont="1" applyFill="1" applyBorder="1" applyAlignment="1">
      <alignment horizontal="center" vertical="center" wrapText="1"/>
    </xf>
    <xf numFmtId="0" fontId="7" fillId="5" borderId="15" xfId="0" applyNumberFormat="1" applyFont="1" applyFill="1" applyBorder="1" applyAlignment="1">
      <alignment horizontal="center" vertical="center" wrapText="1"/>
    </xf>
    <xf numFmtId="0" fontId="7" fillId="5" borderId="16" xfId="0" applyNumberFormat="1" applyFont="1" applyFill="1" applyBorder="1" applyAlignment="1">
      <alignment horizontal="center" vertical="center" wrapText="1"/>
    </xf>
    <xf numFmtId="0" fontId="7" fillId="5" borderId="17" xfId="0" applyNumberFormat="1" applyFont="1" applyFill="1" applyBorder="1" applyAlignment="1">
      <alignment horizontal="center" vertical="center" wrapText="1"/>
    </xf>
    <xf numFmtId="0" fontId="7" fillId="5" borderId="23" xfId="0" applyNumberFormat="1" applyFont="1" applyFill="1" applyBorder="1" applyAlignment="1">
      <alignment horizontal="center" vertical="center" wrapText="1"/>
    </xf>
    <xf numFmtId="10" fontId="7" fillId="5" borderId="18" xfId="0" applyNumberFormat="1" applyFont="1" applyFill="1" applyBorder="1" applyAlignment="1">
      <alignment horizontal="center" vertical="center" wrapText="1"/>
    </xf>
    <xf numFmtId="10" fontId="7" fillId="5" borderId="19" xfId="0" applyNumberFormat="1" applyFont="1" applyFill="1" applyBorder="1" applyAlignment="1">
      <alignment horizontal="center" vertical="center" wrapText="1"/>
    </xf>
    <xf numFmtId="1" fontId="7" fillId="6" borderId="24" xfId="0" applyNumberFormat="1" applyFont="1" applyFill="1" applyBorder="1" applyAlignment="1">
      <alignment horizontal="center" vertical="center" wrapText="1"/>
    </xf>
    <xf numFmtId="0" fontId="7" fillId="5" borderId="26" xfId="0" applyNumberFormat="1" applyFont="1" applyFill="1" applyBorder="1" applyAlignment="1">
      <alignment horizontal="center" vertical="center" wrapText="1"/>
    </xf>
    <xf numFmtId="0" fontId="7" fillId="5" borderId="27" xfId="0" applyNumberFormat="1" applyFont="1" applyFill="1" applyBorder="1" applyAlignment="1">
      <alignment horizontal="center" vertical="center" wrapText="1"/>
    </xf>
    <xf numFmtId="0" fontId="7" fillId="5" borderId="24" xfId="0" applyNumberFormat="1" applyFont="1" applyFill="1" applyBorder="1" applyAlignment="1">
      <alignment horizontal="center" vertical="center" wrapText="1"/>
    </xf>
    <xf numFmtId="0" fontId="7" fillId="5" borderId="28" xfId="0" applyNumberFormat="1" applyFont="1" applyFill="1" applyBorder="1" applyAlignment="1">
      <alignment horizontal="center" vertical="center" wrapText="1"/>
    </xf>
    <xf numFmtId="0" fontId="7" fillId="5" borderId="25" xfId="0" applyNumberFormat="1" applyFont="1" applyFill="1" applyBorder="1" applyAlignment="1">
      <alignment horizontal="center" vertical="center" wrapText="1"/>
    </xf>
    <xf numFmtId="1" fontId="7" fillId="6" borderId="20" xfId="0" applyNumberFormat="1" applyFont="1" applyFill="1" applyBorder="1" applyAlignment="1">
      <alignment horizontal="center" vertical="center" wrapText="1"/>
    </xf>
    <xf numFmtId="0" fontId="7" fillId="5" borderId="20" xfId="0" applyNumberFormat="1" applyFont="1" applyFill="1" applyBorder="1" applyAlignment="1">
      <alignment horizontal="center" vertical="center" wrapText="1"/>
    </xf>
    <xf numFmtId="0" fontId="7" fillId="5" borderId="21" xfId="0" applyNumberFormat="1" applyFont="1" applyFill="1" applyBorder="1" applyAlignment="1">
      <alignment horizontal="center" vertical="center" wrapText="1"/>
    </xf>
    <xf numFmtId="10" fontId="7" fillId="5" borderId="22" xfId="0" applyNumberFormat="1" applyFont="1" applyFill="1" applyBorder="1" applyAlignment="1">
      <alignment horizontal="center" vertical="center" wrapText="1"/>
    </xf>
    <xf numFmtId="0" fontId="7" fillId="6" borderId="15" xfId="0" applyFont="1" applyFill="1" applyBorder="1" applyAlignment="1">
      <alignment horizontal="center" vertical="center" wrapText="1"/>
    </xf>
    <xf numFmtId="0" fontId="7" fillId="6" borderId="34" xfId="0" applyFont="1" applyFill="1" applyBorder="1" applyAlignment="1">
      <alignment horizontal="center" vertical="center" wrapText="1"/>
    </xf>
    <xf numFmtId="167" fontId="7" fillId="5" borderId="27" xfId="0" applyNumberFormat="1" applyFont="1" applyFill="1" applyBorder="1" applyAlignment="1">
      <alignment horizontal="center" vertical="center" wrapText="1"/>
    </xf>
    <xf numFmtId="167" fontId="7" fillId="5" borderId="36" xfId="0" applyNumberFormat="1" applyFont="1" applyFill="1" applyBorder="1" applyAlignment="1">
      <alignment horizontal="center" vertical="center" wrapText="1"/>
    </xf>
    <xf numFmtId="167" fontId="7" fillId="5" borderId="37" xfId="0" applyNumberFormat="1" applyFont="1" applyFill="1" applyBorder="1" applyAlignment="1">
      <alignment horizontal="center" vertical="center" wrapText="1"/>
    </xf>
    <xf numFmtId="0" fontId="7" fillId="6" borderId="23" xfId="0" applyFont="1" applyFill="1" applyBorder="1" applyAlignment="1">
      <alignment horizontal="center" vertical="center" wrapText="1"/>
    </xf>
    <xf numFmtId="0" fontId="7" fillId="6" borderId="24" xfId="0" applyFont="1" applyFill="1" applyBorder="1" applyAlignment="1">
      <alignment horizontal="center" vertical="center" wrapText="1"/>
    </xf>
    <xf numFmtId="0" fontId="7" fillId="6" borderId="25" xfId="0" applyFont="1" applyFill="1" applyBorder="1" applyAlignment="1">
      <alignment horizontal="center" vertical="center" wrapText="1"/>
    </xf>
    <xf numFmtId="167" fontId="7" fillId="6" borderId="21" xfId="0" applyNumberFormat="1" applyFont="1" applyFill="1" applyBorder="1" applyAlignment="1">
      <alignment horizontal="center" vertical="center" wrapText="1"/>
    </xf>
    <xf numFmtId="167" fontId="7" fillId="5" borderId="16" xfId="0" applyNumberFormat="1" applyFont="1" applyFill="1" applyBorder="1" applyAlignment="1">
      <alignment horizontal="center" vertical="center" wrapText="1"/>
    </xf>
    <xf numFmtId="167" fontId="7" fillId="5" borderId="17" xfId="0" applyNumberFormat="1" applyFont="1" applyFill="1" applyBorder="1" applyAlignment="1">
      <alignment horizontal="center" vertical="center" wrapText="1"/>
    </xf>
    <xf numFmtId="167" fontId="7" fillId="5" borderId="29" xfId="0" applyNumberFormat="1" applyFont="1" applyFill="1" applyBorder="1" applyAlignment="1">
      <alignment horizontal="center" vertical="center" wrapText="1"/>
    </xf>
    <xf numFmtId="167" fontId="7" fillId="5" borderId="30" xfId="0" applyNumberFormat="1" applyFont="1" applyFill="1" applyBorder="1" applyAlignment="1">
      <alignment horizontal="center" vertical="center" wrapText="1"/>
    </xf>
    <xf numFmtId="167" fontId="7" fillId="6" borderId="22" xfId="0" applyNumberFormat="1" applyFont="1" applyFill="1" applyBorder="1" applyAlignment="1">
      <alignment horizontal="center" vertical="center" wrapText="1"/>
    </xf>
    <xf numFmtId="0" fontId="7" fillId="5" borderId="35" xfId="0" applyNumberFormat="1" applyFont="1" applyFill="1" applyBorder="1" applyAlignment="1">
      <alignment horizontal="center" vertical="center" wrapText="1"/>
    </xf>
    <xf numFmtId="0" fontId="7" fillId="6" borderId="41" xfId="0" applyFont="1" applyFill="1" applyBorder="1" applyAlignment="1">
      <alignment horizontal="center" vertical="center" wrapText="1"/>
    </xf>
    <xf numFmtId="0" fontId="7" fillId="6" borderId="40" xfId="0" applyFont="1" applyFill="1" applyBorder="1" applyAlignment="1">
      <alignment horizontal="center" vertical="center" wrapText="1"/>
    </xf>
    <xf numFmtId="0" fontId="7" fillId="5" borderId="33" xfId="0" applyNumberFormat="1" applyFont="1" applyFill="1" applyBorder="1" applyAlignment="1">
      <alignment horizontal="center" vertical="center" wrapText="1"/>
    </xf>
    <xf numFmtId="0" fontId="7" fillId="5" borderId="39" xfId="0" applyNumberFormat="1" applyFont="1" applyFill="1" applyBorder="1" applyAlignment="1">
      <alignment horizontal="center" vertical="center" wrapText="1"/>
    </xf>
    <xf numFmtId="0" fontId="7" fillId="5" borderId="38" xfId="0" applyNumberFormat="1" applyFont="1" applyFill="1" applyBorder="1" applyAlignment="1">
      <alignment horizontal="center" vertical="center" wrapText="1"/>
    </xf>
    <xf numFmtId="0" fontId="7" fillId="5" borderId="42" xfId="0" applyNumberFormat="1" applyFont="1" applyFill="1" applyBorder="1" applyAlignment="1">
      <alignment horizontal="center" vertical="center" wrapText="1"/>
    </xf>
    <xf numFmtId="0" fontId="11" fillId="6" borderId="23" xfId="0" applyFont="1" applyFill="1" applyBorder="1" applyAlignment="1">
      <alignment horizontal="center" vertical="center" wrapText="1"/>
    </xf>
    <xf numFmtId="0" fontId="11" fillId="6" borderId="24" xfId="0" applyFont="1" applyFill="1" applyBorder="1" applyAlignment="1">
      <alignment horizontal="center" vertical="center" wrapText="1"/>
    </xf>
    <xf numFmtId="0" fontId="11" fillId="6" borderId="25" xfId="0" applyFont="1" applyFill="1" applyBorder="1" applyAlignment="1">
      <alignment horizontal="center" vertical="center" wrapText="1"/>
    </xf>
    <xf numFmtId="0" fontId="8" fillId="0" borderId="0" xfId="0" applyFont="1" applyFill="1" applyBorder="1" applyAlignment="1">
      <alignment horizontal="center" vertical="center" wrapText="1"/>
    </xf>
    <xf numFmtId="10" fontId="9" fillId="0" borderId="0" xfId="0" applyNumberFormat="1" applyFont="1" applyFill="1" applyBorder="1" applyAlignment="1">
      <alignment horizontal="center" vertical="center" wrapText="1"/>
    </xf>
    <xf numFmtId="10" fontId="8" fillId="0" borderId="0" xfId="0" applyNumberFormat="1" applyFont="1" applyFill="1" applyBorder="1" applyAlignment="1">
      <alignment horizontal="center" vertical="center" wrapText="1"/>
    </xf>
    <xf numFmtId="10" fontId="10" fillId="0" borderId="0" xfId="0" applyNumberFormat="1" applyFont="1" applyFill="1" applyBorder="1" applyAlignment="1">
      <alignment horizontal="center" vertical="center" wrapText="1"/>
    </xf>
    <xf numFmtId="0" fontId="0" fillId="0" borderId="0" xfId="0" applyFill="1" applyBorder="1">
      <alignment vertical="top" wrapText="1"/>
    </xf>
    <xf numFmtId="0" fontId="8" fillId="0" borderId="0" xfId="0" applyFont="1" applyFill="1" applyBorder="1" applyAlignment="1">
      <alignment vertical="center" wrapText="1"/>
    </xf>
    <xf numFmtId="10" fontId="7" fillId="5" borderId="14" xfId="0" applyNumberFormat="1" applyFont="1" applyFill="1" applyBorder="1" applyAlignment="1">
      <alignment horizontal="center" vertical="center" wrapText="1"/>
    </xf>
    <xf numFmtId="0" fontId="1" fillId="0" borderId="0" xfId="0" applyFont="1" applyAlignment="1">
      <alignment horizontal="center" vertical="center"/>
    </xf>
    <xf numFmtId="0" fontId="6" fillId="0" borderId="0" xfId="0" applyFont="1" applyAlignment="1">
      <alignment horizontal="center" vertical="center"/>
    </xf>
    <xf numFmtId="0" fontId="8" fillId="7" borderId="23" xfId="0" applyFont="1" applyFill="1" applyBorder="1" applyAlignment="1">
      <alignment horizontal="center" vertical="center" wrapText="1"/>
    </xf>
    <xf numFmtId="0" fontId="8" fillId="7" borderId="46" xfId="0" applyFont="1" applyFill="1" applyBorder="1" applyAlignment="1">
      <alignment horizontal="center" vertical="center" wrapText="1"/>
    </xf>
    <xf numFmtId="0" fontId="12" fillId="8" borderId="15" xfId="0" applyFont="1" applyFill="1" applyBorder="1" applyAlignment="1">
      <alignment horizontal="center" vertical="center" wrapText="1"/>
    </xf>
    <xf numFmtId="0" fontId="12" fillId="8" borderId="16" xfId="0" applyFont="1" applyFill="1" applyBorder="1" applyAlignment="1">
      <alignment horizontal="center" vertical="center" wrapText="1"/>
    </xf>
    <xf numFmtId="0" fontId="12" fillId="8" borderId="17" xfId="0" applyFont="1" applyFill="1" applyBorder="1" applyAlignment="1">
      <alignment horizontal="center" vertical="center" wrapText="1"/>
    </xf>
    <xf numFmtId="0" fontId="12" fillId="8" borderId="18" xfId="0" applyFont="1" applyFill="1" applyBorder="1" applyAlignment="1">
      <alignment horizontal="center" vertical="center" wrapText="1"/>
    </xf>
    <xf numFmtId="0" fontId="12" fillId="8" borderId="0" xfId="0" applyFont="1" applyFill="1" applyBorder="1" applyAlignment="1">
      <alignment horizontal="center" vertical="center" wrapText="1"/>
    </xf>
    <xf numFmtId="0" fontId="12" fillId="8" borderId="19" xfId="0" applyFont="1" applyFill="1" applyBorder="1" applyAlignment="1">
      <alignment horizontal="center" vertical="center" wrapText="1"/>
    </xf>
    <xf numFmtId="0" fontId="12" fillId="8" borderId="44" xfId="0" applyFont="1" applyFill="1" applyBorder="1" applyAlignment="1">
      <alignment horizontal="center" vertical="center" wrapText="1"/>
    </xf>
    <xf numFmtId="0" fontId="12" fillId="8" borderId="43" xfId="0" applyFont="1" applyFill="1" applyBorder="1" applyAlignment="1">
      <alignment horizontal="center" vertical="center" wrapText="1"/>
    </xf>
    <xf numFmtId="0" fontId="12" fillId="8" borderId="45" xfId="0" applyFont="1" applyFill="1" applyBorder="1" applyAlignment="1">
      <alignment horizontal="center" vertical="center" wrapText="1"/>
    </xf>
    <xf numFmtId="0" fontId="8" fillId="7" borderId="23" xfId="0" applyNumberFormat="1" applyFont="1" applyFill="1" applyBorder="1" applyAlignment="1">
      <alignment horizontal="center" vertical="center" wrapText="1"/>
    </xf>
    <xf numFmtId="0" fontId="8" fillId="7" borderId="24" xfId="0" applyNumberFormat="1" applyFont="1" applyFill="1" applyBorder="1" applyAlignment="1">
      <alignment horizontal="center" vertical="center" wrapText="1"/>
    </xf>
    <xf numFmtId="0" fontId="8" fillId="7" borderId="21" xfId="0" applyFont="1" applyFill="1" applyBorder="1" applyAlignment="1">
      <alignment horizontal="center" vertical="center" wrapText="1"/>
    </xf>
    <xf numFmtId="0" fontId="8" fillId="7" borderId="22" xfId="0" applyFont="1" applyFill="1" applyBorder="1" applyAlignment="1">
      <alignment horizontal="center" vertical="center" wrapText="1"/>
    </xf>
    <xf numFmtId="0" fontId="8" fillId="7" borderId="43" xfId="0" applyFont="1" applyFill="1" applyBorder="1" applyAlignment="1">
      <alignment horizontal="center" vertical="center" wrapText="1"/>
    </xf>
    <xf numFmtId="0" fontId="8" fillId="7" borderId="45" xfId="0" applyFont="1" applyFill="1" applyBorder="1" applyAlignment="1">
      <alignment horizontal="center" vertical="center" wrapText="1"/>
    </xf>
    <xf numFmtId="10" fontId="9" fillId="9" borderId="49" xfId="0" applyNumberFormat="1" applyFont="1" applyFill="1" applyBorder="1" applyAlignment="1">
      <alignment horizontal="center" vertical="center" wrapText="1"/>
    </xf>
    <xf numFmtId="10" fontId="8" fillId="9" borderId="19" xfId="0" applyNumberFormat="1" applyFont="1" applyFill="1" applyBorder="1" applyAlignment="1">
      <alignment horizontal="center" vertical="center" wrapText="1"/>
    </xf>
    <xf numFmtId="10" fontId="10" fillId="9" borderId="50" xfId="0" applyNumberFormat="1" applyFont="1" applyFill="1" applyBorder="1" applyAlignment="1">
      <alignment horizontal="center" vertical="center" wrapText="1"/>
    </xf>
    <xf numFmtId="10" fontId="8" fillId="9" borderId="22" xfId="0" applyNumberFormat="1" applyFont="1" applyFill="1" applyBorder="1" applyAlignment="1">
      <alignment horizontal="center" vertical="center" wrapText="1"/>
    </xf>
    <xf numFmtId="0" fontId="8" fillId="7" borderId="47" xfId="0" applyFont="1" applyFill="1" applyBorder="1" applyAlignment="1">
      <alignment horizontal="center" vertical="center" wrapText="1"/>
    </xf>
    <xf numFmtId="10" fontId="8" fillId="9" borderId="49" xfId="0" applyNumberFormat="1" applyFont="1" applyFill="1" applyBorder="1" applyAlignment="1">
      <alignment horizontal="center" vertical="center" wrapText="1"/>
    </xf>
    <xf numFmtId="10" fontId="9" fillId="9" borderId="14" xfId="0" applyNumberFormat="1" applyFont="1" applyFill="1" applyBorder="1" applyAlignment="1">
      <alignment horizontal="center" vertical="center" wrapText="1"/>
    </xf>
    <xf numFmtId="10" fontId="9" fillId="9" borderId="0" xfId="0" applyNumberFormat="1" applyFont="1" applyFill="1" applyBorder="1" applyAlignment="1">
      <alignment horizontal="center" vertical="center" wrapText="1"/>
    </xf>
    <xf numFmtId="10" fontId="10" fillId="9" borderId="19" xfId="0" applyNumberFormat="1" applyFont="1" applyFill="1" applyBorder="1" applyAlignment="1">
      <alignment horizontal="center" vertical="center" wrapText="1"/>
    </xf>
    <xf numFmtId="10" fontId="8" fillId="9" borderId="50" xfId="0" applyNumberFormat="1" applyFont="1" applyFill="1" applyBorder="1" applyAlignment="1">
      <alignment horizontal="center" vertical="center" wrapText="1"/>
    </xf>
    <xf numFmtId="10" fontId="8" fillId="9" borderId="0" xfId="0" applyNumberFormat="1" applyFont="1" applyFill="1" applyBorder="1" applyAlignment="1">
      <alignment horizontal="center" vertical="center" wrapText="1"/>
    </xf>
    <xf numFmtId="49" fontId="8" fillId="7" borderId="48" xfId="0" applyNumberFormat="1" applyFont="1" applyFill="1" applyBorder="1" applyAlignment="1">
      <alignment horizontal="center" vertical="center" wrapText="1"/>
    </xf>
    <xf numFmtId="49" fontId="8" fillId="7" borderId="24" xfId="0" applyNumberFormat="1" applyFont="1" applyFill="1" applyBorder="1" applyAlignment="1">
      <alignment horizontal="center" vertical="center" wrapText="1"/>
    </xf>
    <xf numFmtId="49" fontId="8" fillId="7" borderId="20" xfId="0" applyNumberFormat="1" applyFont="1" applyFill="1" applyBorder="1" applyAlignment="1">
      <alignment horizontal="center" vertical="center" wrapText="1"/>
    </xf>
  </cellXfs>
  <cellStyles count="1">
    <cellStyle name="Normal" xfId="0" builtinId="0"/>
  </cellStyles>
  <dxfs count="238">
    <dxf>
      <font>
        <b val="0"/>
      </font>
    </dxf>
    <dxf>
      <font>
        <b val="0"/>
      </font>
    </dxf>
    <dxf>
      <font>
        <b val="0"/>
      </font>
    </dxf>
    <dxf>
      <font>
        <b/>
      </font>
    </dxf>
    <dxf>
      <font>
        <b/>
      </font>
    </dxf>
    <dxf>
      <font>
        <b val="0"/>
      </font>
    </dxf>
    <dxf>
      <border>
        <right style="thin">
          <color indexed="64"/>
        </right>
        <top style="thin">
          <color indexed="64"/>
        </top>
        <bottom style="thin">
          <color indexed="64"/>
        </bottom>
      </border>
    </dxf>
    <dxf>
      <border>
        <bottom style="thin">
          <color indexed="64"/>
        </bottom>
      </border>
    </dxf>
    <dxf>
      <border>
        <bottom style="thin">
          <color indexed="64"/>
        </bottom>
      </border>
    </dxf>
    <dxf>
      <border>
        <left style="thin">
          <color indexed="64"/>
        </left>
      </border>
    </dxf>
    <dxf>
      <border>
        <left style="thin">
          <color indexed="64"/>
        </left>
      </border>
    </dxf>
    <dxf>
      <border>
        <left style="thin">
          <color indexed="64"/>
        </lef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name val="Arial"/>
      </font>
    </dxf>
    <dxf>
      <font>
        <name val="Arial"/>
      </font>
    </dxf>
    <dxf>
      <font>
        <name val="Arial"/>
      </font>
    </dxf>
    <dxf>
      <font>
        <name val="Arial"/>
      </font>
    </dxf>
    <dxf>
      <font>
        <name val="Arial"/>
      </font>
    </dxf>
    <dxf>
      <font>
        <name val="Arial"/>
      </font>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4.9989318521683403E-2"/>
        </patternFill>
      </fill>
    </dxf>
    <dxf>
      <fill>
        <patternFill>
          <bgColor theme="0" tint="-4.9989318521683403E-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numFmt numFmtId="167" formatCode="_-[$$-409]* #,##0.00_ ;_-[$$-409]* \-#,##0.00\ ;_-[$$-409]* &quot;-&quot;??_ ;_-@_ "/>
    </dxf>
    <dxf>
      <numFmt numFmtId="167" formatCode="_-[$$-409]* #,##0.00_ ;_-[$$-409]* \-#,##0.00\ ;_-[$$-409]* &quot;-&quot;??_ ;_-@_ "/>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thin">
          <color indexed="64"/>
        </left>
        <top style="thin">
          <color indexed="64"/>
        </top>
      </border>
    </dxf>
    <dxf>
      <border>
        <left style="thin">
          <color indexed="64"/>
        </left>
        <top style="thin">
          <color indexed="64"/>
        </top>
      </border>
    </dxf>
    <dxf>
      <border>
        <left style="thin">
          <color indexed="64"/>
        </left>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rder>
    </dxf>
    <dxf>
      <border>
        <top style="thin">
          <color indexed="64"/>
        </top>
      </border>
    </dxf>
    <dxf>
      <border>
        <right style="thin">
          <color indexed="64"/>
        </right>
        <top style="thin">
          <color indexed="64"/>
        </top>
      </border>
    </dxf>
    <dxf>
      <border>
        <left style="thin">
          <color indexed="64"/>
        </left>
        <right style="thin">
          <color indexed="64"/>
        </right>
        <top style="thin">
          <color indexed="64"/>
        </top>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right style="thin">
          <color indexed="64"/>
        </right>
        <bottom style="thin">
          <color indexed="64"/>
        </bottom>
      </border>
    </dxf>
    <dxf>
      <border>
        <left style="thin">
          <color indexed="64"/>
        </left>
        <top style="thin">
          <color indexed="64"/>
        </top>
      </border>
    </dxf>
    <dxf>
      <border>
        <left style="thin">
          <color indexed="64"/>
        </left>
        <top style="thin">
          <color indexed="64"/>
        </top>
      </border>
    </dxf>
    <dxf>
      <border>
        <left style="thin">
          <color indexed="64"/>
        </left>
        <top style="thin">
          <color indexed="64"/>
        </top>
      </border>
    </dxf>
    <dxf>
      <border>
        <left style="thin">
          <color indexed="64"/>
        </left>
      </border>
    </dxf>
    <dxf>
      <border>
        <left style="thin">
          <color indexed="64"/>
        </left>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ont>
        <name val="Arial"/>
        <family val="2"/>
      </font>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font>
    </dxf>
    <dxf>
      <font>
        <b val="0"/>
      </font>
    </dxf>
    <dxf>
      <font>
        <b val="0"/>
      </font>
    </dxf>
    <dxf>
      <font>
        <b val="0"/>
      </font>
    </dxf>
    <dxf>
      <font>
        <b/>
      </font>
    </dxf>
    <dxf>
      <border>
        <right style="thin">
          <color indexed="64"/>
        </right>
        <top style="thin">
          <color indexed="64"/>
        </top>
      </border>
    </dxf>
    <dxf>
      <border>
        <left style="thin">
          <color indexed="64"/>
        </left>
        <bottom style="thin">
          <color indexed="64"/>
        </bottom>
      </border>
    </dxf>
    <dxf>
      <border>
        <bottom style="thin">
          <color indexed="64"/>
        </bottom>
      </border>
    </dxf>
    <dxf>
      <border>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name val="Arial"/>
        <family val="2"/>
      </font>
    </dxf>
    <dxf>
      <font>
        <name val="Arial"/>
        <family val="2"/>
      </font>
    </dxf>
    <dxf>
      <font>
        <name val="Arial"/>
        <family val="2"/>
      </font>
    </dxf>
    <dxf>
      <font>
        <name val="Arial"/>
        <family val="2"/>
      </font>
    </dxf>
    <dxf>
      <font>
        <name val="Arial"/>
        <family val="2"/>
      </font>
    </dxf>
    <dxf>
      <font>
        <name val="Arial"/>
        <family val="2"/>
      </font>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7" formatCode="_-[$$-409]* #,##0.00_ ;_-[$$-409]* \-#,##0.00\ ;_-[$$-409]* &quot;-&quot;??_ ;_-@_ "/>
    </dxf>
    <dxf>
      <numFmt numFmtId="167" formatCode="_-[$$-409]* #,##0.00_ ;_-[$$-409]* \-#,##0.00\ ;_-[$$-409]* &quot;-&quot;??_ ;_-@_ "/>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8" tint="-0.499984740745262"/>
      </font>
      <border>
        <left style="thin">
          <color theme="8" tint="-0.499984740745262"/>
        </left>
        <right style="thin">
          <color theme="8" tint="-0.499984740745262"/>
        </right>
        <top style="thin">
          <color theme="8" tint="-0.499984740745262"/>
        </top>
        <bottom style="thin">
          <color theme="8" tint="-0.499984740745262"/>
        </bottom>
        <vertical/>
        <horizontal/>
      </border>
    </dxf>
    <dxf>
      <font>
        <b/>
        <i/>
        <color theme="8" tint="-0.499984740745262"/>
      </font>
      <border>
        <left style="thin">
          <color theme="8" tint="-0.499984740745262"/>
        </left>
        <right style="thin">
          <color theme="8" tint="-0.499984740745262"/>
        </right>
        <top style="thin">
          <color theme="8" tint="-0.499984740745262"/>
        </top>
        <bottom style="thin">
          <color theme="8"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6" tint="-0.499984740745262"/>
      </font>
      <border>
        <left style="thin">
          <color theme="6" tint="-0.499984740745262"/>
        </left>
        <right style="thin">
          <color theme="6" tint="-0.499984740745262"/>
        </right>
        <top style="thin">
          <color theme="6" tint="-0.499984740745262"/>
        </top>
        <bottom style="thin">
          <color theme="6" tint="-0.499984740745262"/>
        </bottom>
        <vertical/>
        <horizontal/>
      </border>
    </dxf>
    <dxf>
      <font>
        <b/>
        <i/>
        <color theme="7" tint="-0.499984740745262"/>
      </font>
      <border>
        <left style="thin">
          <color theme="7" tint="-0.499984740745262"/>
        </left>
        <right style="thin">
          <color theme="7" tint="-0.499984740745262"/>
        </right>
        <top style="thin">
          <color theme="7" tint="-0.499984740745262"/>
        </top>
        <bottom style="thin">
          <color theme="7" tint="-0.499984740745262"/>
        </bottom>
        <vertical/>
        <horizontal/>
      </border>
    </dxf>
    <dxf>
      <font>
        <b/>
        <i/>
        <color rgb="FFC00000"/>
      </font>
      <border>
        <left style="thin">
          <color theme="8" tint="-0.499984740745262"/>
        </left>
        <right style="thin">
          <color theme="8" tint="-0.499984740745262"/>
        </right>
        <top style="thin">
          <color theme="8" tint="-0.499984740745262"/>
        </top>
        <bottom style="thin">
          <color theme="8" tint="-0.499984740745262"/>
        </bottom>
        <vertical/>
        <horizontal/>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AB0AC"/>
      <color rgb="FF9C755F"/>
      <color rgb="FFFF9DA7"/>
      <color rgb="FFB07AA1"/>
      <color rgb="FFEDC948"/>
      <color rgb="FF59A14F"/>
      <color rgb="FF76B7B2"/>
      <color rgb="FFE15759"/>
      <color rgb="FFF28E2B"/>
      <color rgb="FF4E79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 Tables!Age and Gender Distribution</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400" b="1" i="0" u="none" strike="noStrike" baseline="0">
                <a:effectLst/>
                <a:latin typeface="Calibri" panose="020F0502020204030204" pitchFamily="34" charset="0"/>
                <a:cs typeface="Calibri" panose="020F0502020204030204" pitchFamily="34" charset="0"/>
              </a:rPr>
              <a:t>Employee Age &amp; Gender Distribution</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Tables'!$C$55:$C$56</c:f>
              <c:strCache>
                <c:ptCount val="1"/>
                <c:pt idx="0">
                  <c:v>Female</c:v>
                </c:pt>
              </c:strCache>
            </c:strRef>
          </c:tx>
          <c:spPr>
            <a:solidFill>
              <a:schemeClr val="accent5">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Tables'!$C$57:$C$60</c:f>
              <c:numCache>
                <c:formatCode>General</c:formatCode>
                <c:ptCount val="3"/>
                <c:pt idx="0">
                  <c:v>117</c:v>
                </c:pt>
                <c:pt idx="1">
                  <c:v>251</c:v>
                </c:pt>
                <c:pt idx="2">
                  <c:v>94</c:v>
                </c:pt>
              </c:numCache>
            </c:numRef>
          </c:val>
          <c:extLst>
            <c:ext xmlns:c16="http://schemas.microsoft.com/office/drawing/2014/chart" uri="{C3380CC4-5D6E-409C-BE32-E72D297353CC}">
              <c16:uniqueId val="{00000000-1C3E-C143-BD77-04E408CC7D76}"/>
            </c:ext>
          </c:extLst>
        </c:ser>
        <c:ser>
          <c:idx val="1"/>
          <c:order val="1"/>
          <c:tx>
            <c:strRef>
              <c:f>'Pivot Tables'!$D$55:$D$56</c:f>
              <c:strCache>
                <c:ptCount val="1"/>
                <c:pt idx="0">
                  <c:v>Male</c:v>
                </c:pt>
              </c:strCache>
            </c:strRef>
          </c:tx>
          <c:spPr>
            <a:solidFill>
              <a:schemeClr val="accent1">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Tables'!$D$57:$D$60</c:f>
              <c:numCache>
                <c:formatCode>General</c:formatCode>
                <c:ptCount val="3"/>
                <c:pt idx="0">
                  <c:v>117</c:v>
                </c:pt>
                <c:pt idx="1">
                  <c:v>220</c:v>
                </c:pt>
                <c:pt idx="2">
                  <c:v>89</c:v>
                </c:pt>
              </c:numCache>
            </c:numRef>
          </c:val>
          <c:extLst>
            <c:ext xmlns:c16="http://schemas.microsoft.com/office/drawing/2014/chart" uri="{C3380CC4-5D6E-409C-BE32-E72D297353CC}">
              <c16:uniqueId val="{00000006-ACF3-D54D-8F39-47D488C2657E}"/>
            </c:ext>
          </c:extLst>
        </c:ser>
        <c:ser>
          <c:idx val="2"/>
          <c:order val="2"/>
          <c:tx>
            <c:strRef>
              <c:f>'Pivot Tables'!$E$55:$E$56</c:f>
              <c:strCache>
                <c:ptCount val="1"/>
                <c:pt idx="0">
                  <c:v>Not Specified</c:v>
                </c:pt>
              </c:strCache>
            </c:strRef>
          </c:tx>
          <c:spPr>
            <a:solidFill>
              <a:schemeClr val="bg2"/>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Tables'!$E$57:$E$60</c:f>
              <c:numCache>
                <c:formatCode>General</c:formatCode>
                <c:ptCount val="3"/>
                <c:pt idx="0">
                  <c:v>39</c:v>
                </c:pt>
                <c:pt idx="1">
                  <c:v>93</c:v>
                </c:pt>
                <c:pt idx="2">
                  <c:v>25</c:v>
                </c:pt>
              </c:numCache>
            </c:numRef>
          </c:val>
          <c:extLst>
            <c:ext xmlns:c16="http://schemas.microsoft.com/office/drawing/2014/chart" uri="{C3380CC4-5D6E-409C-BE32-E72D297353CC}">
              <c16:uniqueId val="{00000007-ACF3-D54D-8F39-47D488C2657E}"/>
            </c:ext>
          </c:extLst>
        </c:ser>
        <c:ser>
          <c:idx val="3"/>
          <c:order val="3"/>
          <c:tx>
            <c:strRef>
              <c:f>'Pivot Tables'!$F$55:$F$56</c:f>
              <c:strCache>
                <c:ptCount val="1"/>
                <c:pt idx="0">
                  <c:v>Other</c:v>
                </c:pt>
              </c:strCache>
            </c:strRef>
          </c:tx>
          <c:spPr>
            <a:solidFill>
              <a:schemeClr val="accent6">
                <a:lumMod val="50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Tables'!$F$57:$F$60</c:f>
              <c:numCache>
                <c:formatCode>General</c:formatCode>
                <c:ptCount val="3"/>
                <c:pt idx="0">
                  <c:v>33</c:v>
                </c:pt>
                <c:pt idx="1">
                  <c:v>85</c:v>
                </c:pt>
                <c:pt idx="2">
                  <c:v>37</c:v>
                </c:pt>
              </c:numCache>
            </c:numRef>
          </c:val>
          <c:extLst>
            <c:ext xmlns:c16="http://schemas.microsoft.com/office/drawing/2014/chart" uri="{C3380CC4-5D6E-409C-BE32-E72D297353CC}">
              <c16:uniqueId val="{00000008-ACF3-D54D-8F39-47D488C2657E}"/>
            </c:ext>
          </c:extLst>
        </c:ser>
        <c:dLbls>
          <c:showLegendKey val="0"/>
          <c:showVal val="0"/>
          <c:showCatName val="0"/>
          <c:showSerName val="0"/>
          <c:showPercent val="0"/>
          <c:showBubbleSize val="0"/>
        </c:dLbls>
        <c:gapWidth val="219"/>
        <c:overlap val="-27"/>
        <c:axId val="1651549968"/>
        <c:axId val="1652301856"/>
      </c:barChart>
      <c:catAx>
        <c:axId val="16515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2301856"/>
        <c:crosses val="autoZero"/>
        <c:auto val="1"/>
        <c:lblAlgn val="ctr"/>
        <c:lblOffset val="100"/>
        <c:noMultiLvlLbl val="0"/>
      </c:catAx>
      <c:valAx>
        <c:axId val="165230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154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a:latin typeface="Calibri" panose="020F0502020204030204" pitchFamily="34" charset="0"/>
                <a:cs typeface="Calibri" panose="020F0502020204030204" pitchFamily="34" charset="0"/>
              </a:rPr>
              <a:t>Manager employee performace results</a:t>
            </a:r>
          </a:p>
        </c:rich>
      </c:tx>
      <c:layout>
        <c:manualLayout>
          <c:xMode val="edge"/>
          <c:yMode val="edge"/>
          <c:x val="0.20612284560975186"/>
          <c:y val="5.6518033765071377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lotArea>
      <c:layout>
        <c:manualLayout>
          <c:layoutTarget val="inner"/>
          <c:xMode val="edge"/>
          <c:yMode val="edge"/>
          <c:x val="0.11848830911654426"/>
          <c:y val="0.1698844415281423"/>
          <c:w val="0.63978855636591769"/>
          <c:h val="0.60692949839603383"/>
        </c:manualLayout>
      </c:layout>
      <c:barChart>
        <c:barDir val="col"/>
        <c:grouping val="clustered"/>
        <c:varyColors val="0"/>
        <c:ser>
          <c:idx val="0"/>
          <c:order val="0"/>
          <c:tx>
            <c:strRef>
              <c:f>'Pivot Tables'!$N$76:$N$77</c:f>
              <c:strCache>
                <c:ptCount val="2"/>
                <c:pt idx="0">
                  <c:v>Unsatisfactory Results</c:v>
                </c:pt>
                <c:pt idx="1">
                  <c:v>&lt;= Below Expectations</c:v>
                </c:pt>
              </c:strCache>
            </c:strRef>
          </c:tx>
          <c:spPr>
            <a:solidFill>
              <a:schemeClr val="accent5">
                <a:lumMod val="75000"/>
              </a:schemeClr>
            </a:solidFill>
            <a:ln>
              <a:noFill/>
            </a:ln>
            <a:effectLst/>
          </c:spPr>
          <c:invertIfNegative val="0"/>
          <c:cat>
            <c:strRef>
              <c:f>'Pivot Tables'!$M$78:$M$89</c:f>
              <c:strCache>
                <c:ptCount val="12"/>
                <c:pt idx="0">
                  <c:v>10</c:v>
                </c:pt>
                <c:pt idx="1">
                  <c:v>4</c:v>
                </c:pt>
                <c:pt idx="2">
                  <c:v>8</c:v>
                </c:pt>
                <c:pt idx="3">
                  <c:v>7</c:v>
                </c:pt>
                <c:pt idx="4">
                  <c:v>9</c:v>
                </c:pt>
                <c:pt idx="5">
                  <c:v>Grand Total</c:v>
                </c:pt>
                <c:pt idx="6">
                  <c:v>1</c:v>
                </c:pt>
                <c:pt idx="7">
                  <c:v>5</c:v>
                </c:pt>
                <c:pt idx="8">
                  <c:v>2</c:v>
                </c:pt>
                <c:pt idx="9">
                  <c:v>0</c:v>
                </c:pt>
                <c:pt idx="10">
                  <c:v>3</c:v>
                </c:pt>
                <c:pt idx="11">
                  <c:v>6</c:v>
                </c:pt>
              </c:strCache>
            </c:strRef>
          </c:cat>
          <c:val>
            <c:numRef>
              <c:f>'Pivot Tables'!$N$78:$N$89</c:f>
              <c:numCache>
                <c:formatCode>0.00%</c:formatCode>
                <c:ptCount val="12"/>
                <c:pt idx="0">
                  <c:v>0.39419999999999999</c:v>
                </c:pt>
                <c:pt idx="1">
                  <c:v>0.41049999999999998</c:v>
                </c:pt>
                <c:pt idx="2">
                  <c:v>0.42549999999999999</c:v>
                </c:pt>
                <c:pt idx="3">
                  <c:v>0.44</c:v>
                </c:pt>
                <c:pt idx="4">
                  <c:v>0.45</c:v>
                </c:pt>
                <c:pt idx="5">
                  <c:v>0.45250000000000001</c:v>
                </c:pt>
                <c:pt idx="6">
                  <c:v>0.45540000000000003</c:v>
                </c:pt>
                <c:pt idx="7">
                  <c:v>0.45540000000000003</c:v>
                </c:pt>
                <c:pt idx="8">
                  <c:v>0.46079999999999999</c:v>
                </c:pt>
                <c:pt idx="9">
                  <c:v>0.4824</c:v>
                </c:pt>
                <c:pt idx="10">
                  <c:v>0.4824</c:v>
                </c:pt>
                <c:pt idx="11">
                  <c:v>0.49480000000000002</c:v>
                </c:pt>
              </c:numCache>
            </c:numRef>
          </c:val>
          <c:extLst>
            <c:ext xmlns:c16="http://schemas.microsoft.com/office/drawing/2014/chart" uri="{C3380CC4-5D6E-409C-BE32-E72D297353CC}">
              <c16:uniqueId val="{00000000-0C3B-7E4E-9105-F48EBE3D2B29}"/>
            </c:ext>
          </c:extLst>
        </c:ser>
        <c:ser>
          <c:idx val="1"/>
          <c:order val="1"/>
          <c:tx>
            <c:strRef>
              <c:f>'Pivot Tables'!$O$76:$O$77</c:f>
              <c:strCache>
                <c:ptCount val="2"/>
                <c:pt idx="0">
                  <c:v>Satisfactory Results</c:v>
                </c:pt>
                <c:pt idx="1">
                  <c:v>&gt;= Meets Expectations</c:v>
                </c:pt>
              </c:strCache>
            </c:strRef>
          </c:tx>
          <c:spPr>
            <a:solidFill>
              <a:schemeClr val="accent3">
                <a:lumMod val="75000"/>
              </a:schemeClr>
            </a:solidFill>
            <a:ln>
              <a:noFill/>
            </a:ln>
            <a:effectLst/>
          </c:spPr>
          <c:invertIfNegative val="0"/>
          <c:cat>
            <c:strRef>
              <c:f>'Pivot Tables'!$M$78:$M$89</c:f>
              <c:strCache>
                <c:ptCount val="12"/>
                <c:pt idx="0">
                  <c:v>10</c:v>
                </c:pt>
                <c:pt idx="1">
                  <c:v>4</c:v>
                </c:pt>
                <c:pt idx="2">
                  <c:v>8</c:v>
                </c:pt>
                <c:pt idx="3">
                  <c:v>7</c:v>
                </c:pt>
                <c:pt idx="4">
                  <c:v>9</c:v>
                </c:pt>
                <c:pt idx="5">
                  <c:v>Grand Total</c:v>
                </c:pt>
                <c:pt idx="6">
                  <c:v>1</c:v>
                </c:pt>
                <c:pt idx="7">
                  <c:v>5</c:v>
                </c:pt>
                <c:pt idx="8">
                  <c:v>2</c:v>
                </c:pt>
                <c:pt idx="9">
                  <c:v>0</c:v>
                </c:pt>
                <c:pt idx="10">
                  <c:v>3</c:v>
                </c:pt>
                <c:pt idx="11">
                  <c:v>6</c:v>
                </c:pt>
              </c:strCache>
            </c:strRef>
          </c:cat>
          <c:val>
            <c:numRef>
              <c:f>'Pivot Tables'!$O$78:$O$89</c:f>
              <c:numCache>
                <c:formatCode>0.00%</c:formatCode>
                <c:ptCount val="12"/>
                <c:pt idx="0">
                  <c:v>0.60580000000000001</c:v>
                </c:pt>
                <c:pt idx="1">
                  <c:v>0.58950000000000002</c:v>
                </c:pt>
                <c:pt idx="2">
                  <c:v>0.57450000000000001</c:v>
                </c:pt>
                <c:pt idx="3">
                  <c:v>0.56000000000000005</c:v>
                </c:pt>
                <c:pt idx="4">
                  <c:v>0.55000000000000004</c:v>
                </c:pt>
                <c:pt idx="5">
                  <c:v>0.54749999999999999</c:v>
                </c:pt>
                <c:pt idx="6">
                  <c:v>0.54459999999999997</c:v>
                </c:pt>
                <c:pt idx="7">
                  <c:v>0.54459999999999997</c:v>
                </c:pt>
                <c:pt idx="8">
                  <c:v>0.53920000000000001</c:v>
                </c:pt>
                <c:pt idx="9">
                  <c:v>0.51759999999999995</c:v>
                </c:pt>
                <c:pt idx="10">
                  <c:v>0.51759999999999995</c:v>
                </c:pt>
                <c:pt idx="11">
                  <c:v>0.50519999999999998</c:v>
                </c:pt>
              </c:numCache>
            </c:numRef>
          </c:val>
          <c:extLst>
            <c:ext xmlns:c16="http://schemas.microsoft.com/office/drawing/2014/chart" uri="{C3380CC4-5D6E-409C-BE32-E72D297353CC}">
              <c16:uniqueId val="{00000001-0C3B-7E4E-9105-F48EBE3D2B29}"/>
            </c:ext>
          </c:extLst>
        </c:ser>
        <c:dLbls>
          <c:showLegendKey val="0"/>
          <c:showVal val="0"/>
          <c:showCatName val="0"/>
          <c:showSerName val="0"/>
          <c:showPercent val="0"/>
          <c:showBubbleSize val="0"/>
        </c:dLbls>
        <c:gapWidth val="219"/>
        <c:overlap val="-27"/>
        <c:axId val="552157583"/>
        <c:axId val="372110303"/>
      </c:barChart>
      <c:catAx>
        <c:axId val="5521575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de-AT" b="1"/>
                  <a:t>Manager</a:t>
                </a:r>
                <a:r>
                  <a:rPr lang="de-AT" b="1" baseline="0"/>
                  <a:t> ID</a:t>
                </a:r>
                <a:endParaRPr lang="en-US" b="1"/>
              </a:p>
            </c:rich>
          </c:tx>
          <c:layout>
            <c:manualLayout>
              <c:xMode val="edge"/>
              <c:yMode val="edge"/>
              <c:x val="0.38010853399795219"/>
              <c:y val="0.8845833333333333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372110303"/>
        <c:crosses val="autoZero"/>
        <c:auto val="1"/>
        <c:lblAlgn val="ctr"/>
        <c:lblOffset val="100"/>
        <c:noMultiLvlLbl val="0"/>
      </c:catAx>
      <c:valAx>
        <c:axId val="372110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2157583"/>
        <c:crosses val="autoZero"/>
        <c:crossBetween val="between"/>
      </c:valAx>
      <c:spPr>
        <a:noFill/>
        <a:ln>
          <a:noFill/>
        </a:ln>
        <a:effectLst/>
      </c:spPr>
    </c:plotArea>
    <c:legend>
      <c:legendPos val="r"/>
      <c:layout>
        <c:manualLayout>
          <c:xMode val="edge"/>
          <c:yMode val="edge"/>
          <c:x val="0.78659627907399465"/>
          <c:y val="0.21804206765820938"/>
          <c:w val="0.21340372340986982"/>
          <c:h val="0.507224705831788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 Tables!Job Title Compensation</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i="0" u="none" strike="noStrike" baseline="0">
                <a:effectLst/>
                <a:latin typeface="Calibri" panose="020F0502020204030204" pitchFamily="34" charset="0"/>
                <a:cs typeface="Calibri" panose="020F0502020204030204" pitchFamily="34" charset="0"/>
              </a:rPr>
              <a:t>Job Title Compensation Comparison</a:t>
            </a:r>
            <a:endParaRPr lang="en-US" sz="1800" b="1" baseline="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88634274345732E-2"/>
          <c:y val="0.1152262735561347"/>
          <c:w val="0.82283568224965575"/>
          <c:h val="0.40239922053849392"/>
        </c:manualLayout>
      </c:layout>
      <c:barChart>
        <c:barDir val="col"/>
        <c:grouping val="clustered"/>
        <c:varyColors val="0"/>
        <c:ser>
          <c:idx val="0"/>
          <c:order val="0"/>
          <c:tx>
            <c:strRef>
              <c:f>'Pivot Tables'!$C$23</c:f>
              <c:strCache>
                <c:ptCount val="1"/>
                <c:pt idx="0">
                  <c:v>Count of Employee ID</c:v>
                </c:pt>
              </c:strCache>
            </c:strRef>
          </c:tx>
          <c:spPr>
            <a:solidFill>
              <a:schemeClr val="accent1"/>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Tables'!$C$24:$C$46</c:f>
              <c:numCache>
                <c:formatCode>General</c:formatCode>
                <c:ptCount val="22"/>
                <c:pt idx="0">
                  <c:v>25</c:v>
                </c:pt>
                <c:pt idx="1">
                  <c:v>29</c:v>
                </c:pt>
                <c:pt idx="2">
                  <c:v>85</c:v>
                </c:pt>
                <c:pt idx="3">
                  <c:v>85</c:v>
                </c:pt>
                <c:pt idx="4">
                  <c:v>27</c:v>
                </c:pt>
                <c:pt idx="5">
                  <c:v>23</c:v>
                </c:pt>
                <c:pt idx="6">
                  <c:v>90</c:v>
                </c:pt>
                <c:pt idx="7">
                  <c:v>28</c:v>
                </c:pt>
                <c:pt idx="8">
                  <c:v>25</c:v>
                </c:pt>
                <c:pt idx="9">
                  <c:v>10</c:v>
                </c:pt>
                <c:pt idx="10">
                  <c:v>22</c:v>
                </c:pt>
                <c:pt idx="11">
                  <c:v>79</c:v>
                </c:pt>
                <c:pt idx="12">
                  <c:v>16</c:v>
                </c:pt>
                <c:pt idx="13">
                  <c:v>95</c:v>
                </c:pt>
                <c:pt idx="14">
                  <c:v>86</c:v>
                </c:pt>
                <c:pt idx="15">
                  <c:v>87</c:v>
                </c:pt>
                <c:pt idx="16">
                  <c:v>98</c:v>
                </c:pt>
                <c:pt idx="17">
                  <c:v>84</c:v>
                </c:pt>
                <c:pt idx="18">
                  <c:v>85</c:v>
                </c:pt>
                <c:pt idx="19">
                  <c:v>21</c:v>
                </c:pt>
                <c:pt idx="20">
                  <c:v>81</c:v>
                </c:pt>
                <c:pt idx="21">
                  <c:v>19</c:v>
                </c:pt>
              </c:numCache>
            </c:numRef>
          </c:val>
          <c:extLst>
            <c:ext xmlns:c16="http://schemas.microsoft.com/office/drawing/2014/chart" uri="{C3380CC4-5D6E-409C-BE32-E72D297353CC}">
              <c16:uniqueId val="{00000000-4773-4340-B979-C067676FDB43}"/>
            </c:ext>
          </c:extLst>
        </c:ser>
        <c:ser>
          <c:idx val="1"/>
          <c:order val="1"/>
          <c:tx>
            <c:strRef>
              <c:f>'Pivot Tables'!$D$23</c:f>
              <c:strCache>
                <c:ptCount val="1"/>
                <c:pt idx="0">
                  <c:v>Average Salary</c:v>
                </c:pt>
              </c:strCache>
            </c:strRef>
          </c:tx>
          <c:spPr>
            <a:solidFill>
              <a:schemeClr val="accent1">
                <a:lumMod val="60000"/>
                <a:lumOff val="4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Tables'!$D$24:$D$46</c:f>
              <c:numCache>
                <c:formatCode>_-[$$-409]* #\ ##0.00_ ;_-[$$-409]* \-#\ ##0.00\ ;_-[$$-409]* "-"??_ ;_-@_ </c:formatCode>
                <c:ptCount val="22"/>
                <c:pt idx="0">
                  <c:v>41823.241404081637</c:v>
                </c:pt>
                <c:pt idx="1">
                  <c:v>56418.236087262492</c:v>
                </c:pt>
                <c:pt idx="2">
                  <c:v>56735.527262905176</c:v>
                </c:pt>
                <c:pt idx="3">
                  <c:v>57398.919106842717</c:v>
                </c:pt>
                <c:pt idx="4">
                  <c:v>60071.793106575955</c:v>
                </c:pt>
                <c:pt idx="5">
                  <c:v>61183.837027506663</c:v>
                </c:pt>
                <c:pt idx="6">
                  <c:v>61145.236680272086</c:v>
                </c:pt>
                <c:pt idx="7">
                  <c:v>62842.108046647234</c:v>
                </c:pt>
                <c:pt idx="8">
                  <c:v>63837.686693877542</c:v>
                </c:pt>
                <c:pt idx="9">
                  <c:v>65734.384163265291</c:v>
                </c:pt>
                <c:pt idx="10">
                  <c:v>66153.018886827456</c:v>
                </c:pt>
                <c:pt idx="11">
                  <c:v>70649.560030999754</c:v>
                </c:pt>
                <c:pt idx="12">
                  <c:v>72294.136275510202</c:v>
                </c:pt>
                <c:pt idx="13">
                  <c:v>75251.545823845343</c:v>
                </c:pt>
                <c:pt idx="14">
                  <c:v>75720.400056953018</c:v>
                </c:pt>
                <c:pt idx="15">
                  <c:v>76861.389753694588</c:v>
                </c:pt>
                <c:pt idx="16">
                  <c:v>76213.402509371081</c:v>
                </c:pt>
                <c:pt idx="17">
                  <c:v>77543.831008260458</c:v>
                </c:pt>
                <c:pt idx="18">
                  <c:v>78100.752684273684</c:v>
                </c:pt>
                <c:pt idx="19">
                  <c:v>82358.911758989299</c:v>
                </c:pt>
                <c:pt idx="20">
                  <c:v>81752.181604938305</c:v>
                </c:pt>
                <c:pt idx="21">
                  <c:v>83165.725585392051</c:v>
                </c:pt>
              </c:numCache>
            </c:numRef>
          </c:val>
          <c:extLst>
            <c:ext xmlns:c16="http://schemas.microsoft.com/office/drawing/2014/chart" uri="{C3380CC4-5D6E-409C-BE32-E72D297353CC}">
              <c16:uniqueId val="{00000001-4773-4340-B979-C067676FDB43}"/>
            </c:ext>
          </c:extLst>
        </c:ser>
        <c:ser>
          <c:idx val="2"/>
          <c:order val="2"/>
          <c:tx>
            <c:strRef>
              <c:f>'Pivot Tables'!$E$23</c:f>
              <c:strCache>
                <c:ptCount val="1"/>
                <c:pt idx="0">
                  <c:v>Average Bonus</c:v>
                </c:pt>
              </c:strCache>
            </c:strRef>
          </c:tx>
          <c:spPr>
            <a:solidFill>
              <a:schemeClr val="accent1">
                <a:lumMod val="5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Tables'!$E$24:$E$46</c:f>
              <c:numCache>
                <c:formatCode>_-[$$-409]* #\ ##0.00_ ;_-[$$-409]* \-#\ ##0.00\ ;_-[$$-409]* "-"??_ ;_-@_ </c:formatCode>
                <c:ptCount val="22"/>
                <c:pt idx="0">
                  <c:v>1011.9999999999997</c:v>
                </c:pt>
                <c:pt idx="1">
                  <c:v>1962.0689655172416</c:v>
                </c:pt>
                <c:pt idx="2">
                  <c:v>2820.7352941176468</c:v>
                </c:pt>
                <c:pt idx="3">
                  <c:v>3481.7647058823532</c:v>
                </c:pt>
                <c:pt idx="4">
                  <c:v>1720.3703703703704</c:v>
                </c:pt>
                <c:pt idx="5">
                  <c:v>2037.5</c:v>
                </c:pt>
                <c:pt idx="6">
                  <c:v>2843.8888888888887</c:v>
                </c:pt>
                <c:pt idx="7">
                  <c:v>2819.6428571428573</c:v>
                </c:pt>
                <c:pt idx="8">
                  <c:v>1886</c:v>
                </c:pt>
                <c:pt idx="9">
                  <c:v>2579.9999999999991</c:v>
                </c:pt>
                <c:pt idx="10">
                  <c:v>3565.9090909090914</c:v>
                </c:pt>
                <c:pt idx="11">
                  <c:v>3157.753164556962</c:v>
                </c:pt>
                <c:pt idx="12">
                  <c:v>3837.5</c:v>
                </c:pt>
                <c:pt idx="13">
                  <c:v>2937.5</c:v>
                </c:pt>
                <c:pt idx="14">
                  <c:v>3036.046511627907</c:v>
                </c:pt>
                <c:pt idx="15">
                  <c:v>2705.1724137931033</c:v>
                </c:pt>
                <c:pt idx="16">
                  <c:v>3457.3979591836733</c:v>
                </c:pt>
                <c:pt idx="17">
                  <c:v>3092.4107142857142</c:v>
                </c:pt>
                <c:pt idx="18">
                  <c:v>3324.8529411764707</c:v>
                </c:pt>
                <c:pt idx="19">
                  <c:v>2199.9999999999991</c:v>
                </c:pt>
                <c:pt idx="20">
                  <c:v>4544.5987654320988</c:v>
                </c:pt>
                <c:pt idx="21">
                  <c:v>3584.2105263157896</c:v>
                </c:pt>
              </c:numCache>
            </c:numRef>
          </c:val>
          <c:extLst>
            <c:ext xmlns:c16="http://schemas.microsoft.com/office/drawing/2014/chart" uri="{C3380CC4-5D6E-409C-BE32-E72D297353CC}">
              <c16:uniqueId val="{00000002-4773-4340-B979-C067676FDB43}"/>
            </c:ext>
          </c:extLst>
        </c:ser>
        <c:ser>
          <c:idx val="3"/>
          <c:order val="3"/>
          <c:tx>
            <c:strRef>
              <c:f>'Pivot Tables'!$F$23</c:f>
              <c:strCache>
                <c:ptCount val="1"/>
                <c:pt idx="0">
                  <c:v>Average Total Compensation</c:v>
                </c:pt>
              </c:strCache>
            </c:strRef>
          </c:tx>
          <c:spPr>
            <a:solidFill>
              <a:schemeClr val="accent4"/>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Tables'!$F$24:$F$46</c:f>
              <c:numCache>
                <c:formatCode>_-[$$-409]* #\ ##0.00_ ;_-[$$-409]* \-#\ ##0.00\ ;_-[$$-409]* "-"??_ ;_-@_ </c:formatCode>
                <c:ptCount val="22"/>
                <c:pt idx="0">
                  <c:v>42835.241404081637</c:v>
                </c:pt>
                <c:pt idx="1">
                  <c:v>58380.305052779739</c:v>
                </c:pt>
                <c:pt idx="2">
                  <c:v>59556.262557022819</c:v>
                </c:pt>
                <c:pt idx="3">
                  <c:v>60880.683812725074</c:v>
                </c:pt>
                <c:pt idx="4">
                  <c:v>61792.163476946327</c:v>
                </c:pt>
                <c:pt idx="5">
                  <c:v>63221.337027506663</c:v>
                </c:pt>
                <c:pt idx="6">
                  <c:v>63989.125569160977</c:v>
                </c:pt>
                <c:pt idx="7">
                  <c:v>65661.750903790089</c:v>
                </c:pt>
                <c:pt idx="8">
                  <c:v>65723.686693877535</c:v>
                </c:pt>
                <c:pt idx="9">
                  <c:v>68314.384163265291</c:v>
                </c:pt>
                <c:pt idx="10">
                  <c:v>69718.927977736559</c:v>
                </c:pt>
                <c:pt idx="11">
                  <c:v>73807.313195556722</c:v>
                </c:pt>
                <c:pt idx="12">
                  <c:v>76131.636275510202</c:v>
                </c:pt>
                <c:pt idx="13">
                  <c:v>78189.045823845343</c:v>
                </c:pt>
                <c:pt idx="14">
                  <c:v>78756.446568580955</c:v>
                </c:pt>
                <c:pt idx="15">
                  <c:v>79566.562167487689</c:v>
                </c:pt>
                <c:pt idx="16">
                  <c:v>79670.800468554749</c:v>
                </c:pt>
                <c:pt idx="17">
                  <c:v>80636.241722546169</c:v>
                </c:pt>
                <c:pt idx="18">
                  <c:v>81425.605625450189</c:v>
                </c:pt>
                <c:pt idx="19">
                  <c:v>84558.911758989299</c:v>
                </c:pt>
                <c:pt idx="20">
                  <c:v>86296.780370370398</c:v>
                </c:pt>
                <c:pt idx="21">
                  <c:v>86749.936111707837</c:v>
                </c:pt>
              </c:numCache>
            </c:numRef>
          </c:val>
          <c:extLst>
            <c:ext xmlns:c16="http://schemas.microsoft.com/office/drawing/2014/chart" uri="{C3380CC4-5D6E-409C-BE32-E72D297353CC}">
              <c16:uniqueId val="{00000003-4773-4340-B979-C067676FDB43}"/>
            </c:ext>
          </c:extLst>
        </c:ser>
        <c:dLbls>
          <c:showLegendKey val="0"/>
          <c:showVal val="0"/>
          <c:showCatName val="0"/>
          <c:showSerName val="0"/>
          <c:showPercent val="0"/>
          <c:showBubbleSize val="0"/>
        </c:dLbls>
        <c:gapWidth val="219"/>
        <c:axId val="550737871"/>
        <c:axId val="550739583"/>
      </c:barChart>
      <c:catAx>
        <c:axId val="55073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A"/>
          </a:p>
        </c:txPr>
        <c:crossAx val="550739583"/>
        <c:crosses val="autoZero"/>
        <c:auto val="1"/>
        <c:lblAlgn val="ctr"/>
        <c:lblOffset val="100"/>
        <c:noMultiLvlLbl val="0"/>
      </c:catAx>
      <c:valAx>
        <c:axId val="55073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0737871"/>
        <c:crosses val="autoZero"/>
        <c:crossBetween val="between"/>
      </c:valAx>
      <c:spPr>
        <a:noFill/>
        <a:ln>
          <a:noFill/>
        </a:ln>
        <a:effectLst/>
      </c:spPr>
    </c:plotArea>
    <c:legend>
      <c:legendPos val="r"/>
      <c:legendEntry>
        <c:idx val="0"/>
        <c:delete val="1"/>
      </c:legendEntry>
      <c:layout>
        <c:manualLayout>
          <c:xMode val="edge"/>
          <c:yMode val="edge"/>
          <c:x val="0.91106962173018102"/>
          <c:y val="7.2350707256399097E-2"/>
          <c:w val="7.238737629848796E-2"/>
          <c:h val="0.782264715900539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 Tables!Employee Count by Department</c:name>
    <c:fmtId val="17"/>
  </c:pivotSource>
  <c:chart>
    <c:title>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lumMod val="75000"/>
            </a:schemeClr>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426989645999012E-2"/>
          <c:y val="9.7490475696317691E-2"/>
          <c:w val="0.95714602070800181"/>
          <c:h val="0.87370875406594461"/>
        </c:manualLayout>
      </c:layout>
      <c:pie3DChart>
        <c:varyColors val="1"/>
        <c:ser>
          <c:idx val="0"/>
          <c:order val="0"/>
          <c:tx>
            <c:strRef>
              <c:f>'Pivot Tables'!$C$1</c:f>
              <c:strCache>
                <c:ptCount val="1"/>
                <c:pt idx="0">
                  <c:v>Count of Employee ID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0190-BA4C-B902-B9BC3EF3EB9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0190-BA4C-B902-B9BC3EF3EB9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D-0190-BA4C-B902-B9BC3EF3EB9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C-0190-BA4C-B902-B9BC3EF3EB9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B-0190-BA4C-B902-B9BC3EF3EB9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A-0190-BA4C-B902-B9BC3EF3EB99}"/>
              </c:ext>
            </c:extLst>
          </c:dPt>
          <c:dPt>
            <c:idx val="6"/>
            <c:bubble3D val="0"/>
            <c:spPr>
              <a:solidFill>
                <a:schemeClr val="accent1">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0190-BA4C-B902-B9BC3EF3EB9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8-0190-BA4C-B902-B9BC3EF3EB9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190-BA4C-B902-B9BC3EF3EB99}"/>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0-0190-BA4C-B902-B9BC3EF3EB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Tables'!$C$2:$C$12</c:f>
              <c:numCache>
                <c:formatCode>General</c:formatCode>
                <c:ptCount val="10"/>
                <c:pt idx="0">
                  <c:v>123</c:v>
                </c:pt>
                <c:pt idx="1">
                  <c:v>105</c:v>
                </c:pt>
                <c:pt idx="2">
                  <c:v>98</c:v>
                </c:pt>
                <c:pt idx="3">
                  <c:v>114</c:v>
                </c:pt>
                <c:pt idx="4">
                  <c:v>106</c:v>
                </c:pt>
                <c:pt idx="5">
                  <c:v>106</c:v>
                </c:pt>
                <c:pt idx="6">
                  <c:v>130</c:v>
                </c:pt>
                <c:pt idx="7">
                  <c:v>202</c:v>
                </c:pt>
                <c:pt idx="8">
                  <c:v>103</c:v>
                </c:pt>
                <c:pt idx="9">
                  <c:v>113</c:v>
                </c:pt>
              </c:numCache>
            </c:numRef>
          </c:val>
          <c:extLst>
            <c:ext xmlns:c16="http://schemas.microsoft.com/office/drawing/2014/chart" uri="{C3380CC4-5D6E-409C-BE32-E72D297353CC}">
              <c16:uniqueId val="{00000000-0190-BA4C-B902-B9BC3EF3EB99}"/>
            </c:ext>
          </c:extLst>
        </c:ser>
        <c:ser>
          <c:idx val="1"/>
          <c:order val="1"/>
          <c:tx>
            <c:strRef>
              <c:f>'Pivot Tables'!$D$1</c:f>
              <c:strCache>
                <c:ptCount val="1"/>
                <c:pt idx="0">
                  <c:v>Average Salary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E2D6-B44F-AB1D-9F0497CB53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E2D6-B44F-AB1D-9F0497CB53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E2D6-B44F-AB1D-9F0497CB53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E2D6-B44F-AB1D-9F0497CB53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E2D6-B44F-AB1D-9F0497CB53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E2D6-B44F-AB1D-9F0497CB53E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E2D6-B44F-AB1D-9F0497CB53E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E2D6-B44F-AB1D-9F0497CB53E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E2D6-B44F-AB1D-9F0497CB53E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E2D6-B44F-AB1D-9F0497CB5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Tables'!$D$2:$D$12</c:f>
              <c:numCache>
                <c:formatCode>_-[$$-409]* #\ ##0.00_ ;_-[$$-409]* \-#\ ##0.00\ ;_-[$$-409]* "-"??_ ;_-@_ </c:formatCode>
                <c:ptCount val="10"/>
                <c:pt idx="0">
                  <c:v>73034.340819644931</c:v>
                </c:pt>
                <c:pt idx="1">
                  <c:v>63055.436000000009</c:v>
                </c:pt>
                <c:pt idx="2">
                  <c:v>67942.9882861308</c:v>
                </c:pt>
                <c:pt idx="3">
                  <c:v>75695.028757608277</c:v>
                </c:pt>
                <c:pt idx="4">
                  <c:v>70400.630768194096</c:v>
                </c:pt>
                <c:pt idx="5">
                  <c:v>70705.235446669234</c:v>
                </c:pt>
                <c:pt idx="6">
                  <c:v>75402.442919937195</c:v>
                </c:pt>
                <c:pt idx="7">
                  <c:v>68921.524338250136</c:v>
                </c:pt>
                <c:pt idx="8">
                  <c:v>70765.646023380221</c:v>
                </c:pt>
                <c:pt idx="9">
                  <c:v>63362.416059237861</c:v>
                </c:pt>
              </c:numCache>
            </c:numRef>
          </c:val>
          <c:extLst>
            <c:ext xmlns:c16="http://schemas.microsoft.com/office/drawing/2014/chart" uri="{C3380CC4-5D6E-409C-BE32-E72D297353CC}">
              <c16:uniqueId val="{00000001-0190-BA4C-B902-B9BC3EF3EB99}"/>
            </c:ext>
          </c:extLst>
        </c:ser>
        <c:ser>
          <c:idx val="2"/>
          <c:order val="2"/>
          <c:tx>
            <c:strRef>
              <c:f>'Pivot Tables'!$E$1</c:f>
              <c:strCache>
                <c:ptCount val="1"/>
                <c:pt idx="0">
                  <c:v>Average Bonus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E2D6-B44F-AB1D-9F0497CB53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E2D6-B44F-AB1D-9F0497CB53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E2D6-B44F-AB1D-9F0497CB53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E2D6-B44F-AB1D-9F0497CB53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E2D6-B44F-AB1D-9F0497CB53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E2D6-B44F-AB1D-9F0497CB53E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E2D6-B44F-AB1D-9F0497CB53E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E2D6-B44F-AB1D-9F0497CB53E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E2D6-B44F-AB1D-9F0497CB53E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E2D6-B44F-AB1D-9F0497CB5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Tables'!$E$2:$E$12</c:f>
              <c:numCache>
                <c:formatCode>_-[$$-409]* #\ ##0.00_ ;_-[$$-409]* \-#\ ##0.00\ ;_-[$$-409]* "-"??_ ;_-@_ </c:formatCode>
                <c:ptCount val="10"/>
                <c:pt idx="0">
                  <c:v>3012.1951219512193</c:v>
                </c:pt>
                <c:pt idx="1">
                  <c:v>2790.3571428571427</c:v>
                </c:pt>
                <c:pt idx="2">
                  <c:v>3449.1071428571427</c:v>
                </c:pt>
                <c:pt idx="3">
                  <c:v>3742.5438596491226</c:v>
                </c:pt>
                <c:pt idx="4">
                  <c:v>2858.1367924528304</c:v>
                </c:pt>
                <c:pt idx="5">
                  <c:v>3252.1226415094338</c:v>
                </c:pt>
                <c:pt idx="6">
                  <c:v>3301.1538461538462</c:v>
                </c:pt>
                <c:pt idx="7">
                  <c:v>2769.1831683168316</c:v>
                </c:pt>
                <c:pt idx="8">
                  <c:v>3163.5922330097087</c:v>
                </c:pt>
                <c:pt idx="9">
                  <c:v>2276.9911504424781</c:v>
                </c:pt>
              </c:numCache>
            </c:numRef>
          </c:val>
          <c:extLst>
            <c:ext xmlns:c16="http://schemas.microsoft.com/office/drawing/2014/chart" uri="{C3380CC4-5D6E-409C-BE32-E72D297353CC}">
              <c16:uniqueId val="{00000002-0190-BA4C-B902-B9BC3EF3EB99}"/>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 Tables!Job Title Compensation</c:name>
    <c:fmtId val="2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i="0" u="none" strike="noStrike" baseline="0">
                <a:effectLst/>
                <a:latin typeface="Calibri" panose="020F0502020204030204" pitchFamily="34" charset="0"/>
                <a:cs typeface="Calibri" panose="020F0502020204030204" pitchFamily="34" charset="0"/>
              </a:rPr>
              <a:t>Job Title Compensation Comparison</a:t>
            </a:r>
            <a:endParaRPr lang="en-US" sz="1800" b="1" baseline="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88634274345732E-2"/>
          <c:y val="0.1152262735561347"/>
          <c:w val="0.78839517237406009"/>
          <c:h val="0.40239922053849392"/>
        </c:manualLayout>
      </c:layout>
      <c:barChart>
        <c:barDir val="col"/>
        <c:grouping val="clustered"/>
        <c:varyColors val="0"/>
        <c:ser>
          <c:idx val="0"/>
          <c:order val="0"/>
          <c:tx>
            <c:strRef>
              <c:f>'Pivot Tables'!$C$23</c:f>
              <c:strCache>
                <c:ptCount val="1"/>
                <c:pt idx="0">
                  <c:v>Count of Employee ID</c:v>
                </c:pt>
              </c:strCache>
            </c:strRef>
          </c:tx>
          <c:spPr>
            <a:solidFill>
              <a:schemeClr val="accent1"/>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Tables'!$C$24:$C$46</c:f>
              <c:numCache>
                <c:formatCode>General</c:formatCode>
                <c:ptCount val="22"/>
                <c:pt idx="0">
                  <c:v>25</c:v>
                </c:pt>
                <c:pt idx="1">
                  <c:v>29</c:v>
                </c:pt>
                <c:pt idx="2">
                  <c:v>85</c:v>
                </c:pt>
                <c:pt idx="3">
                  <c:v>85</c:v>
                </c:pt>
                <c:pt idx="4">
                  <c:v>27</c:v>
                </c:pt>
                <c:pt idx="5">
                  <c:v>23</c:v>
                </c:pt>
                <c:pt idx="6">
                  <c:v>90</c:v>
                </c:pt>
                <c:pt idx="7">
                  <c:v>28</c:v>
                </c:pt>
                <c:pt idx="8">
                  <c:v>25</c:v>
                </c:pt>
                <c:pt idx="9">
                  <c:v>10</c:v>
                </c:pt>
                <c:pt idx="10">
                  <c:v>22</c:v>
                </c:pt>
                <c:pt idx="11">
                  <c:v>79</c:v>
                </c:pt>
                <c:pt idx="12">
                  <c:v>16</c:v>
                </c:pt>
                <c:pt idx="13">
                  <c:v>95</c:v>
                </c:pt>
                <c:pt idx="14">
                  <c:v>86</c:v>
                </c:pt>
                <c:pt idx="15">
                  <c:v>87</c:v>
                </c:pt>
                <c:pt idx="16">
                  <c:v>98</c:v>
                </c:pt>
                <c:pt idx="17">
                  <c:v>84</c:v>
                </c:pt>
                <c:pt idx="18">
                  <c:v>85</c:v>
                </c:pt>
                <c:pt idx="19">
                  <c:v>21</c:v>
                </c:pt>
                <c:pt idx="20">
                  <c:v>81</c:v>
                </c:pt>
                <c:pt idx="21">
                  <c:v>19</c:v>
                </c:pt>
              </c:numCache>
            </c:numRef>
          </c:val>
          <c:extLst>
            <c:ext xmlns:c16="http://schemas.microsoft.com/office/drawing/2014/chart" uri="{C3380CC4-5D6E-409C-BE32-E72D297353CC}">
              <c16:uniqueId val="{00000000-D519-8D4C-83C9-B662568C6E34}"/>
            </c:ext>
          </c:extLst>
        </c:ser>
        <c:ser>
          <c:idx val="1"/>
          <c:order val="1"/>
          <c:tx>
            <c:strRef>
              <c:f>'Pivot Tables'!$D$23</c:f>
              <c:strCache>
                <c:ptCount val="1"/>
                <c:pt idx="0">
                  <c:v>Average Salary</c:v>
                </c:pt>
              </c:strCache>
            </c:strRef>
          </c:tx>
          <c:spPr>
            <a:solidFill>
              <a:schemeClr val="accent1">
                <a:lumMod val="60000"/>
                <a:lumOff val="4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Tables'!$D$24:$D$46</c:f>
              <c:numCache>
                <c:formatCode>_-[$$-409]* #\ ##0.00_ ;_-[$$-409]* \-#\ ##0.00\ ;_-[$$-409]* "-"??_ ;_-@_ </c:formatCode>
                <c:ptCount val="22"/>
                <c:pt idx="0">
                  <c:v>41823.241404081637</c:v>
                </c:pt>
                <c:pt idx="1">
                  <c:v>56418.236087262492</c:v>
                </c:pt>
                <c:pt idx="2">
                  <c:v>56735.527262905176</c:v>
                </c:pt>
                <c:pt idx="3">
                  <c:v>57398.919106842717</c:v>
                </c:pt>
                <c:pt idx="4">
                  <c:v>60071.793106575955</c:v>
                </c:pt>
                <c:pt idx="5">
                  <c:v>61183.837027506663</c:v>
                </c:pt>
                <c:pt idx="6">
                  <c:v>61145.236680272086</c:v>
                </c:pt>
                <c:pt idx="7">
                  <c:v>62842.108046647234</c:v>
                </c:pt>
                <c:pt idx="8">
                  <c:v>63837.686693877542</c:v>
                </c:pt>
                <c:pt idx="9">
                  <c:v>65734.384163265291</c:v>
                </c:pt>
                <c:pt idx="10">
                  <c:v>66153.018886827456</c:v>
                </c:pt>
                <c:pt idx="11">
                  <c:v>70649.560030999754</c:v>
                </c:pt>
                <c:pt idx="12">
                  <c:v>72294.136275510202</c:v>
                </c:pt>
                <c:pt idx="13">
                  <c:v>75251.545823845343</c:v>
                </c:pt>
                <c:pt idx="14">
                  <c:v>75720.400056953018</c:v>
                </c:pt>
                <c:pt idx="15">
                  <c:v>76861.389753694588</c:v>
                </c:pt>
                <c:pt idx="16">
                  <c:v>76213.402509371081</c:v>
                </c:pt>
                <c:pt idx="17">
                  <c:v>77543.831008260458</c:v>
                </c:pt>
                <c:pt idx="18">
                  <c:v>78100.752684273684</c:v>
                </c:pt>
                <c:pt idx="19">
                  <c:v>82358.911758989299</c:v>
                </c:pt>
                <c:pt idx="20">
                  <c:v>81752.181604938305</c:v>
                </c:pt>
                <c:pt idx="21">
                  <c:v>83165.725585392051</c:v>
                </c:pt>
              </c:numCache>
            </c:numRef>
          </c:val>
          <c:extLst>
            <c:ext xmlns:c16="http://schemas.microsoft.com/office/drawing/2014/chart" uri="{C3380CC4-5D6E-409C-BE32-E72D297353CC}">
              <c16:uniqueId val="{00000001-D519-8D4C-83C9-B662568C6E34}"/>
            </c:ext>
          </c:extLst>
        </c:ser>
        <c:ser>
          <c:idx val="2"/>
          <c:order val="2"/>
          <c:tx>
            <c:strRef>
              <c:f>'Pivot Tables'!$E$23</c:f>
              <c:strCache>
                <c:ptCount val="1"/>
                <c:pt idx="0">
                  <c:v>Average Bonus</c:v>
                </c:pt>
              </c:strCache>
            </c:strRef>
          </c:tx>
          <c:spPr>
            <a:solidFill>
              <a:schemeClr val="accent1">
                <a:lumMod val="50000"/>
              </a:schemeClr>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Tables'!$E$24:$E$46</c:f>
              <c:numCache>
                <c:formatCode>_-[$$-409]* #\ ##0.00_ ;_-[$$-409]* \-#\ ##0.00\ ;_-[$$-409]* "-"??_ ;_-@_ </c:formatCode>
                <c:ptCount val="22"/>
                <c:pt idx="0">
                  <c:v>1011.9999999999997</c:v>
                </c:pt>
                <c:pt idx="1">
                  <c:v>1962.0689655172416</c:v>
                </c:pt>
                <c:pt idx="2">
                  <c:v>2820.7352941176468</c:v>
                </c:pt>
                <c:pt idx="3">
                  <c:v>3481.7647058823532</c:v>
                </c:pt>
                <c:pt idx="4">
                  <c:v>1720.3703703703704</c:v>
                </c:pt>
                <c:pt idx="5">
                  <c:v>2037.5</c:v>
                </c:pt>
                <c:pt idx="6">
                  <c:v>2843.8888888888887</c:v>
                </c:pt>
                <c:pt idx="7">
                  <c:v>2819.6428571428573</c:v>
                </c:pt>
                <c:pt idx="8">
                  <c:v>1886</c:v>
                </c:pt>
                <c:pt idx="9">
                  <c:v>2579.9999999999991</c:v>
                </c:pt>
                <c:pt idx="10">
                  <c:v>3565.9090909090914</c:v>
                </c:pt>
                <c:pt idx="11">
                  <c:v>3157.753164556962</c:v>
                </c:pt>
                <c:pt idx="12">
                  <c:v>3837.5</c:v>
                </c:pt>
                <c:pt idx="13">
                  <c:v>2937.5</c:v>
                </c:pt>
                <c:pt idx="14">
                  <c:v>3036.046511627907</c:v>
                </c:pt>
                <c:pt idx="15">
                  <c:v>2705.1724137931033</c:v>
                </c:pt>
                <c:pt idx="16">
                  <c:v>3457.3979591836733</c:v>
                </c:pt>
                <c:pt idx="17">
                  <c:v>3092.4107142857142</c:v>
                </c:pt>
                <c:pt idx="18">
                  <c:v>3324.8529411764707</c:v>
                </c:pt>
                <c:pt idx="19">
                  <c:v>2199.9999999999991</c:v>
                </c:pt>
                <c:pt idx="20">
                  <c:v>4544.5987654320988</c:v>
                </c:pt>
                <c:pt idx="21">
                  <c:v>3584.2105263157896</c:v>
                </c:pt>
              </c:numCache>
            </c:numRef>
          </c:val>
          <c:extLst>
            <c:ext xmlns:c16="http://schemas.microsoft.com/office/drawing/2014/chart" uri="{C3380CC4-5D6E-409C-BE32-E72D297353CC}">
              <c16:uniqueId val="{00000002-D519-8D4C-83C9-B662568C6E34}"/>
            </c:ext>
          </c:extLst>
        </c:ser>
        <c:ser>
          <c:idx val="3"/>
          <c:order val="3"/>
          <c:tx>
            <c:strRef>
              <c:f>'Pivot Tables'!$F$23</c:f>
              <c:strCache>
                <c:ptCount val="1"/>
                <c:pt idx="0">
                  <c:v>Average Total Compensation</c:v>
                </c:pt>
              </c:strCache>
            </c:strRef>
          </c:tx>
          <c:spPr>
            <a:solidFill>
              <a:schemeClr val="accent4"/>
            </a:solidFill>
            <a:ln>
              <a:noFill/>
            </a:ln>
            <a:effectLst/>
          </c:spPr>
          <c:invertIfNegative val="0"/>
          <c:cat>
            <c:strRef>
              <c:f>'Pivot Tables'!$B$24:$B$46</c:f>
              <c:strCache>
                <c:ptCount val="22"/>
                <c:pt idx="0">
                  <c:v>Software Engineer II</c:v>
                </c:pt>
                <c:pt idx="1">
                  <c:v>Sales Representative II</c:v>
                </c:pt>
                <c:pt idx="2">
                  <c:v>Marketing Coordinator</c:v>
                </c:pt>
                <c:pt idx="3">
                  <c:v>Sales Representative</c:v>
                </c:pt>
                <c:pt idx="4">
                  <c:v>Project Manager II</c:v>
                </c:pt>
                <c:pt idx="5">
                  <c:v>Customer Support II</c:v>
                </c:pt>
                <c:pt idx="6">
                  <c:v>Customer Support</c:v>
                </c:pt>
                <c:pt idx="7">
                  <c:v>Operations Manager II</c:v>
                </c:pt>
                <c:pt idx="8">
                  <c:v>Financial Analyst II</c:v>
                </c:pt>
                <c:pt idx="9">
                  <c:v>Data Analyst II</c:v>
                </c:pt>
                <c:pt idx="10">
                  <c:v>Marketing Coordinator II</c:v>
                </c:pt>
                <c:pt idx="11">
                  <c:v>HR Specialist</c:v>
                </c:pt>
                <c:pt idx="12">
                  <c:v>Business Development Manager II</c:v>
                </c:pt>
                <c:pt idx="13">
                  <c:v>Project Manager</c:v>
                </c:pt>
                <c:pt idx="14">
                  <c:v>Operations Manager</c:v>
                </c:pt>
                <c:pt idx="15">
                  <c:v>Software Engineer</c:v>
                </c:pt>
                <c:pt idx="16">
                  <c:v>Systems Administrator</c:v>
                </c:pt>
                <c:pt idx="17">
                  <c:v>Financial Analyst</c:v>
                </c:pt>
                <c:pt idx="18">
                  <c:v>Business Development Manager</c:v>
                </c:pt>
                <c:pt idx="19">
                  <c:v>HR Specialist II</c:v>
                </c:pt>
                <c:pt idx="20">
                  <c:v>Data Analyst</c:v>
                </c:pt>
                <c:pt idx="21">
                  <c:v>Systems Administrator II</c:v>
                </c:pt>
              </c:strCache>
            </c:strRef>
          </c:cat>
          <c:val>
            <c:numRef>
              <c:f>'Pivot Tables'!$F$24:$F$46</c:f>
              <c:numCache>
                <c:formatCode>_-[$$-409]* #\ ##0.00_ ;_-[$$-409]* \-#\ ##0.00\ ;_-[$$-409]* "-"??_ ;_-@_ </c:formatCode>
                <c:ptCount val="22"/>
                <c:pt idx="0">
                  <c:v>42835.241404081637</c:v>
                </c:pt>
                <c:pt idx="1">
                  <c:v>58380.305052779739</c:v>
                </c:pt>
                <c:pt idx="2">
                  <c:v>59556.262557022819</c:v>
                </c:pt>
                <c:pt idx="3">
                  <c:v>60880.683812725074</c:v>
                </c:pt>
                <c:pt idx="4">
                  <c:v>61792.163476946327</c:v>
                </c:pt>
                <c:pt idx="5">
                  <c:v>63221.337027506663</c:v>
                </c:pt>
                <c:pt idx="6">
                  <c:v>63989.125569160977</c:v>
                </c:pt>
                <c:pt idx="7">
                  <c:v>65661.750903790089</c:v>
                </c:pt>
                <c:pt idx="8">
                  <c:v>65723.686693877535</c:v>
                </c:pt>
                <c:pt idx="9">
                  <c:v>68314.384163265291</c:v>
                </c:pt>
                <c:pt idx="10">
                  <c:v>69718.927977736559</c:v>
                </c:pt>
                <c:pt idx="11">
                  <c:v>73807.313195556722</c:v>
                </c:pt>
                <c:pt idx="12">
                  <c:v>76131.636275510202</c:v>
                </c:pt>
                <c:pt idx="13">
                  <c:v>78189.045823845343</c:v>
                </c:pt>
                <c:pt idx="14">
                  <c:v>78756.446568580955</c:v>
                </c:pt>
                <c:pt idx="15">
                  <c:v>79566.562167487689</c:v>
                </c:pt>
                <c:pt idx="16">
                  <c:v>79670.800468554749</c:v>
                </c:pt>
                <c:pt idx="17">
                  <c:v>80636.241722546169</c:v>
                </c:pt>
                <c:pt idx="18">
                  <c:v>81425.605625450189</c:v>
                </c:pt>
                <c:pt idx="19">
                  <c:v>84558.911758989299</c:v>
                </c:pt>
                <c:pt idx="20">
                  <c:v>86296.780370370398</c:v>
                </c:pt>
                <c:pt idx="21">
                  <c:v>86749.936111707837</c:v>
                </c:pt>
              </c:numCache>
            </c:numRef>
          </c:val>
          <c:extLst>
            <c:ext xmlns:c16="http://schemas.microsoft.com/office/drawing/2014/chart" uri="{C3380CC4-5D6E-409C-BE32-E72D297353CC}">
              <c16:uniqueId val="{00000003-D519-8D4C-83C9-B662568C6E34}"/>
            </c:ext>
          </c:extLst>
        </c:ser>
        <c:dLbls>
          <c:showLegendKey val="0"/>
          <c:showVal val="0"/>
          <c:showCatName val="0"/>
          <c:showSerName val="0"/>
          <c:showPercent val="0"/>
          <c:showBubbleSize val="0"/>
        </c:dLbls>
        <c:gapWidth val="219"/>
        <c:axId val="550737871"/>
        <c:axId val="550739583"/>
      </c:barChart>
      <c:catAx>
        <c:axId val="55073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A"/>
          </a:p>
        </c:txPr>
        <c:crossAx val="550739583"/>
        <c:crosses val="autoZero"/>
        <c:auto val="1"/>
        <c:lblAlgn val="ctr"/>
        <c:lblOffset val="100"/>
        <c:noMultiLvlLbl val="0"/>
      </c:catAx>
      <c:valAx>
        <c:axId val="55073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0737871"/>
        <c:crosses val="autoZero"/>
        <c:crossBetween val="between"/>
      </c:valAx>
      <c:spPr>
        <a:noFill/>
        <a:ln>
          <a:noFill/>
        </a:ln>
        <a:effectLst/>
      </c:spPr>
    </c:plotArea>
    <c:legend>
      <c:legendPos val="r"/>
      <c:legendEntry>
        <c:idx val="0"/>
        <c:delete val="1"/>
      </c:legendEntry>
      <c:layout>
        <c:manualLayout>
          <c:xMode val="edge"/>
          <c:yMode val="edge"/>
          <c:x val="0.88275592919197199"/>
          <c:y val="8.371739319814267E-2"/>
          <c:w val="0.1066619168125475"/>
          <c:h val="0.782264715900539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 Tables!Employee Count by Department</c:name>
    <c:fmtId val="27"/>
  </c:pivotSource>
  <c:chart>
    <c:title>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lumMod val="60000"/>
            </a:schemeClr>
          </a:solidFill>
          <a:ln w="25400">
            <a:solidFill>
              <a:schemeClr val="lt1"/>
            </a:solidFill>
          </a:ln>
          <a:effectLst/>
          <a:sp3d contourW="25400">
            <a:contourClr>
              <a:schemeClr val="lt1"/>
            </a:contourClr>
          </a:sp3d>
        </c:spPr>
      </c:pivotFmt>
      <c:pivotFmt>
        <c:idx val="4"/>
        <c:spPr>
          <a:solidFill>
            <a:schemeClr val="accent1">
              <a:lumMod val="75000"/>
            </a:schemeClr>
          </a:solidFill>
          <a:ln w="25400">
            <a:solidFill>
              <a:schemeClr val="lt1"/>
            </a:solidFill>
          </a:ln>
          <a:effectLst/>
          <a:sp3d contourW="25400">
            <a:contourClr>
              <a:schemeClr val="lt1"/>
            </a:contourClr>
          </a:sp3d>
        </c:spPr>
      </c:pivotFmt>
      <c:pivotFmt>
        <c:idx val="5"/>
        <c:spPr>
          <a:solidFill>
            <a:schemeClr val="accent6"/>
          </a:solidFill>
          <a:ln w="25400">
            <a:solidFill>
              <a:schemeClr val="lt1"/>
            </a:solidFill>
          </a:ln>
          <a:effectLst/>
          <a:sp3d contourW="25400">
            <a:contourClr>
              <a:schemeClr val="lt1"/>
            </a:contourClr>
          </a:sp3d>
        </c:spPr>
      </c:pivotFmt>
      <c:pivotFmt>
        <c:idx val="6"/>
        <c:spPr>
          <a:solidFill>
            <a:schemeClr val="accent5"/>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3"/>
          </a:solidFill>
          <a:ln w="25400">
            <a:solidFill>
              <a:schemeClr val="lt1"/>
            </a:solidFill>
          </a:ln>
          <a:effectLst/>
          <a:sp3d contourW="25400">
            <a:contourClr>
              <a:schemeClr val="lt1"/>
            </a:contourClr>
          </a:sp3d>
        </c:spPr>
        <c:dLbl>
          <c:idx val="0"/>
          <c:layout>
            <c:manualLayout>
              <c:x val="-2.0206804271780746E-2"/>
              <c:y val="1.803466027720726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15:layout>
                <c:manualLayout>
                  <c:w val="0.16386978085004289"/>
                  <c:h val="0.10594157837693106"/>
                </c:manualLayout>
              </c15:layout>
            </c:ext>
          </c:extLst>
        </c:dLbl>
      </c:pivotFmt>
      <c:pivotFmt>
        <c:idx val="9"/>
        <c:spPr>
          <a:solidFill>
            <a:schemeClr val="accent2"/>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4">
              <a:lumMod val="60000"/>
            </a:schemeClr>
          </a:solidFill>
          <a:ln w="25400">
            <a:solidFill>
              <a:schemeClr val="lt1"/>
            </a:solidFill>
          </a:ln>
          <a:effectLst/>
          <a:sp3d contourW="25400">
            <a:contourClr>
              <a:schemeClr val="lt1"/>
            </a:contourClr>
          </a:sp3d>
        </c:spPr>
      </c:pivotFmt>
      <c:pivotFmt>
        <c:idx val="12"/>
        <c:spPr>
          <a:solidFill>
            <a:schemeClr val="accent3">
              <a:lumMod val="60000"/>
            </a:schemeClr>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dLbl>
          <c:idx val="0"/>
          <c:layout>
            <c:manualLayout>
              <c:x val="-2.0206804271780746E-2"/>
              <c:y val="1.803466027720726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15:layout>
                <c:manualLayout>
                  <c:w val="0.16386978085004289"/>
                  <c:h val="0.10594157837693106"/>
                </c:manualLayout>
              </c15:layout>
            </c:ext>
          </c:extLst>
        </c:dLbl>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lumMod val="75000"/>
            </a:schemeClr>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dLbl>
          <c:idx val="0"/>
          <c:layout>
            <c:manualLayout>
              <c:x val="-4.5817353372268929E-2"/>
              <c:y val="1.80347502441361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15:layout>
                <c:manualLayout>
                  <c:w val="0.33887493904060068"/>
                  <c:h val="0.10594149024376762"/>
                </c:manualLayout>
              </c15:layout>
            </c:ext>
          </c:extLst>
        </c:dLbl>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lumMod val="75000"/>
            </a:schemeClr>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extLst>
            <c:ext xmlns:c15="http://schemas.microsoft.com/office/drawing/2012/chart" uri="{CE6537A1-D6FC-4f65-9D91-7224C49458BB}"/>
          </c:extLst>
        </c:dLbl>
      </c:pivotFmt>
      <c:pivotFmt>
        <c:idx val="69"/>
        <c:spPr>
          <a:solidFill>
            <a:schemeClr val="accent1"/>
          </a:solidFill>
          <a:ln w="25400">
            <a:solidFill>
              <a:schemeClr val="lt1"/>
            </a:solidFill>
          </a:ln>
          <a:effectLst/>
          <a:sp3d contourW="25400">
            <a:contourClr>
              <a:schemeClr val="lt1"/>
            </a:contourClr>
          </a:sp3d>
        </c:spPr>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pivotFmt>
      <c:pivotFmt>
        <c:idx val="74"/>
        <c:spPr>
          <a:solidFill>
            <a:schemeClr val="accent1"/>
          </a:solidFill>
          <a:ln w="25400">
            <a:solidFill>
              <a:schemeClr val="lt1"/>
            </a:solidFill>
          </a:ln>
          <a:effectLst/>
          <a:sp3d contourW="25400">
            <a:contourClr>
              <a:schemeClr val="lt1"/>
            </a:contourClr>
          </a:sp3d>
        </c:spPr>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426989645999012E-2"/>
          <c:y val="9.7490475696317691E-2"/>
          <c:w val="0.95714602070800181"/>
          <c:h val="0.87370875406594461"/>
        </c:manualLayout>
      </c:layout>
      <c:pie3DChart>
        <c:varyColors val="1"/>
        <c:ser>
          <c:idx val="0"/>
          <c:order val="0"/>
          <c:tx>
            <c:strRef>
              <c:f>'Pivot Tables'!$C$1</c:f>
              <c:strCache>
                <c:ptCount val="1"/>
                <c:pt idx="0">
                  <c:v>Count of Employee ID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9EB-D84A-AAAE-A3B84AB4270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9EB-D84A-AAAE-A3B84AB4270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9EB-D84A-AAAE-A3B84AB4270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9EB-D84A-AAAE-A3B84AB4270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9EB-D84A-AAAE-A3B84AB4270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9EB-D84A-AAAE-A3B84AB42702}"/>
              </c:ext>
            </c:extLst>
          </c:dPt>
          <c:dPt>
            <c:idx val="6"/>
            <c:bubble3D val="0"/>
            <c:spPr>
              <a:solidFill>
                <a:schemeClr val="accent1">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9EB-D84A-AAAE-A3B84AB4270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9EB-D84A-AAAE-A3B84AB4270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9EB-D84A-AAAE-A3B84AB4270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9EB-D84A-AAAE-A3B84AB42702}"/>
              </c:ext>
            </c:extLst>
          </c:dPt>
          <c:dLbls>
            <c:dLbl>
              <c:idx val="2"/>
              <c:layout>
                <c:manualLayout>
                  <c:x val="-4.5817353372268929E-2"/>
                  <c:y val="1.8034750244136127E-2"/>
                </c:manualLayout>
              </c:layout>
              <c:showLegendKey val="0"/>
              <c:showVal val="0"/>
              <c:showCatName val="1"/>
              <c:showSerName val="0"/>
              <c:showPercent val="1"/>
              <c:showBubbleSize val="0"/>
              <c:extLst>
                <c:ext xmlns:c15="http://schemas.microsoft.com/office/drawing/2012/chart" uri="{CE6537A1-D6FC-4f65-9D91-7224C49458BB}">
                  <c15:layout>
                    <c:manualLayout>
                      <c:w val="0.33887493904060068"/>
                      <c:h val="0.10594149024376762"/>
                    </c:manualLayout>
                  </c15:layout>
                </c:ext>
                <c:ext xmlns:c16="http://schemas.microsoft.com/office/drawing/2014/chart" uri="{C3380CC4-5D6E-409C-BE32-E72D297353CC}">
                  <c16:uniqueId val="{00000005-99EB-D84A-AAAE-A3B84AB4270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Tables'!$C$2:$C$12</c:f>
              <c:numCache>
                <c:formatCode>General</c:formatCode>
                <c:ptCount val="10"/>
                <c:pt idx="0">
                  <c:v>123</c:v>
                </c:pt>
                <c:pt idx="1">
                  <c:v>105</c:v>
                </c:pt>
                <c:pt idx="2">
                  <c:v>98</c:v>
                </c:pt>
                <c:pt idx="3">
                  <c:v>114</c:v>
                </c:pt>
                <c:pt idx="4">
                  <c:v>106</c:v>
                </c:pt>
                <c:pt idx="5">
                  <c:v>106</c:v>
                </c:pt>
                <c:pt idx="6">
                  <c:v>130</c:v>
                </c:pt>
                <c:pt idx="7">
                  <c:v>202</c:v>
                </c:pt>
                <c:pt idx="8">
                  <c:v>103</c:v>
                </c:pt>
                <c:pt idx="9">
                  <c:v>113</c:v>
                </c:pt>
              </c:numCache>
            </c:numRef>
          </c:val>
          <c:extLst>
            <c:ext xmlns:c16="http://schemas.microsoft.com/office/drawing/2014/chart" uri="{C3380CC4-5D6E-409C-BE32-E72D297353CC}">
              <c16:uniqueId val="{00000014-99EB-D84A-AAAE-A3B84AB42702}"/>
            </c:ext>
          </c:extLst>
        </c:ser>
        <c:ser>
          <c:idx val="1"/>
          <c:order val="1"/>
          <c:tx>
            <c:strRef>
              <c:f>'Pivot Tables'!$D$1</c:f>
              <c:strCache>
                <c:ptCount val="1"/>
                <c:pt idx="0">
                  <c:v>Average Salary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6-99EB-D84A-AAAE-A3B84AB4270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8-99EB-D84A-AAAE-A3B84AB4270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A-99EB-D84A-AAAE-A3B84AB4270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C-99EB-D84A-AAAE-A3B84AB4270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E-99EB-D84A-AAAE-A3B84AB4270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0-99EB-D84A-AAAE-A3B84AB4270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2-99EB-D84A-AAAE-A3B84AB4270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4-99EB-D84A-AAAE-A3B84AB4270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6-99EB-D84A-AAAE-A3B84AB4270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8-99EB-D84A-AAAE-A3B84AB427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Tables'!$D$2:$D$12</c:f>
              <c:numCache>
                <c:formatCode>_-[$$-409]* #\ ##0.00_ ;_-[$$-409]* \-#\ ##0.00\ ;_-[$$-409]* "-"??_ ;_-@_ </c:formatCode>
                <c:ptCount val="10"/>
                <c:pt idx="0">
                  <c:v>73034.340819644931</c:v>
                </c:pt>
                <c:pt idx="1">
                  <c:v>63055.436000000009</c:v>
                </c:pt>
                <c:pt idx="2">
                  <c:v>67942.9882861308</c:v>
                </c:pt>
                <c:pt idx="3">
                  <c:v>75695.028757608277</c:v>
                </c:pt>
                <c:pt idx="4">
                  <c:v>70400.630768194096</c:v>
                </c:pt>
                <c:pt idx="5">
                  <c:v>70705.235446669234</c:v>
                </c:pt>
                <c:pt idx="6">
                  <c:v>75402.442919937195</c:v>
                </c:pt>
                <c:pt idx="7">
                  <c:v>68921.524338250136</c:v>
                </c:pt>
                <c:pt idx="8">
                  <c:v>70765.646023380221</c:v>
                </c:pt>
                <c:pt idx="9">
                  <c:v>63362.416059237861</c:v>
                </c:pt>
              </c:numCache>
            </c:numRef>
          </c:val>
          <c:extLst>
            <c:ext xmlns:c16="http://schemas.microsoft.com/office/drawing/2014/chart" uri="{C3380CC4-5D6E-409C-BE32-E72D297353CC}">
              <c16:uniqueId val="{00000029-99EB-D84A-AAAE-A3B84AB42702}"/>
            </c:ext>
          </c:extLst>
        </c:ser>
        <c:ser>
          <c:idx val="2"/>
          <c:order val="2"/>
          <c:tx>
            <c:strRef>
              <c:f>'Pivot Tables'!$E$1</c:f>
              <c:strCache>
                <c:ptCount val="1"/>
                <c:pt idx="0">
                  <c:v>Average Bonus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B-99EB-D84A-AAAE-A3B84AB4270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D-99EB-D84A-AAAE-A3B84AB4270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F-99EB-D84A-AAAE-A3B84AB4270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31-99EB-D84A-AAAE-A3B84AB4270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3-99EB-D84A-AAAE-A3B84AB4270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5-99EB-D84A-AAAE-A3B84AB4270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99EB-D84A-AAAE-A3B84AB4270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99EB-D84A-AAAE-A3B84AB4270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99EB-D84A-AAAE-A3B84AB4270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99EB-D84A-AAAE-A3B84AB427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Tables'!$B$2:$B$12</c:f>
              <c:strCache>
                <c:ptCount val="10"/>
                <c:pt idx="0">
                  <c:v>Customer Service</c:v>
                </c:pt>
                <c:pt idx="1">
                  <c:v>Finance</c:v>
                </c:pt>
                <c:pt idx="2">
                  <c:v>Human Resources</c:v>
                </c:pt>
                <c:pt idx="3">
                  <c:v>IT</c:v>
                </c:pt>
                <c:pt idx="4">
                  <c:v>Legal</c:v>
                </c:pt>
                <c:pt idx="5">
                  <c:v>Marketing</c:v>
                </c:pt>
                <c:pt idx="6">
                  <c:v>Operations</c:v>
                </c:pt>
                <c:pt idx="7">
                  <c:v>Outsource</c:v>
                </c:pt>
                <c:pt idx="8">
                  <c:v>Sales</c:v>
                </c:pt>
                <c:pt idx="9">
                  <c:v>Support</c:v>
                </c:pt>
              </c:strCache>
            </c:strRef>
          </c:cat>
          <c:val>
            <c:numRef>
              <c:f>'Pivot Tables'!$E$2:$E$12</c:f>
              <c:numCache>
                <c:formatCode>_-[$$-409]* #\ ##0.00_ ;_-[$$-409]* \-#\ ##0.00\ ;_-[$$-409]* "-"??_ ;_-@_ </c:formatCode>
                <c:ptCount val="10"/>
                <c:pt idx="0">
                  <c:v>3012.1951219512193</c:v>
                </c:pt>
                <c:pt idx="1">
                  <c:v>2790.3571428571427</c:v>
                </c:pt>
                <c:pt idx="2">
                  <c:v>3449.1071428571427</c:v>
                </c:pt>
                <c:pt idx="3">
                  <c:v>3742.5438596491226</c:v>
                </c:pt>
                <c:pt idx="4">
                  <c:v>2858.1367924528304</c:v>
                </c:pt>
                <c:pt idx="5">
                  <c:v>3252.1226415094338</c:v>
                </c:pt>
                <c:pt idx="6">
                  <c:v>3301.1538461538462</c:v>
                </c:pt>
                <c:pt idx="7">
                  <c:v>2769.1831683168316</c:v>
                </c:pt>
                <c:pt idx="8">
                  <c:v>3163.5922330097087</c:v>
                </c:pt>
                <c:pt idx="9">
                  <c:v>2276.9911504424781</c:v>
                </c:pt>
              </c:numCache>
            </c:numRef>
          </c:val>
          <c:extLst>
            <c:ext xmlns:c16="http://schemas.microsoft.com/office/drawing/2014/chart" uri="{C3380CC4-5D6E-409C-BE32-E72D297353CC}">
              <c16:uniqueId val="{0000003E-99EB-D84A-AAAE-A3B84AB42702}"/>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 Tables!Age and Gender Distribution</c:name>
    <c:fmtId val="2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400" b="1" i="0" u="none" strike="noStrike" baseline="0">
                <a:effectLst/>
                <a:latin typeface="Calibri" panose="020F0502020204030204" pitchFamily="34" charset="0"/>
                <a:cs typeface="Calibri" panose="020F0502020204030204" pitchFamily="34" charset="0"/>
              </a:rPr>
              <a:t>Employee Age &amp; Gender Distribution</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Tables'!$C$55:$C$56</c:f>
              <c:strCache>
                <c:ptCount val="1"/>
                <c:pt idx="0">
                  <c:v>Female</c:v>
                </c:pt>
              </c:strCache>
            </c:strRef>
          </c:tx>
          <c:spPr>
            <a:solidFill>
              <a:schemeClr val="accent5">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Tables'!$C$57:$C$60</c:f>
              <c:numCache>
                <c:formatCode>General</c:formatCode>
                <c:ptCount val="3"/>
                <c:pt idx="0">
                  <c:v>117</c:v>
                </c:pt>
                <c:pt idx="1">
                  <c:v>251</c:v>
                </c:pt>
                <c:pt idx="2">
                  <c:v>94</c:v>
                </c:pt>
              </c:numCache>
            </c:numRef>
          </c:val>
          <c:extLst>
            <c:ext xmlns:c16="http://schemas.microsoft.com/office/drawing/2014/chart" uri="{C3380CC4-5D6E-409C-BE32-E72D297353CC}">
              <c16:uniqueId val="{00000000-228E-C545-8D4E-8C851B852688}"/>
            </c:ext>
          </c:extLst>
        </c:ser>
        <c:ser>
          <c:idx val="1"/>
          <c:order val="1"/>
          <c:tx>
            <c:strRef>
              <c:f>'Pivot Tables'!$D$55:$D$56</c:f>
              <c:strCache>
                <c:ptCount val="1"/>
                <c:pt idx="0">
                  <c:v>Male</c:v>
                </c:pt>
              </c:strCache>
            </c:strRef>
          </c:tx>
          <c:spPr>
            <a:solidFill>
              <a:schemeClr val="accent1">
                <a:lumMod val="75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Tables'!$D$57:$D$60</c:f>
              <c:numCache>
                <c:formatCode>General</c:formatCode>
                <c:ptCount val="3"/>
                <c:pt idx="0">
                  <c:v>117</c:v>
                </c:pt>
                <c:pt idx="1">
                  <c:v>220</c:v>
                </c:pt>
                <c:pt idx="2">
                  <c:v>89</c:v>
                </c:pt>
              </c:numCache>
            </c:numRef>
          </c:val>
          <c:extLst>
            <c:ext xmlns:c16="http://schemas.microsoft.com/office/drawing/2014/chart" uri="{C3380CC4-5D6E-409C-BE32-E72D297353CC}">
              <c16:uniqueId val="{0000000A-228E-C545-8D4E-8C851B852688}"/>
            </c:ext>
          </c:extLst>
        </c:ser>
        <c:ser>
          <c:idx val="2"/>
          <c:order val="2"/>
          <c:tx>
            <c:strRef>
              <c:f>'Pivot Tables'!$E$55:$E$56</c:f>
              <c:strCache>
                <c:ptCount val="1"/>
                <c:pt idx="0">
                  <c:v>Not Specified</c:v>
                </c:pt>
              </c:strCache>
            </c:strRef>
          </c:tx>
          <c:spPr>
            <a:solidFill>
              <a:schemeClr val="bg2"/>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Tables'!$E$57:$E$60</c:f>
              <c:numCache>
                <c:formatCode>General</c:formatCode>
                <c:ptCount val="3"/>
                <c:pt idx="0">
                  <c:v>39</c:v>
                </c:pt>
                <c:pt idx="1">
                  <c:v>93</c:v>
                </c:pt>
                <c:pt idx="2">
                  <c:v>25</c:v>
                </c:pt>
              </c:numCache>
            </c:numRef>
          </c:val>
          <c:extLst>
            <c:ext xmlns:c16="http://schemas.microsoft.com/office/drawing/2014/chart" uri="{C3380CC4-5D6E-409C-BE32-E72D297353CC}">
              <c16:uniqueId val="{0000000B-228E-C545-8D4E-8C851B852688}"/>
            </c:ext>
          </c:extLst>
        </c:ser>
        <c:ser>
          <c:idx val="3"/>
          <c:order val="3"/>
          <c:tx>
            <c:strRef>
              <c:f>'Pivot Tables'!$F$55:$F$56</c:f>
              <c:strCache>
                <c:ptCount val="1"/>
                <c:pt idx="0">
                  <c:v>Other</c:v>
                </c:pt>
              </c:strCache>
            </c:strRef>
          </c:tx>
          <c:spPr>
            <a:solidFill>
              <a:schemeClr val="accent6">
                <a:lumMod val="50000"/>
              </a:schemeClr>
            </a:solidFill>
            <a:ln>
              <a:noFill/>
            </a:ln>
            <a:effectLst/>
          </c:spPr>
          <c:invertIfNegative val="0"/>
          <c:cat>
            <c:strRef>
              <c:f>'Pivot Tables'!$B$57:$B$60</c:f>
              <c:strCache>
                <c:ptCount val="3"/>
                <c:pt idx="0">
                  <c:v>Emerging Talent</c:v>
                </c:pt>
                <c:pt idx="1">
                  <c:v>Core Contributor</c:v>
                </c:pt>
                <c:pt idx="2">
                  <c:v>Established Expert</c:v>
                </c:pt>
              </c:strCache>
            </c:strRef>
          </c:cat>
          <c:val>
            <c:numRef>
              <c:f>'Pivot Tables'!$F$57:$F$60</c:f>
              <c:numCache>
                <c:formatCode>General</c:formatCode>
                <c:ptCount val="3"/>
                <c:pt idx="0">
                  <c:v>33</c:v>
                </c:pt>
                <c:pt idx="1">
                  <c:v>85</c:v>
                </c:pt>
                <c:pt idx="2">
                  <c:v>37</c:v>
                </c:pt>
              </c:numCache>
            </c:numRef>
          </c:val>
          <c:extLst>
            <c:ext xmlns:c16="http://schemas.microsoft.com/office/drawing/2014/chart" uri="{C3380CC4-5D6E-409C-BE32-E72D297353CC}">
              <c16:uniqueId val="{0000000C-228E-C545-8D4E-8C851B852688}"/>
            </c:ext>
          </c:extLst>
        </c:ser>
        <c:dLbls>
          <c:showLegendKey val="0"/>
          <c:showVal val="0"/>
          <c:showCatName val="0"/>
          <c:showSerName val="0"/>
          <c:showPercent val="0"/>
          <c:showBubbleSize val="0"/>
        </c:dLbls>
        <c:gapWidth val="219"/>
        <c:overlap val="-27"/>
        <c:axId val="1651549968"/>
        <c:axId val="1652301856"/>
      </c:barChart>
      <c:catAx>
        <c:axId val="16515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2301856"/>
        <c:crosses val="autoZero"/>
        <c:auto val="1"/>
        <c:lblAlgn val="ctr"/>
        <c:lblOffset val="100"/>
        <c:noMultiLvlLbl val="0"/>
      </c:catAx>
      <c:valAx>
        <c:axId val="165230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165154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800" b="1">
                <a:latin typeface="Calibri" panose="020F0502020204030204" pitchFamily="34" charset="0"/>
                <a:cs typeface="Calibri" panose="020F0502020204030204" pitchFamily="34" charset="0"/>
              </a:rPr>
              <a:t>Manager employee performace results</a:t>
            </a:r>
          </a:p>
        </c:rich>
      </c:tx>
      <c:layout>
        <c:manualLayout>
          <c:xMode val="edge"/>
          <c:yMode val="edge"/>
          <c:x val="0.20612284560975186"/>
          <c:y val="5.6518033765071377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A"/>
        </a:p>
      </c:txPr>
    </c:title>
    <c:autoTitleDeleted val="0"/>
    <c:plotArea>
      <c:layout>
        <c:manualLayout>
          <c:layoutTarget val="inner"/>
          <c:xMode val="edge"/>
          <c:yMode val="edge"/>
          <c:x val="0.11848830911654426"/>
          <c:y val="0.1698844415281423"/>
          <c:w val="0.63978855636591769"/>
          <c:h val="0.60692949839603383"/>
        </c:manualLayout>
      </c:layout>
      <c:barChart>
        <c:barDir val="col"/>
        <c:grouping val="clustered"/>
        <c:varyColors val="0"/>
        <c:ser>
          <c:idx val="0"/>
          <c:order val="0"/>
          <c:tx>
            <c:strRef>
              <c:f>'Pivot Tables'!$N$76:$N$77</c:f>
              <c:strCache>
                <c:ptCount val="2"/>
                <c:pt idx="0">
                  <c:v>Unsatisfactory Results</c:v>
                </c:pt>
                <c:pt idx="1">
                  <c:v>&lt;= Below Expectations</c:v>
                </c:pt>
              </c:strCache>
            </c:strRef>
          </c:tx>
          <c:spPr>
            <a:solidFill>
              <a:schemeClr val="accent5">
                <a:lumMod val="75000"/>
              </a:schemeClr>
            </a:solidFill>
            <a:ln>
              <a:noFill/>
            </a:ln>
            <a:effectLst/>
          </c:spPr>
          <c:invertIfNegative val="0"/>
          <c:cat>
            <c:strRef>
              <c:f>'Pivot Tables'!$M$78:$M$89</c:f>
              <c:strCache>
                <c:ptCount val="12"/>
                <c:pt idx="0">
                  <c:v>10</c:v>
                </c:pt>
                <c:pt idx="1">
                  <c:v>4</c:v>
                </c:pt>
                <c:pt idx="2">
                  <c:v>8</c:v>
                </c:pt>
                <c:pt idx="3">
                  <c:v>7</c:v>
                </c:pt>
                <c:pt idx="4">
                  <c:v>9</c:v>
                </c:pt>
                <c:pt idx="5">
                  <c:v>Grand Total</c:v>
                </c:pt>
                <c:pt idx="6">
                  <c:v>1</c:v>
                </c:pt>
                <c:pt idx="7">
                  <c:v>5</c:v>
                </c:pt>
                <c:pt idx="8">
                  <c:v>2</c:v>
                </c:pt>
                <c:pt idx="9">
                  <c:v>0</c:v>
                </c:pt>
                <c:pt idx="10">
                  <c:v>3</c:v>
                </c:pt>
                <c:pt idx="11">
                  <c:v>6</c:v>
                </c:pt>
              </c:strCache>
            </c:strRef>
          </c:cat>
          <c:val>
            <c:numRef>
              <c:f>'Pivot Tables'!$N$78:$N$89</c:f>
              <c:numCache>
                <c:formatCode>0.00%</c:formatCode>
                <c:ptCount val="12"/>
                <c:pt idx="0">
                  <c:v>0.39419999999999999</c:v>
                </c:pt>
                <c:pt idx="1">
                  <c:v>0.41049999999999998</c:v>
                </c:pt>
                <c:pt idx="2">
                  <c:v>0.42549999999999999</c:v>
                </c:pt>
                <c:pt idx="3">
                  <c:v>0.44</c:v>
                </c:pt>
                <c:pt idx="4">
                  <c:v>0.45</c:v>
                </c:pt>
                <c:pt idx="5">
                  <c:v>0.45250000000000001</c:v>
                </c:pt>
                <c:pt idx="6">
                  <c:v>0.45540000000000003</c:v>
                </c:pt>
                <c:pt idx="7">
                  <c:v>0.45540000000000003</c:v>
                </c:pt>
                <c:pt idx="8">
                  <c:v>0.46079999999999999</c:v>
                </c:pt>
                <c:pt idx="9">
                  <c:v>0.4824</c:v>
                </c:pt>
                <c:pt idx="10">
                  <c:v>0.4824</c:v>
                </c:pt>
                <c:pt idx="11">
                  <c:v>0.49480000000000002</c:v>
                </c:pt>
              </c:numCache>
            </c:numRef>
          </c:val>
          <c:extLst>
            <c:ext xmlns:c16="http://schemas.microsoft.com/office/drawing/2014/chart" uri="{C3380CC4-5D6E-409C-BE32-E72D297353CC}">
              <c16:uniqueId val="{00000000-6541-7447-9736-48F84EFA1CDD}"/>
            </c:ext>
          </c:extLst>
        </c:ser>
        <c:ser>
          <c:idx val="1"/>
          <c:order val="1"/>
          <c:tx>
            <c:strRef>
              <c:f>'Pivot Tables'!$O$76:$O$77</c:f>
              <c:strCache>
                <c:ptCount val="2"/>
                <c:pt idx="0">
                  <c:v>Satisfactory Results</c:v>
                </c:pt>
                <c:pt idx="1">
                  <c:v>&gt;= Meets Expectations</c:v>
                </c:pt>
              </c:strCache>
            </c:strRef>
          </c:tx>
          <c:spPr>
            <a:solidFill>
              <a:schemeClr val="accent3">
                <a:lumMod val="75000"/>
              </a:schemeClr>
            </a:solidFill>
            <a:ln>
              <a:noFill/>
            </a:ln>
            <a:effectLst/>
          </c:spPr>
          <c:invertIfNegative val="0"/>
          <c:cat>
            <c:strRef>
              <c:f>'Pivot Tables'!$M$78:$M$89</c:f>
              <c:strCache>
                <c:ptCount val="12"/>
                <c:pt idx="0">
                  <c:v>10</c:v>
                </c:pt>
                <c:pt idx="1">
                  <c:v>4</c:v>
                </c:pt>
                <c:pt idx="2">
                  <c:v>8</c:v>
                </c:pt>
                <c:pt idx="3">
                  <c:v>7</c:v>
                </c:pt>
                <c:pt idx="4">
                  <c:v>9</c:v>
                </c:pt>
                <c:pt idx="5">
                  <c:v>Grand Total</c:v>
                </c:pt>
                <c:pt idx="6">
                  <c:v>1</c:v>
                </c:pt>
                <c:pt idx="7">
                  <c:v>5</c:v>
                </c:pt>
                <c:pt idx="8">
                  <c:v>2</c:v>
                </c:pt>
                <c:pt idx="9">
                  <c:v>0</c:v>
                </c:pt>
                <c:pt idx="10">
                  <c:v>3</c:v>
                </c:pt>
                <c:pt idx="11">
                  <c:v>6</c:v>
                </c:pt>
              </c:strCache>
            </c:strRef>
          </c:cat>
          <c:val>
            <c:numRef>
              <c:f>'Pivot Tables'!$O$78:$O$89</c:f>
              <c:numCache>
                <c:formatCode>0.00%</c:formatCode>
                <c:ptCount val="12"/>
                <c:pt idx="0">
                  <c:v>0.60580000000000001</c:v>
                </c:pt>
                <c:pt idx="1">
                  <c:v>0.58950000000000002</c:v>
                </c:pt>
                <c:pt idx="2">
                  <c:v>0.57450000000000001</c:v>
                </c:pt>
                <c:pt idx="3">
                  <c:v>0.56000000000000005</c:v>
                </c:pt>
                <c:pt idx="4">
                  <c:v>0.55000000000000004</c:v>
                </c:pt>
                <c:pt idx="5">
                  <c:v>0.54749999999999999</c:v>
                </c:pt>
                <c:pt idx="6">
                  <c:v>0.54459999999999997</c:v>
                </c:pt>
                <c:pt idx="7">
                  <c:v>0.54459999999999997</c:v>
                </c:pt>
                <c:pt idx="8">
                  <c:v>0.53920000000000001</c:v>
                </c:pt>
                <c:pt idx="9">
                  <c:v>0.51759999999999995</c:v>
                </c:pt>
                <c:pt idx="10">
                  <c:v>0.51759999999999995</c:v>
                </c:pt>
                <c:pt idx="11">
                  <c:v>0.50519999999999998</c:v>
                </c:pt>
              </c:numCache>
            </c:numRef>
          </c:val>
          <c:extLst>
            <c:ext xmlns:c16="http://schemas.microsoft.com/office/drawing/2014/chart" uri="{C3380CC4-5D6E-409C-BE32-E72D297353CC}">
              <c16:uniqueId val="{00000001-6541-7447-9736-48F84EFA1CDD}"/>
            </c:ext>
          </c:extLst>
        </c:ser>
        <c:dLbls>
          <c:showLegendKey val="0"/>
          <c:showVal val="0"/>
          <c:showCatName val="0"/>
          <c:showSerName val="0"/>
          <c:showPercent val="0"/>
          <c:showBubbleSize val="0"/>
        </c:dLbls>
        <c:gapWidth val="219"/>
        <c:overlap val="-27"/>
        <c:axId val="552157583"/>
        <c:axId val="372110303"/>
      </c:barChart>
      <c:catAx>
        <c:axId val="5521575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de-AT" b="1"/>
                  <a:t>Manager</a:t>
                </a:r>
                <a:r>
                  <a:rPr lang="de-AT" b="1" baseline="0"/>
                  <a:t> ID</a:t>
                </a:r>
                <a:endParaRPr lang="en-US" b="1"/>
              </a:p>
            </c:rich>
          </c:tx>
          <c:layout>
            <c:manualLayout>
              <c:xMode val="edge"/>
              <c:yMode val="edge"/>
              <c:x val="0.38010853399795219"/>
              <c:y val="0.8845833333333333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372110303"/>
        <c:crosses val="autoZero"/>
        <c:auto val="1"/>
        <c:lblAlgn val="ctr"/>
        <c:lblOffset val="100"/>
        <c:noMultiLvlLbl val="0"/>
      </c:catAx>
      <c:valAx>
        <c:axId val="372110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crossAx val="552157583"/>
        <c:crosses val="autoZero"/>
        <c:crossBetween val="between"/>
      </c:valAx>
      <c:spPr>
        <a:noFill/>
        <a:ln>
          <a:noFill/>
        </a:ln>
        <a:effectLst/>
      </c:spPr>
    </c:plotArea>
    <c:legend>
      <c:legendPos val="r"/>
      <c:layout>
        <c:manualLayout>
          <c:xMode val="edge"/>
          <c:yMode val="edge"/>
          <c:x val="0.78659627907399465"/>
          <c:y val="0.21804206765820938"/>
          <c:w val="0.21340372340986982"/>
          <c:h val="0.507224705831788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A"/>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500</xdr:colOff>
      <xdr:row>53</xdr:row>
      <xdr:rowOff>163326</xdr:rowOff>
    </xdr:from>
    <xdr:to>
      <xdr:col>12</xdr:col>
      <xdr:colOff>361135</xdr:colOff>
      <xdr:row>63</xdr:row>
      <xdr:rowOff>90714</xdr:rowOff>
    </xdr:to>
    <xdr:graphicFrame macro="">
      <xdr:nvGraphicFramePr>
        <xdr:cNvPr id="13" name="Chart 12">
          <a:extLst>
            <a:ext uri="{FF2B5EF4-FFF2-40B4-BE49-F238E27FC236}">
              <a16:creationId xmlns:a16="http://schemas.microsoft.com/office/drawing/2014/main" id="{EDC3120F-F07A-B332-9637-B6B4D1D90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2466</xdr:colOff>
      <xdr:row>74</xdr:row>
      <xdr:rowOff>160004</xdr:rowOff>
    </xdr:from>
    <xdr:to>
      <xdr:col>22</xdr:col>
      <xdr:colOff>630497</xdr:colOff>
      <xdr:row>89</xdr:row>
      <xdr:rowOff>30480</xdr:rowOff>
    </xdr:to>
    <xdr:graphicFrame macro="">
      <xdr:nvGraphicFramePr>
        <xdr:cNvPr id="5" name="Chart 4">
          <a:extLst>
            <a:ext uri="{FF2B5EF4-FFF2-40B4-BE49-F238E27FC236}">
              <a16:creationId xmlns:a16="http://schemas.microsoft.com/office/drawing/2014/main" id="{CA6B3921-3D2F-242F-BD7A-13EE59102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5659</xdr:colOff>
      <xdr:row>22</xdr:row>
      <xdr:rowOff>14272</xdr:rowOff>
    </xdr:from>
    <xdr:to>
      <xdr:col>20</xdr:col>
      <xdr:colOff>856074</xdr:colOff>
      <xdr:row>36</xdr:row>
      <xdr:rowOff>131704</xdr:rowOff>
    </xdr:to>
    <xdr:graphicFrame macro="">
      <xdr:nvGraphicFramePr>
        <xdr:cNvPr id="6" name="Chart 5">
          <a:extLst>
            <a:ext uri="{FF2B5EF4-FFF2-40B4-BE49-F238E27FC236}">
              <a16:creationId xmlns:a16="http://schemas.microsoft.com/office/drawing/2014/main" id="{B3FE95FB-6E37-E563-B485-41FC9ADD0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832554</xdr:colOff>
      <xdr:row>0</xdr:row>
      <xdr:rowOff>65852</xdr:rowOff>
    </xdr:from>
    <xdr:to>
      <xdr:col>10</xdr:col>
      <xdr:colOff>1201964</xdr:colOff>
      <xdr:row>17</xdr:row>
      <xdr:rowOff>45357</xdr:rowOff>
    </xdr:to>
    <xdr:graphicFrame macro="">
      <xdr:nvGraphicFramePr>
        <xdr:cNvPr id="11" name="Chart 10">
          <a:extLst>
            <a:ext uri="{FF2B5EF4-FFF2-40B4-BE49-F238E27FC236}">
              <a16:creationId xmlns:a16="http://schemas.microsoft.com/office/drawing/2014/main" id="{9CB01A79-518C-26DC-6331-6AF32564A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378772</xdr:colOff>
      <xdr:row>10</xdr:row>
      <xdr:rowOff>23618</xdr:rowOff>
    </xdr:from>
    <xdr:to>
      <xdr:col>20</xdr:col>
      <xdr:colOff>55702</xdr:colOff>
      <xdr:row>30</xdr:row>
      <xdr:rowOff>33421</xdr:rowOff>
    </xdr:to>
    <xdr:graphicFrame macro="">
      <xdr:nvGraphicFramePr>
        <xdr:cNvPr id="4" name="Chart 3">
          <a:extLst>
            <a:ext uri="{FF2B5EF4-FFF2-40B4-BE49-F238E27FC236}">
              <a16:creationId xmlns:a16="http://schemas.microsoft.com/office/drawing/2014/main" id="{DFB25159-4DB0-B44C-9925-8BA1069DD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214786</xdr:colOff>
      <xdr:row>10</xdr:row>
      <xdr:rowOff>25179</xdr:rowOff>
    </xdr:from>
    <xdr:to>
      <xdr:col>9</xdr:col>
      <xdr:colOff>394766</xdr:colOff>
      <xdr:row>32</xdr:row>
      <xdr:rowOff>155966</xdr:rowOff>
    </xdr:to>
    <xdr:graphicFrame macro="">
      <xdr:nvGraphicFramePr>
        <xdr:cNvPr id="5" name="Chart 4">
          <a:extLst>
            <a:ext uri="{FF2B5EF4-FFF2-40B4-BE49-F238E27FC236}">
              <a16:creationId xmlns:a16="http://schemas.microsoft.com/office/drawing/2014/main" id="{23367611-B4B1-1A4A-8D88-FE18F527CC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222805</xdr:colOff>
      <xdr:row>32</xdr:row>
      <xdr:rowOff>136581</xdr:rowOff>
    </xdr:from>
    <xdr:to>
      <xdr:col>9</xdr:col>
      <xdr:colOff>396146</xdr:colOff>
      <xdr:row>48</xdr:row>
      <xdr:rowOff>11651</xdr:rowOff>
    </xdr:to>
    <xdr:graphicFrame macro="">
      <xdr:nvGraphicFramePr>
        <xdr:cNvPr id="6" name="Chart 5">
          <a:extLst>
            <a:ext uri="{FF2B5EF4-FFF2-40B4-BE49-F238E27FC236}">
              <a16:creationId xmlns:a16="http://schemas.microsoft.com/office/drawing/2014/main" id="{379FECC8-6357-3F49-8E46-D20B39F86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22282</xdr:colOff>
      <xdr:row>30</xdr:row>
      <xdr:rowOff>44561</xdr:rowOff>
    </xdr:from>
    <xdr:to>
      <xdr:col>2</xdr:col>
      <xdr:colOff>202310</xdr:colOff>
      <xdr:row>38</xdr:row>
      <xdr:rowOff>11140</xdr:rowOff>
    </xdr:to>
    <mc:AlternateContent xmlns:mc="http://schemas.openxmlformats.org/markup-compatibility/2006" xmlns:a14="http://schemas.microsoft.com/office/drawing/2010/main">
      <mc:Choice Requires="a14">
        <xdr:graphicFrame macro="">
          <xdr:nvGraphicFramePr>
            <xdr:cNvPr id="8" name="Age Range">
              <a:extLst>
                <a:ext uri="{FF2B5EF4-FFF2-40B4-BE49-F238E27FC236}">
                  <a16:creationId xmlns:a16="http://schemas.microsoft.com/office/drawing/2014/main" id="{3735B55B-F166-AD77-0BE0-CEA45B90237B}"/>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22282" y="5057719"/>
              <a:ext cx="1828800" cy="1303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21836</xdr:colOff>
      <xdr:row>10</xdr:row>
      <xdr:rowOff>32083</xdr:rowOff>
    </xdr:from>
    <xdr:to>
      <xdr:col>2</xdr:col>
      <xdr:colOff>201864</xdr:colOff>
      <xdr:row>30</xdr:row>
      <xdr:rowOff>55701</xdr:rowOff>
    </xdr:to>
    <mc:AlternateContent xmlns:mc="http://schemas.openxmlformats.org/markup-compatibility/2006" xmlns:a14="http://schemas.microsoft.com/office/drawing/2010/main">
      <mc:Choice Requires="a14">
        <xdr:graphicFrame macro="">
          <xdr:nvGraphicFramePr>
            <xdr:cNvPr id="9" name="Department">
              <a:extLst>
                <a:ext uri="{FF2B5EF4-FFF2-40B4-BE49-F238E27FC236}">
                  <a16:creationId xmlns:a16="http://schemas.microsoft.com/office/drawing/2014/main" id="{16198148-D939-57BE-DA3A-33A494CBFE5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1836" y="1703136"/>
              <a:ext cx="1828800" cy="3365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58821</xdr:colOff>
      <xdr:row>10</xdr:row>
      <xdr:rowOff>13369</xdr:rowOff>
    </xdr:from>
    <xdr:to>
      <xdr:col>23</xdr:col>
      <xdr:colOff>11140</xdr:colOff>
      <xdr:row>48</xdr:row>
      <xdr:rowOff>1</xdr:rowOff>
    </xdr:to>
    <mc:AlternateContent xmlns:mc="http://schemas.openxmlformats.org/markup-compatibility/2006" xmlns:a14="http://schemas.microsoft.com/office/drawing/2010/main">
      <mc:Choice Requires="a14">
        <xdr:graphicFrame macro="">
          <xdr:nvGraphicFramePr>
            <xdr:cNvPr id="10" name="Job Title">
              <a:extLst>
                <a:ext uri="{FF2B5EF4-FFF2-40B4-BE49-F238E27FC236}">
                  <a16:creationId xmlns:a16="http://schemas.microsoft.com/office/drawing/2014/main" id="{928CCF6F-8DA7-0E61-BF5D-1BAFAFABB631}"/>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mlns="">
        <xdr:sp macro="" textlink="">
          <xdr:nvSpPr>
            <xdr:cNvPr id="0" name=""/>
            <xdr:cNvSpPr>
              <a:spLocks noTextEdit="1"/>
            </xdr:cNvSpPr>
          </xdr:nvSpPr>
          <xdr:spPr>
            <a:xfrm>
              <a:off x="16546540" y="1684420"/>
              <a:ext cx="2425477" cy="6358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22281</xdr:colOff>
      <xdr:row>38</xdr:row>
      <xdr:rowOff>44562</xdr:rowOff>
    </xdr:from>
    <xdr:to>
      <xdr:col>2</xdr:col>
      <xdr:colOff>202309</xdr:colOff>
      <xdr:row>48</xdr:row>
      <xdr:rowOff>11651</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8B36659B-CA35-BBFB-E0A1-CCF22F170B1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281" y="6394562"/>
              <a:ext cx="1828800" cy="1659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396147</xdr:colOff>
      <xdr:row>30</xdr:row>
      <xdr:rowOff>34955</xdr:rowOff>
    </xdr:from>
    <xdr:to>
      <xdr:col>20</xdr:col>
      <xdr:colOff>58257</xdr:colOff>
      <xdr:row>48</xdr:row>
      <xdr:rowOff>11651</xdr:rowOff>
    </xdr:to>
    <xdr:graphicFrame macro="">
      <xdr:nvGraphicFramePr>
        <xdr:cNvPr id="2" name="Chart 1">
          <a:extLst>
            <a:ext uri="{FF2B5EF4-FFF2-40B4-BE49-F238E27FC236}">
              <a16:creationId xmlns:a16="http://schemas.microsoft.com/office/drawing/2014/main" id="{E490F3DC-0F5A-A842-8DDB-FDDFD4F7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60.793586805557" createdVersion="8" refreshedVersion="8" minRefreshableVersion="3" recordCount="1200" xr:uid="{13ABA4F9-BFF1-D149-BDA9-2D78590CFFB1}">
  <cacheSource type="worksheet">
    <worksheetSource ref="A2:V1202" sheet="cleaned"/>
  </cacheSource>
  <cacheFields count="22">
    <cacheField name="Employee ID" numFmtId="0">
      <sharedItems containsSemiMixedTypes="0" containsString="0" containsNumber="1" containsInteger="1" minValue="1" maxValue="1200" count="12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sharedItems>
    </cacheField>
    <cacheField name="Name" numFmtId="49">
      <sharedItems/>
    </cacheField>
    <cacheField name="Age" numFmtId="1">
      <sharedItems containsSemiMixedTypes="0" containsString="0" containsNumber="1" containsInteger="1" minValue="18" maxValue="65"/>
    </cacheField>
    <cacheField name="Age Range" numFmtId="1">
      <sharedItems count="3">
        <s v="Emerging Talent"/>
        <s v="Core Contributor"/>
        <s v="Established Expert"/>
      </sharedItems>
    </cacheField>
    <cacheField name="Gender" numFmtId="0">
      <sharedItems count="4">
        <s v="Male"/>
        <s v="Not Specified"/>
        <s v="Female"/>
        <s v="Other"/>
      </sharedItems>
    </cacheField>
    <cacheField name="Email" numFmtId="49">
      <sharedItems/>
    </cacheField>
    <cacheField name="Department" numFmtId="0">
      <sharedItems count="10">
        <s v="Customer Service"/>
        <s v="Operations"/>
        <s v="IT"/>
        <s v="Support"/>
        <s v="Finance"/>
        <s v="Sales"/>
        <s v="Outsource"/>
        <s v="Human Resources"/>
        <s v="Legal"/>
        <s v="Marketing"/>
      </sharedItems>
    </cacheField>
    <cacheField name="Job Title" numFmtId="0">
      <sharedItems count="22">
        <s v="Financial Analyst"/>
        <s v="Marketing Coordinator"/>
        <s v="Operations Manager II"/>
        <s v="Business Development Manager"/>
        <s v="Sales Representative"/>
        <s v="Systems Administrator"/>
        <s v="Software Engineer II"/>
        <s v="Project Manager II"/>
        <s v="Operations Manager"/>
        <s v="Software Engineer"/>
        <s v="Customer Support"/>
        <s v="Data Analyst"/>
        <s v="Project Manager"/>
        <s v="Systems Administrator II"/>
        <s v="HR Specialist"/>
        <s v="HR Specialist II"/>
        <s v="Data Analyst II"/>
        <s v="Sales Representative II"/>
        <s v="Business Development Manager II"/>
        <s v="Customer Support II"/>
        <s v="Marketing Coordinator II"/>
        <s v="Financial Analyst II"/>
      </sharedItems>
    </cacheField>
    <cacheField name="Manager ID" numFmtId="1">
      <sharedItems containsSemiMixedTypes="0" containsString="0" containsNumber="1" containsInteger="1" minValue="0" maxValue="10" count="11">
        <n v="0"/>
        <n v="2"/>
        <n v="1"/>
        <n v="5"/>
        <n v="8"/>
        <n v="6"/>
        <n v="9"/>
        <n v="7"/>
        <n v="4"/>
        <n v="3"/>
        <n v="10"/>
      </sharedItems>
    </cacheField>
    <cacheField name="Performance Score" numFmtId="165">
      <sharedItems containsSemiMixedTypes="0" containsString="0" containsNumber="1" minValue="1" maxValue="5.5"/>
    </cacheField>
    <cacheField name="Remarks" numFmtId="165">
      <sharedItems count="5">
        <s v="Exceeds Expectations"/>
        <s v="Outstanding Performance"/>
        <s v="Meets Expectations"/>
        <s v="Below Expectations"/>
        <s v="Needs Significant Improvement"/>
      </sharedItems>
    </cacheField>
    <cacheField name="Original Salary" numFmtId="167">
      <sharedItems containsSemiMixedTypes="0" containsString="0" containsNumber="1" containsInteger="1" minValue="1174" maxValue="149549"/>
    </cacheField>
    <cacheField name="Performance Adjusted Salary" numFmtId="167">
      <sharedItems containsSemiMixedTypes="0" containsString="0" containsNumber="1" minValue="15000" maxValue="289084.32000000007"/>
    </cacheField>
    <cacheField name="Salary Range" numFmtId="165">
      <sharedItems/>
    </cacheField>
    <cacheField name="Original Bonus" numFmtId="168">
      <sharedItems containsMixedTypes="1" containsNumber="1" containsInteger="1" minValue="102" maxValue="19960" count="1043">
        <n v="9959"/>
        <n v="1608"/>
        <n v="2555"/>
        <s v=" No Bonus "/>
        <n v="12111"/>
        <n v="8212"/>
        <n v="12582"/>
        <n v="19213"/>
        <n v="17837"/>
        <n v="14719"/>
        <n v="10720"/>
        <n v="11466"/>
        <n v="12349"/>
        <n v="1469"/>
        <n v="1381"/>
        <n v="13077"/>
        <n v="1258"/>
        <n v="5734"/>
        <n v="4103"/>
        <n v="17081"/>
        <n v="3968"/>
        <n v="3977"/>
        <n v="4689"/>
        <n v="19203"/>
        <n v="14079"/>
        <n v="13594"/>
        <n v="10573"/>
        <n v="1340"/>
        <n v="6475"/>
        <n v="14061"/>
        <n v="14477"/>
        <n v="6699"/>
        <n v="12218"/>
        <n v="4819"/>
        <n v="1478"/>
        <n v="13738"/>
        <n v="10241"/>
        <n v="10756"/>
        <n v="13094"/>
        <n v="12466"/>
        <n v="16264"/>
        <n v="18463"/>
        <n v="5140"/>
        <n v="9263"/>
        <n v="14666"/>
        <n v="3572"/>
        <n v="17643"/>
        <n v="5213"/>
        <n v="5772"/>
        <n v="6833"/>
        <n v="11087"/>
        <n v="5593"/>
        <n v="8225"/>
        <n v="2791"/>
        <n v="3829"/>
        <n v="1777"/>
        <n v="17819"/>
        <n v="1905"/>
        <n v="16882"/>
        <n v="13784"/>
        <n v="12850"/>
        <n v="6659"/>
        <n v="16856"/>
        <n v="9258"/>
        <n v="8151"/>
        <n v="3779"/>
        <n v="17610"/>
        <n v="18637"/>
        <n v="788"/>
        <n v="14830"/>
        <n v="7000"/>
        <n v="7948"/>
        <n v="4257"/>
        <n v="19509"/>
        <n v="18656"/>
        <n v="18082"/>
        <n v="11032"/>
        <n v="17505"/>
        <n v="14755"/>
        <n v="9447"/>
        <n v="1093"/>
        <n v="10843"/>
        <n v="14327"/>
        <n v="5767"/>
        <n v="17187"/>
        <n v="18922"/>
        <n v="11362"/>
        <n v="19592"/>
        <n v="6408"/>
        <n v="13597"/>
        <n v="3948"/>
        <n v="16450"/>
        <n v="7932"/>
        <n v="3414"/>
        <n v="15669"/>
        <n v="9757"/>
        <n v="4441"/>
        <n v="7898"/>
        <n v="9102"/>
        <n v="7925"/>
        <n v="11703"/>
        <n v="1476"/>
        <n v="10598"/>
        <n v="18770"/>
        <n v="846"/>
        <n v="8285"/>
        <n v="18180"/>
        <n v="13815"/>
        <n v="15331"/>
        <n v="18178"/>
        <n v="14311"/>
        <n v="4930"/>
        <n v="7274"/>
        <n v="13870"/>
        <n v="4566"/>
        <n v="10423"/>
        <n v="4052"/>
        <n v="14784"/>
        <n v="11856"/>
        <n v="6990"/>
        <n v="3437"/>
        <n v="11995"/>
        <n v="14284"/>
        <n v="7661"/>
        <n v="17338"/>
        <n v="6264"/>
        <n v="16161"/>
        <n v="2429"/>
        <n v="6528"/>
        <n v="5598"/>
        <n v="17982"/>
        <n v="12943"/>
        <n v="16466"/>
        <n v="2272"/>
        <n v="4247"/>
        <n v="685"/>
        <n v="16804"/>
        <n v="10729"/>
        <n v="8381"/>
        <n v="19489"/>
        <n v="19308"/>
        <n v="4082"/>
        <n v="5046"/>
        <n v="3192"/>
        <n v="8062"/>
        <n v="12516"/>
        <n v="10100"/>
        <n v="15434"/>
        <n v="2843"/>
        <n v="17199"/>
        <n v="12420"/>
        <n v="4170"/>
        <n v="10593"/>
        <n v="10559"/>
        <n v="10636"/>
        <n v="4881"/>
        <n v="12797"/>
        <n v="18513"/>
        <n v="15722"/>
        <n v="19273"/>
        <n v="14652"/>
        <n v="16492"/>
        <n v="11984"/>
        <n v="16613"/>
        <n v="9093"/>
        <n v="227"/>
        <n v="13580"/>
        <n v="14912"/>
        <n v="7386"/>
        <n v="16880"/>
        <n v="11547"/>
        <n v="2246"/>
        <n v="2250"/>
        <n v="18536"/>
        <n v="15609"/>
        <n v="17234"/>
        <n v="19188"/>
        <n v="10661"/>
        <n v="8848"/>
        <n v="4084"/>
        <n v="8200"/>
        <n v="16810"/>
        <n v="4131"/>
        <n v="8681"/>
        <n v="19846"/>
        <n v="8613"/>
        <n v="19468"/>
        <n v="13302"/>
        <n v="4956"/>
        <n v="2054"/>
        <n v="6777"/>
        <n v="6814"/>
        <n v="19856"/>
        <n v="1547"/>
        <n v="19187"/>
        <n v="11177"/>
        <n v="14226"/>
        <n v="5493"/>
        <n v="15218"/>
        <n v="2909"/>
        <n v="14447"/>
        <n v="3282"/>
        <n v="3933"/>
        <n v="13294"/>
        <n v="9352"/>
        <n v="2480"/>
        <n v="11444"/>
        <n v="18151"/>
        <n v="9804"/>
        <n v="12659"/>
        <n v="6455"/>
        <n v="17188"/>
        <n v="11663"/>
        <n v="3998"/>
        <n v="18110"/>
        <n v="11979"/>
        <n v="3677"/>
        <n v="10206"/>
        <n v="3571"/>
        <n v="14787"/>
        <n v="19725"/>
        <n v="9232"/>
        <n v="1502"/>
        <n v="4762"/>
        <n v="15099"/>
        <n v="10492"/>
        <n v="1156"/>
        <n v="6958"/>
        <n v="19943"/>
        <n v="9446"/>
        <n v="14577"/>
        <n v="14507"/>
        <n v="19839"/>
        <n v="6046"/>
        <n v="6327"/>
        <n v="18698"/>
        <n v="15379"/>
        <n v="7115"/>
        <n v="6277"/>
        <n v="15788"/>
        <n v="18946"/>
        <n v="18433"/>
        <n v="11412"/>
        <n v="2174"/>
        <n v="9064"/>
        <n v="7255"/>
        <n v="14824"/>
        <n v="9733"/>
        <n v="306"/>
        <n v="18705"/>
        <n v="13428"/>
        <n v="369"/>
        <n v="6770"/>
        <n v="12773"/>
        <n v="1543"/>
        <n v="15266"/>
        <n v="12826"/>
        <n v="7837"/>
        <n v="17510"/>
        <n v="13366"/>
        <n v="11429"/>
        <n v="17519"/>
        <n v="1934"/>
        <n v="12504"/>
        <n v="18042"/>
        <n v="11806"/>
        <n v="18425"/>
        <n v="7069"/>
        <n v="18088"/>
        <n v="17026"/>
        <n v="13134"/>
        <n v="3854"/>
        <n v="5054"/>
        <n v="7216"/>
        <n v="17302"/>
        <n v="2565"/>
        <n v="17471"/>
        <n v="12872"/>
        <n v="15900"/>
        <n v="12202"/>
        <n v="8143"/>
        <n v="17350"/>
        <n v="9877"/>
        <n v="15480"/>
        <n v="18999"/>
        <n v="5770"/>
        <n v="5196"/>
        <n v="19578"/>
        <n v="11832"/>
        <n v="7699"/>
        <n v="19697"/>
        <n v="12852"/>
        <n v="11179"/>
        <n v="12048"/>
        <n v="10106"/>
        <n v="8283"/>
        <n v="5626"/>
        <n v="19945"/>
        <n v="2074"/>
        <n v="9734"/>
        <n v="10596"/>
        <n v="16892"/>
        <n v="7961"/>
        <n v="1500"/>
        <n v="2781"/>
        <n v="6146"/>
        <n v="1836"/>
        <n v="10903"/>
        <n v="5401"/>
        <n v="15791"/>
        <n v="13995"/>
        <n v="8573"/>
        <n v="2463"/>
        <n v="4838"/>
        <n v="18533"/>
        <n v="4776"/>
        <n v="2290"/>
        <n v="9160"/>
        <n v="3372"/>
        <n v="4428"/>
        <n v="9941"/>
        <n v="993"/>
        <n v="17455"/>
        <n v="16566"/>
        <n v="14620"/>
        <n v="19887"/>
        <n v="12388"/>
        <n v="5838"/>
        <n v="17613"/>
        <n v="7705"/>
        <n v="19111"/>
        <n v="5224"/>
        <n v="2062"/>
        <n v="2100"/>
        <n v="3635"/>
        <n v="1481"/>
        <n v="10403"/>
        <n v="1981"/>
        <n v="19120"/>
        <n v="15864"/>
        <n v="9199"/>
        <n v="10401"/>
        <n v="6141"/>
        <n v="19040"/>
        <n v="8720"/>
        <n v="1876"/>
        <n v="14699"/>
        <n v="14476"/>
        <n v="10535"/>
        <n v="14429"/>
        <n v="4140"/>
        <n v="4824"/>
        <n v="18120"/>
        <n v="9128"/>
        <n v="8645"/>
        <n v="4618"/>
        <n v="11942"/>
        <n v="9548"/>
        <n v="19638"/>
        <n v="9968"/>
        <n v="7996"/>
        <n v="11975"/>
        <n v="11449"/>
        <n v="9174"/>
        <n v="16542"/>
        <n v="5892"/>
        <n v="17429"/>
        <n v="7587"/>
        <n v="10346"/>
        <n v="5563"/>
        <n v="10168"/>
        <n v="18297"/>
        <n v="1938"/>
        <n v="10779"/>
        <n v="9427"/>
        <n v="19079"/>
        <n v="1846"/>
        <n v="10161"/>
        <n v="2474"/>
        <n v="18984"/>
        <n v="4662"/>
        <n v="13374"/>
        <n v="10186"/>
        <n v="6278"/>
        <n v="2207"/>
        <n v="2402"/>
        <n v="19351"/>
        <n v="4519"/>
        <n v="5638"/>
        <n v="18247"/>
        <n v="3903"/>
        <n v="1744"/>
        <n v="16342"/>
        <n v="6524"/>
        <n v="18059"/>
        <n v="17082"/>
        <n v="12211"/>
        <n v="10503"/>
        <n v="6557"/>
        <n v="11908"/>
        <n v="2408"/>
        <n v="7263"/>
        <n v="10850"/>
        <n v="5729"/>
        <n v="18768"/>
        <n v="3696"/>
        <n v="6112"/>
        <n v="19898"/>
        <n v="3896"/>
        <n v="11989"/>
        <n v="9308"/>
        <n v="14382"/>
        <n v="10878"/>
        <n v="7210"/>
        <n v="12848"/>
        <n v="17842"/>
        <n v="11415"/>
        <n v="18255"/>
        <n v="4957"/>
        <n v="14459"/>
        <n v="18861"/>
        <n v="9314"/>
        <n v="19669"/>
        <n v="7246"/>
        <n v="5065"/>
        <n v="9711"/>
        <n v="7264"/>
        <n v="7905"/>
        <n v="16631"/>
        <n v="12696"/>
        <n v="2607"/>
        <n v="13939"/>
        <n v="9541"/>
        <n v="13193"/>
        <n v="13283"/>
        <n v="19847"/>
        <n v="15200"/>
        <n v="12846"/>
        <n v="2816"/>
        <n v="7728"/>
        <n v="3651"/>
        <n v="15981"/>
        <n v="10201"/>
        <n v="3967"/>
        <n v="14634"/>
        <n v="11737"/>
        <n v="17902"/>
        <n v="4057"/>
        <n v="2732"/>
        <n v="7627"/>
        <n v="8125"/>
        <n v="1661"/>
        <n v="2699"/>
        <n v="14651"/>
        <n v="11913"/>
        <n v="10719"/>
        <n v="10083"/>
        <n v="12816"/>
        <n v="2726"/>
        <n v="7543"/>
        <n v="9827"/>
        <n v="19763"/>
        <n v="19659"/>
        <n v="19279"/>
        <n v="12429"/>
        <n v="13921"/>
        <n v="11506"/>
        <n v="1020"/>
        <n v="3979"/>
        <n v="16239"/>
        <n v="5028"/>
        <n v="11968"/>
        <n v="19960"/>
        <n v="5559"/>
        <n v="3800"/>
        <n v="19336"/>
        <n v="18966"/>
        <n v="13840"/>
        <n v="11418"/>
        <n v="2134"/>
        <n v="13056"/>
        <n v="6482"/>
        <n v="13799"/>
        <n v="5015"/>
        <n v="8181"/>
        <n v="10907"/>
        <n v="7302"/>
        <n v="16798"/>
        <n v="5245"/>
        <n v="4561"/>
        <n v="15127"/>
        <n v="19708"/>
        <n v="15056"/>
        <n v="3351"/>
        <n v="6385"/>
        <n v="10343"/>
        <n v="3149"/>
        <n v="2201"/>
        <n v="18332"/>
        <n v="16323"/>
        <n v="19065"/>
        <n v="13816"/>
        <n v="12187"/>
        <n v="5974"/>
        <n v="15886"/>
        <n v="7374"/>
        <n v="2410"/>
        <n v="19552"/>
        <n v="3313"/>
        <n v="12712"/>
        <n v="12628"/>
        <n v="3021"/>
        <n v="17284"/>
        <n v="18589"/>
        <n v="9498"/>
        <n v="7889"/>
        <n v="1540"/>
        <n v="1552"/>
        <n v="8937"/>
        <n v="10576"/>
        <n v="1355"/>
        <n v="8722"/>
        <n v="2192"/>
        <n v="5222"/>
        <n v="19684"/>
        <n v="9267"/>
        <n v="17786"/>
        <n v="18898"/>
        <n v="4066"/>
        <n v="7061"/>
        <n v="9557"/>
        <n v="3427"/>
        <n v="1643"/>
        <n v="4346"/>
        <n v="1077"/>
        <n v="16556"/>
        <n v="8924"/>
        <n v="18039"/>
        <n v="1162"/>
        <n v="11144"/>
        <n v="17236"/>
        <n v="12071"/>
        <n v="19250"/>
        <n v="3715"/>
        <n v="17585"/>
        <n v="10138"/>
        <n v="7941"/>
        <n v="10249"/>
        <n v="11590"/>
        <n v="17940"/>
        <n v="16040"/>
        <n v="11366"/>
        <n v="11150"/>
        <n v="10761"/>
        <n v="4803"/>
        <n v="19755"/>
        <n v="11774"/>
        <n v="16458"/>
        <n v="7344"/>
        <n v="19652"/>
        <n v="19863"/>
        <n v="19543"/>
        <n v="6541"/>
        <n v="9245"/>
        <n v="7820"/>
        <n v="6043"/>
        <n v="13012"/>
        <n v="4912"/>
        <n v="8400"/>
        <n v="19678"/>
        <n v="15559"/>
        <n v="3859"/>
        <n v="17653"/>
        <n v="11866"/>
        <n v="17961"/>
        <n v="1692"/>
        <n v="2517"/>
        <n v="16086"/>
        <n v="1895"/>
        <n v="14698"/>
        <n v="14376"/>
        <n v="13532"/>
        <n v="7196"/>
        <n v="4933"/>
        <n v="6469"/>
        <n v="1269"/>
        <n v="9906"/>
        <n v="4676"/>
        <n v="8180"/>
        <n v="3381"/>
        <n v="3051"/>
        <n v="16057"/>
        <n v="6746"/>
        <n v="11166"/>
        <n v="19484"/>
        <n v="13102"/>
        <n v="2900"/>
        <n v="7636"/>
        <n v="7491"/>
        <n v="7499"/>
        <n v="4755"/>
        <n v="8192"/>
        <n v="8874"/>
        <n v="12601"/>
        <n v="7534"/>
        <n v="17057"/>
        <n v="9893"/>
        <n v="10459"/>
        <n v="11109"/>
        <n v="1580"/>
        <n v="6163"/>
        <n v="17973"/>
        <n v="14509"/>
        <n v="4365"/>
        <n v="2964"/>
        <n v="9366"/>
        <n v="6680"/>
        <n v="18033"/>
        <n v="4695"/>
        <n v="14342"/>
        <n v="17412"/>
        <n v="10438"/>
        <n v="9465"/>
        <n v="9833"/>
        <n v="15956"/>
        <n v="14099"/>
        <n v="10571"/>
        <n v="18064"/>
        <n v="14899"/>
        <n v="6203"/>
        <n v="1096"/>
        <n v="12333"/>
        <n v="1211"/>
        <n v="6057"/>
        <n v="6736"/>
        <n v="14936"/>
        <n v="13529"/>
        <n v="10073"/>
        <n v="5708"/>
        <n v="18854"/>
        <n v="12740"/>
        <n v="17221"/>
        <n v="7128"/>
        <n v="15999"/>
        <n v="8260"/>
        <n v="5625"/>
        <n v="10034"/>
        <n v="15618"/>
        <n v="5620"/>
        <n v="1525"/>
        <n v="2540"/>
        <n v="9994"/>
        <n v="8946"/>
        <n v="2007"/>
        <n v="5686"/>
        <n v="4552"/>
        <n v="17083"/>
        <n v="13974"/>
        <n v="14902"/>
        <n v="14565"/>
        <n v="8244"/>
        <n v="3811"/>
        <n v="8549"/>
        <n v="7153"/>
        <n v="10335"/>
        <n v="11414"/>
        <n v="4833"/>
        <n v="16490"/>
        <n v="18891"/>
        <n v="3133"/>
        <n v="5330"/>
        <n v="18112"/>
        <n v="10702"/>
        <n v="9596"/>
        <n v="14189"/>
        <n v="13755"/>
        <n v="14654"/>
        <n v="19288"/>
        <n v="7148"/>
        <n v="10623"/>
        <n v="13016"/>
        <n v="17261"/>
        <n v="8760"/>
        <n v="15785"/>
        <n v="18217"/>
        <n v="3319"/>
        <n v="17852"/>
        <n v="19140"/>
        <n v="12308"/>
        <n v="19926"/>
        <n v="4739"/>
        <n v="8315"/>
        <n v="12903"/>
        <n v="7822"/>
        <n v="16062"/>
        <n v="19862"/>
        <n v="12386"/>
        <n v="15470"/>
        <n v="1104"/>
        <n v="3374"/>
        <n v="7208"/>
        <n v="5200"/>
        <n v="11440"/>
        <n v="8288"/>
        <n v="15097"/>
        <n v="1313"/>
        <n v="12898"/>
        <n v="7650"/>
        <n v="5008"/>
        <n v="2451"/>
        <n v="4011"/>
        <n v="13352"/>
        <n v="17900"/>
        <n v="18449"/>
        <n v="14560"/>
        <n v="7719"/>
        <n v="2002"/>
        <n v="10886"/>
        <n v="5169"/>
        <n v="102"/>
        <n v="8994"/>
        <n v="11925"/>
        <n v="1007"/>
        <n v="3586"/>
        <n v="9567"/>
        <n v="8198"/>
        <n v="18707"/>
        <n v="1705"/>
        <n v="1936"/>
        <n v="13184"/>
        <n v="16822"/>
        <n v="16965"/>
        <n v="2237"/>
        <n v="7127"/>
        <n v="12535"/>
        <n v="14097"/>
        <n v="8897"/>
        <n v="9300"/>
        <n v="9178"/>
        <n v="15739"/>
        <n v="16658"/>
        <n v="18599"/>
        <n v="14158"/>
        <n v="16313"/>
        <n v="4549"/>
        <n v="5956"/>
        <n v="6312"/>
        <n v="7802"/>
        <n v="14874"/>
        <n v="1612"/>
        <n v="6567"/>
        <n v="18499"/>
        <n v="9359"/>
        <n v="13659"/>
        <n v="14984"/>
        <n v="1567"/>
        <n v="2875"/>
        <n v="3844"/>
        <n v="4102"/>
        <n v="14300"/>
        <n v="19777"/>
        <n v="1016"/>
        <n v="17612"/>
        <n v="6470"/>
        <n v="13167"/>
        <n v="16570"/>
        <n v="2534"/>
        <n v="18252"/>
        <n v="3528"/>
        <n v="19185"/>
        <n v="16141"/>
        <n v="8841"/>
        <n v="3386"/>
        <n v="6478"/>
        <n v="13911"/>
        <n v="5695"/>
        <n v="12063"/>
        <n v="1456"/>
        <n v="14514"/>
        <n v="2053"/>
        <n v="6681"/>
        <n v="7671"/>
        <n v="8509"/>
        <n v="10844"/>
        <n v="4391"/>
        <n v="10362"/>
        <n v="2064"/>
        <n v="17678"/>
        <n v="14258"/>
        <n v="5507"/>
        <n v="6122"/>
        <n v="15001"/>
        <n v="13658"/>
        <n v="1916"/>
        <n v="4764"/>
        <n v="17575"/>
        <n v="17702"/>
        <n v="17875"/>
        <n v="4703"/>
        <n v="1483"/>
        <n v="3652"/>
        <n v="1021"/>
        <n v="13486"/>
        <n v="7863"/>
        <n v="8757"/>
        <n v="14526"/>
        <n v="1657"/>
        <n v="8387"/>
        <n v="15797"/>
        <n v="6051"/>
        <n v="8665"/>
        <n v="8785"/>
        <n v="14522"/>
        <n v="2548"/>
        <n v="2736"/>
        <n v="10148"/>
        <n v="8146"/>
        <n v="10247"/>
        <n v="7159"/>
        <n v="9760"/>
        <n v="17907"/>
        <n v="2077"/>
        <n v="15893"/>
        <n v="19133"/>
        <n v="18063"/>
        <n v="4285"/>
        <n v="8772"/>
        <n v="14428"/>
        <n v="8137"/>
        <n v="5688"/>
        <n v="18107"/>
        <n v="5041"/>
        <n v="18794"/>
        <n v="6620"/>
        <n v="3166"/>
        <n v="19832"/>
        <n v="15403"/>
        <n v="15165"/>
        <n v="1316"/>
        <n v="2499"/>
        <n v="14319"/>
        <n v="3256"/>
        <n v="17006"/>
        <n v="18032"/>
        <n v="2004"/>
        <n v="16899"/>
        <n v="14525"/>
        <n v="14151"/>
        <n v="13000"/>
        <n v="1587"/>
        <n v="8254"/>
        <n v="16420"/>
        <n v="3518"/>
        <n v="9492"/>
        <n v="229"/>
        <n v="9158"/>
        <n v="4958"/>
        <n v="7469"/>
        <n v="19713"/>
        <n v="19918"/>
        <n v="7075"/>
        <n v="12226"/>
        <n v="16272"/>
        <n v="13284"/>
        <n v="12457"/>
        <n v="4982"/>
        <n v="10652"/>
        <n v="4252"/>
        <n v="7402"/>
        <n v="19740"/>
        <n v="4122"/>
        <n v="3675"/>
        <n v="15481"/>
        <n v="18224"/>
        <n v="9022"/>
        <n v="15149"/>
        <n v="11111"/>
        <n v="18397"/>
        <n v="7542"/>
        <n v="19775"/>
        <n v="426"/>
        <n v="5596"/>
        <n v="4371"/>
        <n v="4599"/>
        <n v="15671"/>
        <n v="3053"/>
        <n v="17771"/>
        <n v="781"/>
        <n v="16664"/>
        <n v="18325"/>
        <n v="6276"/>
        <n v="8983"/>
        <n v="19374"/>
        <n v="15253"/>
        <n v="19235"/>
        <n v="4417"/>
        <n v="6305"/>
        <n v="10521"/>
        <n v="2383"/>
        <n v="1074"/>
        <n v="19442"/>
        <n v="1472"/>
        <n v="9761"/>
        <n v="10131"/>
        <n v="12348"/>
        <n v="18003"/>
        <n v="10704"/>
        <n v="17341"/>
        <n v="8003"/>
        <n v="1848"/>
        <n v="1841"/>
        <n v="6079"/>
        <n v="17597"/>
        <n v="9841"/>
        <n v="2298"/>
        <n v="4927"/>
        <n v="13666"/>
        <n v="17925"/>
        <n v="13358"/>
        <n v="6628"/>
        <n v="13775"/>
        <n v="7840"/>
        <n v="8837"/>
        <n v="1862"/>
        <n v="7506"/>
        <n v="18057"/>
        <n v="10635"/>
        <n v="5314"/>
        <n v="17859"/>
        <n v="18244"/>
        <n v="12678"/>
        <n v="18248"/>
        <n v="3694"/>
        <n v="13171"/>
        <n v="19069"/>
        <n v="11715"/>
        <n v="6024"/>
        <n v="2276"/>
        <n v="6415"/>
        <n v="12549"/>
        <n v="14370"/>
        <n v="6250"/>
        <n v="15860"/>
        <n v="18846"/>
        <n v="6883"/>
        <n v="10194"/>
        <n v="4450"/>
        <n v="6654"/>
        <n v="16388"/>
        <n v="2038"/>
        <n v="3931"/>
        <n v="9401"/>
        <n v="9664"/>
        <n v="8295"/>
        <n v="3543"/>
        <n v="6331"/>
        <n v="13380"/>
        <n v="11168"/>
        <n v="2885"/>
        <n v="7718"/>
        <n v="12780"/>
        <n v="11812"/>
        <n v="12475"/>
        <n v="7205"/>
        <n v="4735"/>
        <n v="4294"/>
        <n v="6367"/>
        <n v="4073"/>
        <n v="5429"/>
        <n v="14080"/>
        <n v="17488"/>
        <n v="11568"/>
        <n v="8213"/>
        <n v="4652"/>
        <n v="2522"/>
        <n v="11239"/>
        <n v="9274"/>
        <n v="10025"/>
        <n v="12610"/>
        <n v="19178"/>
        <n v="8693"/>
        <n v="2229"/>
        <n v="16052"/>
        <n v="1570"/>
        <n v="2247"/>
        <n v="2600"/>
        <n v="16197"/>
        <n v="7129"/>
        <n v="2807"/>
        <n v="3250"/>
        <n v="17405"/>
        <n v="19841"/>
        <n v="19704"/>
        <n v="11633"/>
        <n v="9678"/>
        <n v="19711"/>
        <n v="14551"/>
        <n v="2857"/>
        <n v="12373"/>
        <n v="18401"/>
        <n v="12375"/>
        <n v="9016"/>
        <n v="14601"/>
        <n v="9119"/>
        <n v="8064"/>
        <n v="4015"/>
        <n v="12528"/>
        <n v="9495"/>
        <n v="19907"/>
        <n v="13365"/>
        <n v="8979"/>
        <n v="18764"/>
        <n v="2154"/>
        <n v="5634"/>
        <n v="9502"/>
        <n v="7197"/>
        <n v="2132"/>
        <n v="18205"/>
        <n v="8778"/>
        <n v="15686"/>
        <n v="15580"/>
        <n v="18311"/>
        <n v="1912"/>
        <n v="11575"/>
        <n v="4895"/>
        <n v="10313"/>
        <n v="3364"/>
        <n v="5239"/>
        <n v="6282"/>
        <n v="5762"/>
        <n v="12658"/>
        <n v="16158"/>
        <n v="6607"/>
        <n v="3443"/>
        <n v="6387"/>
        <n v="10849"/>
        <n v="14704"/>
        <n v="12531"/>
        <n v="8240"/>
        <n v="12393"/>
        <n v="9172"/>
        <n v="18995"/>
        <n v="5005"/>
      </sharedItems>
    </cacheField>
    <cacheField name="Performance-Based Bonus" numFmtId="168">
      <sharedItems containsSemiMixedTypes="0" containsString="0" containsNumber="1" minValue="0" maxValue="20000" count="24">
        <n v="6049.9999999999964"/>
        <n v="16199.999999999996"/>
        <n v="0"/>
        <n v="7200.0000000000018"/>
        <n v="3199.9999999999982"/>
        <n v="1250"/>
        <n v="12799.999999999993"/>
        <n v="14450.000000000004"/>
        <n v="1800.0000000000005"/>
        <n v="8449.9999999999982"/>
        <n v="449.99999999999949"/>
        <n v="20000"/>
        <n v="9800.0000000000055"/>
        <n v="18050.000000000007"/>
        <n v="50.000000000000085"/>
        <n v="4049.9999999999991"/>
        <n v="799.99999999999955"/>
        <n v="11250"/>
        <n v="2450.0000000000014"/>
        <n v="200.00000000000034"/>
        <n v="5000"/>
        <n v="12.499999999999911"/>
        <n v="112.50000000000054"/>
        <n v="312.5"/>
      </sharedItems>
    </cacheField>
    <cacheField name="Bonus Percentage" numFmtId="10">
      <sharedItems containsSemiMixedTypes="0" containsString="0" containsNumber="1" minValue="0" maxValue="0.20708746275595377" count="578">
        <n v="9.295650398205027E-2"/>
        <n v="0.15687893869299135"/>
        <n v="0"/>
        <n v="6.1697165632210872E-2"/>
        <n v="5.8879135913833605E-2"/>
        <n v="1.1119413606604043E-2"/>
        <n v="8.2703213610585968E-2"/>
        <n v="0.16134259424253244"/>
        <n v="0.12000000000000004"/>
        <n v="9.7752686859083046E-2"/>
        <n v="5.6276498496362272E-2"/>
        <n v="8.4001989167103476E-3"/>
        <n v="5.4372633902708698E-3"/>
        <n v="0.1767230497349154"/>
        <n v="0.13322457857531267"/>
        <n v="0.10715586892694116"/>
        <n v="9.1970540499030265E-2"/>
        <n v="0.18285525138553979"/>
        <n v="3.9520380660306532E-2"/>
        <n v="0.17921762289208432"/>
        <n v="0.15689092768866722"/>
        <n v="5.4464342084085814E-2"/>
        <n v="6.1361929167939415E-2"/>
        <n v="1.1892540441384716E-3"/>
        <n v="0.1126372787614857"/>
        <n v="4.0532184606001968E-3"/>
        <n v="0.1515362372624515"/>
        <n v="1.5982235582066497E-2"/>
        <n v="8.1627300200576139E-2"/>
        <n v="4.5365665782807686E-2"/>
        <n v="2.9277009624727273E-2"/>
        <n v="7.2833187887163711E-2"/>
        <n v="1.3561843945799115E-2"/>
        <n v="2.1487960109575429E-2"/>
        <n v="0.17879922817116847"/>
        <n v="8.1607739078407099E-2"/>
        <n v="6.5936349769904465E-2"/>
        <n v="0.11078193051757317"/>
        <n v="2.2654916812164524E-2"/>
        <n v="1.4802008336491096E-2"/>
        <n v="0.10399174514965238"/>
        <n v="6.6880569581236074E-2"/>
        <n v="0.20677534223033464"/>
        <n v="4.4759775311222313E-2"/>
        <n v="2.298571824875888E-2"/>
        <n v="5.385442952614157E-2"/>
        <n v="2.4777026983294825E-2"/>
        <n v="2.3588021059385202E-2"/>
        <n v="0.10181362411091564"/>
        <n v="1.1275160866631863E-2"/>
        <n v="1.2272106973502067E-2"/>
        <n v="2.9331735372315933E-2"/>
        <n v="1.4935206805675038E-2"/>
        <n v="0.19639278557114226"/>
        <n v="4.150250871654328E-3"/>
        <n v="3.9749419658472999E-2"/>
        <n v="1.0752225710722119E-2"/>
        <n v="4.4123012798555285E-4"/>
        <n v="2.4593874820188648E-2"/>
        <n v="0.2061336956744769"/>
        <n v="4.592268185108063E-2"/>
        <n v="0.11258197806075936"/>
        <n v="4.5457052112761888E-2"/>
        <n v="2.1555812309231061E-2"/>
        <n v="6.719191983028501E-2"/>
        <n v="8.9621153460093493E-3"/>
        <n v="4.7759863561961111E-3"/>
        <n v="0.13239948226894666"/>
        <n v="3.8372715631342362E-2"/>
        <n v="7.7231440762440234E-2"/>
        <n v="4.0734231474182356E-2"/>
        <n v="3.5524934705169972E-3"/>
        <n v="0.2031599245903529"/>
        <n v="4.2586173876655503E-2"/>
        <n v="3.7952731159086898E-3"/>
        <n v="6.2878193082967692E-3"/>
        <n v="8.0060243063624081E-2"/>
        <n v="4.5197852258317212E-2"/>
        <n v="7.3386271094097299E-3"/>
        <n v="5.7514234773106361E-2"/>
        <n v="7.0108327381279409E-2"/>
        <n v="7.6113184841583833E-3"/>
        <n v="8.9726688843468946E-2"/>
        <n v="4.0940105127505864E-2"/>
        <n v="2.0133288440488468E-2"/>
        <n v="5.6327810138680517E-2"/>
        <n v="4.05162793030504E-2"/>
        <n v="0.13790966334150778"/>
        <n v="8.6826270315114719E-4"/>
        <n v="3.6411172196012788E-2"/>
        <n v="0.17552758577209207"/>
        <n v="7.7399369230190598E-2"/>
        <n v="0.11587796771857276"/>
        <n v="4.9666736200097365E-2"/>
        <n v="0.10985067084135747"/>
        <n v="0.18384020426022363"/>
        <n v="8.9233566246940135E-2"/>
        <n v="3.7494450314243429E-2"/>
        <n v="5.610099461338857E-2"/>
        <n v="3.2417836002269516E-2"/>
        <n v="0.14982526819200756"/>
        <n v="1.4911129667183587E-2"/>
        <n v="0.11394402110154896"/>
        <n v="6.3555821077652522E-2"/>
        <n v="8.3333333333333329E-2"/>
        <n v="4.5569814957928896E-2"/>
        <n v="1.1085098080947819E-2"/>
        <n v="0.18489868306856344"/>
        <n v="3.4206057850960396E-3"/>
        <n v="2.9352825078823763E-3"/>
        <n v="5.0144528170882489E-2"/>
        <n v="2.2092338110231893E-3"/>
        <n v="4.6555536384386776E-3"/>
        <n v="1.4555532266703929E-2"/>
        <n v="5.0603702166850541E-2"/>
        <n v="3.2461577176381914E-2"/>
        <n v="5.7117734719300289E-2"/>
        <n v="6.6865410681348266E-3"/>
        <n v="0.17277045707501248"/>
        <n v="4.2515879789560257E-2"/>
        <n v="0.11769509763889223"/>
        <n v="5.8917457843957702E-2"/>
        <n v="3.3215238473549638E-2"/>
        <n v="1.8373976569505079E-2"/>
        <n v="5.8209430402904286E-2"/>
        <n v="1.8228217280349981E-2"/>
        <n v="0.18848679891458953"/>
        <n v="8.0454670689181235E-3"/>
        <n v="2.2729082535740606E-4"/>
        <n v="4.5342933697063839E-2"/>
        <n v="0.10785341092648473"/>
        <n v="0.15925088384240538"/>
        <n v="6.5838807703965288E-2"/>
        <n v="6.2126464631403699E-2"/>
        <n v="6.2415602005105137E-4"/>
        <n v="0.19595675532958953"/>
        <n v="0.10668032174785042"/>
        <n v="6.3398884588489321E-3"/>
        <n v="8.5077420452611876E-3"/>
        <n v="2.2770161636315851E-2"/>
        <n v="0.15503224108139235"/>
        <n v="3.3957990334530334E-3"/>
        <n v="2.2664274244378869E-2"/>
        <n v="8.5925416738271213E-2"/>
        <n v="6.7096088982342206E-2"/>
        <n v="9.3204700862998091E-2"/>
        <n v="8.6176857652223077E-2"/>
        <n v="3.993287365434371E-3"/>
        <n v="9.0337714085633267E-3"/>
        <n v="4.3305001341318768E-2"/>
        <n v="4.1730528569435309E-3"/>
        <n v="3.2270212902268669E-3"/>
        <n v="4.3821276647935531E-2"/>
        <n v="5.4033446359246754E-4"/>
        <n v="2.0264751283180621E-3"/>
        <n v="0.12246081253998722"/>
        <n v="0.11825319924267529"/>
        <n v="5.3672161673695251E-4"/>
        <n v="2.8245591381981853E-2"/>
        <n v="2.4406318785971926E-2"/>
        <n v="4.0543048484769736E-2"/>
        <n v="8.6107281251786003E-2"/>
        <n v="0.12183890211711251"/>
        <n v="2.4721145478996915E-2"/>
        <n v="2.5485071642523841E-2"/>
        <n v="2.0071595791813807E-2"/>
        <n v="6.2812444060385705E-2"/>
        <n v="0.15905121584287371"/>
        <n v="7.3819977120025294E-3"/>
        <n v="0.20494876229726722"/>
        <n v="9.3389359833853745E-3"/>
        <n v="3.3155334387190974E-4"/>
        <n v="9.6417882817561931E-3"/>
        <n v="1.224408365877608E-2"/>
        <n v="8.4412183486074113E-2"/>
        <n v="1.0009101337126056E-2"/>
        <n v="3.0968690527473905E-2"/>
        <n v="3.7028859809076074E-2"/>
        <n v="1.7755534862407763E-2"/>
        <n v="2.9145900598018359E-2"/>
        <n v="4.8835755586810442E-2"/>
        <n v="5.3559985784961241E-3"/>
        <n v="0.16086882296550181"/>
        <n v="5.809315961344573E-2"/>
        <n v="0.17187916543895831"/>
        <n v="7.0409840796625215E-4"/>
        <n v="5.2735531952996934E-2"/>
        <n v="9.3518542085474022E-4"/>
        <n v="9.4841359264887584E-2"/>
        <n v="1.6118479588162742E-3"/>
        <n v="0.12943935960085326"/>
        <n v="5.2634143377812631E-3"/>
        <n v="0.18980955129409444"/>
        <n v="0.1918979719414334"/>
        <n v="0.10723184707075414"/>
        <n v="9.9778980386653296E-2"/>
        <n v="5.2027456906400683E-2"/>
        <n v="6.1289033759821061E-4"/>
        <n v="9.1498277317231813E-2"/>
        <n v="0.10458353342937943"/>
        <n v="1.9847349418078983E-3"/>
        <n v="1.9404606604793401E-2"/>
        <n v="2.2249134200925114E-2"/>
        <n v="2.305498717954509E-2"/>
        <n v="9.2525873255415211E-2"/>
        <n v="4.8844167567791724E-2"/>
        <n v="0.16686257180204517"/>
        <n v="4.0648194357433345E-2"/>
        <n v="5.3753277801010926E-2"/>
        <n v="1.2602040522401388E-2"/>
        <n v="3.9178491694492786E-2"/>
        <n v="7.7802402855760969E-2"/>
        <n v="7.2409198864623783E-2"/>
        <n v="4.4288577574534856E-4"/>
        <n v="1.2336056328950762E-2"/>
        <n v="1.0441824716114483E-2"/>
        <n v="5.6824085619285127E-2"/>
        <n v="6.9459899325181956E-2"/>
        <n v="3.4161711051147646E-2"/>
        <n v="9.7115135058454508E-4"/>
        <n v="6.3184763057489518E-2"/>
        <n v="8.6262205154795962E-2"/>
        <n v="1.1610261583268927E-3"/>
        <n v="8.8709069128595252E-4"/>
        <n v="9.2655654905421325E-2"/>
        <n v="8.0719983773240686E-4"/>
        <n v="7.7757746394906623E-4"/>
        <n v="6.2342768991999293E-3"/>
        <n v="1.6085935083416563E-3"/>
        <n v="3.8078986086191396E-2"/>
        <n v="4.2898405369969854E-2"/>
        <n v="6.4244178457682849E-2"/>
        <n v="9.502122522074297E-3"/>
        <n v="0.1232408188992728"/>
        <n v="6.5614214663464718E-2"/>
        <n v="1.9443634601631859E-3"/>
        <n v="7.0521442972649576E-2"/>
        <n v="5.2943107336855824E-2"/>
        <n v="9.9696921359068477E-2"/>
        <n v="0.16655647912708815"/>
        <n v="3.3936959473000336E-2"/>
        <n v="0.10579099930177943"/>
        <n v="0.10685922845020099"/>
        <n v="1.192317155974161E-2"/>
        <n v="0.14911685000650596"/>
        <n v="8.9888150941213968E-2"/>
        <n v="1.5847159796989758E-3"/>
        <n v="6.088288375840175E-2"/>
        <n v="0.11285413165885437"/>
        <n v="8.5171650424954393E-2"/>
        <n v="1.351506435410274E-3"/>
        <n v="5.3517130995275246E-4"/>
        <n v="6.8622442283524418E-2"/>
        <n v="6.5480754083847652E-4"/>
        <n v="8.2853014820417528E-2"/>
        <n v="3.9038280332202124E-3"/>
        <n v="1.5973216111224698E-2"/>
        <n v="0.16693131525864646"/>
        <n v="8.6768350673899815E-4"/>
        <n v="0.12705465528256951"/>
        <n v="0.17775346859871341"/>
        <n v="5.6493485119414225E-2"/>
        <n v="6.2438530045489854E-2"/>
        <n v="2.2268348100853508E-3"/>
        <n v="3.2962764588411436E-2"/>
        <n v="7.8805268470557854E-2"/>
        <n v="7.9139888312621282E-2"/>
        <n v="0.1089240888512317"/>
        <n v="3.9445240960219216E-2"/>
        <n v="0.14745001745326736"/>
        <n v="8.1620958929666046E-2"/>
        <n v="6.3530292799450674E-2"/>
        <n v="1.3145445392907726E-3"/>
        <n v="0.19871303905790946"/>
        <n v="4.6252987697581325E-4"/>
        <n v="4.1832034162649037E-2"/>
        <n v="7.1261416660674806E-3"/>
        <n v="6.5935603790714101E-2"/>
        <n v="2.4944925803736317E-2"/>
        <n v="0.18955395247070034"/>
        <n v="8.6218655295845319E-3"/>
        <n v="4.7075117284292207E-2"/>
        <n v="0.19285036905470629"/>
        <n v="1.3354805680491126E-2"/>
        <n v="1.9331152842414871E-3"/>
        <n v="2.115426731305822E-3"/>
        <n v="3.5982947196655291E-3"/>
        <n v="0.15671615059078789"/>
        <n v="1.8006857011149846E-2"/>
        <n v="5.0042549239192788E-4"/>
        <n v="1.9746611481469781E-2"/>
        <n v="4.5606608888317874E-4"/>
        <n v="7.405764480820011E-2"/>
        <n v="5.8510011145574213E-2"/>
        <n v="7.0423496934381019E-2"/>
        <n v="3.3492107350192674E-2"/>
        <n v="0.19956648275187042"/>
        <n v="3.5633274555398539E-2"/>
        <n v="8.3333333333332742E-4"/>
        <n v="0.19336134807498032"/>
        <n v="1.2058273713241401E-4"/>
        <n v="2.2537547554225341E-2"/>
        <n v="0.11161632684905108"/>
        <n v="3.5829987987388436E-2"/>
        <n v="2.169705931696173E-3"/>
        <n v="7.401043516927544E-2"/>
        <n v="3.4703100105837374E-2"/>
        <n v="1.265696509431169E-2"/>
        <n v="5.8812780078162319E-2"/>
        <n v="2.6114431777251486E-3"/>
        <n v="2.5671163667771845E-3"/>
        <n v="0.15254465234485687"/>
        <n v="5.1928629291901222E-2"/>
        <n v="3.6894284322413866E-2"/>
        <n v="0.10005045804386975"/>
        <n v="7.5227089381211504E-2"/>
        <n v="2.3477795563405762E-2"/>
        <n v="0.12732529135976925"/>
        <n v="6.6041201658600557E-2"/>
        <n v="5.4480474198047434E-2"/>
        <n v="6.2638603890343035E-3"/>
        <n v="7.5903990711692321E-2"/>
        <n v="7.7114960918157435E-2"/>
        <n v="0.11025564508902852"/>
        <n v="6.826680719040623E-3"/>
        <n v="9.1898526022661811E-2"/>
        <n v="0.20569912514902688"/>
        <n v="4.0032438834842296E-2"/>
        <n v="4.4240948121439062E-2"/>
        <n v="3.9876224200082945E-2"/>
        <n v="1.5886491858626811E-2"/>
        <n v="3.4851948920983672E-2"/>
        <n v="1.6378995351734738E-3"/>
        <n v="9.5758187454007891E-4"/>
        <n v="2.8352071159301148E-2"/>
        <n v="2.1107757514426281E-2"/>
        <n v="1.2288655193777549E-2"/>
        <n v="8.4536408267548532E-2"/>
        <n v="5.2982316189639778E-3"/>
        <n v="9.2610246639608738E-3"/>
        <n v="9.8970242677728082E-2"/>
        <n v="0.17993037698913042"/>
        <n v="0.20131243023865383"/>
        <n v="8.0989332630544225E-2"/>
        <n v="0.12893940584721783"/>
        <n v="1.0070897970754359E-3"/>
        <n v="0.14974094815968378"/>
        <n v="6.2290352707469236E-2"/>
        <n v="4.6133751094144256E-2"/>
        <n v="2.5875849995268416E-2"/>
        <n v="7.2228241242325769E-2"/>
        <n v="2.6231076152204477E-2"/>
        <n v="4.3905083102573663E-4"/>
        <n v="5.4117206714973429E-2"/>
        <n v="5.8502094604219619E-4"/>
        <n v="9.2032605837496714E-2"/>
        <n v="0.15670893330467797"/>
        <n v="6.6890558010044635E-3"/>
        <n v="5.1090067956046308E-2"/>
        <n v="1.6031515001911158E-2"/>
        <n v="0.10663422535965957"/>
        <n v="6.4122023844965376E-3"/>
        <n v="4.0181008061130237E-2"/>
        <n v="2.5197548782454442E-2"/>
        <n v="6.5321963966395336E-2"/>
        <n v="1.5881485998881943E-2"/>
        <n v="5.8392284515429091E-3"/>
        <n v="3.5653796916904085E-3"/>
        <n v="7.5674128826013959E-2"/>
        <n v="5.6695777317944005E-4"/>
        <n v="0.12178003642465741"/>
        <n v="2.6544659626196291E-2"/>
        <n v="8.0787696528437286E-2"/>
        <n v="5.1655278237137101E-2"/>
        <n v="4.0941716291786744E-2"/>
        <n v="3.2542723365698606E-2"/>
        <n v="3.4588871186776948E-2"/>
        <n v="0.16148565728204456"/>
        <n v="1.8692892830913977E-3"/>
        <n v="1.9039790270726263E-3"/>
        <n v="7.9070654774474741E-4"/>
        <n v="5.7425055351917588E-2"/>
        <n v="8.9668676614442083E-2"/>
        <n v="1.8677570667998999E-3"/>
        <n v="4.5125320130239531E-2"/>
        <n v="3.0375194401244168E-2"/>
        <n v="2.65813112457878E-2"/>
        <n v="8.4754381801539144E-3"/>
        <n v="7.1095438516664791E-2"/>
        <n v="4.7329772831076913E-4"/>
        <n v="4.9016194950811741E-2"/>
        <n v="5.269690700139442E-2"/>
        <n v="4.4211511465221572E-2"/>
        <n v="0.16679964176085829"/>
        <n v="0.12695142985993288"/>
        <n v="6.9545350253234451E-3"/>
        <n v="1.8805476154656237E-2"/>
        <n v="1.9624676067687499E-2"/>
        <n v="7.4139976275207617E-2"/>
        <n v="7.5558124027850115E-2"/>
        <n v="8.519633095276595E-2"/>
        <n v="0.1330186359496775"/>
        <n v="4.9014259228294778E-4"/>
        <n v="0.16115770557947168"/>
        <n v="5.6676298295917193E-2"/>
        <n v="1.2297540323283381E-3"/>
        <n v="2.6221942521501992E-2"/>
        <n v="0.15228798125486262"/>
        <n v="2.7875030662533728E-2"/>
        <n v="4.2779253186687634E-3"/>
        <n v="5.9426649262339397E-3"/>
        <n v="0.17841538013399358"/>
        <n v="7.1361402460738535E-2"/>
        <n v="0.17271213355843645"/>
        <n v="0.17629602765473032"/>
        <n v="0.10496892919695767"/>
        <n v="0.12736426746490015"/>
        <n v="5.9918104230231486E-2"/>
        <n v="2.5695315230127243E-2"/>
        <n v="4.2059249287552579E-2"/>
        <n v="1.2020270984989086E-2"/>
        <n v="7.792075126570161E-2"/>
        <n v="0.1411990172292257"/>
        <n v="7.460662302908042E-4"/>
        <n v="0.17595277514491273"/>
        <n v="4.7982264188388149E-2"/>
        <n v="1.1113679605953376E-2"/>
        <n v="6.1418060115968218E-2"/>
        <n v="9.2142515118008805E-2"/>
        <n v="9.8384913263860462E-3"/>
        <n v="1.4030898218679903E-4"/>
        <n v="5.6977071737956693E-4"/>
        <n v="3.8229869055988806E-3"/>
        <n v="0.15662958700933383"/>
        <n v="0.14380626420086862"/>
        <n v="3.9392375223279479E-2"/>
        <n v="4.715330510550441E-2"/>
        <n v="0.18329250191521956"/>
        <n v="9.2821207789555785E-2"/>
        <n v="2.5129742947493077E-2"/>
        <n v="3.3026131893160331E-2"/>
        <n v="8.2326842568077749E-2"/>
        <n v="5.961342110978262E-2"/>
        <n v="6.27308414953199E-3"/>
        <n v="3.932668997042061E-2"/>
        <n v="4.8344679744161768E-4"/>
        <n v="6.3770249723554273E-2"/>
        <n v="0.17678604414888702"/>
        <n v="6.5217625092462584E-3"/>
        <n v="1.0634313075635383E-3"/>
        <n v="1.0329298020906499E-2"/>
        <n v="3.6313952947195915E-3"/>
        <n v="9.1923255112771451E-3"/>
        <n v="4.9021799013585431E-4"/>
        <n v="0.1795925790728079"/>
        <n v="6.9715560513106539E-2"/>
        <n v="6.4765462846776861E-4"/>
        <n v="5.7735731567613593E-2"/>
        <n v="5.8226704337105223E-2"/>
        <n v="2.9763617109944559E-3"/>
        <n v="8.4036841751423813E-2"/>
        <n v="0.16391819344755421"/>
        <n v="2.4152446297775E-2"/>
        <n v="1.443127579075144E-2"/>
        <n v="1.9184826841041789E-3"/>
        <n v="1.0795312243611334E-2"/>
        <n v="0.13698819038392068"/>
        <n v="0.12303495598863859"/>
        <n v="9.1942807820767816E-2"/>
        <n v="4.1210076412578456E-2"/>
        <n v="4.0581576057227859E-3"/>
        <n v="4.388640639609441E-2"/>
        <n v="7.1396562085543749E-2"/>
        <n v="9.1333563220533279E-2"/>
        <n v="0.16626672168172343"/>
        <n v="5.348075685967117E-4"/>
        <n v="1.8384163935812798E-4"/>
        <n v="8.5772287452381774E-2"/>
        <n v="7.6863962864352792E-2"/>
        <n v="5.7295252491992701E-2"/>
        <n v="0.18534019629426399"/>
        <n v="3.9106556092963943E-2"/>
        <n v="9.0637507976100706E-3"/>
        <n v="8.9597158636392921E-2"/>
        <n v="0.10514811050186597"/>
        <n v="6.0122906533891559E-4"/>
        <n v="7.8205899214621233E-2"/>
        <n v="1.2051715534651487E-2"/>
        <n v="2.0457943141593948E-2"/>
        <n v="8.550920986542826E-2"/>
        <n v="0.14915305416751895"/>
        <n v="8.981124521011738E-2"/>
        <n v="0.14036849397830756"/>
        <n v="0.17386073520611012"/>
        <n v="2.6851182880913264E-2"/>
        <n v="5.8647920236323703E-2"/>
        <n v="5.8288728011675901E-2"/>
        <n v="0.12164620583001437"/>
        <n v="5.808663953524542E-2"/>
        <n v="8.4528403958827325E-3"/>
        <n v="7.991655029695309E-2"/>
        <n v="2.2466899379591596E-2"/>
        <n v="0.16216058796119792"/>
        <n v="0.1733042364645879"/>
        <n v="9.9815565167342885E-2"/>
        <n v="2.6832401099055148E-2"/>
        <n v="6.490283542209211E-3"/>
        <n v="1.3422699658822361E-2"/>
        <n v="1.5754323706622777E-3"/>
        <n v="3.5453952406614295E-2"/>
        <n v="6.8374257115547482E-2"/>
        <n v="1.5990288764774106E-3"/>
        <n v="5.8902540234728198E-2"/>
        <n v="0.10851580745422262"/>
        <n v="5.2963454896179222E-4"/>
        <n v="8.2770667967173389E-2"/>
        <n v="7.890773656539421E-2"/>
        <n v="1.3834454545290278E-2"/>
        <n v="4.8602305607678935E-4"/>
        <n v="8.2643802005359285E-2"/>
        <n v="9.8610166568373264E-2"/>
        <n v="5.4503317750621443E-2"/>
        <n v="6.7289825380156577E-3"/>
        <n v="2.2943221510537071E-2"/>
        <n v="0.1274597289035615"/>
        <n v="1.1786923029516325E-2"/>
        <n v="1.8378773724861245E-2"/>
        <n v="0.11790106725395798"/>
        <n v="4.011102732363183E-2"/>
        <n v="7.7500078730238689E-2"/>
        <n v="0.12839540333974786"/>
        <n v="2.0432271473466703E-3"/>
        <n v="6.2199004484338405E-2"/>
        <n v="4.3749574066646835E-4"/>
        <n v="2.7306424447495054E-2"/>
        <n v="4.7595929596100955E-2"/>
        <n v="0.18160751560259758"/>
        <n v="4.7505915860662704E-2"/>
        <n v="0.12146436780798733"/>
        <n v="0.18074031231925974"/>
        <n v="2.0352147645012323E-3"/>
        <n v="5.9327963821662454E-3"/>
        <n v="2.223196070374555E-2"/>
        <n v="3.2104872492288556E-3"/>
        <n v="0.13294773982805783"/>
        <n v="2.1358393848782572E-2"/>
        <n v="2.608976412297501E-2"/>
        <n v="0.16758660693439173"/>
        <n v="0.1017205692733871"/>
        <n v="0.20228290709435051"/>
        <n v="3.3693870352656877E-2"/>
        <n v="0.20708746275595377"/>
        <n v="1.0281803675127906E-2"/>
        <n v="3.8054860577345896E-2"/>
        <n v="0.18914491743159556"/>
        <n v="2.0361040304554625E-2"/>
        <n v="2.0586984159080379E-3"/>
        <n v="4.2178396404852644E-2"/>
        <n v="3.4033899635121462E-2"/>
        <n v="3.3333333333333392E-3"/>
        <n v="0.130513791945542"/>
        <n v="2.8243263912389716E-3"/>
        <n v="0.10756964414888456"/>
        <n v="7.6377323179950126E-3"/>
        <n v="1.8362914333163404E-2"/>
        <n v="2.0299094312409192E-2"/>
        <n v="8.07445264933339E-4"/>
        <n v="8.0490803663729099E-2"/>
        <n v="2.3926259775195542E-3"/>
        <n v="0.18438280690084069"/>
        <n v="4.2359670223588552E-2"/>
        <n v="3.9553528258777761E-2"/>
        <n v="2.103102496803284E-2"/>
        <n v="1.3333333333333357E-2"/>
        <n v="0.20234756208353563"/>
        <n v="8.8389393721715365E-2"/>
        <n v="3.5099288868350844E-3"/>
        <n v="1.0766054428249553E-2"/>
      </sharedItems>
    </cacheField>
    <cacheField name="Bonus Range" numFmtId="166">
      <sharedItems count="5">
        <s v="Average Bonus"/>
        <s v="Outstanding Bonus"/>
        <s v="No Bonus"/>
        <s v="Small Bonus"/>
        <s v="High Bonus"/>
      </sharedItems>
    </cacheField>
    <cacheField name="Total Compensation" numFmtId="167">
      <sharedItems containsSemiMixedTypes="0" containsString="0" containsNumber="1" minValue="15000" maxValue="307134.32000000007"/>
    </cacheField>
    <cacheField name="Location" numFmtId="49">
      <sharedItems/>
    </cacheField>
    <cacheField name="Phone Number" numFmtId="0">
      <sharedItems/>
    </cacheField>
    <cacheField name="Address" numFmtId="0">
      <sharedItems/>
    </cacheField>
  </cacheFields>
  <extLst>
    <ext xmlns:x14="http://schemas.microsoft.com/office/spreadsheetml/2009/9/main" uri="{725AE2AE-9491-48be-B2B4-4EB974FC3084}">
      <x14:pivotCacheDefinition pivotCacheId="3456376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x v="0"/>
    <s v="Karen Johnson"/>
    <n v="26"/>
    <x v="0"/>
    <x v="0"/>
    <s v="Review Email"/>
    <x v="0"/>
    <x v="0"/>
    <x v="0"/>
    <n v="4.0999999999999996"/>
    <x v="0"/>
    <n v="47429"/>
    <n v="65084.203265306103"/>
    <s v="Medium Income"/>
    <x v="0"/>
    <x v="0"/>
    <x v="0"/>
    <x v="0"/>
    <n v="71134.203265306103"/>
    <s v="Dallas"/>
    <s v="(865) 738-7934"/>
    <s v="7984 Pine Rd, Apt 992"/>
  </r>
  <r>
    <x v="1"/>
    <s v="Maria Anderson"/>
    <n v="30"/>
    <x v="0"/>
    <x v="1"/>
    <s v="mariaanderson@example.com"/>
    <x v="0"/>
    <x v="1"/>
    <x v="0"/>
    <n v="4.8"/>
    <x v="1"/>
    <n v="54904"/>
    <n v="103264.33959183675"/>
    <s v="High Income"/>
    <x v="1"/>
    <x v="1"/>
    <x v="1"/>
    <x v="1"/>
    <n v="119464.33959183675"/>
    <s v="Phoenix"/>
    <s v="(212) 724-4861"/>
    <s v="5308 View Dr, Apt 48"/>
  </r>
  <r>
    <x v="2"/>
    <s v="Mike Johnson"/>
    <n v="34"/>
    <x v="1"/>
    <x v="2"/>
    <s v="mikejohnson@demo.net"/>
    <x v="0"/>
    <x v="0"/>
    <x v="0"/>
    <n v="3"/>
    <x v="2"/>
    <n v="68911"/>
    <n v="50628.489795918365"/>
    <s v="Medium Income"/>
    <x v="2"/>
    <x v="2"/>
    <x v="2"/>
    <x v="2"/>
    <n v="50628.489795918365"/>
    <s v="Dallas"/>
    <s v="(889) 861-2062"/>
    <s v="8944 Pine Blvd"/>
  </r>
  <r>
    <x v="3"/>
    <s v="Bob Williams"/>
    <n v="29"/>
    <x v="0"/>
    <x v="1"/>
    <s v="bobwilliams@demo.net"/>
    <x v="1"/>
    <x v="2"/>
    <x v="0"/>
    <n v="4.2"/>
    <x v="0"/>
    <n v="81041"/>
    <n v="116699.04"/>
    <s v="Very High Income"/>
    <x v="3"/>
    <x v="3"/>
    <x v="3"/>
    <x v="0"/>
    <n v="123899.04"/>
    <s v="Phoenix"/>
    <s v="(582) 114-4584"/>
    <s v="2626 Pine St, Apt 615"/>
  </r>
  <r>
    <x v="4"/>
    <s v="John Taylor"/>
    <n v="29"/>
    <x v="0"/>
    <x v="3"/>
    <s v="johntaylor@example.com"/>
    <x v="2"/>
    <x v="3"/>
    <x v="0"/>
    <n v="2.6"/>
    <x v="3"/>
    <n v="132417"/>
    <n v="73072.564897959193"/>
    <s v="Medium Income"/>
    <x v="4"/>
    <x v="2"/>
    <x v="2"/>
    <x v="2"/>
    <n v="73072.564897959193"/>
    <s v="Chicago"/>
    <s v="(868) 299-4019"/>
    <s v="5036 Lake Rd"/>
  </r>
  <r>
    <x v="5"/>
    <s v="Robert Taylor"/>
    <n v="31"/>
    <x v="1"/>
    <x v="0"/>
    <s v="roberttaylor@sample.org"/>
    <x v="2"/>
    <x v="4"/>
    <x v="0"/>
    <n v="1.2"/>
    <x v="4"/>
    <n v="116378"/>
    <n v="15000"/>
    <s v="Low Income"/>
    <x v="5"/>
    <x v="2"/>
    <x v="2"/>
    <x v="2"/>
    <n v="15000"/>
    <s v="Chicago"/>
    <s v="(917) 330-4982"/>
    <s v="Adress not provided"/>
  </r>
  <r>
    <x v="6"/>
    <s v="Robert Smith"/>
    <n v="18"/>
    <x v="0"/>
    <x v="0"/>
    <s v="robertsmith@sample.org"/>
    <x v="3"/>
    <x v="2"/>
    <x v="0"/>
    <n v="3.8"/>
    <x v="0"/>
    <n v="46106"/>
    <n v="54348.623673469381"/>
    <s v="Medium Income"/>
    <x v="6"/>
    <x v="4"/>
    <x v="4"/>
    <x v="3"/>
    <n v="57548.623673469381"/>
    <s v="Los Angeles"/>
    <s v="(776) 459-6049"/>
    <s v="9153 View Ln"/>
  </r>
  <r>
    <x v="7"/>
    <s v="Sara Anderson"/>
    <n v="41"/>
    <x v="1"/>
    <x v="2"/>
    <s v="saraanderson@test.com"/>
    <x v="1"/>
    <x v="4"/>
    <x v="0"/>
    <n v="3.5"/>
    <x v="0"/>
    <n v="112416"/>
    <n v="112416"/>
    <s v="Very High Income"/>
    <x v="7"/>
    <x v="5"/>
    <x v="5"/>
    <x v="3"/>
    <n v="113666"/>
    <s v="Chicago"/>
    <s v="(892) 677-8531"/>
    <s v="5026 Lake Ln"/>
  </r>
  <r>
    <x v="8"/>
    <s v="Jane Thomas"/>
    <n v="37"/>
    <x v="1"/>
    <x v="3"/>
    <s v="janethomas@test.com"/>
    <x v="0"/>
    <x v="5"/>
    <x v="0"/>
    <n v="1.5"/>
    <x v="4"/>
    <n v="64306"/>
    <n v="15000"/>
    <s v="Low Income"/>
    <x v="8"/>
    <x v="2"/>
    <x v="2"/>
    <x v="2"/>
    <n v="15000"/>
    <s v="Dallas"/>
    <s v="(633) 424-0612"/>
    <s v="4670 Pine St, Apt 17"/>
  </r>
  <r>
    <x v="9"/>
    <s v="Alice Johnson"/>
    <n v="36"/>
    <x v="1"/>
    <x v="0"/>
    <s v="alicejohnson@sample.org"/>
    <x v="4"/>
    <x v="6"/>
    <x v="0"/>
    <n v="4.5999999999999996"/>
    <x v="1"/>
    <n v="89600"/>
    <n v="154770.28571428571"/>
    <s v="Very High Income"/>
    <x v="9"/>
    <x v="6"/>
    <x v="6"/>
    <x v="4"/>
    <n v="167570.28571428571"/>
    <s v="New York"/>
    <s v="(323) 916-0474"/>
    <s v="8081 Oak Dr"/>
  </r>
  <r>
    <x v="10"/>
    <s v="Patricia Davis"/>
    <n v="58"/>
    <x v="2"/>
    <x v="2"/>
    <s v="patriciadavis@sample.org"/>
    <x v="5"/>
    <x v="2"/>
    <x v="1"/>
    <n v="2.6"/>
    <x v="3"/>
    <n v="50879"/>
    <n v="28076.9012244898"/>
    <s v="Low Income"/>
    <x v="10"/>
    <x v="2"/>
    <x v="2"/>
    <x v="2"/>
    <n v="28076.9012244898"/>
    <s v="Dallas"/>
    <s v="(962) 215-7697"/>
    <s v="8253 View Ln"/>
  </r>
  <r>
    <x v="11"/>
    <s v="Sara Anderson"/>
    <n v="41"/>
    <x v="1"/>
    <x v="3"/>
    <s v="saraanderson@example.com"/>
    <x v="0"/>
    <x v="3"/>
    <x v="2"/>
    <n v="2.4"/>
    <x v="3"/>
    <n v="98424"/>
    <n v="46279.366530612249"/>
    <s v="Low Income"/>
    <x v="11"/>
    <x v="2"/>
    <x v="2"/>
    <x v="2"/>
    <n v="46279.366530612249"/>
    <s v="New York"/>
    <s v="(707) 733-0751"/>
    <s v="1521 Oak Rd, Apt 562"/>
  </r>
  <r>
    <x v="12"/>
    <s v="Patricia Moore"/>
    <n v="41"/>
    <x v="1"/>
    <x v="2"/>
    <s v="patriciamoore@demo.net"/>
    <x v="6"/>
    <x v="5"/>
    <x v="0"/>
    <n v="2.6"/>
    <x v="3"/>
    <n v="34311"/>
    <n v="18934.070204081636"/>
    <s v="Low Income"/>
    <x v="12"/>
    <x v="2"/>
    <x v="2"/>
    <x v="2"/>
    <n v="18934.070204081636"/>
    <s v="Philadelphia"/>
    <s v="(990) 517-2690"/>
    <s v="2670 Cedar Dr, Apt 353"/>
  </r>
  <r>
    <x v="13"/>
    <s v="Alice Anderson"/>
    <n v="55"/>
    <x v="2"/>
    <x v="2"/>
    <s v="aliceanderson@sample.org"/>
    <x v="6"/>
    <x v="3"/>
    <x v="0"/>
    <n v="2.4"/>
    <x v="3"/>
    <n v="95530"/>
    <n v="44918.595918367348"/>
    <s v="Low Income"/>
    <x v="13"/>
    <x v="2"/>
    <x v="2"/>
    <x v="2"/>
    <n v="44918.595918367348"/>
    <s v="New York"/>
    <s v="(788) 976-7378"/>
    <s v="9228 Lake Blvd"/>
  </r>
  <r>
    <x v="14"/>
    <s v="Sara Moore"/>
    <n v="44"/>
    <x v="1"/>
    <x v="3"/>
    <s v="saramoore@test.com"/>
    <x v="7"/>
    <x v="7"/>
    <x v="3"/>
    <n v="4.7"/>
    <x v="1"/>
    <n v="49666"/>
    <n v="89560.974693877564"/>
    <s v="High Income"/>
    <x v="14"/>
    <x v="7"/>
    <x v="7"/>
    <x v="4"/>
    <n v="104010.97469387756"/>
    <s v="Houston"/>
    <s v="(927) 928-8332"/>
    <s v="914 Elm Ave"/>
  </r>
  <r>
    <x v="15"/>
    <s v="Maria Johnson"/>
    <n v="18"/>
    <x v="0"/>
    <x v="2"/>
    <s v="mariajohnson@demo.net"/>
    <x v="6"/>
    <x v="8"/>
    <x v="4"/>
    <n v="2.4"/>
    <x v="3"/>
    <n v="131103"/>
    <n v="61645.165714285715"/>
    <s v="Medium Income"/>
    <x v="15"/>
    <x v="2"/>
    <x v="2"/>
    <x v="2"/>
    <n v="61645.165714285715"/>
    <s v="New York"/>
    <s v="(528) 953-6015"/>
    <s v="3869 Cedar Dr"/>
  </r>
  <r>
    <x v="16"/>
    <s v="David Williams"/>
    <n v="41"/>
    <x v="1"/>
    <x v="2"/>
    <s v="davidwilliams@demo.net"/>
    <x v="6"/>
    <x v="9"/>
    <x v="0"/>
    <n v="2.7"/>
    <x v="3"/>
    <n v="56009"/>
    <n v="33331.070204081632"/>
    <s v="Low Income"/>
    <x v="16"/>
    <x v="2"/>
    <x v="2"/>
    <x v="2"/>
    <n v="33331.070204081632"/>
    <s v="New York"/>
    <s v="(699) 217-2396"/>
    <s v="8815 Hill Ln"/>
  </r>
  <r>
    <x v="17"/>
    <s v="James Moore"/>
    <n v="41"/>
    <x v="1"/>
    <x v="0"/>
    <s v="jamesmoore@example.com"/>
    <x v="6"/>
    <x v="10"/>
    <x v="0"/>
    <n v="3.6"/>
    <x v="0"/>
    <n v="9418"/>
    <n v="15000"/>
    <s v="Low Income"/>
    <x v="17"/>
    <x v="8"/>
    <x v="8"/>
    <x v="3"/>
    <n v="16800"/>
    <s v="San Jose"/>
    <s v="(767) 781-0192"/>
    <s v="2079 Elm Dr"/>
  </r>
  <r>
    <x v="18"/>
    <s v="Mike Brown"/>
    <n v="43"/>
    <x v="1"/>
    <x v="1"/>
    <s v="mikebrown@test.com"/>
    <x v="6"/>
    <x v="1"/>
    <x v="2"/>
    <n v="4.3"/>
    <x v="1"/>
    <n v="57270"/>
    <n v="86442.636734693864"/>
    <s v="High Income"/>
    <x v="18"/>
    <x v="9"/>
    <x v="9"/>
    <x v="0"/>
    <n v="94892.636734693864"/>
    <s v="Philadelphia"/>
    <s v="(654) 337-0856"/>
    <s v="2043 Cedar Ln, Apt 739"/>
  </r>
  <r>
    <x v="19"/>
    <s v="Karen Wilson"/>
    <n v="41"/>
    <x v="1"/>
    <x v="2"/>
    <s v="karenwilson@test.com"/>
    <x v="5"/>
    <x v="5"/>
    <x v="5"/>
    <n v="4.5999999999999996"/>
    <x v="1"/>
    <n v="131675"/>
    <n v="227448.40816326533"/>
    <s v="Very High Income"/>
    <x v="19"/>
    <x v="6"/>
    <x v="10"/>
    <x v="4"/>
    <n v="240248.40816326533"/>
    <s v="Los Angeles"/>
    <s v="(616) 054-7150"/>
    <s v="8804 Pine Blvd"/>
  </r>
  <r>
    <x v="20"/>
    <s v="Susan Davis"/>
    <n v="26"/>
    <x v="0"/>
    <x v="0"/>
    <s v="Review Email"/>
    <x v="1"/>
    <x v="8"/>
    <x v="5"/>
    <n v="2.5"/>
    <x v="3"/>
    <n v="44002"/>
    <n v="22450"/>
    <s v="Low Income"/>
    <x v="3"/>
    <x v="2"/>
    <x v="2"/>
    <x v="2"/>
    <n v="22450"/>
    <s v="San Jose"/>
    <s v="(231) 329-1590"/>
    <s v="782 Pine Ln, Apt 157"/>
  </r>
  <r>
    <x v="21"/>
    <s v="Robert Davis"/>
    <n v="41"/>
    <x v="1"/>
    <x v="0"/>
    <s v="robertdavis@sample.org"/>
    <x v="8"/>
    <x v="11"/>
    <x v="6"/>
    <n v="3.5"/>
    <x v="0"/>
    <n v="148806"/>
    <n v="148806"/>
    <s v="Very High Income"/>
    <x v="20"/>
    <x v="5"/>
    <x v="11"/>
    <x v="3"/>
    <n v="150056"/>
    <s v="Dallas"/>
    <s v="(664) 714-9051"/>
    <s v="2387 Pine Ave"/>
  </r>
  <r>
    <x v="22"/>
    <s v="David Davis"/>
    <n v="20"/>
    <x v="0"/>
    <x v="1"/>
    <s v="daviddavis@sample.org"/>
    <x v="1"/>
    <x v="10"/>
    <x v="7"/>
    <n v="3.3"/>
    <x v="2"/>
    <n v="93098"/>
    <n v="82762.222040816327"/>
    <s v="High Income"/>
    <x v="21"/>
    <x v="10"/>
    <x v="12"/>
    <x v="3"/>
    <n v="83212.222040816327"/>
    <s v="New York"/>
    <s v="(830) 881-0614"/>
    <s v="2073 Oak Blvd, Apt 232"/>
  </r>
  <r>
    <x v="23"/>
    <s v="Jane Miller"/>
    <n v="63"/>
    <x v="2"/>
    <x v="0"/>
    <s v="janemiller@example.com"/>
    <x v="9"/>
    <x v="12"/>
    <x v="8"/>
    <n v="3"/>
    <x v="2"/>
    <n v="96826"/>
    <n v="71137.469387755089"/>
    <s v="Medium Income"/>
    <x v="22"/>
    <x v="2"/>
    <x v="2"/>
    <x v="2"/>
    <n v="71137.469387755089"/>
    <s v="Chicago"/>
    <s v="(941) 800-5032"/>
    <s v="3893 Hill Rd"/>
  </r>
  <r>
    <x v="24"/>
    <s v="John Smith"/>
    <n v="56"/>
    <x v="2"/>
    <x v="2"/>
    <s v="johnsmith@demo.net"/>
    <x v="7"/>
    <x v="5"/>
    <x v="9"/>
    <n v="2"/>
    <x v="3"/>
    <n v="70945"/>
    <n v="23165.714285714283"/>
    <s v="Low Income"/>
    <x v="23"/>
    <x v="2"/>
    <x v="2"/>
    <x v="2"/>
    <n v="23165.714285714283"/>
    <s v="Phoenix"/>
    <s v="(544) 676-2819"/>
    <s v="2426 Oak Ave, Apt 977"/>
  </r>
  <r>
    <x v="25"/>
    <s v="James Miller"/>
    <n v="42"/>
    <x v="1"/>
    <x v="0"/>
    <s v="jamesmiller@demo.net"/>
    <x v="2"/>
    <x v="3"/>
    <x v="0"/>
    <n v="5"/>
    <x v="1"/>
    <n v="55454"/>
    <n v="113171.42857142858"/>
    <s v="Very High Income"/>
    <x v="24"/>
    <x v="11"/>
    <x v="13"/>
    <x v="1"/>
    <n v="133171.42857142858"/>
    <s v="Houston"/>
    <s v="Not Specified"/>
    <s v="9682 Hill Ave"/>
  </r>
  <r>
    <x v="26"/>
    <s v="James Thomas"/>
    <n v="35"/>
    <x v="1"/>
    <x v="0"/>
    <s v="jamesthomas@example.com"/>
    <x v="0"/>
    <x v="8"/>
    <x v="0"/>
    <n v="2.7"/>
    <x v="3"/>
    <n v="73658"/>
    <n v="43834.02612244898"/>
    <s v="Low Income"/>
    <x v="25"/>
    <x v="2"/>
    <x v="2"/>
    <x v="2"/>
    <n v="43834.02612244898"/>
    <s v="San Jose"/>
    <s v="(987) 989-9836"/>
    <s v="8575 View Rd"/>
  </r>
  <r>
    <x v="27"/>
    <s v="Patricia Williams"/>
    <n v="32"/>
    <x v="1"/>
    <x v="2"/>
    <s v="patriciawilliams@test.com"/>
    <x v="3"/>
    <x v="10"/>
    <x v="4"/>
    <n v="1.3"/>
    <x v="4"/>
    <n v="73150"/>
    <n v="15000"/>
    <s v="Low Income"/>
    <x v="26"/>
    <x v="2"/>
    <x v="2"/>
    <x v="2"/>
    <n v="15000"/>
    <s v="San Diego"/>
    <s v="(407) 230-5815"/>
    <s v="6733 View Ln"/>
  </r>
  <r>
    <x v="28"/>
    <s v="Karen Jones"/>
    <n v="58"/>
    <x v="2"/>
    <x v="2"/>
    <s v="Review Email"/>
    <x v="2"/>
    <x v="12"/>
    <x v="9"/>
    <n v="5"/>
    <x v="1"/>
    <n v="73560"/>
    <n v="150122.44897959183"/>
    <s v="Very High Income"/>
    <x v="3"/>
    <x v="11"/>
    <x v="14"/>
    <x v="1"/>
    <n v="170122.44897959183"/>
    <s v="San Jose"/>
    <s v="(906) 470-9892"/>
    <s v="1819 Hill St"/>
  </r>
  <r>
    <x v="29"/>
    <s v="Robert Anderson"/>
    <n v="30"/>
    <x v="0"/>
    <x v="2"/>
    <s v="robertanderson@test.com"/>
    <x v="5"/>
    <x v="13"/>
    <x v="7"/>
    <n v="3"/>
    <x v="2"/>
    <n v="31806"/>
    <n v="23367.673469387752"/>
    <s v="Low Income"/>
    <x v="27"/>
    <x v="2"/>
    <x v="2"/>
    <x v="2"/>
    <n v="23367.673469387752"/>
    <s v="Chicago"/>
    <s v="(733) 683-0401"/>
    <s v="6774 Elm Rd"/>
  </r>
  <r>
    <x v="30"/>
    <s v="Maria Wilson"/>
    <n v="46"/>
    <x v="1"/>
    <x v="3"/>
    <s v="mariawilson@test.com"/>
    <x v="6"/>
    <x v="1"/>
    <x v="5"/>
    <n v="3"/>
    <x v="2"/>
    <n v="129786"/>
    <n v="95352.979591836731"/>
    <s v="High Income"/>
    <x v="28"/>
    <x v="2"/>
    <x v="2"/>
    <x v="2"/>
    <n v="95352.979591836731"/>
    <s v="Phoenix"/>
    <s v="(645) 858-1003"/>
    <s v="3832 Oak Blvd, Apt 27"/>
  </r>
  <r>
    <x v="31"/>
    <s v="Sara Smith"/>
    <n v="33"/>
    <x v="1"/>
    <x v="3"/>
    <s v="Review Email"/>
    <x v="9"/>
    <x v="4"/>
    <x v="4"/>
    <n v="1.2"/>
    <x v="4"/>
    <n v="133529"/>
    <n v="15696.470204081634"/>
    <s v="Low Income"/>
    <x v="29"/>
    <x v="2"/>
    <x v="2"/>
    <x v="2"/>
    <n v="15696.470204081634"/>
    <s v="Dallas"/>
    <s v="(231) 696-9669"/>
    <s v="8614 Lake Ln"/>
  </r>
  <r>
    <x v="32"/>
    <s v="Bob Moore"/>
    <n v="45"/>
    <x v="1"/>
    <x v="2"/>
    <s v="bobmoore@test.com"/>
    <x v="1"/>
    <x v="4"/>
    <x v="8"/>
    <n v="2.9"/>
    <x v="3"/>
    <n v="129464"/>
    <n v="88880.999183673455"/>
    <s v="High Income"/>
    <x v="30"/>
    <x v="2"/>
    <x v="2"/>
    <x v="2"/>
    <n v="88880.999183673455"/>
    <s v="Houston"/>
    <s v="(243) 946-5935"/>
    <s v="3292 Pine St"/>
  </r>
  <r>
    <x v="33"/>
    <s v="Karen Williams"/>
    <n v="20"/>
    <x v="0"/>
    <x v="0"/>
    <s v="Review Email"/>
    <x v="5"/>
    <x v="8"/>
    <x v="9"/>
    <n v="4.2"/>
    <x v="0"/>
    <n v="46661"/>
    <n v="67191.839999999997"/>
    <s v="Medium Income"/>
    <x v="31"/>
    <x v="3"/>
    <x v="15"/>
    <x v="0"/>
    <n v="74391.839999999997"/>
    <s v="San Jose"/>
    <s v="Not Specified"/>
    <s v="3943 Hill Ave, Apt 896"/>
  </r>
  <r>
    <x v="34"/>
    <s v="James Taylor"/>
    <n v="55"/>
    <x v="2"/>
    <x v="0"/>
    <s v="Review Email"/>
    <x v="3"/>
    <x v="2"/>
    <x v="8"/>
    <n v="4.4000000000000004"/>
    <x v="1"/>
    <n v="67423"/>
    <n v="106555.85959183676"/>
    <s v="High Income"/>
    <x v="32"/>
    <x v="12"/>
    <x v="16"/>
    <x v="0"/>
    <n v="116355.85959183676"/>
    <s v="Chicago"/>
    <s v="(286) 741-8949"/>
    <s v="3059 Hill St"/>
  </r>
  <r>
    <x v="35"/>
    <s v="Jane Davis"/>
    <n v="25"/>
    <x v="0"/>
    <x v="0"/>
    <s v="Review Email"/>
    <x v="9"/>
    <x v="0"/>
    <x v="9"/>
    <n v="3"/>
    <x v="2"/>
    <n v="144218"/>
    <n v="105956.08163265305"/>
    <s v="High Income"/>
    <x v="33"/>
    <x v="2"/>
    <x v="2"/>
    <x v="2"/>
    <n v="105956.08163265305"/>
    <s v="San Antonio"/>
    <s v="Not Specified"/>
    <s v="986 Pine St"/>
  </r>
  <r>
    <x v="36"/>
    <s v="Patricia Brown"/>
    <n v="29"/>
    <x v="0"/>
    <x v="2"/>
    <s v="patriciabrown@example.com"/>
    <x v="2"/>
    <x v="14"/>
    <x v="2"/>
    <n v="4.3"/>
    <x v="1"/>
    <n v="30616"/>
    <n v="46211.415510204075"/>
    <s v="Low Income"/>
    <x v="34"/>
    <x v="9"/>
    <x v="17"/>
    <x v="0"/>
    <n v="54661.415510204075"/>
    <s v="San Antonio"/>
    <s v="(470) 274-0889"/>
    <s v="Adress not provided"/>
  </r>
  <r>
    <x v="37"/>
    <s v="James Miller"/>
    <n v="50"/>
    <x v="1"/>
    <x v="0"/>
    <s v="jamesmiller@sample.org"/>
    <x v="0"/>
    <x v="9"/>
    <x v="0"/>
    <n v="4.2"/>
    <x v="0"/>
    <n v="126517"/>
    <n v="182184.47999999998"/>
    <s v="Very High Income"/>
    <x v="35"/>
    <x v="3"/>
    <x v="18"/>
    <x v="0"/>
    <n v="189384.47999999998"/>
    <s v="Los Angeles"/>
    <s v="Not Specified"/>
    <s v="7639 Maple Ave"/>
  </r>
  <r>
    <x v="38"/>
    <s v="John Johnson"/>
    <n v="57"/>
    <x v="2"/>
    <x v="2"/>
    <s v="johnjohnson@sample.org"/>
    <x v="1"/>
    <x v="3"/>
    <x v="0"/>
    <n v="2.5"/>
    <x v="3"/>
    <n v="83153"/>
    <n v="42425"/>
    <s v="Low Income"/>
    <x v="36"/>
    <x v="2"/>
    <x v="2"/>
    <x v="2"/>
    <n v="42425"/>
    <s v="San Diego"/>
    <s v="(983) 801-9284"/>
    <s v="6196 Lake St"/>
  </r>
  <r>
    <x v="39"/>
    <s v="Robert Brown"/>
    <n v="33"/>
    <x v="1"/>
    <x v="3"/>
    <s v="robertbrown@demo.net"/>
    <x v="5"/>
    <x v="9"/>
    <x v="2"/>
    <n v="1.5"/>
    <x v="4"/>
    <n v="31392"/>
    <n v="15000"/>
    <s v="Low Income"/>
    <x v="37"/>
    <x v="2"/>
    <x v="2"/>
    <x v="2"/>
    <n v="15000"/>
    <s v="New York"/>
    <s v="(564) 870-9263"/>
    <s v="6475 Maple Ave"/>
  </r>
  <r>
    <x v="40"/>
    <s v="Linda Wilson"/>
    <n v="22"/>
    <x v="0"/>
    <x v="2"/>
    <s v="lindawilson@sample.org"/>
    <x v="1"/>
    <x v="1"/>
    <x v="6"/>
    <n v="2.8"/>
    <x v="3"/>
    <n v="39229"/>
    <n v="25106.559999999998"/>
    <s v="Low Income"/>
    <x v="38"/>
    <x v="2"/>
    <x v="2"/>
    <x v="2"/>
    <n v="25106.559999999998"/>
    <s v="San Antonio"/>
    <s v="Not Specified"/>
    <s v="7145 Pine St, Apt 313"/>
  </r>
  <r>
    <x v="41"/>
    <s v="Alice Anderson"/>
    <n v="36"/>
    <x v="1"/>
    <x v="0"/>
    <s v="Review Email"/>
    <x v="6"/>
    <x v="4"/>
    <x v="0"/>
    <n v="2.8"/>
    <x v="3"/>
    <n v="33235"/>
    <n v="21270.399999999998"/>
    <s v="Low Income"/>
    <x v="39"/>
    <x v="2"/>
    <x v="2"/>
    <x v="2"/>
    <n v="21270.399999999998"/>
    <s v="Philadelphia"/>
    <s v="(464) 362-9927"/>
    <s v="341 Maple Dr"/>
  </r>
  <r>
    <x v="42"/>
    <s v="Maria Williams"/>
    <n v="26"/>
    <x v="0"/>
    <x v="0"/>
    <s v="mariawilliams@test.com"/>
    <x v="6"/>
    <x v="4"/>
    <x v="4"/>
    <n v="4.4000000000000004"/>
    <x v="1"/>
    <n v="34600"/>
    <n v="54682.122448979608"/>
    <s v="Medium Income"/>
    <x v="40"/>
    <x v="12"/>
    <x v="19"/>
    <x v="0"/>
    <n v="64482.122448979615"/>
    <s v="Los Angeles"/>
    <s v="(447) 878-3707"/>
    <s v="964 Elm St"/>
  </r>
  <r>
    <x v="43"/>
    <s v="Maria Taylor"/>
    <n v="40"/>
    <x v="1"/>
    <x v="0"/>
    <s v="mariataylor@example.com"/>
    <x v="4"/>
    <x v="10"/>
    <x v="0"/>
    <n v="3"/>
    <x v="2"/>
    <n v="11964"/>
    <n v="15000"/>
    <s v="Low Income"/>
    <x v="41"/>
    <x v="2"/>
    <x v="2"/>
    <x v="2"/>
    <n v="15000"/>
    <s v="Los Angeles"/>
    <s v="(556) 005-4092"/>
    <s v="6009 Hill Dr, Apt 962"/>
  </r>
  <r>
    <x v="44"/>
    <s v="Karen Wilson"/>
    <n v="47"/>
    <x v="1"/>
    <x v="0"/>
    <s v="karenwilson@test.com"/>
    <x v="4"/>
    <x v="5"/>
    <x v="0"/>
    <n v="1.3"/>
    <x v="4"/>
    <n v="137319"/>
    <n v="18944.417142857146"/>
    <s v="Low Income"/>
    <x v="42"/>
    <x v="2"/>
    <x v="2"/>
    <x v="2"/>
    <n v="18944.417142857146"/>
    <s v="Philadelphia"/>
    <s v="(801) 122-1666"/>
    <s v="378 View Dr"/>
  </r>
  <r>
    <x v="45"/>
    <s v="Karen Wilson"/>
    <n v="41"/>
    <x v="1"/>
    <x v="3"/>
    <s v="karenwilson@sample.org"/>
    <x v="1"/>
    <x v="10"/>
    <x v="2"/>
    <n v="2.7"/>
    <x v="3"/>
    <n v="45369"/>
    <n v="26999.18448979592"/>
    <s v="Low Income"/>
    <x v="43"/>
    <x v="2"/>
    <x v="2"/>
    <x v="2"/>
    <n v="26999.18448979592"/>
    <s v="New York"/>
    <s v="(971) 198-9783"/>
    <s v="5872 Hill Ln, Apt 787"/>
  </r>
  <r>
    <x v="46"/>
    <s v="Susan Smith"/>
    <n v="65"/>
    <x v="2"/>
    <x v="0"/>
    <s v="susansmith@sample.org"/>
    <x v="9"/>
    <x v="0"/>
    <x v="8"/>
    <n v="4.9000000000000004"/>
    <x v="1"/>
    <n v="58698"/>
    <n v="115048.08000000003"/>
    <s v="Very High Income"/>
    <x v="3"/>
    <x v="13"/>
    <x v="20"/>
    <x v="1"/>
    <n v="133098.08000000005"/>
    <s v="Dallas"/>
    <s v="(431) 469-3882"/>
    <s v="4926 View Rd"/>
  </r>
  <r>
    <x v="47"/>
    <s v="Bob Taylor"/>
    <n v="27"/>
    <x v="0"/>
    <x v="3"/>
    <s v="Review Email"/>
    <x v="5"/>
    <x v="14"/>
    <x v="2"/>
    <n v="4.0999999999999996"/>
    <x v="0"/>
    <n v="80949"/>
    <n v="111081.85224489792"/>
    <s v="Very High Income"/>
    <x v="44"/>
    <x v="0"/>
    <x v="21"/>
    <x v="0"/>
    <n v="117131.85224489792"/>
    <s v="San Antonio"/>
    <s v="(477) 492-1848"/>
    <s v="1109 Maple Rd, Apt 922"/>
  </r>
  <r>
    <x v="48"/>
    <s v="Jane Miller"/>
    <n v="43"/>
    <x v="1"/>
    <x v="2"/>
    <s v="janemiller@sample.org"/>
    <x v="6"/>
    <x v="8"/>
    <x v="3"/>
    <n v="4.4000000000000004"/>
    <x v="1"/>
    <n v="101055"/>
    <n v="159708.14693877555"/>
    <s v="Very High Income"/>
    <x v="45"/>
    <x v="12"/>
    <x v="22"/>
    <x v="0"/>
    <n v="169508.14693877555"/>
    <s v="New York"/>
    <s v="(654) 116-7995"/>
    <s v="1902 Hill Dr"/>
  </r>
  <r>
    <x v="49"/>
    <s v="David Johnson"/>
    <n v="55"/>
    <x v="2"/>
    <x v="3"/>
    <s v="davidjohnson@demo.net"/>
    <x v="4"/>
    <x v="8"/>
    <x v="2"/>
    <n v="1.9"/>
    <x v="4"/>
    <n v="55509"/>
    <n v="16358.16244897959"/>
    <s v="Low Income"/>
    <x v="46"/>
    <x v="2"/>
    <x v="2"/>
    <x v="2"/>
    <n v="16358.16244897959"/>
    <s v="Dallas"/>
    <s v="(440) 155-6517"/>
    <s v="2773 Maple St"/>
  </r>
  <r>
    <x v="50"/>
    <s v="John Jones"/>
    <n v="55"/>
    <x v="2"/>
    <x v="1"/>
    <s v="johnjones@sample.org"/>
    <x v="3"/>
    <x v="5"/>
    <x v="3"/>
    <n v="1.4"/>
    <x v="4"/>
    <n v="30019"/>
    <n v="15000"/>
    <s v="Low Income"/>
    <x v="47"/>
    <x v="2"/>
    <x v="2"/>
    <x v="2"/>
    <n v="15000"/>
    <s v="New York"/>
    <s v="(942) 010-8534"/>
    <s v="5523 Hill St"/>
  </r>
  <r>
    <x v="51"/>
    <s v="Mike Wilson"/>
    <n v="23"/>
    <x v="0"/>
    <x v="0"/>
    <s v="mikewilson@test.com"/>
    <x v="4"/>
    <x v="3"/>
    <x v="0"/>
    <n v="1.7"/>
    <x v="4"/>
    <n v="133495"/>
    <n v="31493.922448979592"/>
    <s v="Low Income"/>
    <x v="48"/>
    <x v="2"/>
    <x v="2"/>
    <x v="2"/>
    <n v="31493.922448979592"/>
    <s v="Dallas"/>
    <s v="(377) 297-1191"/>
    <s v="3058 Oak Blvd, Apt 39"/>
  </r>
  <r>
    <x v="52"/>
    <s v="Alice Johnson"/>
    <n v="27"/>
    <x v="0"/>
    <x v="0"/>
    <s v="alicejohnson@demo.net"/>
    <x v="6"/>
    <x v="6"/>
    <x v="4"/>
    <n v="1.3"/>
    <x v="4"/>
    <n v="103405"/>
    <n v="15000"/>
    <s v="Low Income"/>
    <x v="49"/>
    <x v="2"/>
    <x v="2"/>
    <x v="2"/>
    <n v="15000"/>
    <s v="Houston"/>
    <s v="(490) 421-9514"/>
    <s v="5495 Elm Blvd, Apt 212"/>
  </r>
  <r>
    <x v="53"/>
    <s v="Sara Thomas"/>
    <n v="64"/>
    <x v="2"/>
    <x v="3"/>
    <s v="sarathomas@test.com"/>
    <x v="5"/>
    <x v="10"/>
    <x v="8"/>
    <n v="3.1"/>
    <x v="2"/>
    <n v="53593"/>
    <n v="42043.161632653064"/>
    <s v="Low Income"/>
    <x v="50"/>
    <x v="14"/>
    <x v="23"/>
    <x v="3"/>
    <n v="42093.161632653064"/>
    <s v="Philadelphia"/>
    <s v="(750) 002-4466"/>
    <s v="6749 Cedar Rd"/>
  </r>
  <r>
    <x v="54"/>
    <s v="John Wilson"/>
    <n v="41"/>
    <x v="1"/>
    <x v="2"/>
    <s v="johnwilson@sample.org"/>
    <x v="7"/>
    <x v="14"/>
    <x v="7"/>
    <n v="4.7"/>
    <x v="1"/>
    <n v="71142"/>
    <n v="128287.90040816329"/>
    <s v="Very High Income"/>
    <x v="51"/>
    <x v="7"/>
    <x v="24"/>
    <x v="4"/>
    <n v="142737.90040816329"/>
    <s v="San Diego"/>
    <s v="(575) 655-5759"/>
    <s v="3991 Maple Ave, Apt 263"/>
  </r>
  <r>
    <x v="55"/>
    <s v="Alice Brown"/>
    <n v="18"/>
    <x v="0"/>
    <x v="2"/>
    <s v="alicebrown@example.com"/>
    <x v="5"/>
    <x v="10"/>
    <x v="7"/>
    <n v="3.3"/>
    <x v="2"/>
    <n v="124888"/>
    <n v="111022.88326530613"/>
    <s v="Very High Income"/>
    <x v="52"/>
    <x v="10"/>
    <x v="25"/>
    <x v="3"/>
    <n v="111472.88326530613"/>
    <s v="San Diego"/>
    <s v="(398) 679-7838"/>
    <s v="8591 View Ln"/>
  </r>
  <r>
    <x v="56"/>
    <s v="Mike Anderson"/>
    <n v="58"/>
    <x v="2"/>
    <x v="3"/>
    <s v="Review Email"/>
    <x v="2"/>
    <x v="1"/>
    <x v="9"/>
    <n v="2.6"/>
    <x v="3"/>
    <n v="65449"/>
    <n v="36117.162448979594"/>
    <s v="Low Income"/>
    <x v="53"/>
    <x v="2"/>
    <x v="2"/>
    <x v="2"/>
    <n v="36117.162448979594"/>
    <s v="Houston"/>
    <s v="(227) 783-5127"/>
    <s v="985 Hill Ave, Apt 93"/>
  </r>
  <r>
    <x v="57"/>
    <s v="Susan Williams"/>
    <n v="41"/>
    <x v="1"/>
    <x v="0"/>
    <s v="susanwilliams@sample.org"/>
    <x v="2"/>
    <x v="15"/>
    <x v="10"/>
    <n v="1.6"/>
    <x v="4"/>
    <n v="95379"/>
    <n v="19932.264489795922"/>
    <s v="Low Income"/>
    <x v="54"/>
    <x v="2"/>
    <x v="2"/>
    <x v="2"/>
    <n v="19932.264489795922"/>
    <s v="New York"/>
    <s v="(325) 214-3087"/>
    <s v="4756 Oak St"/>
  </r>
  <r>
    <x v="58"/>
    <s v="Jane Johnson"/>
    <n v="48"/>
    <x v="1"/>
    <x v="0"/>
    <s v="janejohnson@sample.org"/>
    <x v="3"/>
    <x v="8"/>
    <x v="5"/>
    <n v="2"/>
    <x v="3"/>
    <n v="6224"/>
    <n v="15000"/>
    <s v="Low Income"/>
    <x v="55"/>
    <x v="2"/>
    <x v="2"/>
    <x v="2"/>
    <n v="15000"/>
    <s v="New York"/>
    <s v="(450) 206-7137"/>
    <s v="2850 View Rd"/>
  </r>
  <r>
    <x v="59"/>
    <s v="Alice Johnson"/>
    <n v="30"/>
    <x v="0"/>
    <x v="2"/>
    <s v="alicejohnson@demo.net"/>
    <x v="6"/>
    <x v="5"/>
    <x v="5"/>
    <n v="5"/>
    <x v="1"/>
    <n v="64671"/>
    <n v="131981.63265306121"/>
    <s v="Very High Income"/>
    <x v="56"/>
    <x v="11"/>
    <x v="26"/>
    <x v="1"/>
    <n v="151981.63265306121"/>
    <s v="Phoenix"/>
    <s v="(323) 692-2128"/>
    <s v="909 Pine Ln"/>
  </r>
  <r>
    <x v="60"/>
    <s v="John Davis"/>
    <n v="24"/>
    <x v="0"/>
    <x v="0"/>
    <s v="johndavis@example.com"/>
    <x v="7"/>
    <x v="9"/>
    <x v="3"/>
    <n v="2.6"/>
    <x v="3"/>
    <n v="61654"/>
    <n v="34022.942040816328"/>
    <s v="Low Income"/>
    <x v="57"/>
    <x v="2"/>
    <x v="2"/>
    <x v="2"/>
    <n v="34022.942040816328"/>
    <s v="Chicago"/>
    <s v="(947) 878-3495"/>
    <s v="4528 Hill Ln"/>
  </r>
  <r>
    <x v="61"/>
    <s v="Patricia Miller"/>
    <n v="27"/>
    <x v="0"/>
    <x v="0"/>
    <s v="patriciamiller@demo.net"/>
    <x v="1"/>
    <x v="10"/>
    <x v="8"/>
    <n v="3.6"/>
    <x v="0"/>
    <n v="106455"/>
    <n v="112625.0448979592"/>
    <s v="Very High Income"/>
    <x v="58"/>
    <x v="8"/>
    <x v="27"/>
    <x v="3"/>
    <n v="114425.0448979592"/>
    <s v="San Diego"/>
    <s v="(520) 620-6668"/>
    <s v="Adress not provided"/>
  </r>
  <r>
    <x v="62"/>
    <s v="Linda Smith"/>
    <n v="41"/>
    <x v="1"/>
    <x v="2"/>
    <s v="Review Email"/>
    <x v="8"/>
    <x v="1"/>
    <x v="6"/>
    <n v="3"/>
    <x v="2"/>
    <n v="67928"/>
    <n v="49906.28571428571"/>
    <s v="Low Income"/>
    <x v="3"/>
    <x v="2"/>
    <x v="2"/>
    <x v="2"/>
    <n v="49906.28571428571"/>
    <s v="Los Angeles"/>
    <s v="Not Specified"/>
    <s v="8594 Lake Ln"/>
  </r>
  <r>
    <x v="63"/>
    <s v="Mike Anderson"/>
    <n v="34"/>
    <x v="1"/>
    <x v="0"/>
    <s v="mikeanderson@test.com"/>
    <x v="1"/>
    <x v="5"/>
    <x v="9"/>
    <n v="4.5999999999999996"/>
    <x v="1"/>
    <n v="90781"/>
    <n v="156810.28244897959"/>
    <s v="Very High Income"/>
    <x v="59"/>
    <x v="6"/>
    <x v="28"/>
    <x v="4"/>
    <n v="169610.28244897959"/>
    <s v="New York"/>
    <s v="(424) 665-4490"/>
    <s v="2480 Pine Rd, Apt 512"/>
  </r>
  <r>
    <x v="64"/>
    <s v="Sara Johnson"/>
    <n v="64"/>
    <x v="2"/>
    <x v="3"/>
    <s v="sarajohnson@sample.org"/>
    <x v="7"/>
    <x v="9"/>
    <x v="6"/>
    <n v="3.8"/>
    <x v="0"/>
    <n v="59840"/>
    <n v="70537.92653061224"/>
    <s v="Medium Income"/>
    <x v="60"/>
    <x v="4"/>
    <x v="29"/>
    <x v="3"/>
    <n v="73737.92653061224"/>
    <s v="San Jose"/>
    <s v="(227) 220-7601"/>
    <s v="3594 Maple Ave"/>
  </r>
  <r>
    <x v="65"/>
    <s v="David Miller"/>
    <n v="34"/>
    <x v="1"/>
    <x v="2"/>
    <s v="davidmiller@demo.net"/>
    <x v="1"/>
    <x v="10"/>
    <x v="0"/>
    <n v="3.8"/>
    <x v="0"/>
    <n v="92724"/>
    <n v="109300.78040816326"/>
    <s v="High Income"/>
    <x v="61"/>
    <x v="4"/>
    <x v="30"/>
    <x v="3"/>
    <n v="112500.78040816326"/>
    <s v="Houston"/>
    <s v="(334) 338-3815"/>
    <s v="1596 Elm Ave"/>
  </r>
  <r>
    <x v="66"/>
    <s v="James Moore"/>
    <n v="64"/>
    <x v="2"/>
    <x v="2"/>
    <s v="jamesmoore@sample.org"/>
    <x v="5"/>
    <x v="9"/>
    <x v="9"/>
    <n v="2.8"/>
    <x v="3"/>
    <n v="66414"/>
    <n v="42504.959999999992"/>
    <s v="Low Income"/>
    <x v="62"/>
    <x v="2"/>
    <x v="2"/>
    <x v="2"/>
    <n v="42504.959999999992"/>
    <s v="Dallas"/>
    <s v="(713) 710-3454"/>
    <s v="280 Oak Ave"/>
  </r>
  <r>
    <x v="67"/>
    <s v="Bob Jones"/>
    <n v="49"/>
    <x v="1"/>
    <x v="2"/>
    <s v="bobjones@test.com"/>
    <x v="6"/>
    <x v="12"/>
    <x v="0"/>
    <n v="3.9"/>
    <x v="0"/>
    <n v="44785"/>
    <n v="55606.518367346936"/>
    <s v="Medium Income"/>
    <x v="63"/>
    <x v="15"/>
    <x v="31"/>
    <x v="3"/>
    <n v="59656.518367346936"/>
    <s v="Philadelphia"/>
    <s v="(667) 561-2082"/>
    <s v="738 View Ln"/>
  </r>
  <r>
    <x v="68"/>
    <s v="Sara Moore"/>
    <n v="20"/>
    <x v="0"/>
    <x v="2"/>
    <s v="Review Email"/>
    <x v="1"/>
    <x v="0"/>
    <x v="2"/>
    <n v="3.4"/>
    <x v="2"/>
    <n v="62510"/>
    <n v="58989.028571428571"/>
    <s v="Medium Income"/>
    <x v="64"/>
    <x v="16"/>
    <x v="32"/>
    <x v="3"/>
    <n v="59789.028571428571"/>
    <s v="Houston"/>
    <s v="(455) 125-5382"/>
    <s v="8766 Oak Dr, Apt 839"/>
  </r>
  <r>
    <x v="69"/>
    <s v="Karen Williams"/>
    <n v="24"/>
    <x v="0"/>
    <x v="2"/>
    <s v="karenwilliams@sample.org"/>
    <x v="0"/>
    <x v="8"/>
    <x v="3"/>
    <n v="1.4"/>
    <x v="4"/>
    <n v="119065"/>
    <n v="19050.399999999998"/>
    <s v="Low Income"/>
    <x v="65"/>
    <x v="2"/>
    <x v="2"/>
    <x v="2"/>
    <n v="19050.399999999998"/>
    <s v="San Jose"/>
    <s v="(622) 363-9099"/>
    <s v="3278 View St"/>
  </r>
  <r>
    <x v="70"/>
    <s v="Robert Jones"/>
    <n v="18"/>
    <x v="0"/>
    <x v="3"/>
    <s v="robertjones@demo.net"/>
    <x v="2"/>
    <x v="12"/>
    <x v="10"/>
    <n v="3.8"/>
    <x v="0"/>
    <n v="126335"/>
    <n v="148920.60408163266"/>
    <s v="Very High Income"/>
    <x v="66"/>
    <x v="4"/>
    <x v="33"/>
    <x v="3"/>
    <n v="152120.60408163266"/>
    <s v="San Jose"/>
    <s v="(420) 542-3639"/>
    <s v="6811 Pine Ln, Apt 609"/>
  </r>
  <r>
    <x v="71"/>
    <s v="Bob Wilson"/>
    <n v="20"/>
    <x v="0"/>
    <x v="2"/>
    <s v="bobwilson@demo.net"/>
    <x v="3"/>
    <x v="8"/>
    <x v="2"/>
    <n v="1.3"/>
    <x v="4"/>
    <n v="31266"/>
    <n v="15000"/>
    <s v="Low Income"/>
    <x v="67"/>
    <x v="2"/>
    <x v="2"/>
    <x v="2"/>
    <n v="15000"/>
    <s v="Chicago"/>
    <s v="(254) 287-5875"/>
    <s v="9956 Lake St, Apt 557"/>
  </r>
  <r>
    <x v="72"/>
    <s v="Mike Anderson"/>
    <n v="37"/>
    <x v="1"/>
    <x v="2"/>
    <s v="mikeanderson@example.com"/>
    <x v="1"/>
    <x v="4"/>
    <x v="0"/>
    <n v="3.9"/>
    <x v="0"/>
    <n v="18243"/>
    <n v="22651.104489795918"/>
    <s v="Low Income"/>
    <x v="68"/>
    <x v="15"/>
    <x v="34"/>
    <x v="3"/>
    <n v="26701.104489795918"/>
    <s v="Phoenix"/>
    <s v="(400) 291-7375"/>
    <s v="7549 Lake Ln"/>
  </r>
  <r>
    <x v="73"/>
    <s v="Susan Jones"/>
    <n v="43"/>
    <x v="1"/>
    <x v="0"/>
    <s v="susanjones@demo.net"/>
    <x v="6"/>
    <x v="10"/>
    <x v="3"/>
    <n v="2.9"/>
    <x v="3"/>
    <n v="135664"/>
    <n v="93137.488979591828"/>
    <s v="High Income"/>
    <x v="3"/>
    <x v="2"/>
    <x v="2"/>
    <x v="2"/>
    <n v="93137.488979591828"/>
    <s v="New York"/>
    <s v="(836) 957-2563"/>
    <s v="Adress not provided"/>
  </r>
  <r>
    <x v="74"/>
    <s v="Sara Davis"/>
    <n v="22"/>
    <x v="0"/>
    <x v="0"/>
    <s v="saradavis@demo.net"/>
    <x v="9"/>
    <x v="3"/>
    <x v="3"/>
    <n v="3"/>
    <x v="2"/>
    <n v="85329"/>
    <n v="62690.693877551013"/>
    <s v="Medium Income"/>
    <x v="69"/>
    <x v="2"/>
    <x v="2"/>
    <x v="2"/>
    <n v="62690.693877551013"/>
    <s v="Houston"/>
    <s v="Not Specified"/>
    <s v="9952 Oak Ave, Apt 356"/>
  </r>
  <r>
    <x v="75"/>
    <s v="Karen Johnson"/>
    <n v="19"/>
    <x v="0"/>
    <x v="3"/>
    <s v="Review Email"/>
    <x v="3"/>
    <x v="2"/>
    <x v="0"/>
    <n v="2.8"/>
    <x v="3"/>
    <n v="46309"/>
    <n v="29637.759999999995"/>
    <s v="Low Income"/>
    <x v="70"/>
    <x v="2"/>
    <x v="2"/>
    <x v="2"/>
    <n v="29637.759999999995"/>
    <s v="Chicago"/>
    <s v="(835) 036-6598"/>
    <s v="1033 Maple Ln"/>
  </r>
  <r>
    <x v="76"/>
    <s v="Patricia Johnson"/>
    <n v="63"/>
    <x v="2"/>
    <x v="0"/>
    <s v="patriciajohnson@test.com"/>
    <x v="4"/>
    <x v="1"/>
    <x v="10"/>
    <n v="3.8"/>
    <x v="0"/>
    <n v="33265"/>
    <n v="39211.967346938771"/>
    <s v="Low Income"/>
    <x v="3"/>
    <x v="4"/>
    <x v="35"/>
    <x v="3"/>
    <n v="42411.967346938771"/>
    <s v="New York"/>
    <s v="(909) 352-2742"/>
    <s v="1562 Maple St"/>
  </r>
  <r>
    <x v="77"/>
    <s v="Susan Miller"/>
    <n v="45"/>
    <x v="1"/>
    <x v="1"/>
    <s v="susanmiller@example.com"/>
    <x v="6"/>
    <x v="8"/>
    <x v="8"/>
    <n v="2.9"/>
    <x v="3"/>
    <n v="104603"/>
    <n v="71813.161632653049"/>
    <s v="Medium Income"/>
    <x v="3"/>
    <x v="2"/>
    <x v="2"/>
    <x v="2"/>
    <n v="71813.161632653049"/>
    <s v="Los Angeles"/>
    <s v="(420) 810-3108"/>
    <s v="9367 Lake Ln, Apt 777"/>
  </r>
  <r>
    <x v="78"/>
    <s v="Sara Thomas"/>
    <n v="24"/>
    <x v="0"/>
    <x v="3"/>
    <s v="sarathomas@sample.org"/>
    <x v="1"/>
    <x v="10"/>
    <x v="1"/>
    <n v="4.0999999999999996"/>
    <x v="0"/>
    <n v="66865"/>
    <n v="91755.155102040793"/>
    <s v="High Income"/>
    <x v="71"/>
    <x v="0"/>
    <x v="36"/>
    <x v="0"/>
    <n v="97805.155102040793"/>
    <s v="New York"/>
    <s v="(833) 023-5280"/>
    <s v="7441 Lake Rd"/>
  </r>
  <r>
    <x v="79"/>
    <s v="Maria Davis"/>
    <n v="48"/>
    <x v="1"/>
    <x v="2"/>
    <s v="mariadavis@test.com"/>
    <x v="9"/>
    <x v="6"/>
    <x v="3"/>
    <n v="1.7"/>
    <x v="4"/>
    <n v="103092"/>
    <n v="24321.296326530613"/>
    <s v="Low Income"/>
    <x v="72"/>
    <x v="2"/>
    <x v="2"/>
    <x v="2"/>
    <n v="24321.296326530613"/>
    <s v="Houston"/>
    <s v="(972) 431-4513"/>
    <s v="6217 View Ln"/>
  </r>
  <r>
    <x v="80"/>
    <s v="Sara Davis"/>
    <n v="41"/>
    <x v="1"/>
    <x v="0"/>
    <s v="saradavis@test.com"/>
    <x v="6"/>
    <x v="10"/>
    <x v="1"/>
    <n v="2.7"/>
    <x v="3"/>
    <n v="67728"/>
    <n v="40305.071020408162"/>
    <s v="Low Income"/>
    <x v="73"/>
    <x v="2"/>
    <x v="2"/>
    <x v="2"/>
    <n v="40305.071020408162"/>
    <s v="San Diego"/>
    <s v="(710) 918-4719"/>
    <s v="2633 Maple Rd"/>
  </r>
  <r>
    <x v="81"/>
    <s v="Mike Johnson"/>
    <n v="52"/>
    <x v="1"/>
    <x v="0"/>
    <s v="mikejohnson@example.com"/>
    <x v="6"/>
    <x v="15"/>
    <x v="4"/>
    <n v="2"/>
    <x v="3"/>
    <n v="75499"/>
    <n v="24652.734693877548"/>
    <s v="Low Income"/>
    <x v="74"/>
    <x v="2"/>
    <x v="2"/>
    <x v="2"/>
    <n v="24652.734693877548"/>
    <s v="Dallas"/>
    <s v="(422) 861-3706"/>
    <s v="3419 Pine Dr, Apt 33"/>
  </r>
  <r>
    <x v="82"/>
    <s v="Robert Brown"/>
    <n v="47"/>
    <x v="1"/>
    <x v="0"/>
    <s v="robertbrown@test.com"/>
    <x v="7"/>
    <x v="9"/>
    <x v="5"/>
    <n v="4.5"/>
    <x v="1"/>
    <n v="61432"/>
    <n v="101550.85714285716"/>
    <s v="High Income"/>
    <x v="75"/>
    <x v="17"/>
    <x v="37"/>
    <x v="4"/>
    <n v="112800.85714285716"/>
    <s v="New York"/>
    <s v="(486) 455-0725"/>
    <s v="1668 Pine Ln, Apt 461"/>
  </r>
  <r>
    <x v="83"/>
    <s v="Robert Jones"/>
    <n v="31"/>
    <x v="1"/>
    <x v="1"/>
    <s v="robertjones@sample.org"/>
    <x v="8"/>
    <x v="14"/>
    <x v="4"/>
    <n v="2.2999999999999998"/>
    <x v="3"/>
    <n v="126454"/>
    <n v="54607.482448979594"/>
    <s v="Medium Income"/>
    <x v="76"/>
    <x v="2"/>
    <x v="2"/>
    <x v="2"/>
    <n v="54607.482448979594"/>
    <s v="San Antonio"/>
    <s v="(302) 836-7577"/>
    <s v="6696 Cedar Rd"/>
  </r>
  <r>
    <x v="84"/>
    <s v="Patricia Johnson"/>
    <n v="52"/>
    <x v="1"/>
    <x v="0"/>
    <s v="Review Email"/>
    <x v="1"/>
    <x v="16"/>
    <x v="4"/>
    <n v="3.7"/>
    <x v="0"/>
    <n v="96769"/>
    <n v="108144.29469387756"/>
    <s v="High Income"/>
    <x v="77"/>
    <x v="18"/>
    <x v="38"/>
    <x v="3"/>
    <n v="110594.29469387756"/>
    <s v="New York"/>
    <s v="(461) 151-9952"/>
    <s v="3338 Maple Rd"/>
  </r>
  <r>
    <x v="85"/>
    <s v="Karen Smith"/>
    <n v="29"/>
    <x v="0"/>
    <x v="2"/>
    <s v="Review Email"/>
    <x v="3"/>
    <x v="0"/>
    <x v="10"/>
    <n v="2.5"/>
    <x v="3"/>
    <n v="139663"/>
    <n v="71256.632653061228"/>
    <s v="Medium Income"/>
    <x v="78"/>
    <x v="2"/>
    <x v="2"/>
    <x v="2"/>
    <n v="71256.632653061228"/>
    <s v="Philadelphia"/>
    <s v="(372) 696-6640"/>
    <s v="7076 View Rd"/>
  </r>
  <r>
    <x v="86"/>
    <s v="Mike Brown"/>
    <n v="51"/>
    <x v="1"/>
    <x v="0"/>
    <s v="mikebrown@sample.org"/>
    <x v="7"/>
    <x v="5"/>
    <x v="0"/>
    <n v="2.2000000000000002"/>
    <x v="3"/>
    <n v="69938"/>
    <n v="27632.646530612255"/>
    <s v="Low Income"/>
    <x v="79"/>
    <x v="2"/>
    <x v="2"/>
    <x v="2"/>
    <n v="27632.646530612255"/>
    <s v="Los Angeles"/>
    <s v="(664) 476-2169"/>
    <s v="4834 Hill Ave"/>
  </r>
  <r>
    <x v="87"/>
    <s v="Bob Davis"/>
    <n v="33"/>
    <x v="1"/>
    <x v="2"/>
    <s v="bobdavis@example.com"/>
    <x v="2"/>
    <x v="0"/>
    <x v="7"/>
    <n v="2.9"/>
    <x v="3"/>
    <n v="67739"/>
    <n v="46504.897142857139"/>
    <s v="Low Income"/>
    <x v="80"/>
    <x v="2"/>
    <x v="2"/>
    <x v="2"/>
    <n v="46504.897142857139"/>
    <s v="San Diego"/>
    <s v="(207) 755-4236"/>
    <s v="8979 Cedar Rd, Apt 860"/>
  </r>
  <r>
    <x v="88"/>
    <s v="Sara Moore"/>
    <n v="18"/>
    <x v="0"/>
    <x v="3"/>
    <s v="saramoore@test.com"/>
    <x v="6"/>
    <x v="8"/>
    <x v="0"/>
    <n v="3.5"/>
    <x v="0"/>
    <n v="84448"/>
    <n v="84448"/>
    <s v="High Income"/>
    <x v="81"/>
    <x v="5"/>
    <x v="39"/>
    <x v="3"/>
    <n v="85698"/>
    <s v="Los Angeles"/>
    <s v="(857) 503-6469"/>
    <s v="8140 Oak Rd, Apt 646"/>
  </r>
  <r>
    <x v="89"/>
    <s v="Jane Jones"/>
    <n v="43"/>
    <x v="1"/>
    <x v="2"/>
    <s v="janejones@demo.net"/>
    <x v="7"/>
    <x v="13"/>
    <x v="0"/>
    <n v="2.5"/>
    <x v="3"/>
    <n v="108116"/>
    <n v="55161.224489795917"/>
    <s v="Medium Income"/>
    <x v="82"/>
    <x v="2"/>
    <x v="2"/>
    <x v="2"/>
    <n v="55161.224489795917"/>
    <s v="San Jose"/>
    <s v="(880) 278-2657"/>
    <s v="1425 Cedar Ln"/>
  </r>
  <r>
    <x v="90"/>
    <s v="James Jones"/>
    <n v="30"/>
    <x v="0"/>
    <x v="0"/>
    <s v="Review Email"/>
    <x v="0"/>
    <x v="5"/>
    <x v="3"/>
    <n v="4.0999999999999996"/>
    <x v="0"/>
    <n v="42396"/>
    <n v="58177.694693877536"/>
    <s v="Medium Income"/>
    <x v="83"/>
    <x v="0"/>
    <x v="40"/>
    <x v="0"/>
    <n v="64227.694693877536"/>
    <s v="Chicago"/>
    <s v="(429) 490-7472"/>
    <s v="4793 Maple Dr, Apt 695"/>
  </r>
  <r>
    <x v="91"/>
    <s v="Mike Miller"/>
    <n v="54"/>
    <x v="1"/>
    <x v="2"/>
    <s v="Review Email"/>
    <x v="9"/>
    <x v="4"/>
    <x v="5"/>
    <n v="2.7"/>
    <x v="3"/>
    <n v="136462"/>
    <n v="81208.814693877561"/>
    <s v="High Income"/>
    <x v="84"/>
    <x v="2"/>
    <x v="2"/>
    <x v="2"/>
    <n v="81208.814693877561"/>
    <s v="San Antonio"/>
    <s v="(695) 220-5395"/>
    <s v="7100 Elm St, Apt 588"/>
  </r>
  <r>
    <x v="92"/>
    <s v="Robert Miller"/>
    <n v="46"/>
    <x v="1"/>
    <x v="0"/>
    <s v="robertmiller@demo.net"/>
    <x v="3"/>
    <x v="12"/>
    <x v="0"/>
    <n v="2.2999999999999998"/>
    <x v="3"/>
    <n v="34082"/>
    <n v="15000"/>
    <s v="Low Income"/>
    <x v="85"/>
    <x v="2"/>
    <x v="2"/>
    <x v="2"/>
    <n v="15000"/>
    <s v="New York"/>
    <s v="(729) 412-6226"/>
    <s v="9520 Cedar Ave"/>
  </r>
  <r>
    <x v="93"/>
    <s v="Robert Wilson"/>
    <n v="48"/>
    <x v="1"/>
    <x v="0"/>
    <s v="robertwilson@demo.net"/>
    <x v="6"/>
    <x v="14"/>
    <x v="1"/>
    <n v="4.0999999999999996"/>
    <x v="0"/>
    <n v="65921"/>
    <n v="90459.755918367315"/>
    <s v="High Income"/>
    <x v="3"/>
    <x v="0"/>
    <x v="41"/>
    <x v="0"/>
    <n v="96509.755918367315"/>
    <s v="Houston"/>
    <s v="(996) 989-8308"/>
    <s v="1419 Lake Ln, Apt 551"/>
  </r>
  <r>
    <x v="94"/>
    <s v="Sara Brown"/>
    <n v="50"/>
    <x v="1"/>
    <x v="0"/>
    <s v="sarabrown@sample.org"/>
    <x v="3"/>
    <x v="5"/>
    <x v="10"/>
    <n v="4.5999999999999996"/>
    <x v="1"/>
    <n v="35837"/>
    <n v="61902.932244897958"/>
    <s v="Medium Income"/>
    <x v="86"/>
    <x v="6"/>
    <x v="42"/>
    <x v="4"/>
    <n v="74702.932244897951"/>
    <s v="Phoenix"/>
    <s v="(490) 642-7642"/>
    <s v="2524 Pine Dr"/>
  </r>
  <r>
    <x v="95"/>
    <s v="Patricia Davis"/>
    <n v="29"/>
    <x v="0"/>
    <x v="2"/>
    <s v="patriciadavis@sample.org"/>
    <x v="6"/>
    <x v="3"/>
    <x v="8"/>
    <n v="4.4000000000000004"/>
    <x v="1"/>
    <n v="138538"/>
    <n v="218946.58612244905"/>
    <s v="Very High Income"/>
    <x v="87"/>
    <x v="12"/>
    <x v="43"/>
    <x v="0"/>
    <n v="228746.58612244905"/>
    <s v="Philadelphia"/>
    <s v="Not Specified"/>
    <s v="5698 Oak Ln, Apt 188"/>
  </r>
  <r>
    <x v="96"/>
    <s v="Alice Williams"/>
    <n v="60"/>
    <x v="2"/>
    <x v="3"/>
    <s v="alicewilliams@test.com"/>
    <x v="6"/>
    <x v="14"/>
    <x v="4"/>
    <n v="1.4"/>
    <x v="4"/>
    <n v="141440"/>
    <n v="22630.399999999998"/>
    <s v="Low Income"/>
    <x v="88"/>
    <x v="2"/>
    <x v="2"/>
    <x v="2"/>
    <n v="22630.399999999998"/>
    <s v="Chicago"/>
    <s v="(313) 988-7475"/>
    <s v="4506 Oak Ln"/>
  </r>
  <r>
    <x v="97"/>
    <s v="Maria Smith"/>
    <n v="52"/>
    <x v="1"/>
    <x v="2"/>
    <s v="mariasmith@test.com"/>
    <x v="6"/>
    <x v="3"/>
    <x v="0"/>
    <n v="3.9"/>
    <x v="0"/>
    <n v="141907"/>
    <n v="176196.3648979592"/>
    <s v="Very High Income"/>
    <x v="89"/>
    <x v="15"/>
    <x v="44"/>
    <x v="3"/>
    <n v="180246.3648979592"/>
    <s v="Philadelphia"/>
    <s v="(990) 662-9009"/>
    <s v="Adress not provided"/>
  </r>
  <r>
    <x v="98"/>
    <s v="James Jones"/>
    <n v="54"/>
    <x v="1"/>
    <x v="0"/>
    <s v="jamesjones@demo.net"/>
    <x v="0"/>
    <x v="4"/>
    <x v="2"/>
    <n v="3"/>
    <x v="2"/>
    <n v="110857"/>
    <n v="81445.959183673462"/>
    <s v="High Income"/>
    <x v="3"/>
    <x v="2"/>
    <x v="2"/>
    <x v="2"/>
    <n v="81445.959183673462"/>
    <s v="Houston"/>
    <s v="(442) 331-9167"/>
    <s v="7665 Maple Blvd, Apt 344"/>
  </r>
  <r>
    <x v="99"/>
    <s v="Linda Davis"/>
    <n v="34"/>
    <x v="1"/>
    <x v="3"/>
    <s v="Review Email"/>
    <x v="6"/>
    <x v="11"/>
    <x v="1"/>
    <n v="4.5999999999999996"/>
    <x v="1"/>
    <n v="137597"/>
    <n v="237677.75673469389"/>
    <s v="Very High Income"/>
    <x v="3"/>
    <x v="6"/>
    <x v="45"/>
    <x v="4"/>
    <n v="250477.75673469389"/>
    <s v="New York"/>
    <s v="(824) 435-5913"/>
    <s v="6479 View Ln"/>
  </r>
  <r>
    <x v="100"/>
    <s v="Mike Taylor"/>
    <n v="44"/>
    <x v="1"/>
    <x v="2"/>
    <s v="miketaylor@example.com"/>
    <x v="1"/>
    <x v="9"/>
    <x v="9"/>
    <n v="3.6"/>
    <x v="0"/>
    <n v="68668"/>
    <n v="72647.941224489812"/>
    <s v="Medium Income"/>
    <x v="90"/>
    <x v="8"/>
    <x v="46"/>
    <x v="3"/>
    <n v="74447.941224489812"/>
    <s v="Philadelphia"/>
    <s v="(745) 153-9319"/>
    <s v="5294 Pine Rd"/>
  </r>
  <r>
    <x v="101"/>
    <s v="Robert Miller"/>
    <n v="24"/>
    <x v="0"/>
    <x v="0"/>
    <s v="Review Email"/>
    <x v="1"/>
    <x v="10"/>
    <x v="2"/>
    <n v="3.5"/>
    <x v="0"/>
    <n v="52993"/>
    <n v="52993"/>
    <s v="Medium Income"/>
    <x v="91"/>
    <x v="5"/>
    <x v="47"/>
    <x v="3"/>
    <n v="54243"/>
    <s v="Los Angeles"/>
    <s v="(788) 649-6242"/>
    <s v="7178 Elm Blvd"/>
  </r>
  <r>
    <x v="102"/>
    <s v="Maria Anderson"/>
    <n v="31"/>
    <x v="1"/>
    <x v="2"/>
    <s v="Review Email"/>
    <x v="7"/>
    <x v="14"/>
    <x v="6"/>
    <n v="2.8"/>
    <x v="3"/>
    <n v="104775"/>
    <n v="67055.999999999985"/>
    <s v="Medium Income"/>
    <x v="92"/>
    <x v="2"/>
    <x v="2"/>
    <x v="2"/>
    <n v="67055.999999999985"/>
    <s v="San Diego"/>
    <s v="(647) 102-6529"/>
    <s v="6943 Maple Ave"/>
  </r>
  <r>
    <x v="103"/>
    <s v="Susan Wilson"/>
    <n v="39"/>
    <x v="1"/>
    <x v="1"/>
    <s v="susanwilson@sample.org"/>
    <x v="6"/>
    <x v="12"/>
    <x v="1"/>
    <n v="2.4"/>
    <x v="3"/>
    <n v="94972"/>
    <n v="44656.222040816327"/>
    <s v="Low Income"/>
    <x v="93"/>
    <x v="2"/>
    <x v="2"/>
    <x v="2"/>
    <n v="44656.222040816327"/>
    <s v="New York"/>
    <s v="(975) 314-6738"/>
    <s v="9726 Lake Ave, Apt 495"/>
  </r>
  <r>
    <x v="104"/>
    <s v="Karen Brown"/>
    <n v="42"/>
    <x v="1"/>
    <x v="2"/>
    <s v="karenbrown@sample.org"/>
    <x v="5"/>
    <x v="5"/>
    <x v="10"/>
    <n v="4.7"/>
    <x v="1"/>
    <n v="78705"/>
    <n v="141925.99591836738"/>
    <s v="Very High Income"/>
    <x v="94"/>
    <x v="7"/>
    <x v="48"/>
    <x v="4"/>
    <n v="156375.99591836738"/>
    <s v="San Diego"/>
    <s v="(571) 712-8575"/>
    <s v="1839 Pine Ave, Apt 716"/>
  </r>
  <r>
    <x v="105"/>
    <s v="Jane Jones"/>
    <n v="56"/>
    <x v="2"/>
    <x v="2"/>
    <s v="janejones@example.com"/>
    <x v="3"/>
    <x v="5"/>
    <x v="6"/>
    <n v="1.9"/>
    <x v="4"/>
    <n v="44077"/>
    <n v="15000"/>
    <s v="Low Income"/>
    <x v="95"/>
    <x v="2"/>
    <x v="2"/>
    <x v="2"/>
    <n v="15000"/>
    <s v="Philadelphia"/>
    <s v="(941) 775-2560"/>
    <s v="611 Oak Dr, Apt 754"/>
  </r>
  <r>
    <x v="106"/>
    <s v="Patricia Williams"/>
    <n v="43"/>
    <x v="1"/>
    <x v="2"/>
    <s v="patriciawilliams@example.com"/>
    <x v="8"/>
    <x v="14"/>
    <x v="0"/>
    <n v="3.3"/>
    <x v="2"/>
    <n v="44895"/>
    <n v="39910.738775510203"/>
    <s v="Low Income"/>
    <x v="96"/>
    <x v="10"/>
    <x v="49"/>
    <x v="3"/>
    <n v="40360.738775510203"/>
    <s v="New York"/>
    <s v="(592) 718-1843"/>
    <s v="18 View Dr"/>
  </r>
  <r>
    <x v="107"/>
    <s v="Jane Smith"/>
    <n v="57"/>
    <x v="2"/>
    <x v="3"/>
    <s v="janesmith@test.com"/>
    <x v="0"/>
    <x v="14"/>
    <x v="6"/>
    <n v="1.6"/>
    <x v="4"/>
    <n v="103050"/>
    <n v="21535.346938775514"/>
    <s v="Low Income"/>
    <x v="97"/>
    <x v="2"/>
    <x v="2"/>
    <x v="2"/>
    <n v="21535.346938775514"/>
    <s v="Phoenix"/>
    <s v="(355) 234-9082"/>
    <s v="1337 Hill Ln"/>
  </r>
  <r>
    <x v="108"/>
    <s v="Linda Brown"/>
    <n v="24"/>
    <x v="0"/>
    <x v="0"/>
    <s v="lindabrown@sample.org"/>
    <x v="2"/>
    <x v="9"/>
    <x v="10"/>
    <n v="1.5"/>
    <x v="4"/>
    <n v="95371"/>
    <n v="17517.12244897959"/>
    <s v="Low Income"/>
    <x v="98"/>
    <x v="2"/>
    <x v="2"/>
    <x v="2"/>
    <n v="17517.12244897959"/>
    <s v="Philadelphia"/>
    <s v="(786) 287-0678"/>
    <s v="8063 Maple Rd"/>
  </r>
  <r>
    <x v="109"/>
    <s v="David Smith"/>
    <n v="57"/>
    <x v="2"/>
    <x v="1"/>
    <s v="Review Email"/>
    <x v="2"/>
    <x v="0"/>
    <x v="2"/>
    <n v="3.5"/>
    <x v="0"/>
    <n v="101857"/>
    <n v="101857"/>
    <s v="High Income"/>
    <x v="99"/>
    <x v="5"/>
    <x v="50"/>
    <x v="3"/>
    <n v="103107"/>
    <s v="Houston"/>
    <s v="(231) 192-2962"/>
    <s v="6583 Pine St"/>
  </r>
  <r>
    <x v="110"/>
    <s v="Bob Moore"/>
    <n v="21"/>
    <x v="0"/>
    <x v="1"/>
    <s v="bobmoore@demo.net"/>
    <x v="3"/>
    <x v="8"/>
    <x v="6"/>
    <n v="2.4"/>
    <x v="3"/>
    <n v="54520"/>
    <n v="25635.526530612246"/>
    <s v="Low Income"/>
    <x v="3"/>
    <x v="2"/>
    <x v="2"/>
    <x v="2"/>
    <n v="25635.526530612246"/>
    <s v="San Jose"/>
    <s v="(316) 147-8913"/>
    <s v="8247 Elm St"/>
  </r>
  <r>
    <x v="111"/>
    <s v="Mike Williams"/>
    <n v="50"/>
    <x v="1"/>
    <x v="0"/>
    <s v="Review Email"/>
    <x v="0"/>
    <x v="11"/>
    <x v="6"/>
    <n v="2.2000000000000002"/>
    <x v="3"/>
    <n v="31465"/>
    <n v="15000"/>
    <s v="Low Income"/>
    <x v="100"/>
    <x v="2"/>
    <x v="2"/>
    <x v="2"/>
    <n v="15000"/>
    <s v="Phoenix"/>
    <s v="(317) 550-1482"/>
    <s v="706 Cedar Ave"/>
  </r>
  <r>
    <x v="112"/>
    <s v="Susan Smith"/>
    <n v="57"/>
    <x v="2"/>
    <x v="0"/>
    <s v="susansmith@example.com"/>
    <x v="4"/>
    <x v="10"/>
    <x v="7"/>
    <n v="1.1000000000000001"/>
    <x v="4"/>
    <n v="10909"/>
    <n v="15000"/>
    <s v="Low Income"/>
    <x v="101"/>
    <x v="2"/>
    <x v="2"/>
    <x v="2"/>
    <n v="15000"/>
    <s v="San Antonio"/>
    <s v="(542) 019-4566"/>
    <s v="9882 Oak Ave"/>
  </r>
  <r>
    <x v="113"/>
    <s v="Mike Brown"/>
    <n v="20"/>
    <x v="0"/>
    <x v="0"/>
    <s v="Review Email"/>
    <x v="9"/>
    <x v="11"/>
    <x v="3"/>
    <n v="3.8"/>
    <x v="0"/>
    <n v="92551"/>
    <n v="109096.85224489795"/>
    <s v="High Income"/>
    <x v="102"/>
    <x v="4"/>
    <x v="51"/>
    <x v="3"/>
    <n v="112296.85224489795"/>
    <s v="Philadelphia"/>
    <s v="(801) 444-8452"/>
    <s v="2545 Hill St"/>
  </r>
  <r>
    <x v="114"/>
    <s v="Susan Thomas"/>
    <n v="26"/>
    <x v="0"/>
    <x v="0"/>
    <s v="susanthomas@example.com"/>
    <x v="5"/>
    <x v="10"/>
    <x v="1"/>
    <n v="1.3"/>
    <x v="4"/>
    <n v="38555"/>
    <n v="15000"/>
    <s v="Low Income"/>
    <x v="103"/>
    <x v="2"/>
    <x v="2"/>
    <x v="2"/>
    <n v="15000"/>
    <s v="Dallas"/>
    <s v="(772) 721-0227"/>
    <s v="7816 Hill Dr"/>
  </r>
  <r>
    <x v="115"/>
    <s v="Karen Taylor"/>
    <n v="24"/>
    <x v="0"/>
    <x v="0"/>
    <s v="karentaylor@demo.net"/>
    <x v="1"/>
    <x v="12"/>
    <x v="3"/>
    <n v="3.6"/>
    <x v="0"/>
    <n v="113918"/>
    <n v="120520.59428571431"/>
    <s v="Very High Income"/>
    <x v="104"/>
    <x v="8"/>
    <x v="52"/>
    <x v="3"/>
    <n v="122320.59428571431"/>
    <s v="San Diego"/>
    <s v="(473) 639-2129"/>
    <s v="583 Elm Blvd"/>
  </r>
  <r>
    <x v="116"/>
    <s v="Alice Williams"/>
    <n v="38"/>
    <x v="1"/>
    <x v="1"/>
    <s v="alicewilliams@test.com"/>
    <x v="5"/>
    <x v="0"/>
    <x v="5"/>
    <n v="5"/>
    <x v="1"/>
    <n v="49900"/>
    <n v="101836.73469387756"/>
    <s v="High Income"/>
    <x v="105"/>
    <x v="11"/>
    <x v="53"/>
    <x v="1"/>
    <n v="121836.73469387756"/>
    <s v="San Diego"/>
    <s v="(645) 589-7644"/>
    <s v="3958 Maple Rd"/>
  </r>
  <r>
    <x v="117"/>
    <s v="Bob Brown"/>
    <n v="49"/>
    <x v="1"/>
    <x v="2"/>
    <s v="bobbrown@test.com"/>
    <x v="1"/>
    <x v="1"/>
    <x v="9"/>
    <n v="2.4"/>
    <x v="3"/>
    <n v="82057"/>
    <n v="38583.536326530615"/>
    <s v="Low Income"/>
    <x v="106"/>
    <x v="2"/>
    <x v="2"/>
    <x v="2"/>
    <n v="38583.536326530615"/>
    <s v="San Diego"/>
    <s v="(278) 862-6851"/>
    <s v="6933 Elm Ave"/>
  </r>
  <r>
    <x v="118"/>
    <s v="John Williams"/>
    <n v="55"/>
    <x v="2"/>
    <x v="2"/>
    <s v="johnwilliams@demo.net"/>
    <x v="3"/>
    <x v="6"/>
    <x v="2"/>
    <n v="1.3"/>
    <x v="4"/>
    <n v="126855"/>
    <n v="17500.812244897963"/>
    <s v="Low Income"/>
    <x v="107"/>
    <x v="2"/>
    <x v="2"/>
    <x v="2"/>
    <n v="17500.812244897963"/>
    <s v="Phoenix"/>
    <s v="(459) 015-9247"/>
    <s v="3114 Cedar Ln, Apt 248"/>
  </r>
  <r>
    <x v="119"/>
    <s v="Patricia Anderson"/>
    <n v="62"/>
    <x v="2"/>
    <x v="2"/>
    <s v="patriciaanderson@sample.org"/>
    <x v="8"/>
    <x v="9"/>
    <x v="3"/>
    <n v="2.5"/>
    <x v="3"/>
    <n v="81853"/>
    <n v="41761.734693877552"/>
    <s v="Low Income"/>
    <x v="108"/>
    <x v="2"/>
    <x v="2"/>
    <x v="2"/>
    <n v="41761.734693877552"/>
    <s v="Dallas"/>
    <s v="(204) 501-9960"/>
    <s v="7695 View St"/>
  </r>
  <r>
    <x v="120"/>
    <s v="Mike Wilson"/>
    <n v="50"/>
    <x v="1"/>
    <x v="1"/>
    <s v="Review Email"/>
    <x v="0"/>
    <x v="6"/>
    <x v="8"/>
    <n v="2.2999999999999998"/>
    <x v="3"/>
    <n v="104546"/>
    <n v="45146.803265306124"/>
    <s v="Low Income"/>
    <x v="109"/>
    <x v="2"/>
    <x v="2"/>
    <x v="2"/>
    <n v="45146.803265306124"/>
    <s v="Philadelphia"/>
    <s v="Not Specified"/>
    <s v="5643 Oak Ave"/>
  </r>
  <r>
    <x v="121"/>
    <s v="Maria Moore"/>
    <n v="35"/>
    <x v="1"/>
    <x v="0"/>
    <s v="mariamoore@demo.net"/>
    <x v="6"/>
    <x v="12"/>
    <x v="2"/>
    <n v="1.1000000000000001"/>
    <x v="4"/>
    <n v="50212"/>
    <n v="15000"/>
    <s v="Low Income"/>
    <x v="110"/>
    <x v="2"/>
    <x v="2"/>
    <x v="2"/>
    <n v="15000"/>
    <s v="Phoenix"/>
    <s v="(665) 621-1234"/>
    <s v="4343 Pine Rd, Apt 104"/>
  </r>
  <r>
    <x v="122"/>
    <s v="John Wilson"/>
    <n v="33"/>
    <x v="1"/>
    <x v="2"/>
    <s v="johnwilson@test.com"/>
    <x v="1"/>
    <x v="8"/>
    <x v="6"/>
    <n v="3.2"/>
    <x v="2"/>
    <n v="57649"/>
    <n v="48189.857959183682"/>
    <s v="Low Income"/>
    <x v="111"/>
    <x v="19"/>
    <x v="54"/>
    <x v="3"/>
    <n v="48389.857959183682"/>
    <s v="Phoenix"/>
    <s v="(220) 009-9960"/>
    <s v="5809 Elm Ln, Apt 606"/>
  </r>
  <r>
    <x v="123"/>
    <s v="John Wilson"/>
    <n v="28"/>
    <x v="0"/>
    <x v="0"/>
    <s v="johnwilson@demo.net"/>
    <x v="6"/>
    <x v="9"/>
    <x v="10"/>
    <n v="1.4"/>
    <x v="4"/>
    <n v="55499"/>
    <n v="15000"/>
    <s v="Low Income"/>
    <x v="112"/>
    <x v="2"/>
    <x v="2"/>
    <x v="2"/>
    <n v="15000"/>
    <s v="Houston"/>
    <s v="(311) 223-3739"/>
    <s v="1439 Oak Ln"/>
  </r>
  <r>
    <x v="124"/>
    <s v="Robert Thomas"/>
    <n v="41"/>
    <x v="1"/>
    <x v="2"/>
    <s v="Review Email"/>
    <x v="1"/>
    <x v="1"/>
    <x v="0"/>
    <n v="3"/>
    <x v="2"/>
    <n v="95170"/>
    <n v="69920.816326530607"/>
    <s v="Medium Income"/>
    <x v="113"/>
    <x v="2"/>
    <x v="2"/>
    <x v="2"/>
    <n v="69920.816326530607"/>
    <s v="Philadelphia"/>
    <s v="(756) 756-0687"/>
    <s v="361 Cedar Dr"/>
  </r>
  <r>
    <x v="125"/>
    <s v="Linda Johnson"/>
    <n v="60"/>
    <x v="2"/>
    <x v="2"/>
    <s v="lindajohnson@sample.org"/>
    <x v="4"/>
    <x v="7"/>
    <x v="9"/>
    <n v="2.6"/>
    <x v="3"/>
    <n v="72350"/>
    <n v="39925.387755102049"/>
    <s v="Low Income"/>
    <x v="114"/>
    <x v="2"/>
    <x v="2"/>
    <x v="2"/>
    <n v="39925.387755102049"/>
    <s v="Chicago"/>
    <s v="(379) 712-2779"/>
    <s v="5425 Elm Rd"/>
  </r>
  <r>
    <x v="126"/>
    <s v="Robert Brown"/>
    <n v="65"/>
    <x v="2"/>
    <x v="0"/>
    <s v="robertbrown@example.com"/>
    <x v="8"/>
    <x v="8"/>
    <x v="9"/>
    <n v="4.2"/>
    <x v="0"/>
    <n v="125788"/>
    <n v="181134.72"/>
    <s v="Very High Income"/>
    <x v="115"/>
    <x v="3"/>
    <x v="55"/>
    <x v="0"/>
    <n v="188334.72"/>
    <s v="New York"/>
    <s v="(828) 762-7605"/>
    <s v="3874 Elm St, Apt 663"/>
  </r>
  <r>
    <x v="127"/>
    <s v="Linda Miller"/>
    <n v="24"/>
    <x v="0"/>
    <x v="3"/>
    <s v="lindamiller@example.com"/>
    <x v="1"/>
    <x v="13"/>
    <x v="0"/>
    <n v="3.5"/>
    <x v="0"/>
    <n v="116255"/>
    <n v="116255"/>
    <s v="Very High Income"/>
    <x v="116"/>
    <x v="5"/>
    <x v="56"/>
    <x v="3"/>
    <n v="117505"/>
    <s v="San Diego"/>
    <s v="(718) 395-5032"/>
    <s v="1545 Hill Dr"/>
  </r>
  <r>
    <x v="128"/>
    <s v="Patricia Moore"/>
    <n v="45"/>
    <x v="1"/>
    <x v="2"/>
    <s v="Review Email"/>
    <x v="6"/>
    <x v="10"/>
    <x v="5"/>
    <n v="2.9"/>
    <x v="3"/>
    <n v="97525"/>
    <n v="66953.897959183669"/>
    <s v="Medium Income"/>
    <x v="3"/>
    <x v="2"/>
    <x v="2"/>
    <x v="2"/>
    <n v="66953.897959183669"/>
    <s v="Houston"/>
    <s v="(651) 299-1750"/>
    <s v="8005 Lake St"/>
  </r>
  <r>
    <x v="129"/>
    <s v="Mike Davis"/>
    <n v="57"/>
    <x v="2"/>
    <x v="3"/>
    <s v="mikedavis@example.com"/>
    <x v="6"/>
    <x v="14"/>
    <x v="4"/>
    <n v="3.1"/>
    <x v="2"/>
    <n v="144450"/>
    <n v="113319.55102040818"/>
    <s v="Very High Income"/>
    <x v="117"/>
    <x v="14"/>
    <x v="57"/>
    <x v="3"/>
    <n v="113369.55102040818"/>
    <s v="Chicago"/>
    <s v="(405) 758-5601"/>
    <s v="5545 View Ln"/>
  </r>
  <r>
    <x v="130"/>
    <s v="Sara Thomas"/>
    <n v="54"/>
    <x v="1"/>
    <x v="2"/>
    <s v="sarathomas@demo.net"/>
    <x v="9"/>
    <x v="3"/>
    <x v="5"/>
    <n v="2.5"/>
    <x v="3"/>
    <n v="76863"/>
    <n v="39215.816326530614"/>
    <s v="Low Income"/>
    <x v="118"/>
    <x v="2"/>
    <x v="2"/>
    <x v="2"/>
    <n v="39215.816326530614"/>
    <s v="San Diego"/>
    <s v="(755) 329-1535"/>
    <s v="428 Oak St"/>
  </r>
  <r>
    <x v="131"/>
    <s v="Patricia Taylor"/>
    <n v="41"/>
    <x v="1"/>
    <x v="3"/>
    <s v="patriciataylor@example.com"/>
    <x v="1"/>
    <x v="5"/>
    <x v="4"/>
    <n v="1"/>
    <x v="4"/>
    <n v="148988"/>
    <n v="15000"/>
    <s v="Low Income"/>
    <x v="119"/>
    <x v="2"/>
    <x v="2"/>
    <x v="2"/>
    <n v="15000"/>
    <s v="Philadelphia"/>
    <s v="(590) 024-7399"/>
    <s v="278 Pine Ln"/>
  </r>
  <r>
    <x v="132"/>
    <s v="John Johnson"/>
    <n v="35"/>
    <x v="1"/>
    <x v="1"/>
    <s v="johnjohnson@example.com"/>
    <x v="4"/>
    <x v="11"/>
    <x v="10"/>
    <n v="3.4"/>
    <x v="2"/>
    <n v="34470"/>
    <n v="32528.424489795918"/>
    <s v="Low Income"/>
    <x v="3"/>
    <x v="16"/>
    <x v="58"/>
    <x v="3"/>
    <n v="33328.424489795914"/>
    <s v="Philadelphia"/>
    <s v="(371) 944-8339"/>
    <s v="260 Oak St, Apt 778"/>
  </r>
  <r>
    <x v="133"/>
    <s v="Jane Williams"/>
    <n v="55"/>
    <x v="2"/>
    <x v="0"/>
    <s v="janewilliams@example.com"/>
    <x v="0"/>
    <x v="13"/>
    <x v="1"/>
    <n v="2.6"/>
    <x v="3"/>
    <n v="125128"/>
    <n v="69050.226938775522"/>
    <s v="Medium Income"/>
    <x v="120"/>
    <x v="2"/>
    <x v="2"/>
    <x v="2"/>
    <n v="69050.226938775522"/>
    <s v="Los Angeles"/>
    <s v="(414) 699-9295"/>
    <s v="7894 View Blvd"/>
  </r>
  <r>
    <x v="134"/>
    <s v="James Miller"/>
    <n v="63"/>
    <x v="2"/>
    <x v="2"/>
    <s v="jamesmiller@example.com"/>
    <x v="7"/>
    <x v="17"/>
    <x v="0"/>
    <n v="4.7"/>
    <x v="1"/>
    <n v="38874"/>
    <n v="70100.135510204098"/>
    <s v="Medium Income"/>
    <x v="121"/>
    <x v="7"/>
    <x v="59"/>
    <x v="4"/>
    <n v="84550.135510204098"/>
    <s v="Dallas"/>
    <s v="(434) 650-4053"/>
    <s v="7357 Oak St"/>
  </r>
  <r>
    <x v="135"/>
    <s v="Mike Williams"/>
    <n v="39"/>
    <x v="1"/>
    <x v="2"/>
    <s v="mikewilliams@test.com"/>
    <x v="0"/>
    <x v="15"/>
    <x v="0"/>
    <n v="3"/>
    <x v="2"/>
    <n v="143638"/>
    <n v="105529.95918367346"/>
    <s v="High Income"/>
    <x v="122"/>
    <x v="2"/>
    <x v="2"/>
    <x v="2"/>
    <n v="105529.95918367346"/>
    <s v="Phoenix"/>
    <s v="(886) 451-2366"/>
    <s v="3734 Lake Blvd"/>
  </r>
  <r>
    <x v="136"/>
    <s v="Alice Taylor"/>
    <n v="32"/>
    <x v="1"/>
    <x v="3"/>
    <s v="alicetaylor@example.com"/>
    <x v="7"/>
    <x v="5"/>
    <x v="6"/>
    <n v="4.3"/>
    <x v="1"/>
    <n v="121907"/>
    <n v="184004.93306122444"/>
    <s v="Very High Income"/>
    <x v="123"/>
    <x v="9"/>
    <x v="60"/>
    <x v="0"/>
    <n v="192454.93306122444"/>
    <s v="Dallas"/>
    <s v="(367) 715-7882"/>
    <s v="654 Pine Rd"/>
  </r>
  <r>
    <x v="137"/>
    <s v="Sara Taylor"/>
    <n v="33"/>
    <x v="1"/>
    <x v="2"/>
    <s v="Review Email"/>
    <x v="1"/>
    <x v="7"/>
    <x v="8"/>
    <n v="3"/>
    <x v="2"/>
    <n v="79261"/>
    <n v="58232.57142857142"/>
    <s v="Medium Income"/>
    <x v="3"/>
    <x v="2"/>
    <x v="2"/>
    <x v="2"/>
    <n v="58232.57142857142"/>
    <s v="Los Angeles"/>
    <s v="(887) 751-2008"/>
    <s v="3647 Pine Blvd, Apt 637"/>
  </r>
  <r>
    <x v="138"/>
    <s v="Susan Jones"/>
    <n v="40"/>
    <x v="1"/>
    <x v="3"/>
    <s v="Review Email"/>
    <x v="6"/>
    <x v="12"/>
    <x v="0"/>
    <n v="2.2000000000000002"/>
    <x v="3"/>
    <n v="121936"/>
    <n v="48177.162448979609"/>
    <s v="Low Income"/>
    <x v="124"/>
    <x v="2"/>
    <x v="2"/>
    <x v="2"/>
    <n v="48177.162448979609"/>
    <s v="Philadelphia"/>
    <s v="(992) 190-5055"/>
    <s v="4874 View Rd, Apt 611"/>
  </r>
  <r>
    <x v="139"/>
    <s v="Patricia Smith"/>
    <n v="41"/>
    <x v="1"/>
    <x v="2"/>
    <s v="Review Email"/>
    <x v="5"/>
    <x v="12"/>
    <x v="4"/>
    <n v="3"/>
    <x v="2"/>
    <n v="104515"/>
    <n v="76786.530612244896"/>
    <s v="Medium Income"/>
    <x v="125"/>
    <x v="2"/>
    <x v="2"/>
    <x v="2"/>
    <n v="76786.530612244896"/>
    <s v="Phoenix"/>
    <s v="Not Specified"/>
    <s v="3676 Elm St"/>
  </r>
  <r>
    <x v="140"/>
    <s v="David Brown"/>
    <n v="51"/>
    <x v="1"/>
    <x v="2"/>
    <s v="davidbrown@example.com"/>
    <x v="7"/>
    <x v="9"/>
    <x v="0"/>
    <n v="1.3"/>
    <x v="4"/>
    <n v="73728"/>
    <n v="15000"/>
    <s v="Low Income"/>
    <x v="126"/>
    <x v="2"/>
    <x v="2"/>
    <x v="2"/>
    <n v="15000"/>
    <s v="Dallas"/>
    <s v="(367) 576-3760"/>
    <s v="8544 Hill Ln"/>
  </r>
  <r>
    <x v="141"/>
    <s v="Mike Miller"/>
    <n v="65"/>
    <x v="2"/>
    <x v="0"/>
    <s v="mikemiller@test.com"/>
    <x v="6"/>
    <x v="12"/>
    <x v="0"/>
    <n v="2.6"/>
    <x v="3"/>
    <n v="131572"/>
    <n v="72606.262857142865"/>
    <s v="Medium Income"/>
    <x v="127"/>
    <x v="2"/>
    <x v="2"/>
    <x v="2"/>
    <n v="72606.262857142865"/>
    <s v="Philadelphia"/>
    <s v="(430) 565-1545"/>
    <s v="1599 Elm St, Apt 42"/>
  </r>
  <r>
    <x v="142"/>
    <s v="James Taylor"/>
    <n v="18"/>
    <x v="0"/>
    <x v="2"/>
    <s v="jamestaylor@sample.org"/>
    <x v="9"/>
    <x v="2"/>
    <x v="9"/>
    <n v="4"/>
    <x v="0"/>
    <n v="34003"/>
    <n v="44412.081632653055"/>
    <s v="Low Income"/>
    <x v="128"/>
    <x v="20"/>
    <x v="61"/>
    <x v="3"/>
    <n v="49412.081632653055"/>
    <s v="Philadelphia"/>
    <s v="(893) 981-6817"/>
    <s v="4752 Maple Ave"/>
  </r>
  <r>
    <x v="143"/>
    <s v="Linda Johnson"/>
    <n v="21"/>
    <x v="0"/>
    <x v="0"/>
    <s v="lindajohnson@test.com"/>
    <x v="7"/>
    <x v="4"/>
    <x v="2"/>
    <n v="4.0999999999999996"/>
    <x v="0"/>
    <n v="96989"/>
    <n v="133092.66040816321"/>
    <s v="Very High Income"/>
    <x v="129"/>
    <x v="0"/>
    <x v="62"/>
    <x v="0"/>
    <n v="139142.66040816321"/>
    <s v="New York"/>
    <s v="(473) 913-3549"/>
    <s v="1758 Pine Rd, Apt 4"/>
  </r>
  <r>
    <x v="144"/>
    <s v="James Smith"/>
    <n v="60"/>
    <x v="2"/>
    <x v="2"/>
    <s v="jamessmith@example.com"/>
    <x v="5"/>
    <x v="16"/>
    <x v="7"/>
    <n v="2.7"/>
    <x v="3"/>
    <n v="111632"/>
    <n v="66432.43102040817"/>
    <s v="Medium Income"/>
    <x v="130"/>
    <x v="2"/>
    <x v="2"/>
    <x v="2"/>
    <n v="66432.43102040817"/>
    <s v="San Antonio"/>
    <s v="(269) 098-8743"/>
    <s v="Adress not provided"/>
  </r>
  <r>
    <x v="145"/>
    <s v="Jane Brown"/>
    <n v="48"/>
    <x v="1"/>
    <x v="2"/>
    <s v="janebrown@sample.org"/>
    <x v="2"/>
    <x v="18"/>
    <x v="9"/>
    <n v="3.5"/>
    <x v="0"/>
    <n v="57989"/>
    <n v="57989"/>
    <s v="Medium Income"/>
    <x v="131"/>
    <x v="5"/>
    <x v="63"/>
    <x v="3"/>
    <n v="59239"/>
    <s v="Los Angeles"/>
    <s v="(782) 833-5081"/>
    <s v="4513 Lake Ave"/>
  </r>
  <r>
    <x v="146"/>
    <s v="Bob Miller"/>
    <n v="39"/>
    <x v="1"/>
    <x v="0"/>
    <s v="Review Email"/>
    <x v="4"/>
    <x v="1"/>
    <x v="5"/>
    <n v="4.3"/>
    <x v="1"/>
    <n v="83318"/>
    <n v="125759.16897959181"/>
    <s v="Very High Income"/>
    <x v="132"/>
    <x v="9"/>
    <x v="64"/>
    <x v="0"/>
    <n v="134209.16897959181"/>
    <s v="San Antonio"/>
    <s v="(769) 006-7120"/>
    <s v="7429 Hill Blvd"/>
  </r>
  <r>
    <x v="147"/>
    <s v="Linda Thomas"/>
    <n v="61"/>
    <x v="2"/>
    <x v="2"/>
    <s v="lindathomas@sample.org"/>
    <x v="9"/>
    <x v="12"/>
    <x v="2"/>
    <n v="1.4"/>
    <x v="4"/>
    <n v="122646"/>
    <n v="19623.359999999997"/>
    <s v="Low Income"/>
    <x v="133"/>
    <x v="2"/>
    <x v="2"/>
    <x v="2"/>
    <n v="19623.359999999997"/>
    <s v="Chicago"/>
    <s v="Not Specified"/>
    <s v="7790 Lake Dr"/>
  </r>
  <r>
    <x v="148"/>
    <s v="Mike Thomas"/>
    <n v="52"/>
    <x v="1"/>
    <x v="3"/>
    <s v="mikethomas@sample.org"/>
    <x v="5"/>
    <x v="14"/>
    <x v="5"/>
    <n v="3"/>
    <x v="2"/>
    <n v="138060"/>
    <n v="101431.83673469386"/>
    <s v="High Income"/>
    <x v="134"/>
    <x v="2"/>
    <x v="2"/>
    <x v="2"/>
    <n v="101431.83673469386"/>
    <s v="Houston"/>
    <s v="(766) 949-7670"/>
    <s v="398 View Blvd"/>
  </r>
  <r>
    <x v="149"/>
    <s v="Sara Wilson"/>
    <n v="53"/>
    <x v="1"/>
    <x v="3"/>
    <s v="sarawilson@demo.net"/>
    <x v="1"/>
    <x v="9"/>
    <x v="4"/>
    <n v="3.5"/>
    <x v="0"/>
    <n v="139476"/>
    <n v="139476"/>
    <s v="Very High Income"/>
    <x v="3"/>
    <x v="5"/>
    <x v="65"/>
    <x v="3"/>
    <n v="140726"/>
    <s v="Dallas"/>
    <s v="(840) 679-7681"/>
    <s v="Adress not provided"/>
  </r>
  <r>
    <x v="150"/>
    <s v="Linda Williams"/>
    <n v="56"/>
    <x v="2"/>
    <x v="2"/>
    <s v="lindawilliams@test.com"/>
    <x v="6"/>
    <x v="19"/>
    <x v="5"/>
    <n v="3.2"/>
    <x v="2"/>
    <n v="50096"/>
    <n v="41876.166530612252"/>
    <s v="Low Income"/>
    <x v="135"/>
    <x v="19"/>
    <x v="66"/>
    <x v="3"/>
    <n v="42076.166530612252"/>
    <s v="New York"/>
    <s v="(291) 621-4058"/>
    <s v="6822 Maple Blvd"/>
  </r>
  <r>
    <x v="151"/>
    <s v="Robert Davis"/>
    <n v="50"/>
    <x v="1"/>
    <x v="0"/>
    <s v="Review Email"/>
    <x v="9"/>
    <x v="20"/>
    <x v="6"/>
    <n v="4.4000000000000004"/>
    <x v="1"/>
    <n v="46835"/>
    <n v="74018.416326530642"/>
    <s v="Medium Income"/>
    <x v="136"/>
    <x v="12"/>
    <x v="67"/>
    <x v="0"/>
    <n v="83818.416326530642"/>
    <s v="Houston"/>
    <s v="Not Specified"/>
    <s v="5566 Elm Ln"/>
  </r>
  <r>
    <x v="152"/>
    <s v="Susan Smith"/>
    <n v="43"/>
    <x v="1"/>
    <x v="2"/>
    <s v="susansmith@sample.org"/>
    <x v="8"/>
    <x v="5"/>
    <x v="6"/>
    <n v="2.9"/>
    <x v="3"/>
    <n v="140658"/>
    <n v="96566.022857142845"/>
    <s v="High Income"/>
    <x v="137"/>
    <x v="2"/>
    <x v="2"/>
    <x v="2"/>
    <n v="96566.022857142845"/>
    <s v="San Antonio"/>
    <s v="(307) 603-6383"/>
    <s v="2877 Oak Blvd, Apt 146"/>
  </r>
  <r>
    <x v="153"/>
    <s v="James Williams"/>
    <n v="26"/>
    <x v="0"/>
    <x v="0"/>
    <s v="jameswilliams@demo.net"/>
    <x v="9"/>
    <x v="5"/>
    <x v="0"/>
    <n v="3.9"/>
    <x v="0"/>
    <n v="85004"/>
    <n v="105543.74204081633"/>
    <s v="High Income"/>
    <x v="138"/>
    <x v="15"/>
    <x v="68"/>
    <x v="3"/>
    <n v="109593.74204081633"/>
    <s v="Los Angeles"/>
    <s v="Not Specified"/>
    <s v="3721 Lake St"/>
  </r>
  <r>
    <x v="154"/>
    <s v="Alice Williams"/>
    <n v="31"/>
    <x v="1"/>
    <x v="1"/>
    <s v="alicewilliams@test.com"/>
    <x v="0"/>
    <x v="20"/>
    <x v="7"/>
    <n v="4.0999999999999996"/>
    <x v="0"/>
    <n v="57086"/>
    <n v="78335.97224489793"/>
    <s v="Medium Income"/>
    <x v="139"/>
    <x v="0"/>
    <x v="69"/>
    <x v="0"/>
    <n v="84385.97224489793"/>
    <s v="Phoenix"/>
    <s v="(242) 118-2553"/>
    <s v="8383 View Ln"/>
  </r>
  <r>
    <x v="155"/>
    <s v="Alice Jones"/>
    <n v="19"/>
    <x v="0"/>
    <x v="2"/>
    <s v="alicejones@example.com"/>
    <x v="0"/>
    <x v="8"/>
    <x v="10"/>
    <n v="1.9"/>
    <x v="4"/>
    <n v="122833"/>
    <n v="36198.133061224486"/>
    <s v="Low Income"/>
    <x v="140"/>
    <x v="2"/>
    <x v="2"/>
    <x v="2"/>
    <n v="36198.133061224486"/>
    <s v="Chicago"/>
    <s v="(209) 055-5084"/>
    <s v="9505 View Ave, Apt 458"/>
  </r>
  <r>
    <x v="156"/>
    <s v="Patricia Moore"/>
    <n v="33"/>
    <x v="1"/>
    <x v="0"/>
    <s v="patriciamoore@sample.org"/>
    <x v="5"/>
    <x v="19"/>
    <x v="7"/>
    <n v="2.8"/>
    <x v="3"/>
    <n v="76062"/>
    <n v="48679.679999999993"/>
    <s v="Low Income"/>
    <x v="65"/>
    <x v="2"/>
    <x v="2"/>
    <x v="2"/>
    <n v="48679.679999999993"/>
    <s v="New York"/>
    <s v="(661) 634-3604"/>
    <s v="7494 Hill Ave"/>
  </r>
  <r>
    <x v="157"/>
    <s v="Mike Williams"/>
    <n v="26"/>
    <x v="0"/>
    <x v="0"/>
    <s v="mikewilliams@sample.org"/>
    <x v="8"/>
    <x v="5"/>
    <x v="3"/>
    <n v="2.7"/>
    <x v="3"/>
    <n v="49298"/>
    <n v="29337.340408163265"/>
    <s v="Low Income"/>
    <x v="141"/>
    <x v="2"/>
    <x v="2"/>
    <x v="2"/>
    <n v="29337.340408163265"/>
    <s v="Chicago"/>
    <s v="(632) 331-1626"/>
    <s v="6114 Pine St, Apt 32"/>
  </r>
  <r>
    <x v="158"/>
    <s v="James Miller"/>
    <n v="41"/>
    <x v="1"/>
    <x v="2"/>
    <s v="jamesmiller@sample.org"/>
    <x v="6"/>
    <x v="5"/>
    <x v="1"/>
    <n v="3.9"/>
    <x v="0"/>
    <n v="80076"/>
    <n v="99424.97632653061"/>
    <s v="High Income"/>
    <x v="142"/>
    <x v="15"/>
    <x v="70"/>
    <x v="3"/>
    <n v="103474.97632653061"/>
    <s v="Los Angeles"/>
    <s v="(751) 697-4883"/>
    <s v="344 Cedar Rd"/>
  </r>
  <r>
    <x v="159"/>
    <s v="Robert Brown"/>
    <n v="52"/>
    <x v="1"/>
    <x v="0"/>
    <s v="Review Email"/>
    <x v="9"/>
    <x v="12"/>
    <x v="4"/>
    <n v="3"/>
    <x v="2"/>
    <n v="147453"/>
    <n v="108332.81632653061"/>
    <s v="High Income"/>
    <x v="143"/>
    <x v="2"/>
    <x v="2"/>
    <x v="2"/>
    <n v="108332.81632653061"/>
    <s v="San Jose"/>
    <s v="(251) 086-3155"/>
    <s v="Adress not provided"/>
  </r>
  <r>
    <x v="160"/>
    <s v="John Brown"/>
    <n v="26"/>
    <x v="0"/>
    <x v="0"/>
    <s v="johnbrown@sample.org"/>
    <x v="3"/>
    <x v="4"/>
    <x v="4"/>
    <n v="2.7"/>
    <x v="3"/>
    <n v="36215"/>
    <n v="21551.620408163268"/>
    <s v="Low Income"/>
    <x v="144"/>
    <x v="2"/>
    <x v="2"/>
    <x v="2"/>
    <n v="21551.620408163268"/>
    <s v="San Diego"/>
    <s v="(899) 330-9387"/>
    <s v="2910 View Dr"/>
  </r>
  <r>
    <x v="161"/>
    <s v="Robert Williams"/>
    <n v="24"/>
    <x v="0"/>
    <x v="3"/>
    <s v="Review Email"/>
    <x v="7"/>
    <x v="11"/>
    <x v="3"/>
    <n v="3.3"/>
    <x v="2"/>
    <n v="142491"/>
    <n v="126671.59102040816"/>
    <s v="Very High Income"/>
    <x v="145"/>
    <x v="10"/>
    <x v="71"/>
    <x v="3"/>
    <n v="127121.59102040816"/>
    <s v="San Jose"/>
    <s v="(527) 707-7138"/>
    <s v="5835 View Ave"/>
  </r>
  <r>
    <x v="162"/>
    <s v="Alice Anderson"/>
    <n v="62"/>
    <x v="2"/>
    <x v="2"/>
    <s v="Review Email"/>
    <x v="7"/>
    <x v="1"/>
    <x v="2"/>
    <n v="5.5"/>
    <x v="1"/>
    <n v="39866"/>
    <n v="98444.612244897959"/>
    <s v="High Income"/>
    <x v="146"/>
    <x v="11"/>
    <x v="72"/>
    <x v="1"/>
    <n v="118444.61224489796"/>
    <s v="San Diego"/>
    <s v="(957) 071-2633"/>
    <s v="3283 Hill Ave, Apt 737"/>
  </r>
  <r>
    <x v="163"/>
    <s v="James Wilson"/>
    <n v="60"/>
    <x v="2"/>
    <x v="0"/>
    <s v="jameswilson@test.com"/>
    <x v="8"/>
    <x v="1"/>
    <x v="6"/>
    <n v="3.7"/>
    <x v="0"/>
    <n v="51479"/>
    <n v="57530.408979591841"/>
    <s v="Medium Income"/>
    <x v="147"/>
    <x v="18"/>
    <x v="73"/>
    <x v="3"/>
    <n v="59980.408979591841"/>
    <s v="Los Angeles"/>
    <s v="(385) 921-7520"/>
    <s v="5779 Maple Rd"/>
  </r>
  <r>
    <x v="164"/>
    <s v="Susan Brown"/>
    <n v="25"/>
    <x v="0"/>
    <x v="0"/>
    <s v="susanbrown@demo.net"/>
    <x v="0"/>
    <x v="17"/>
    <x v="3"/>
    <n v="3.3"/>
    <x v="2"/>
    <n v="133376"/>
    <n v="118568.54204081633"/>
    <s v="Very High Income"/>
    <x v="148"/>
    <x v="10"/>
    <x v="74"/>
    <x v="3"/>
    <n v="119018.54204081633"/>
    <s v="Houston"/>
    <s v="(542) 498-8503"/>
    <s v="2493 Pine Ave"/>
  </r>
  <r>
    <x v="165"/>
    <s v="David Taylor"/>
    <n v="28"/>
    <x v="0"/>
    <x v="2"/>
    <s v="davidtaylor@demo.net"/>
    <x v="3"/>
    <x v="0"/>
    <x v="1"/>
    <n v="2.1"/>
    <x v="3"/>
    <n v="126608"/>
    <n v="45578.879999999997"/>
    <s v="Low Income"/>
    <x v="149"/>
    <x v="2"/>
    <x v="2"/>
    <x v="2"/>
    <n v="45578.879999999997"/>
    <s v="San Jose"/>
    <s v="(822) 070-6212"/>
    <s v="466 Maple Ln, Apt 330"/>
  </r>
  <r>
    <x v="166"/>
    <s v="James Davis"/>
    <n v="47"/>
    <x v="1"/>
    <x v="2"/>
    <s v="jamesdavis@test.com"/>
    <x v="3"/>
    <x v="18"/>
    <x v="9"/>
    <n v="1.1000000000000001"/>
    <x v="4"/>
    <n v="41036"/>
    <n v="15000"/>
    <s v="Low Income"/>
    <x v="150"/>
    <x v="2"/>
    <x v="2"/>
    <x v="2"/>
    <n v="15000"/>
    <s v="Chicago"/>
    <s v="(958) 871-1263"/>
    <s v="6859 Lake St"/>
  </r>
  <r>
    <x v="167"/>
    <s v="Bob Anderson"/>
    <n v="54"/>
    <x v="1"/>
    <x v="2"/>
    <s v="bobanderson@sample.org"/>
    <x v="8"/>
    <x v="10"/>
    <x v="8"/>
    <n v="3"/>
    <x v="2"/>
    <n v="134671"/>
    <n v="98941.959183673462"/>
    <s v="High Income"/>
    <x v="3"/>
    <x v="2"/>
    <x v="2"/>
    <x v="2"/>
    <n v="98941.959183673462"/>
    <s v="Philadelphia"/>
    <s v="(292) 497-5081"/>
    <s v="6060 View Ave"/>
  </r>
  <r>
    <x v="168"/>
    <s v="Karen Taylor"/>
    <n v="40"/>
    <x v="1"/>
    <x v="2"/>
    <s v="karentaylor@demo.net"/>
    <x v="3"/>
    <x v="4"/>
    <x v="0"/>
    <n v="1.7"/>
    <x v="4"/>
    <n v="132531"/>
    <n v="31266.497142857144"/>
    <s v="Low Income"/>
    <x v="151"/>
    <x v="2"/>
    <x v="2"/>
    <x v="2"/>
    <n v="31266.497142857144"/>
    <s v="New York"/>
    <s v="(419) 580-8429"/>
    <s v="3655 Pine Dr"/>
  </r>
  <r>
    <x v="169"/>
    <s v="Sara Johnson"/>
    <n v="41"/>
    <x v="1"/>
    <x v="0"/>
    <s v="sarajohnson@sample.org"/>
    <x v="1"/>
    <x v="5"/>
    <x v="10"/>
    <n v="3.2"/>
    <x v="2"/>
    <n v="38051"/>
    <n v="31807.529795918374"/>
    <s v="Low Income"/>
    <x v="152"/>
    <x v="19"/>
    <x v="75"/>
    <x v="3"/>
    <n v="32007.529795918374"/>
    <s v="Dallas"/>
    <s v="(638) 100-8416"/>
    <s v="Adress not provided"/>
  </r>
  <r>
    <x v="170"/>
    <s v="Susan Davis"/>
    <n v="48"/>
    <x v="1"/>
    <x v="2"/>
    <s v="susandavis@sample.org"/>
    <x v="3"/>
    <x v="9"/>
    <x v="7"/>
    <n v="3"/>
    <x v="2"/>
    <n v="110486"/>
    <n v="81173.387755102027"/>
    <s v="High Income"/>
    <x v="153"/>
    <x v="2"/>
    <x v="2"/>
    <x v="2"/>
    <n v="81173.387755102027"/>
    <s v="San Antonio"/>
    <s v="(740) 798-3940"/>
    <s v="1855 Lake St"/>
  </r>
  <r>
    <x v="171"/>
    <s v="David Davis"/>
    <n v="24"/>
    <x v="0"/>
    <x v="3"/>
    <s v="daviddavis@test.com"/>
    <x v="2"/>
    <x v="0"/>
    <x v="0"/>
    <n v="4.8"/>
    <x v="1"/>
    <n v="107585"/>
    <n v="202347.62448979594"/>
    <s v="Very High Income"/>
    <x v="154"/>
    <x v="1"/>
    <x v="76"/>
    <x v="1"/>
    <n v="218547.62448979594"/>
    <s v="San Jose"/>
    <s v="(651) 435-2334"/>
    <s v="6389 Cedar Rd, Apt 289"/>
  </r>
  <r>
    <x v="172"/>
    <s v="Robert Thomas"/>
    <n v="53"/>
    <x v="1"/>
    <x v="0"/>
    <s v="Review Email"/>
    <x v="7"/>
    <x v="14"/>
    <x v="5"/>
    <n v="2"/>
    <x v="3"/>
    <n v="59137"/>
    <n v="19310.040816326527"/>
    <s v="Low Income"/>
    <x v="155"/>
    <x v="2"/>
    <x v="2"/>
    <x v="2"/>
    <n v="19310.040816326527"/>
    <s v="New York"/>
    <s v="(672) 805-4637"/>
    <s v="2473 Pine Rd"/>
  </r>
  <r>
    <x v="173"/>
    <s v="Jane Miller"/>
    <n v="50"/>
    <x v="1"/>
    <x v="2"/>
    <s v="janemiller@demo.net"/>
    <x v="4"/>
    <x v="10"/>
    <x v="10"/>
    <n v="3"/>
    <x v="2"/>
    <n v="84248"/>
    <n v="61896.489795918358"/>
    <s v="Medium Income"/>
    <x v="156"/>
    <x v="2"/>
    <x v="2"/>
    <x v="2"/>
    <n v="61896.489795918358"/>
    <s v="Los Angeles"/>
    <s v="(290) 009-1584"/>
    <s v="2160 Elm Blvd, Apt 557"/>
  </r>
  <r>
    <x v="174"/>
    <s v="Linda Wilson"/>
    <n v="32"/>
    <x v="1"/>
    <x v="0"/>
    <s v="Review Email"/>
    <x v="6"/>
    <x v="13"/>
    <x v="9"/>
    <n v="4.3"/>
    <x v="1"/>
    <n v="123862"/>
    <n v="186955.78612244895"/>
    <s v="Very High Income"/>
    <x v="157"/>
    <x v="9"/>
    <x v="77"/>
    <x v="0"/>
    <n v="195405.78612244895"/>
    <s v="Dallas"/>
    <s v="(333) 343-3339"/>
    <s v="4780 Hill St"/>
  </r>
  <r>
    <x v="175"/>
    <s v="Alice Johnson"/>
    <n v="27"/>
    <x v="0"/>
    <x v="0"/>
    <s v="alicejohnson@sample.org"/>
    <x v="8"/>
    <x v="4"/>
    <x v="5"/>
    <n v="2"/>
    <x v="3"/>
    <n v="111854"/>
    <n v="36523.755102040814"/>
    <s v="Low Income"/>
    <x v="158"/>
    <x v="2"/>
    <x v="2"/>
    <x v="2"/>
    <n v="36523.755102040814"/>
    <s v="Philadelphia"/>
    <s v="(922) 670-1077"/>
    <s v="1212 Cedar St"/>
  </r>
  <r>
    <x v="176"/>
    <s v="Mike Taylor"/>
    <n v="19"/>
    <x v="0"/>
    <x v="3"/>
    <s v="miketaylor@example.com"/>
    <x v="6"/>
    <x v="4"/>
    <x v="4"/>
    <n v="3.4"/>
    <x v="2"/>
    <n v="115519"/>
    <n v="109012.21551020409"/>
    <s v="High Income"/>
    <x v="159"/>
    <x v="16"/>
    <x v="78"/>
    <x v="3"/>
    <n v="109812.21551020409"/>
    <s v="New York"/>
    <s v="(947) 004-5449"/>
    <s v="7311 Hill Rd"/>
  </r>
  <r>
    <x v="177"/>
    <s v="David Taylor"/>
    <n v="41"/>
    <x v="1"/>
    <x v="1"/>
    <s v="davidtaylor@sample.org"/>
    <x v="1"/>
    <x v="12"/>
    <x v="2"/>
    <n v="4.2"/>
    <x v="0"/>
    <n v="86935"/>
    <n v="125186.4"/>
    <s v="Very High Income"/>
    <x v="160"/>
    <x v="3"/>
    <x v="79"/>
    <x v="0"/>
    <n v="132386.4"/>
    <s v="Philadelphia"/>
    <s v="(446) 013-3802"/>
    <s v="1605 Pine Ave"/>
  </r>
  <r>
    <x v="178"/>
    <s v="Maria Taylor"/>
    <n v="59"/>
    <x v="2"/>
    <x v="2"/>
    <s v="Review Email"/>
    <x v="9"/>
    <x v="19"/>
    <x v="7"/>
    <n v="3"/>
    <x v="2"/>
    <n v="75062"/>
    <n v="55147.591836734689"/>
    <s v="Medium Income"/>
    <x v="161"/>
    <x v="2"/>
    <x v="2"/>
    <x v="2"/>
    <n v="55147.591836734689"/>
    <s v="San Diego"/>
    <s v="(398) 983-8802"/>
    <s v="2895 View St"/>
  </r>
  <r>
    <x v="179"/>
    <s v="Sara Jones"/>
    <n v="36"/>
    <x v="1"/>
    <x v="2"/>
    <s v="sarajones@example.com"/>
    <x v="5"/>
    <x v="8"/>
    <x v="10"/>
    <n v="1.3"/>
    <x v="4"/>
    <n v="119355"/>
    <n v="16466.118367346942"/>
    <s v="Low Income"/>
    <x v="162"/>
    <x v="2"/>
    <x v="2"/>
    <x v="2"/>
    <n v="16466.118367346942"/>
    <s v="Philadelphia"/>
    <s v="(907) 725-2760"/>
    <s v="9541 View Rd, Apt 769"/>
  </r>
  <r>
    <x v="180"/>
    <s v="David Brown"/>
    <n v="39"/>
    <x v="1"/>
    <x v="2"/>
    <s v="davidbrown@example.com"/>
    <x v="6"/>
    <x v="9"/>
    <x v="8"/>
    <n v="1.2"/>
    <x v="4"/>
    <n v="44241"/>
    <n v="15000"/>
    <s v="Low Income"/>
    <x v="163"/>
    <x v="2"/>
    <x v="2"/>
    <x v="2"/>
    <n v="15000"/>
    <s v="Phoenix"/>
    <s v="(642) 653-6658"/>
    <s v="6512 Hill Ave, Apt 490"/>
  </r>
  <r>
    <x v="181"/>
    <s v="Jane Brown"/>
    <n v="30"/>
    <x v="0"/>
    <x v="2"/>
    <s v="janebrown@sample.org"/>
    <x v="9"/>
    <x v="12"/>
    <x v="5"/>
    <n v="2.7"/>
    <x v="3"/>
    <n v="83508"/>
    <n v="49695.781224489801"/>
    <s v="Low Income"/>
    <x v="164"/>
    <x v="2"/>
    <x v="2"/>
    <x v="2"/>
    <n v="49695.781224489801"/>
    <s v="San Antonio"/>
    <s v="(518) 719-3802"/>
    <s v="884 Elm Ln, Apt 928"/>
  </r>
  <r>
    <x v="182"/>
    <s v="Mike Davis"/>
    <n v="64"/>
    <x v="2"/>
    <x v="0"/>
    <s v="mikedavis@demo.net"/>
    <x v="9"/>
    <x v="1"/>
    <x v="2"/>
    <n v="1.1000000000000001"/>
    <x v="4"/>
    <n v="36116"/>
    <n v="15000"/>
    <s v="Low Income"/>
    <x v="3"/>
    <x v="2"/>
    <x v="2"/>
    <x v="2"/>
    <n v="15000"/>
    <s v="New York"/>
    <s v="(813) 808-3038"/>
    <s v="1286 Cedar Ln, Apt 216"/>
  </r>
  <r>
    <x v="183"/>
    <s v="Maria Williams"/>
    <n v="34"/>
    <x v="1"/>
    <x v="0"/>
    <s v="mariawilliams@demo.net"/>
    <x v="0"/>
    <x v="3"/>
    <x v="7"/>
    <n v="4.5"/>
    <x v="1"/>
    <n v="97072"/>
    <n v="160465.95918367349"/>
    <s v="Very High Income"/>
    <x v="165"/>
    <x v="17"/>
    <x v="80"/>
    <x v="4"/>
    <n v="171715.95918367349"/>
    <s v="Houston"/>
    <s v="(708) 225-5728"/>
    <s v="6572 View Blvd"/>
  </r>
  <r>
    <x v="184"/>
    <s v="John Brown"/>
    <n v="53"/>
    <x v="1"/>
    <x v="0"/>
    <s v="johnbrown@test.com"/>
    <x v="8"/>
    <x v="21"/>
    <x v="7"/>
    <n v="1.3"/>
    <x v="4"/>
    <n v="131053"/>
    <n v="18079.964897959188"/>
    <s v="Low Income"/>
    <x v="166"/>
    <x v="2"/>
    <x v="2"/>
    <x v="2"/>
    <n v="18079.964897959188"/>
    <s v="San Jose"/>
    <s v="(975) 779-4205"/>
    <s v="4936 View Dr"/>
  </r>
  <r>
    <x v="185"/>
    <s v="Alice Williams"/>
    <n v="45"/>
    <x v="1"/>
    <x v="0"/>
    <s v="Review Email"/>
    <x v="9"/>
    <x v="0"/>
    <x v="3"/>
    <n v="1.6"/>
    <x v="4"/>
    <n v="133508"/>
    <n v="27900.447346938781"/>
    <s v="Low Income"/>
    <x v="167"/>
    <x v="2"/>
    <x v="2"/>
    <x v="2"/>
    <n v="27900.447346938781"/>
    <s v="San Antonio"/>
    <s v="(351) 963-7991"/>
    <s v="5366 Hill Rd, Apt 141"/>
  </r>
  <r>
    <x v="186"/>
    <s v="Jane Thomas"/>
    <n v="45"/>
    <x v="1"/>
    <x v="2"/>
    <s v="janethomas@demo.net"/>
    <x v="4"/>
    <x v="14"/>
    <x v="6"/>
    <n v="2.5"/>
    <x v="3"/>
    <n v="30707"/>
    <n v="15666.836734693878"/>
    <s v="Low Income"/>
    <x v="3"/>
    <x v="2"/>
    <x v="2"/>
    <x v="2"/>
    <n v="15666.836734693878"/>
    <s v="Chicago"/>
    <s v="(588) 466-4753"/>
    <s v="9463 Hill Dr"/>
  </r>
  <r>
    <x v="187"/>
    <s v="David Jones"/>
    <n v="37"/>
    <x v="1"/>
    <x v="0"/>
    <s v="davidjones@test.com"/>
    <x v="5"/>
    <x v="2"/>
    <x v="5"/>
    <n v="1.4"/>
    <x v="4"/>
    <n v="90827"/>
    <n v="15000"/>
    <s v="Low Income"/>
    <x v="168"/>
    <x v="2"/>
    <x v="2"/>
    <x v="2"/>
    <n v="15000"/>
    <s v="Chicago"/>
    <s v="(593) 479-4954"/>
    <s v="3708 Lake Ave"/>
  </r>
  <r>
    <x v="188"/>
    <s v="Jane Moore"/>
    <n v="40"/>
    <x v="1"/>
    <x v="2"/>
    <s v="janemoore@sample.org"/>
    <x v="6"/>
    <x v="0"/>
    <x v="5"/>
    <n v="3.3"/>
    <x v="2"/>
    <n v="66506"/>
    <n v="59122.476734693875"/>
    <s v="Medium Income"/>
    <x v="169"/>
    <x v="10"/>
    <x v="81"/>
    <x v="3"/>
    <n v="59572.476734693875"/>
    <s v="Chicago"/>
    <s v="(859) 401-1238"/>
    <s v="4351 Hill St"/>
  </r>
  <r>
    <x v="189"/>
    <s v="David Davis"/>
    <n v="26"/>
    <x v="0"/>
    <x v="3"/>
    <s v="daviddavis@test.com"/>
    <x v="8"/>
    <x v="20"/>
    <x v="0"/>
    <n v="3.9"/>
    <x v="0"/>
    <n v="36353"/>
    <n v="45137.071836734693"/>
    <s v="Low Income"/>
    <x v="170"/>
    <x v="15"/>
    <x v="82"/>
    <x v="3"/>
    <n v="49187.071836734693"/>
    <s v="Chicago"/>
    <s v="Not Specified"/>
    <s v="8361 Oak Ln"/>
  </r>
  <r>
    <x v="190"/>
    <s v="Alice Anderson"/>
    <n v="41"/>
    <x v="1"/>
    <x v="0"/>
    <s v="aliceanderson@example.com"/>
    <x v="1"/>
    <x v="12"/>
    <x v="2"/>
    <n v="2"/>
    <x v="3"/>
    <n v="117200"/>
    <n v="38269.387755102034"/>
    <s v="Low Income"/>
    <x v="171"/>
    <x v="2"/>
    <x v="2"/>
    <x v="2"/>
    <n v="38269.387755102034"/>
    <s v="San Diego"/>
    <s v="(979) 063-3823"/>
    <s v="Adress not provided"/>
  </r>
  <r>
    <x v="191"/>
    <s v="Patricia Moore"/>
    <n v="49"/>
    <x v="1"/>
    <x v="0"/>
    <s v="patriciamoore@sample.org"/>
    <x v="9"/>
    <x v="7"/>
    <x v="0"/>
    <n v="1.7"/>
    <x v="4"/>
    <n v="51484"/>
    <n v="15000"/>
    <s v="Low Income"/>
    <x v="172"/>
    <x v="2"/>
    <x v="2"/>
    <x v="2"/>
    <n v="15000"/>
    <s v="Los Angeles"/>
    <s v="(373) 736-2528"/>
    <s v="6231 Pine Rd, Apt 845"/>
  </r>
  <r>
    <x v="192"/>
    <s v="Maria Moore"/>
    <n v="33"/>
    <x v="1"/>
    <x v="0"/>
    <s v="mariamoore@example.com"/>
    <x v="3"/>
    <x v="15"/>
    <x v="7"/>
    <n v="3.6"/>
    <x v="0"/>
    <n v="41558"/>
    <n v="43966.667755102055"/>
    <s v="Low Income"/>
    <x v="173"/>
    <x v="8"/>
    <x v="83"/>
    <x v="3"/>
    <n v="45766.667755102055"/>
    <s v="San Jose"/>
    <s v="(414) 424-1030"/>
    <s v="6209 Cedar Rd"/>
  </r>
  <r>
    <x v="193"/>
    <s v="Bob Johnson"/>
    <n v="42"/>
    <x v="1"/>
    <x v="3"/>
    <s v="Review Email"/>
    <x v="0"/>
    <x v="14"/>
    <x v="8"/>
    <n v="3"/>
    <x v="2"/>
    <n v="54616"/>
    <n v="40126.040816326524"/>
    <s v="Low Income"/>
    <x v="174"/>
    <x v="2"/>
    <x v="2"/>
    <x v="2"/>
    <n v="40126.040816326524"/>
    <s v="New York"/>
    <s v="(214) 676-2022"/>
    <s v="7991 Hill Ave, Apt 144"/>
  </r>
  <r>
    <x v="194"/>
    <s v="James Williams"/>
    <n v="51"/>
    <x v="1"/>
    <x v="0"/>
    <s v="jameswilliams@example.com"/>
    <x v="0"/>
    <x v="1"/>
    <x v="3"/>
    <n v="1.3"/>
    <x v="4"/>
    <n v="36579"/>
    <n v="15000"/>
    <s v="Low Income"/>
    <x v="175"/>
    <x v="2"/>
    <x v="2"/>
    <x v="2"/>
    <n v="15000"/>
    <s v="Los Angeles"/>
    <s v="(521) 725-1041"/>
    <s v="9088 Pine Blvd"/>
  </r>
  <r>
    <x v="195"/>
    <s v="Robert Davis"/>
    <n v="43"/>
    <x v="1"/>
    <x v="0"/>
    <s v="robertdavis@example.com"/>
    <x v="4"/>
    <x v="17"/>
    <x v="10"/>
    <n v="3.7"/>
    <x v="0"/>
    <n v="108889"/>
    <n v="121689.0130612245"/>
    <s v="Very High Income"/>
    <x v="3"/>
    <x v="18"/>
    <x v="84"/>
    <x v="3"/>
    <n v="124139.0130612245"/>
    <s v="Dallas"/>
    <s v="(347) 543-4926"/>
    <s v="8340 Hill Ln"/>
  </r>
  <r>
    <x v="196"/>
    <s v="David Johnson"/>
    <n v="41"/>
    <x v="1"/>
    <x v="2"/>
    <s v="davidjohnson@test.com"/>
    <x v="6"/>
    <x v="0"/>
    <x v="0"/>
    <n v="2.6"/>
    <x v="3"/>
    <n v="34335"/>
    <n v="18947.314285714288"/>
    <s v="Low Income"/>
    <x v="176"/>
    <x v="2"/>
    <x v="2"/>
    <x v="2"/>
    <n v="18947.314285714288"/>
    <s v="Chicago"/>
    <s v="(959) 232-0931"/>
    <s v="1407 Oak St"/>
  </r>
  <r>
    <x v="197"/>
    <s v="Jane Brown"/>
    <n v="63"/>
    <x v="2"/>
    <x v="3"/>
    <s v="janebrown@demo.net"/>
    <x v="7"/>
    <x v="0"/>
    <x v="3"/>
    <n v="1.8"/>
    <x v="4"/>
    <n v="101813"/>
    <n v="26928.499591836742"/>
    <s v="Low Income"/>
    <x v="177"/>
    <x v="2"/>
    <x v="2"/>
    <x v="2"/>
    <n v="26928.499591836742"/>
    <s v="San Antonio"/>
    <s v="(735) 851-1766"/>
    <s v="140 Hill Ln"/>
  </r>
  <r>
    <x v="198"/>
    <s v="Maria Moore"/>
    <n v="33"/>
    <x v="1"/>
    <x v="2"/>
    <s v="mariamoore@test.com"/>
    <x v="9"/>
    <x v="9"/>
    <x v="8"/>
    <n v="4.0999999999999996"/>
    <x v="0"/>
    <n v="78271"/>
    <n v="107406.98040816323"/>
    <s v="High Income"/>
    <x v="178"/>
    <x v="0"/>
    <x v="85"/>
    <x v="0"/>
    <n v="113456.98040816323"/>
    <s v="San Jose"/>
    <s v="(297) 782-1277"/>
    <s v="Adress not provided"/>
  </r>
  <r>
    <x v="199"/>
    <s v="Patricia Wilson"/>
    <n v="57"/>
    <x v="2"/>
    <x v="0"/>
    <s v="patriciawilson@sample.org"/>
    <x v="8"/>
    <x v="14"/>
    <x v="10"/>
    <n v="1.8"/>
    <x v="4"/>
    <n v="95755"/>
    <n v="25326.22040816327"/>
    <s v="Low Income"/>
    <x v="179"/>
    <x v="2"/>
    <x v="2"/>
    <x v="2"/>
    <n v="25326.22040816327"/>
    <s v="Houston"/>
    <s v="(800) 228-3107"/>
    <s v="6493 Elm Blvd, Apt 431"/>
  </r>
  <r>
    <x v="200"/>
    <s v="Maria Smith"/>
    <n v="57"/>
    <x v="2"/>
    <x v="1"/>
    <s v="mariasmith@example.com"/>
    <x v="9"/>
    <x v="1"/>
    <x v="4"/>
    <n v="3"/>
    <x v="2"/>
    <n v="101201"/>
    <n v="74351.755102040814"/>
    <s v="Medium Income"/>
    <x v="180"/>
    <x v="2"/>
    <x v="2"/>
    <x v="2"/>
    <n v="74351.755102040814"/>
    <s v="Los Angeles"/>
    <s v="(841) 258-9765"/>
    <s v="9746 Oak St"/>
  </r>
  <r>
    <x v="201"/>
    <s v="Karen Davis"/>
    <n v="23"/>
    <x v="0"/>
    <x v="2"/>
    <s v="karendavis@demo.net"/>
    <x v="8"/>
    <x v="3"/>
    <x v="5"/>
    <n v="4.3"/>
    <x v="1"/>
    <n v="138174"/>
    <n v="208558.14367346934"/>
    <s v="Very High Income"/>
    <x v="181"/>
    <x v="9"/>
    <x v="86"/>
    <x v="0"/>
    <n v="217008.14367346934"/>
    <s v="San Jose"/>
    <s v="(780) 516-4877"/>
    <s v="5696 Lake Ave"/>
  </r>
  <r>
    <x v="202"/>
    <s v="Susan Moore"/>
    <n v="52"/>
    <x v="1"/>
    <x v="1"/>
    <s v="susanmoore@demo.net"/>
    <x v="6"/>
    <x v="13"/>
    <x v="6"/>
    <n v="2"/>
    <x v="3"/>
    <n v="91900"/>
    <n v="30008.163265306121"/>
    <s v="Low Income"/>
    <x v="182"/>
    <x v="2"/>
    <x v="2"/>
    <x v="2"/>
    <n v="30008.163265306121"/>
    <s v="Dallas"/>
    <s v="(815) 598-8763"/>
    <s v="9543 Cedar Ave"/>
  </r>
  <r>
    <x v="203"/>
    <s v="Alice Brown"/>
    <n v="35"/>
    <x v="1"/>
    <x v="0"/>
    <s v="alicebrown@sample.org"/>
    <x v="1"/>
    <x v="1"/>
    <x v="1"/>
    <n v="4.0999999999999996"/>
    <x v="0"/>
    <n v="31969"/>
    <n v="43869.297142857133"/>
    <s v="Low Income"/>
    <x v="3"/>
    <x v="0"/>
    <x v="87"/>
    <x v="0"/>
    <n v="49919.297142857133"/>
    <s v="Phoenix"/>
    <s v="(410) 739-1331"/>
    <s v="2067 Oak St"/>
  </r>
  <r>
    <x v="204"/>
    <s v="Karen Miller"/>
    <n v="58"/>
    <x v="2"/>
    <x v="0"/>
    <s v="karenmiller@demo.net"/>
    <x v="2"/>
    <x v="5"/>
    <x v="6"/>
    <n v="1.4"/>
    <x v="4"/>
    <n v="87341"/>
    <n v="15000"/>
    <s v="Low Income"/>
    <x v="183"/>
    <x v="2"/>
    <x v="2"/>
    <x v="2"/>
    <n v="15000"/>
    <s v="Houston"/>
    <s v="(717) 219-2865"/>
    <s v="4984 Oak Blvd"/>
  </r>
  <r>
    <x v="205"/>
    <s v="Susan Moore"/>
    <n v="42"/>
    <x v="1"/>
    <x v="0"/>
    <s v="susanmoore@demo.net"/>
    <x v="4"/>
    <x v="10"/>
    <x v="3"/>
    <n v="3.1"/>
    <x v="2"/>
    <n v="73406"/>
    <n v="57586.257959183677"/>
    <s v="Medium Income"/>
    <x v="184"/>
    <x v="14"/>
    <x v="88"/>
    <x v="3"/>
    <n v="57636.257959183677"/>
    <s v="San Diego"/>
    <s v="(838) 230-9408"/>
    <s v="1150 Hill Ave, Apt 192"/>
  </r>
  <r>
    <x v="206"/>
    <s v="John Jones"/>
    <n v="44"/>
    <x v="1"/>
    <x v="2"/>
    <s v="Review Email"/>
    <x v="6"/>
    <x v="9"/>
    <x v="5"/>
    <n v="2.2999999999999998"/>
    <x v="3"/>
    <n v="140989"/>
    <n v="60884.229387755106"/>
    <s v="Medium Income"/>
    <x v="185"/>
    <x v="2"/>
    <x v="2"/>
    <x v="2"/>
    <n v="60884.229387755106"/>
    <s v="Chicago"/>
    <s v="(807) 369-6692"/>
    <s v="975 Pine Blvd"/>
  </r>
  <r>
    <x v="207"/>
    <s v="David Smith"/>
    <n v="55"/>
    <x v="2"/>
    <x v="2"/>
    <s v="Review Email"/>
    <x v="4"/>
    <x v="12"/>
    <x v="6"/>
    <n v="2.2999999999999998"/>
    <x v="3"/>
    <n v="115471"/>
    <n v="49864.619591836738"/>
    <s v="Low Income"/>
    <x v="186"/>
    <x v="2"/>
    <x v="2"/>
    <x v="2"/>
    <n v="49864.619591836738"/>
    <s v="San Jose"/>
    <s v="(997) 236-3734"/>
    <s v="795 Lake Dr"/>
  </r>
  <r>
    <x v="208"/>
    <s v="Patricia Wilson"/>
    <n v="49"/>
    <x v="1"/>
    <x v="3"/>
    <s v="patriciawilson@example.com"/>
    <x v="6"/>
    <x v="20"/>
    <x v="5"/>
    <n v="4"/>
    <x v="0"/>
    <n v="105136"/>
    <n v="137320.48979591834"/>
    <s v="Very High Income"/>
    <x v="187"/>
    <x v="20"/>
    <x v="89"/>
    <x v="3"/>
    <n v="142320.48979591834"/>
    <s v="San Diego"/>
    <s v="(701) 809-7333"/>
    <s v="8426 View Ave"/>
  </r>
  <r>
    <x v="209"/>
    <s v="Susan Smith"/>
    <n v="61"/>
    <x v="2"/>
    <x v="1"/>
    <s v="susansmith@test.com"/>
    <x v="3"/>
    <x v="10"/>
    <x v="9"/>
    <n v="4.5"/>
    <x v="1"/>
    <n v="38772"/>
    <n v="64092.48979591838"/>
    <s v="Medium Income"/>
    <x v="188"/>
    <x v="17"/>
    <x v="90"/>
    <x v="4"/>
    <n v="75342.489795918373"/>
    <s v="Philadelphia"/>
    <s v="(578) 668-5645"/>
    <s v="1744 Oak Dr"/>
  </r>
  <r>
    <x v="210"/>
    <s v="Mike Wilson"/>
    <n v="54"/>
    <x v="1"/>
    <x v="1"/>
    <s v="mikewilson@example.com"/>
    <x v="0"/>
    <x v="3"/>
    <x v="0"/>
    <n v="2.7"/>
    <x v="3"/>
    <n v="113264"/>
    <n v="67403.637551020409"/>
    <s v="Medium Income"/>
    <x v="189"/>
    <x v="2"/>
    <x v="2"/>
    <x v="2"/>
    <n v="67403.637551020409"/>
    <s v="Dallas"/>
    <s v="(389) 355-5112"/>
    <s v="6688 Lake Rd, Apt 288"/>
  </r>
  <r>
    <x v="211"/>
    <s v="Karen Moore"/>
    <n v="62"/>
    <x v="2"/>
    <x v="2"/>
    <s v="karenmoore@example.com"/>
    <x v="6"/>
    <x v="12"/>
    <x v="9"/>
    <n v="4.3"/>
    <x v="1"/>
    <n v="72330"/>
    <n v="109174.01632653059"/>
    <s v="High Income"/>
    <x v="190"/>
    <x v="9"/>
    <x v="91"/>
    <x v="0"/>
    <n v="117624.01632653059"/>
    <s v="Los Angeles"/>
    <s v="(287) 068-9118"/>
    <s v="9128 View St"/>
  </r>
  <r>
    <x v="212"/>
    <s v="Susan Wilson"/>
    <n v="32"/>
    <x v="1"/>
    <x v="0"/>
    <s v="susanwilson@example.com"/>
    <x v="7"/>
    <x v="1"/>
    <x v="3"/>
    <n v="1.1000000000000001"/>
    <x v="4"/>
    <n v="134763"/>
    <n v="15000"/>
    <s v="Low Income"/>
    <x v="191"/>
    <x v="2"/>
    <x v="2"/>
    <x v="2"/>
    <n v="15000"/>
    <s v="San Antonio"/>
    <s v="(344) 944-7892"/>
    <s v="7631 Lake Blvd, Apt 133"/>
  </r>
  <r>
    <x v="213"/>
    <s v="David Jones"/>
    <n v="41"/>
    <x v="1"/>
    <x v="0"/>
    <s v="davidjones@test.com"/>
    <x v="7"/>
    <x v="0"/>
    <x v="5"/>
    <n v="2.8"/>
    <x v="3"/>
    <n v="60095"/>
    <n v="38460.799999999996"/>
    <s v="Low Income"/>
    <x v="192"/>
    <x v="2"/>
    <x v="2"/>
    <x v="2"/>
    <n v="38460.799999999996"/>
    <s v="Dallas"/>
    <s v="(643) 811-4070"/>
    <s v="820 Cedar St"/>
  </r>
  <r>
    <x v="214"/>
    <s v="Susan Anderson"/>
    <n v="20"/>
    <x v="0"/>
    <x v="1"/>
    <s v="susananderson@sample.org"/>
    <x v="2"/>
    <x v="9"/>
    <x v="4"/>
    <n v="2.8"/>
    <x v="3"/>
    <n v="120771"/>
    <n v="77293.439999999988"/>
    <s v="Medium Income"/>
    <x v="193"/>
    <x v="2"/>
    <x v="2"/>
    <x v="2"/>
    <n v="77293.439999999988"/>
    <s v="San Jose"/>
    <s v="(338) 707-5057"/>
    <s v="9935 Oak Ave"/>
  </r>
  <r>
    <x v="215"/>
    <s v="Mike Thomas"/>
    <n v="53"/>
    <x v="1"/>
    <x v="3"/>
    <s v="mikethomas@demo.net"/>
    <x v="2"/>
    <x v="7"/>
    <x v="4"/>
    <n v="4.3"/>
    <x v="1"/>
    <n v="48312"/>
    <n v="72921.541224489774"/>
    <s v="Medium Income"/>
    <x v="194"/>
    <x v="9"/>
    <x v="92"/>
    <x v="0"/>
    <n v="81371.541224489774"/>
    <s v="Phoenix"/>
    <s v="(216) 519-8692"/>
    <s v="4105 Elm Ave"/>
  </r>
  <r>
    <x v="216"/>
    <s v="Karen Smith"/>
    <n v="59"/>
    <x v="2"/>
    <x v="0"/>
    <s v="karensmith@sample.org"/>
    <x v="6"/>
    <x v="5"/>
    <x v="6"/>
    <n v="4.2"/>
    <x v="0"/>
    <n v="100671"/>
    <n v="144966.24"/>
    <s v="Very High Income"/>
    <x v="195"/>
    <x v="3"/>
    <x v="93"/>
    <x v="0"/>
    <n v="152166.24"/>
    <s v="Dallas"/>
    <s v="(708) 438-8016"/>
    <s v="8239 Elm Ln"/>
  </r>
  <r>
    <x v="217"/>
    <s v="Susan Miller"/>
    <n v="54"/>
    <x v="1"/>
    <x v="2"/>
    <s v="Review Email"/>
    <x v="6"/>
    <x v="5"/>
    <x v="6"/>
    <n v="4.8"/>
    <x v="1"/>
    <n v="78409"/>
    <n v="147472.92734693878"/>
    <s v="Very High Income"/>
    <x v="3"/>
    <x v="1"/>
    <x v="94"/>
    <x v="1"/>
    <n v="163672.92734693878"/>
    <s v="Phoenix"/>
    <s v="(854) 007-9941"/>
    <s v="2507 Lake Ln, Apt 235"/>
  </r>
  <r>
    <x v="218"/>
    <s v="Bob Moore"/>
    <n v="44"/>
    <x v="1"/>
    <x v="2"/>
    <s v="bobmoore@demo.net"/>
    <x v="8"/>
    <x v="4"/>
    <x v="6"/>
    <n v="4.8"/>
    <x v="1"/>
    <n v="46852"/>
    <n v="88120.006530612256"/>
    <s v="High Income"/>
    <x v="3"/>
    <x v="1"/>
    <x v="95"/>
    <x v="1"/>
    <n v="104320.00653061226"/>
    <s v="Los Angeles"/>
    <s v="Not Specified"/>
    <s v="Adress not provided"/>
  </r>
  <r>
    <x v="219"/>
    <s v="Mike Thomas"/>
    <n v="27"/>
    <x v="0"/>
    <x v="0"/>
    <s v="mikethomas@sample.org"/>
    <x v="6"/>
    <x v="0"/>
    <x v="2"/>
    <n v="2.9"/>
    <x v="3"/>
    <n v="67999"/>
    <n v="46683.395102040813"/>
    <s v="Low Income"/>
    <x v="196"/>
    <x v="2"/>
    <x v="2"/>
    <x v="2"/>
    <n v="46683.395102040813"/>
    <s v="Los Angeles"/>
    <s v="(490) 664-6490"/>
    <s v="997 Pine Rd"/>
  </r>
  <r>
    <x v="220"/>
    <s v="Patricia Johnson"/>
    <n v="46"/>
    <x v="1"/>
    <x v="2"/>
    <s v="patriciajohnson@test.com"/>
    <x v="4"/>
    <x v="4"/>
    <x v="2"/>
    <n v="4.4000000000000004"/>
    <x v="1"/>
    <n v="69491"/>
    <n v="109824.14367346943"/>
    <s v="High Income"/>
    <x v="197"/>
    <x v="12"/>
    <x v="96"/>
    <x v="0"/>
    <n v="119624.14367346943"/>
    <s v="New York"/>
    <s v="(828) 877-7525"/>
    <s v="5766 Cedar Rd"/>
  </r>
  <r>
    <x v="221"/>
    <s v="Linda Anderson"/>
    <n v="39"/>
    <x v="1"/>
    <x v="1"/>
    <s v="lindaanderson@test.com"/>
    <x v="6"/>
    <x v="8"/>
    <x v="0"/>
    <n v="1.7"/>
    <x v="4"/>
    <n v="91986"/>
    <n v="21701.18693877551"/>
    <s v="Low Income"/>
    <x v="198"/>
    <x v="2"/>
    <x v="2"/>
    <x v="2"/>
    <n v="21701.18693877551"/>
    <s v="San Antonio"/>
    <s v="(228) 337-2817"/>
    <s v="4099 Cedar St"/>
  </r>
  <r>
    <x v="222"/>
    <s v="Jane Smith"/>
    <n v="25"/>
    <x v="0"/>
    <x v="1"/>
    <s v="janesmith@test.com"/>
    <x v="3"/>
    <x v="12"/>
    <x v="0"/>
    <n v="4.3"/>
    <x v="1"/>
    <n v="149310"/>
    <n v="225366.68571428568"/>
    <s v="Very High Income"/>
    <x v="199"/>
    <x v="9"/>
    <x v="97"/>
    <x v="0"/>
    <n v="233816.68571428568"/>
    <s v="San Antonio"/>
    <s v="(381) 476-8458"/>
    <s v="80 Maple Blvd"/>
  </r>
  <r>
    <x v="223"/>
    <s v="Robert Taylor"/>
    <n v="43"/>
    <x v="1"/>
    <x v="3"/>
    <s v="roberttaylor@example.com"/>
    <x v="2"/>
    <x v="21"/>
    <x v="7"/>
    <n v="2.8"/>
    <x v="3"/>
    <n v="50395"/>
    <n v="32252.799999999996"/>
    <s v="Low Income"/>
    <x v="200"/>
    <x v="2"/>
    <x v="2"/>
    <x v="2"/>
    <n v="32252.799999999996"/>
    <s v="San Jose"/>
    <s v="(332) 903-3490"/>
    <s v="3462 Elm Rd"/>
  </r>
  <r>
    <x v="224"/>
    <s v="Maria Wilson"/>
    <n v="60"/>
    <x v="2"/>
    <x v="3"/>
    <s v="Review Email"/>
    <x v="1"/>
    <x v="21"/>
    <x v="0"/>
    <n v="2.2000000000000002"/>
    <x v="3"/>
    <n v="46784"/>
    <n v="18484.453877551026"/>
    <s v="Low Income"/>
    <x v="201"/>
    <x v="2"/>
    <x v="2"/>
    <x v="2"/>
    <n v="18484.453877551026"/>
    <s v="San Jose"/>
    <s v="(964) 472-4822"/>
    <s v="3203 Lake Blvd, Apt 950"/>
  </r>
  <r>
    <x v="225"/>
    <s v="Mike Davis"/>
    <n v="41"/>
    <x v="1"/>
    <x v="1"/>
    <s v="mikedavis@demo.net"/>
    <x v="4"/>
    <x v="0"/>
    <x v="3"/>
    <n v="3"/>
    <x v="2"/>
    <n v="128513"/>
    <n v="94417.714285714275"/>
    <s v="High Income"/>
    <x v="202"/>
    <x v="2"/>
    <x v="2"/>
    <x v="2"/>
    <n v="94417.714285714275"/>
    <s v="Phoenix"/>
    <s v="(502) 893-2683"/>
    <s v="4432 Maple Ln"/>
  </r>
  <r>
    <x v="226"/>
    <s v="Bob Miller"/>
    <n v="33"/>
    <x v="1"/>
    <x v="3"/>
    <s v="Review Email"/>
    <x v="5"/>
    <x v="11"/>
    <x v="6"/>
    <n v="1.3"/>
    <x v="4"/>
    <n v="69379"/>
    <n v="15000"/>
    <s v="Low Income"/>
    <x v="203"/>
    <x v="2"/>
    <x v="2"/>
    <x v="2"/>
    <n v="15000"/>
    <s v="Dallas"/>
    <s v="(464) 475-2050"/>
    <s v="9532 Elm Ln"/>
  </r>
  <r>
    <x v="227"/>
    <s v="Maria Johnson"/>
    <n v="41"/>
    <x v="1"/>
    <x v="0"/>
    <s v="mariajohnson@demo.net"/>
    <x v="0"/>
    <x v="5"/>
    <x v="6"/>
    <n v="4.5"/>
    <x v="1"/>
    <n v="121309"/>
    <n v="200531.20408163269"/>
    <s v="Very High Income"/>
    <x v="204"/>
    <x v="17"/>
    <x v="98"/>
    <x v="4"/>
    <n v="211781.20408163269"/>
    <s v="San Antonio"/>
    <s v="(840) 700-1637"/>
    <s v="3331 Hill Dr, Apt 687"/>
  </r>
  <r>
    <x v="228"/>
    <s v="James Brown"/>
    <n v="45"/>
    <x v="1"/>
    <x v="2"/>
    <s v="jamesbrown@example.com"/>
    <x v="2"/>
    <x v="14"/>
    <x v="0"/>
    <n v="4"/>
    <x v="0"/>
    <n v="118087"/>
    <n v="154236.08163265305"/>
    <s v="Very High Income"/>
    <x v="3"/>
    <x v="20"/>
    <x v="99"/>
    <x v="3"/>
    <n v="159236.08163265305"/>
    <s v="Phoenix"/>
    <s v="(590) 658-8741"/>
    <s v="344 Lake Blvd, Apt 419"/>
  </r>
  <r>
    <x v="229"/>
    <s v="James Thomas"/>
    <n v="38"/>
    <x v="1"/>
    <x v="0"/>
    <s v="jamesthomas@demo.net"/>
    <x v="1"/>
    <x v="17"/>
    <x v="9"/>
    <n v="2.9"/>
    <x v="3"/>
    <n v="48975"/>
    <n v="33622.836734693876"/>
    <s v="Low Income"/>
    <x v="205"/>
    <x v="2"/>
    <x v="2"/>
    <x v="2"/>
    <n v="33622.836734693876"/>
    <s v="Philadelphia"/>
    <s v="(479) 904-5840"/>
    <s v="2266 View Blvd"/>
  </r>
  <r>
    <x v="230"/>
    <s v="John Moore"/>
    <n v="20"/>
    <x v="0"/>
    <x v="0"/>
    <s v="johnmoore@example.com"/>
    <x v="9"/>
    <x v="12"/>
    <x v="2"/>
    <n v="2.9"/>
    <x v="3"/>
    <n v="77090"/>
    <n v="52924.644897959173"/>
    <s v="Medium Income"/>
    <x v="206"/>
    <x v="2"/>
    <x v="2"/>
    <x v="2"/>
    <n v="52924.644897959173"/>
    <s v="Dallas"/>
    <s v="(213) 462-1376"/>
    <s v="933 Elm Ln, Apt 64"/>
  </r>
  <r>
    <x v="231"/>
    <s v="Patricia Johnson"/>
    <n v="65"/>
    <x v="2"/>
    <x v="1"/>
    <s v="Review Email"/>
    <x v="7"/>
    <x v="8"/>
    <x v="0"/>
    <n v="4.5999999999999996"/>
    <x v="1"/>
    <n v="49459"/>
    <n v="85432.852244897964"/>
    <s v="High Income"/>
    <x v="207"/>
    <x v="6"/>
    <x v="100"/>
    <x v="4"/>
    <n v="98232.852244897949"/>
    <s v="San Antonio"/>
    <s v="(784) 440-6408"/>
    <s v="4294 Elm Blvd"/>
  </r>
  <r>
    <x v="232"/>
    <s v="Linda Taylor"/>
    <n v="57"/>
    <x v="2"/>
    <x v="2"/>
    <s v="lindataylor@example.com"/>
    <x v="2"/>
    <x v="1"/>
    <x v="0"/>
    <n v="3.5"/>
    <x v="0"/>
    <n v="83830"/>
    <n v="83830"/>
    <s v="High Income"/>
    <x v="208"/>
    <x v="5"/>
    <x v="101"/>
    <x v="3"/>
    <n v="85080"/>
    <s v="Chicago"/>
    <s v="(424) 092-6874"/>
    <s v="2186 Elm Ave"/>
  </r>
  <r>
    <x v="233"/>
    <s v="David Miller"/>
    <n v="41"/>
    <x v="1"/>
    <x v="1"/>
    <s v="davidmiller@test.com"/>
    <x v="4"/>
    <x v="0"/>
    <x v="8"/>
    <n v="4.9000000000000004"/>
    <x v="1"/>
    <n v="80822"/>
    <n v="158411.12000000002"/>
    <s v="Very High Income"/>
    <x v="209"/>
    <x v="13"/>
    <x v="102"/>
    <x v="1"/>
    <n v="176461.12000000002"/>
    <s v="Philadelphia"/>
    <s v="(367) 883-3772"/>
    <s v="488 Elm St"/>
  </r>
  <r>
    <x v="234"/>
    <s v="Linda Davis"/>
    <n v="35"/>
    <x v="1"/>
    <x v="0"/>
    <s v="lindadavis@test.com"/>
    <x v="8"/>
    <x v="1"/>
    <x v="5"/>
    <n v="4.2"/>
    <x v="0"/>
    <n v="78671"/>
    <n v="113286.23999999999"/>
    <s v="Very High Income"/>
    <x v="210"/>
    <x v="3"/>
    <x v="103"/>
    <x v="0"/>
    <n v="120486.23999999999"/>
    <s v="Los Angeles"/>
    <s v="(303) 109-1910"/>
    <s v="8348 Cedar St, Apt 53"/>
  </r>
  <r>
    <x v="235"/>
    <s v="Patricia Miller"/>
    <n v="20"/>
    <x v="0"/>
    <x v="2"/>
    <s v="Review Email"/>
    <x v="6"/>
    <x v="9"/>
    <x v="1"/>
    <n v="3"/>
    <x v="2"/>
    <n v="120377"/>
    <n v="88440.244897959172"/>
    <s v="High Income"/>
    <x v="211"/>
    <x v="2"/>
    <x v="2"/>
    <x v="2"/>
    <n v="88440.244897959172"/>
    <s v="Philadelphia"/>
    <s v="(996) 465-7495"/>
    <s v="3441 View Blvd"/>
  </r>
  <r>
    <x v="236"/>
    <s v="Mike Miller"/>
    <n v="18"/>
    <x v="0"/>
    <x v="1"/>
    <s v="Review Email"/>
    <x v="4"/>
    <x v="11"/>
    <x v="9"/>
    <n v="2.5"/>
    <x v="3"/>
    <n v="138732"/>
    <n v="70781.632653061228"/>
    <s v="Medium Income"/>
    <x v="212"/>
    <x v="2"/>
    <x v="2"/>
    <x v="2"/>
    <n v="70781.632653061228"/>
    <s v="San Antonio"/>
    <s v="Not Specified"/>
    <s v="9174 View Blvd"/>
  </r>
  <r>
    <x v="237"/>
    <s v="Susan Thomas"/>
    <n v="26"/>
    <x v="0"/>
    <x v="0"/>
    <s v="Review Email"/>
    <x v="6"/>
    <x v="9"/>
    <x v="6"/>
    <n v="1.6"/>
    <x v="4"/>
    <n v="114251"/>
    <n v="23876.127346938778"/>
    <s v="Low Income"/>
    <x v="213"/>
    <x v="2"/>
    <x v="2"/>
    <x v="2"/>
    <n v="23876.127346938778"/>
    <s v="San Diego"/>
    <s v="(504) 349-4343"/>
    <s v="2876 Oak St"/>
  </r>
  <r>
    <x v="238"/>
    <s v="John Wilson"/>
    <n v="24"/>
    <x v="0"/>
    <x v="0"/>
    <s v="Review Email"/>
    <x v="2"/>
    <x v="7"/>
    <x v="9"/>
    <n v="3.5"/>
    <x v="0"/>
    <n v="8929"/>
    <n v="15000"/>
    <s v="Low Income"/>
    <x v="214"/>
    <x v="5"/>
    <x v="104"/>
    <x v="3"/>
    <n v="16250"/>
    <s v="New York"/>
    <s v="(450) 404-0292"/>
    <s v="9181 View Blvd"/>
  </r>
  <r>
    <x v="239"/>
    <s v="Susan Johnson"/>
    <n v="20"/>
    <x v="0"/>
    <x v="1"/>
    <s v="susanjohnson@example.com"/>
    <x v="0"/>
    <x v="17"/>
    <x v="7"/>
    <n v="2.1"/>
    <x v="3"/>
    <n v="148183"/>
    <n v="53345.88"/>
    <s v="Medium Income"/>
    <x v="215"/>
    <x v="2"/>
    <x v="2"/>
    <x v="2"/>
    <n v="53345.88"/>
    <s v="Chicago"/>
    <s v="(445) 445-5098"/>
    <s v="4478 Cedar Rd, Apt 89"/>
  </r>
  <r>
    <x v="240"/>
    <s v="David Johnson"/>
    <n v="37"/>
    <x v="1"/>
    <x v="3"/>
    <s v="davidjohnson@test.com"/>
    <x v="8"/>
    <x v="16"/>
    <x v="2"/>
    <n v="4.0999999999999996"/>
    <x v="0"/>
    <n v="96749"/>
    <n v="132763.32163265301"/>
    <s v="Very High Income"/>
    <x v="216"/>
    <x v="0"/>
    <x v="105"/>
    <x v="0"/>
    <n v="138813.32163265301"/>
    <s v="Houston"/>
    <s v="(525) 036-2131"/>
    <s v="7376 Maple Rd, Apt 345"/>
  </r>
  <r>
    <x v="241"/>
    <s v="David Anderson"/>
    <n v="24"/>
    <x v="0"/>
    <x v="2"/>
    <s v="davidanderson@example.com"/>
    <x v="9"/>
    <x v="5"/>
    <x v="2"/>
    <n v="3.5"/>
    <x v="0"/>
    <n v="112764"/>
    <n v="112764"/>
    <s v="Very High Income"/>
    <x v="217"/>
    <x v="5"/>
    <x v="106"/>
    <x v="3"/>
    <n v="114014"/>
    <s v="Houston"/>
    <s v="(435) 472-7142"/>
    <s v="827 Maple Dr"/>
  </r>
  <r>
    <x v="242"/>
    <s v="Maria Thomas"/>
    <n v="64"/>
    <x v="2"/>
    <x v="1"/>
    <s v="Review Email"/>
    <x v="1"/>
    <x v="4"/>
    <x v="0"/>
    <n v="5"/>
    <x v="1"/>
    <n v="53002"/>
    <n v="108167.34693877552"/>
    <s v="High Income"/>
    <x v="218"/>
    <x v="11"/>
    <x v="107"/>
    <x v="1"/>
    <n v="128167.34693877552"/>
    <s v="Philadelphia"/>
    <s v="(809) 188-4366"/>
    <s v="7458 View Blvd"/>
  </r>
  <r>
    <x v="243"/>
    <s v="Patricia Brown"/>
    <n v="45"/>
    <x v="1"/>
    <x v="2"/>
    <s v="Review Email"/>
    <x v="6"/>
    <x v="3"/>
    <x v="7"/>
    <n v="1"/>
    <x v="4"/>
    <n v="75529"/>
    <n v="15000"/>
    <s v="Low Income"/>
    <x v="219"/>
    <x v="2"/>
    <x v="2"/>
    <x v="2"/>
    <n v="15000"/>
    <s v="Phoenix"/>
    <s v="(813) 639-1647"/>
    <s v="5462 Oak Ln, Apt 143"/>
  </r>
  <r>
    <x v="244"/>
    <s v="Alice Taylor"/>
    <n v="31"/>
    <x v="1"/>
    <x v="3"/>
    <s v="alicetaylor@demo.net"/>
    <x v="1"/>
    <x v="10"/>
    <x v="1"/>
    <n v="3.3"/>
    <x v="2"/>
    <n v="147985"/>
    <n v="131555.6448979592"/>
    <s v="Very High Income"/>
    <x v="220"/>
    <x v="10"/>
    <x v="108"/>
    <x v="3"/>
    <n v="132005.6448979592"/>
    <s v="San Jose"/>
    <s v="(606) 867-5455"/>
    <s v="8215 Oak Ln"/>
  </r>
  <r>
    <x v="245"/>
    <s v="David Wilson"/>
    <n v="47"/>
    <x v="1"/>
    <x v="1"/>
    <s v="davidwilson@example.com"/>
    <x v="9"/>
    <x v="10"/>
    <x v="10"/>
    <n v="1"/>
    <x v="4"/>
    <n v="90475"/>
    <n v="15000"/>
    <s v="Low Income"/>
    <x v="221"/>
    <x v="2"/>
    <x v="2"/>
    <x v="2"/>
    <n v="15000"/>
    <s v="Phoenix"/>
    <s v="(653) 106-7800"/>
    <s v="8727 Cedar Blvd, Apt 115"/>
  </r>
  <r>
    <x v="246"/>
    <s v="Jane Jones"/>
    <n v="41"/>
    <x v="1"/>
    <x v="0"/>
    <s v="janejones@demo.net"/>
    <x v="3"/>
    <x v="10"/>
    <x v="1"/>
    <n v="3.2"/>
    <x v="2"/>
    <n v="81511"/>
    <n v="68136.542040816334"/>
    <s v="Medium Income"/>
    <x v="222"/>
    <x v="19"/>
    <x v="109"/>
    <x v="3"/>
    <n v="68336.542040816334"/>
    <s v="Los Angeles"/>
    <s v="(729) 416-5761"/>
    <s v="1997 Maple Blvd"/>
  </r>
  <r>
    <x v="247"/>
    <s v="John Moore"/>
    <n v="58"/>
    <x v="2"/>
    <x v="2"/>
    <s v="johnmoore@test.com"/>
    <x v="8"/>
    <x v="9"/>
    <x v="0"/>
    <n v="2.5"/>
    <x v="3"/>
    <n v="142332"/>
    <n v="72618.367346938772"/>
    <s v="Medium Income"/>
    <x v="223"/>
    <x v="2"/>
    <x v="2"/>
    <x v="2"/>
    <n v="72618.367346938772"/>
    <s v="Dallas"/>
    <s v="Not Specified"/>
    <s v="9326 View St, Apt 20"/>
  </r>
  <r>
    <x v="248"/>
    <s v="Maria Johnson"/>
    <n v="60"/>
    <x v="2"/>
    <x v="2"/>
    <s v="mariajohnson@demo.net"/>
    <x v="9"/>
    <x v="12"/>
    <x v="3"/>
    <n v="2.9"/>
    <x v="3"/>
    <n v="53501"/>
    <n v="36730.074285714283"/>
    <s v="Low Income"/>
    <x v="224"/>
    <x v="2"/>
    <x v="2"/>
    <x v="2"/>
    <n v="36730.074285714283"/>
    <s v="New York"/>
    <s v="Not Specified"/>
    <s v="4900 Maple Dr, Apt 571"/>
  </r>
  <r>
    <x v="249"/>
    <s v="Maria Williams"/>
    <n v="31"/>
    <x v="1"/>
    <x v="2"/>
    <s v="mariawilliams@sample.org"/>
    <x v="8"/>
    <x v="3"/>
    <x v="10"/>
    <n v="3"/>
    <x v="2"/>
    <n v="98394"/>
    <n v="72289.469387755089"/>
    <s v="Medium Income"/>
    <x v="3"/>
    <x v="2"/>
    <x v="2"/>
    <x v="2"/>
    <n v="72289.469387755089"/>
    <s v="Los Angeles"/>
    <s v="(670) 841-5597"/>
    <s v="776 Maple Blvd"/>
  </r>
  <r>
    <x v="250"/>
    <s v="John Johnson"/>
    <n v="33"/>
    <x v="1"/>
    <x v="2"/>
    <s v="johnjohnson@demo.net"/>
    <x v="5"/>
    <x v="10"/>
    <x v="9"/>
    <n v="3"/>
    <x v="2"/>
    <n v="123248"/>
    <n v="90549.551020408151"/>
    <s v="High Income"/>
    <x v="225"/>
    <x v="2"/>
    <x v="2"/>
    <x v="2"/>
    <n v="90549.551020408151"/>
    <s v="San Antonio"/>
    <s v="(470) 614-6079"/>
    <s v="8483 Cedar Dr, Apt 165"/>
  </r>
  <r>
    <x v="251"/>
    <s v="Mike Smith"/>
    <n v="34"/>
    <x v="1"/>
    <x v="0"/>
    <s v="mikesmith@demo.net"/>
    <x v="2"/>
    <x v="15"/>
    <x v="3"/>
    <n v="4.5999999999999996"/>
    <x v="1"/>
    <n v="147777"/>
    <n v="255262.14857142858"/>
    <s v="Very High Income"/>
    <x v="226"/>
    <x v="6"/>
    <x v="110"/>
    <x v="4"/>
    <n v="268062.14857142855"/>
    <s v="San Jose"/>
    <s v="(612) 744-6500"/>
    <s v="Adress not provided"/>
  </r>
  <r>
    <x v="252"/>
    <s v="Alice Johnson"/>
    <n v="65"/>
    <x v="2"/>
    <x v="3"/>
    <s v="alicejohnson@example.com"/>
    <x v="4"/>
    <x v="3"/>
    <x v="9"/>
    <n v="1.3"/>
    <x v="4"/>
    <n v="71704"/>
    <n v="15000"/>
    <s v="Low Income"/>
    <x v="227"/>
    <x v="2"/>
    <x v="2"/>
    <x v="2"/>
    <n v="15000"/>
    <s v="Los Angeles"/>
    <s v="(387) 716-4208"/>
    <s v="1889 Pine Rd, Apt 124"/>
  </r>
  <r>
    <x v="253"/>
    <s v="James Wilson"/>
    <n v="21"/>
    <x v="0"/>
    <x v="1"/>
    <s v="jameswilson@demo.net"/>
    <x v="6"/>
    <x v="17"/>
    <x v="10"/>
    <n v="3.2"/>
    <x v="2"/>
    <n v="108299"/>
    <n v="90529.123265306131"/>
    <s v="High Income"/>
    <x v="228"/>
    <x v="19"/>
    <x v="111"/>
    <x v="3"/>
    <n v="90729.123265306131"/>
    <s v="Phoenix"/>
    <s v="(511) 108-5370"/>
    <s v="5445 View Ln"/>
  </r>
  <r>
    <x v="254"/>
    <s v="Patricia Brown"/>
    <n v="18"/>
    <x v="0"/>
    <x v="1"/>
    <s v="Review Email"/>
    <x v="2"/>
    <x v="21"/>
    <x v="7"/>
    <n v="3.3"/>
    <x v="2"/>
    <n v="108730"/>
    <n v="96658.751020408163"/>
    <s v="High Income"/>
    <x v="229"/>
    <x v="10"/>
    <x v="112"/>
    <x v="3"/>
    <n v="97108.751020408163"/>
    <s v="San Jose"/>
    <s v="(579) 504-4101"/>
    <s v="Adress not provided"/>
  </r>
  <r>
    <x v="255"/>
    <s v="Susan Miller"/>
    <n v="24"/>
    <x v="0"/>
    <x v="0"/>
    <s v="Review Email"/>
    <x v="5"/>
    <x v="1"/>
    <x v="2"/>
    <n v="3"/>
    <x v="2"/>
    <n v="56410"/>
    <n v="41444.081632653055"/>
    <s v="Low Income"/>
    <x v="230"/>
    <x v="2"/>
    <x v="2"/>
    <x v="2"/>
    <n v="41444.081632653055"/>
    <s v="Houston"/>
    <s v="(714) 376-7984"/>
    <s v="6231 Cedar Ave"/>
  </r>
  <r>
    <x v="256"/>
    <s v="Karen Smith"/>
    <n v="51"/>
    <x v="1"/>
    <x v="2"/>
    <s v="Review Email"/>
    <x v="9"/>
    <x v="1"/>
    <x v="7"/>
    <n v="2.9"/>
    <x v="3"/>
    <n v="82017"/>
    <n v="56307.181224489788"/>
    <s v="Medium Income"/>
    <x v="3"/>
    <x v="2"/>
    <x v="2"/>
    <x v="2"/>
    <n v="56307.181224489788"/>
    <s v="Chicago"/>
    <s v="(935) 595-3194"/>
    <s v="5928 Maple Ln"/>
  </r>
  <r>
    <x v="257"/>
    <s v="Karen Thomas"/>
    <n v="37"/>
    <x v="1"/>
    <x v="0"/>
    <s v="karenthomas@demo.net"/>
    <x v="4"/>
    <x v="21"/>
    <x v="4"/>
    <n v="2.2999999999999998"/>
    <x v="3"/>
    <n v="130243"/>
    <n v="56243.711836734699"/>
    <s v="Medium Income"/>
    <x v="3"/>
    <x v="2"/>
    <x v="2"/>
    <x v="2"/>
    <n v="56243.711836734699"/>
    <s v="Philadelphia"/>
    <s v="Not Specified"/>
    <s v="6718 Lake Dr"/>
  </r>
  <r>
    <x v="258"/>
    <s v="John Thomas"/>
    <n v="18"/>
    <x v="0"/>
    <x v="3"/>
    <s v="Review Email"/>
    <x v="1"/>
    <x v="9"/>
    <x v="3"/>
    <n v="3.5"/>
    <x v="0"/>
    <n v="85878"/>
    <n v="85878"/>
    <s v="High Income"/>
    <x v="231"/>
    <x v="5"/>
    <x v="113"/>
    <x v="3"/>
    <n v="87128"/>
    <s v="San Antonio"/>
    <s v="(250) 736-3003"/>
    <s v="8252 Elm Blvd"/>
  </r>
  <r>
    <x v="259"/>
    <s v="Maria Anderson"/>
    <n v="49"/>
    <x v="1"/>
    <x v="0"/>
    <s v="Review Email"/>
    <x v="5"/>
    <x v="4"/>
    <x v="0"/>
    <n v="4.2"/>
    <x v="0"/>
    <n v="98807"/>
    <n v="142282.07999999999"/>
    <s v="Very High Income"/>
    <x v="3"/>
    <x v="3"/>
    <x v="114"/>
    <x v="0"/>
    <n v="149482.07999999999"/>
    <s v="Chicago"/>
    <s v="(304) 712-6305"/>
    <s v="133 Hill Dr, Apt 252"/>
  </r>
  <r>
    <x v="260"/>
    <s v="Sara Taylor"/>
    <n v="26"/>
    <x v="0"/>
    <x v="0"/>
    <s v="sarataylor@example.com"/>
    <x v="6"/>
    <x v="0"/>
    <x v="9"/>
    <n v="2.9"/>
    <x v="3"/>
    <n v="139008"/>
    <n v="95433.247346938762"/>
    <s v="High Income"/>
    <x v="232"/>
    <x v="2"/>
    <x v="2"/>
    <x v="2"/>
    <n v="95433.247346938762"/>
    <s v="San Diego"/>
    <s v="(339) 184-3018"/>
    <s v="880 Cedar Blvd, Apt 201"/>
  </r>
  <r>
    <x v="261"/>
    <s v="Mike Miller"/>
    <n v="61"/>
    <x v="2"/>
    <x v="0"/>
    <s v="mikemiller@sample.org"/>
    <x v="0"/>
    <x v="9"/>
    <x v="7"/>
    <n v="3"/>
    <x v="2"/>
    <n v="134188"/>
    <n v="98587.102040816317"/>
    <s v="High Income"/>
    <x v="233"/>
    <x v="2"/>
    <x v="2"/>
    <x v="2"/>
    <n v="98587.102040816317"/>
    <s v="Los Angeles"/>
    <s v="(536) 882-6616"/>
    <s v="5913 Lake St, Apt 849"/>
  </r>
  <r>
    <x v="262"/>
    <s v="Maria Taylor"/>
    <n v="22"/>
    <x v="0"/>
    <x v="0"/>
    <s v="Review Email"/>
    <x v="6"/>
    <x v="1"/>
    <x v="9"/>
    <n v="2.2000000000000002"/>
    <x v="3"/>
    <n v="118415"/>
    <n v="46786.008163265324"/>
    <s v="Low Income"/>
    <x v="234"/>
    <x v="2"/>
    <x v="2"/>
    <x v="2"/>
    <n v="46786.008163265324"/>
    <s v="San Jose"/>
    <s v="(855) 524-1533"/>
    <s v="5606 Maple Ave"/>
  </r>
  <r>
    <x v="263"/>
    <s v="Linda Jones"/>
    <n v="20"/>
    <x v="0"/>
    <x v="0"/>
    <s v="lindajones@example.com"/>
    <x v="0"/>
    <x v="16"/>
    <x v="0"/>
    <n v="1.4"/>
    <x v="4"/>
    <n v="140294"/>
    <n v="22447.039999999997"/>
    <s v="Low Income"/>
    <x v="235"/>
    <x v="2"/>
    <x v="2"/>
    <x v="2"/>
    <n v="22447.039999999997"/>
    <s v="San Jose"/>
    <s v="(645) 391-5810"/>
    <s v="3676 Lake Blvd, Apt 239"/>
  </r>
  <r>
    <x v="264"/>
    <s v="Linda Taylor"/>
    <n v="54"/>
    <x v="1"/>
    <x v="3"/>
    <s v="lindataylor@example.com"/>
    <x v="1"/>
    <x v="14"/>
    <x v="8"/>
    <n v="4.0999999999999996"/>
    <x v="0"/>
    <n v="135817"/>
    <n v="186374.18530612238"/>
    <s v="Very High Income"/>
    <x v="236"/>
    <x v="0"/>
    <x v="115"/>
    <x v="0"/>
    <n v="192424.18530612238"/>
    <s v="Chicago"/>
    <s v="(575) 824-2156"/>
    <s v="6209 Maple Rd"/>
  </r>
  <r>
    <x v="265"/>
    <s v="Jane Wilson"/>
    <n v="49"/>
    <x v="1"/>
    <x v="2"/>
    <s v="janewilson@example.com"/>
    <x v="9"/>
    <x v="12"/>
    <x v="0"/>
    <n v="1.5"/>
    <x v="4"/>
    <n v="84406"/>
    <n v="15503.142857142855"/>
    <s v="Low Income"/>
    <x v="237"/>
    <x v="2"/>
    <x v="2"/>
    <x v="2"/>
    <n v="15503.142857142855"/>
    <s v="New York"/>
    <s v="(657) 960-8418"/>
    <s v="1788 Maple Blvd"/>
  </r>
  <r>
    <x v="266"/>
    <s v="Patricia Thomas"/>
    <n v="56"/>
    <x v="2"/>
    <x v="0"/>
    <s v="Review Email"/>
    <x v="8"/>
    <x v="8"/>
    <x v="6"/>
    <n v="4.4000000000000004"/>
    <x v="1"/>
    <n v="108564"/>
    <n v="171575.43183673476"/>
    <s v="Very High Income"/>
    <x v="238"/>
    <x v="12"/>
    <x v="116"/>
    <x v="0"/>
    <n v="181375.43183673476"/>
    <s v="Houston"/>
    <s v="(663) 729-7739"/>
    <s v="7303 Cedar Rd, Apt 189"/>
  </r>
  <r>
    <x v="267"/>
    <s v="Sara Davis"/>
    <n v="54"/>
    <x v="1"/>
    <x v="2"/>
    <s v="saradavis@test.com"/>
    <x v="7"/>
    <x v="10"/>
    <x v="0"/>
    <n v="1.2"/>
    <x v="4"/>
    <n v="55830"/>
    <n v="15000"/>
    <s v="Low Income"/>
    <x v="239"/>
    <x v="2"/>
    <x v="2"/>
    <x v="2"/>
    <n v="15000"/>
    <s v="San Jose"/>
    <s v="(475) 276-6970"/>
    <s v="8135 Cedar St"/>
  </r>
  <r>
    <x v="268"/>
    <s v="David Williams"/>
    <n v="45"/>
    <x v="1"/>
    <x v="1"/>
    <s v="davidwilliams@sample.org"/>
    <x v="5"/>
    <x v="10"/>
    <x v="6"/>
    <n v="3.2"/>
    <x v="2"/>
    <n v="35782"/>
    <n v="29910.831020408168"/>
    <s v="Low Income"/>
    <x v="240"/>
    <x v="19"/>
    <x v="117"/>
    <x v="3"/>
    <n v="30110.831020408168"/>
    <s v="Chicago"/>
    <s v="(546) 125-7936"/>
    <s v="358 Cedar Blvd, Apt 983"/>
  </r>
  <r>
    <x v="269"/>
    <s v="Alice Taylor"/>
    <n v="48"/>
    <x v="1"/>
    <x v="0"/>
    <s v="alicetaylor@example.com"/>
    <x v="6"/>
    <x v="8"/>
    <x v="0"/>
    <n v="4.9000000000000004"/>
    <x v="1"/>
    <n v="53303"/>
    <n v="104473.88000000002"/>
    <s v="High Income"/>
    <x v="241"/>
    <x v="13"/>
    <x v="118"/>
    <x v="1"/>
    <n v="122523.88000000003"/>
    <s v="Houston"/>
    <s v="(599) 713-3856"/>
    <s v="4205 View Dr"/>
  </r>
  <r>
    <x v="270"/>
    <s v="Patricia Wilson"/>
    <n v="21"/>
    <x v="0"/>
    <x v="0"/>
    <s v="patriciawilson@sample.org"/>
    <x v="0"/>
    <x v="3"/>
    <x v="2"/>
    <n v="3"/>
    <x v="2"/>
    <n v="72766"/>
    <n v="53460.734693877544"/>
    <s v="Medium Income"/>
    <x v="242"/>
    <x v="2"/>
    <x v="2"/>
    <x v="2"/>
    <n v="53460.734693877544"/>
    <s v="San Diego"/>
    <s v="Not Specified"/>
    <s v="3078 Pine Ave"/>
  </r>
  <r>
    <x v="271"/>
    <s v="Alice Taylor"/>
    <n v="20"/>
    <x v="0"/>
    <x v="0"/>
    <s v="alicetaylor@sample.org"/>
    <x v="2"/>
    <x v="17"/>
    <x v="1"/>
    <n v="2.1"/>
    <x v="3"/>
    <n v="138916"/>
    <n v="50009.759999999995"/>
    <s v="Medium Income"/>
    <x v="243"/>
    <x v="2"/>
    <x v="2"/>
    <x v="2"/>
    <n v="50009.759999999995"/>
    <s v="Houston"/>
    <s v="(484) 785-8864"/>
    <s v="6906 Oak Dr, Apt 201"/>
  </r>
  <r>
    <x v="272"/>
    <s v="Karen Jones"/>
    <n v="51"/>
    <x v="1"/>
    <x v="1"/>
    <s v="Review Email"/>
    <x v="1"/>
    <x v="3"/>
    <x v="0"/>
    <n v="1.6"/>
    <x v="4"/>
    <n v="126371"/>
    <n v="26408.960000000003"/>
    <s v="Low Income"/>
    <x v="3"/>
    <x v="2"/>
    <x v="2"/>
    <x v="2"/>
    <n v="26408.960000000003"/>
    <s v="San Jose"/>
    <s v="(424) 940-3007"/>
    <s v="7637 Elm Dr"/>
  </r>
  <r>
    <x v="273"/>
    <s v="Jane Miller"/>
    <n v="42"/>
    <x v="1"/>
    <x v="0"/>
    <s v="janemiller@demo.net"/>
    <x v="4"/>
    <x v="12"/>
    <x v="5"/>
    <n v="3.8"/>
    <x v="0"/>
    <n v="63851"/>
    <n v="75265.995102040804"/>
    <s v="Medium Income"/>
    <x v="244"/>
    <x v="4"/>
    <x v="119"/>
    <x v="3"/>
    <n v="78465.995102040804"/>
    <s v="Philadelphia"/>
    <s v="(641) 640-3909"/>
    <s v="7955 View Ave"/>
  </r>
  <r>
    <x v="274"/>
    <s v="Susan Moore"/>
    <n v="39"/>
    <x v="1"/>
    <x v="2"/>
    <s v="susanmoore@sample.org"/>
    <x v="5"/>
    <x v="4"/>
    <x v="0"/>
    <n v="2.7"/>
    <x v="3"/>
    <n v="66512"/>
    <n v="39581.426938775512"/>
    <s v="Low Income"/>
    <x v="245"/>
    <x v="2"/>
    <x v="2"/>
    <x v="2"/>
    <n v="39581.426938775512"/>
    <s v="Philadelphia"/>
    <s v="(832) 673-4490"/>
    <s v="8996 Hill Ave"/>
  </r>
  <r>
    <x v="275"/>
    <s v="Susan Johnson"/>
    <n v="60"/>
    <x v="2"/>
    <x v="0"/>
    <s v="susanjohnson@demo.net"/>
    <x v="2"/>
    <x v="12"/>
    <x v="3"/>
    <n v="5"/>
    <x v="1"/>
    <n v="83266"/>
    <n v="169930.61224489796"/>
    <s v="Very High Income"/>
    <x v="246"/>
    <x v="11"/>
    <x v="120"/>
    <x v="1"/>
    <n v="189930.61224489796"/>
    <s v="Houston"/>
    <s v="(892) 217-5136"/>
    <s v="75 Oak Dr"/>
  </r>
  <r>
    <x v="276"/>
    <s v="Patricia Thomas"/>
    <n v="51"/>
    <x v="1"/>
    <x v="3"/>
    <s v="patriciathomas@test.com"/>
    <x v="8"/>
    <x v="14"/>
    <x v="1"/>
    <n v="1.5"/>
    <x v="4"/>
    <n v="127265"/>
    <n v="23375.204081632652"/>
    <s v="Low Income"/>
    <x v="247"/>
    <x v="2"/>
    <x v="2"/>
    <x v="2"/>
    <n v="23375.204081632652"/>
    <s v="Dallas"/>
    <s v="(891) 598-7193"/>
    <s v="9848 View Ave"/>
  </r>
  <r>
    <x v="277"/>
    <s v="Susan Davis"/>
    <n v="41"/>
    <x v="1"/>
    <x v="0"/>
    <s v="susandavis@test.com"/>
    <x v="6"/>
    <x v="9"/>
    <x v="10"/>
    <n v="4.5"/>
    <x v="1"/>
    <n v="115510"/>
    <n v="190945.10204081636"/>
    <s v="Very High Income"/>
    <x v="248"/>
    <x v="17"/>
    <x v="121"/>
    <x v="4"/>
    <n v="202195.10204081636"/>
    <s v="San Jose"/>
    <s v="(953) 870-3109"/>
    <s v="4401 Cedar Ave"/>
  </r>
  <r>
    <x v="278"/>
    <s v="Linda Johnson"/>
    <n v="26"/>
    <x v="0"/>
    <x v="2"/>
    <s v="lindajohnson@sample.org"/>
    <x v="4"/>
    <x v="0"/>
    <x v="8"/>
    <n v="2"/>
    <x v="3"/>
    <n v="106027"/>
    <n v="34621.061224489793"/>
    <s v="Low Income"/>
    <x v="249"/>
    <x v="2"/>
    <x v="2"/>
    <x v="2"/>
    <n v="34621.061224489793"/>
    <s v="Chicago"/>
    <s v="(476) 462-9040"/>
    <s v="269 Lake Rd, Apt 581"/>
  </r>
  <r>
    <x v="279"/>
    <s v="David Thomas"/>
    <n v="41"/>
    <x v="1"/>
    <x v="2"/>
    <s v="davidthomas@test.com"/>
    <x v="2"/>
    <x v="1"/>
    <x v="4"/>
    <n v="2.9"/>
    <x v="3"/>
    <n v="47996"/>
    <n v="32950.723265306115"/>
    <s v="Low Income"/>
    <x v="250"/>
    <x v="2"/>
    <x v="2"/>
    <x v="2"/>
    <n v="32950.723265306115"/>
    <s v="Phoenix"/>
    <s v="(244) 007-0918"/>
    <s v="3319 Pine Ave, Apt 723"/>
  </r>
  <r>
    <x v="280"/>
    <s v="Jane Thomas"/>
    <n v="28"/>
    <x v="0"/>
    <x v="0"/>
    <s v="janethomas@test.com"/>
    <x v="2"/>
    <x v="14"/>
    <x v="2"/>
    <n v="3.8"/>
    <x v="0"/>
    <n v="81730"/>
    <n v="96341.322448979583"/>
    <s v="High Income"/>
    <x v="3"/>
    <x v="4"/>
    <x v="122"/>
    <x v="3"/>
    <n v="99541.322448979583"/>
    <s v="Dallas"/>
    <s v="(811) 168-4146"/>
    <s v="9164 Lake Ave"/>
  </r>
  <r>
    <x v="281"/>
    <s v="Alice Williams"/>
    <n v="44"/>
    <x v="1"/>
    <x v="2"/>
    <s v="alicewilliams@sample.org"/>
    <x v="7"/>
    <x v="4"/>
    <x v="0"/>
    <n v="3.5"/>
    <x v="0"/>
    <n v="68031"/>
    <n v="68031"/>
    <s v="Medium Income"/>
    <x v="251"/>
    <x v="5"/>
    <x v="123"/>
    <x v="3"/>
    <n v="69281"/>
    <s v="San Jose"/>
    <s v="(930) 108-8641"/>
    <s v="8625 Oak Ave, Apt 759"/>
  </r>
  <r>
    <x v="282"/>
    <s v="Alice Thomas"/>
    <n v="45"/>
    <x v="1"/>
    <x v="0"/>
    <s v="alicethomas@test.com"/>
    <x v="7"/>
    <x v="11"/>
    <x v="3"/>
    <n v="1.9"/>
    <x v="4"/>
    <n v="74492"/>
    <n v="21952.336326530611"/>
    <s v="Low Income"/>
    <x v="252"/>
    <x v="2"/>
    <x v="2"/>
    <x v="2"/>
    <n v="21952.336326530611"/>
    <s v="Los Angeles"/>
    <s v="(676) 477-2099"/>
    <s v="540 Maple Ave, Apt 693"/>
  </r>
  <r>
    <x v="283"/>
    <s v="Susan Miller"/>
    <n v="63"/>
    <x v="2"/>
    <x v="2"/>
    <s v="Review Email"/>
    <x v="3"/>
    <x v="1"/>
    <x v="6"/>
    <n v="2.7"/>
    <x v="3"/>
    <n v="144819"/>
    <n v="86182.082448979592"/>
    <s v="High Income"/>
    <x v="253"/>
    <x v="2"/>
    <x v="2"/>
    <x v="2"/>
    <n v="86182.082448979592"/>
    <s v="Dallas"/>
    <s v="(225) 791-0850"/>
    <s v="3789 View Ln"/>
  </r>
  <r>
    <x v="284"/>
    <s v="Maria Taylor"/>
    <n v="41"/>
    <x v="1"/>
    <x v="1"/>
    <s v="mariataylor@sample.org"/>
    <x v="3"/>
    <x v="0"/>
    <x v="9"/>
    <n v="1.1000000000000001"/>
    <x v="4"/>
    <n v="40327"/>
    <n v="15000"/>
    <s v="Low Income"/>
    <x v="254"/>
    <x v="2"/>
    <x v="2"/>
    <x v="2"/>
    <n v="15000"/>
    <s v="Los Angeles"/>
    <s v="(652) 489-8650"/>
    <s v="3837 View Blvd"/>
  </r>
  <r>
    <x v="285"/>
    <s v="John Wilson"/>
    <n v="53"/>
    <x v="1"/>
    <x v="0"/>
    <s v="johnwilson@sample.org"/>
    <x v="0"/>
    <x v="18"/>
    <x v="9"/>
    <n v="1.5"/>
    <x v="4"/>
    <n v="103506"/>
    <n v="19011.306122448979"/>
    <s v="Low Income"/>
    <x v="255"/>
    <x v="2"/>
    <x v="2"/>
    <x v="2"/>
    <n v="19011.306122448979"/>
    <s v="San Antonio"/>
    <s v="(944) 225-0395"/>
    <s v="81 Maple Blvd"/>
  </r>
  <r>
    <x v="286"/>
    <s v="Susan Miller"/>
    <n v="26"/>
    <x v="0"/>
    <x v="0"/>
    <s v="susanmiller@test.com"/>
    <x v="2"/>
    <x v="6"/>
    <x v="10"/>
    <n v="2"/>
    <x v="3"/>
    <n v="125455"/>
    <n v="40964.897959183669"/>
    <s v="Low Income"/>
    <x v="256"/>
    <x v="2"/>
    <x v="2"/>
    <x v="2"/>
    <n v="40964.897959183669"/>
    <s v="Phoenix"/>
    <s v="Not Specified"/>
    <s v="1926 Hill Dr"/>
  </r>
  <r>
    <x v="287"/>
    <s v="Susan Anderson"/>
    <n v="34"/>
    <x v="1"/>
    <x v="2"/>
    <s v="susananderson@test.com"/>
    <x v="7"/>
    <x v="11"/>
    <x v="4"/>
    <n v="4.5"/>
    <x v="1"/>
    <n v="116915"/>
    <n v="193267.65306122453"/>
    <s v="Very High Income"/>
    <x v="257"/>
    <x v="17"/>
    <x v="124"/>
    <x v="4"/>
    <n v="204517.65306122453"/>
    <s v="Houston"/>
    <s v="(902) 072-1711"/>
    <s v="9030 Cedar Blvd, Apt 257"/>
  </r>
  <r>
    <x v="288"/>
    <s v="Mike Anderson"/>
    <n v="31"/>
    <x v="1"/>
    <x v="2"/>
    <s v="mikeanderson@sample.org"/>
    <x v="6"/>
    <x v="20"/>
    <x v="8"/>
    <n v="1.5"/>
    <x v="4"/>
    <n v="35702"/>
    <n v="15000"/>
    <s v="Low Income"/>
    <x v="258"/>
    <x v="2"/>
    <x v="2"/>
    <x v="2"/>
    <n v="15000"/>
    <s v="Phoenix"/>
    <s v="(780) 498-2256"/>
    <s v="7726 Cedar Blvd"/>
  </r>
  <r>
    <x v="289"/>
    <s v="Sara Taylor"/>
    <n v="41"/>
    <x v="1"/>
    <x v="2"/>
    <s v="sarataylor@demo.net"/>
    <x v="0"/>
    <x v="2"/>
    <x v="8"/>
    <n v="2.1"/>
    <x v="3"/>
    <n v="6048"/>
    <n v="15000"/>
    <s v="Low Income"/>
    <x v="259"/>
    <x v="2"/>
    <x v="2"/>
    <x v="2"/>
    <n v="15000"/>
    <s v="San Jose"/>
    <s v="(940) 730-7624"/>
    <s v="3514 Pine St, Apt 878"/>
  </r>
  <r>
    <x v="290"/>
    <s v="Patricia Williams"/>
    <n v="39"/>
    <x v="1"/>
    <x v="2"/>
    <s v="patriciawilliams@test.com"/>
    <x v="0"/>
    <x v="7"/>
    <x v="5"/>
    <n v="2.9"/>
    <x v="3"/>
    <n v="136155"/>
    <n v="93474.575510204071"/>
    <s v="High Income"/>
    <x v="260"/>
    <x v="2"/>
    <x v="2"/>
    <x v="2"/>
    <n v="93474.575510204071"/>
    <s v="Dallas"/>
    <s v="(487) 622-1801"/>
    <s v="6935 Oak Dr"/>
  </r>
  <r>
    <x v="291"/>
    <s v="James Davis"/>
    <n v="48"/>
    <x v="1"/>
    <x v="2"/>
    <s v="jamesdavis@sample.org"/>
    <x v="5"/>
    <x v="14"/>
    <x v="7"/>
    <n v="3.5"/>
    <x v="0"/>
    <n v="68575"/>
    <n v="68575"/>
    <s v="Medium Income"/>
    <x v="261"/>
    <x v="5"/>
    <x v="125"/>
    <x v="3"/>
    <n v="69825"/>
    <s v="San Diego"/>
    <s v="(529) 217-1107"/>
    <s v="4859 Pine Dr"/>
  </r>
  <r>
    <x v="292"/>
    <s v="Karen Jones"/>
    <n v="19"/>
    <x v="0"/>
    <x v="2"/>
    <s v="karenjones@sample.org"/>
    <x v="5"/>
    <x v="4"/>
    <x v="4"/>
    <n v="4.8"/>
    <x v="1"/>
    <n v="45697"/>
    <n v="85947.663673469389"/>
    <s v="High Income"/>
    <x v="262"/>
    <x v="1"/>
    <x v="126"/>
    <x v="1"/>
    <n v="102147.66367346939"/>
    <s v="Philadelphia"/>
    <s v="(431) 540-8149"/>
    <s v="7684 Oak Dr"/>
  </r>
  <r>
    <x v="293"/>
    <s v="Karen Davis"/>
    <n v="28"/>
    <x v="0"/>
    <x v="1"/>
    <s v="karendavis@demo.net"/>
    <x v="9"/>
    <x v="13"/>
    <x v="1"/>
    <n v="1.1000000000000001"/>
    <x v="4"/>
    <n v="140788"/>
    <n v="15000"/>
    <s v="Low Income"/>
    <x v="263"/>
    <x v="2"/>
    <x v="2"/>
    <x v="2"/>
    <n v="15000"/>
    <s v="Phoenix"/>
    <s v="(677) 616-7622"/>
    <s v="8965 Hill St"/>
  </r>
  <r>
    <x v="294"/>
    <s v="Susan Smith"/>
    <n v="20"/>
    <x v="0"/>
    <x v="2"/>
    <s v="susansmith@demo.net"/>
    <x v="5"/>
    <x v="21"/>
    <x v="6"/>
    <n v="3.4"/>
    <x v="2"/>
    <n v="105370"/>
    <n v="99434.873469387749"/>
    <s v="High Income"/>
    <x v="264"/>
    <x v="16"/>
    <x v="127"/>
    <x v="3"/>
    <n v="100234.87346938775"/>
    <s v="Chicago"/>
    <s v="(258) 942-9726"/>
    <s v="3709 Oak Dr"/>
  </r>
  <r>
    <x v="295"/>
    <s v="Alice Miller"/>
    <n v="36"/>
    <x v="1"/>
    <x v="1"/>
    <s v="alicemiller@demo.net"/>
    <x v="6"/>
    <x v="5"/>
    <x v="10"/>
    <n v="3.05"/>
    <x v="2"/>
    <n v="72421"/>
    <n v="54995.620612244878"/>
    <s v="Medium Income"/>
    <x v="3"/>
    <x v="21"/>
    <x v="128"/>
    <x v="3"/>
    <n v="55008.120612244878"/>
    <s v="Philadelphia"/>
    <s v="(467) 830-4817"/>
    <s v="Adress not provided"/>
  </r>
  <r>
    <x v="296"/>
    <s v="Bob Jones"/>
    <n v="34"/>
    <x v="1"/>
    <x v="3"/>
    <s v="bobjones@example.com"/>
    <x v="7"/>
    <x v="5"/>
    <x v="5"/>
    <n v="3.8"/>
    <x v="0"/>
    <n v="59870"/>
    <n v="70573.289795918361"/>
    <s v="Medium Income"/>
    <x v="265"/>
    <x v="4"/>
    <x v="129"/>
    <x v="3"/>
    <n v="73773.289795918361"/>
    <s v="San Antonio"/>
    <s v="(659) 660-1143"/>
    <s v="6507 Hill Rd"/>
  </r>
  <r>
    <x v="297"/>
    <s v="Robert Thomas"/>
    <n v="39"/>
    <x v="1"/>
    <x v="2"/>
    <s v="robertthomas@demo.net"/>
    <x v="7"/>
    <x v="12"/>
    <x v="5"/>
    <n v="4.8"/>
    <x v="1"/>
    <n v="79861"/>
    <n v="150203.87265306123"/>
    <s v="Very High Income"/>
    <x v="266"/>
    <x v="1"/>
    <x v="130"/>
    <x v="1"/>
    <n v="166403.87265306123"/>
    <s v="Houston"/>
    <s v="(496) 120-4293"/>
    <s v="2842 Elm Ln, Apt 578"/>
  </r>
  <r>
    <x v="298"/>
    <s v="Alice Anderson"/>
    <n v="18"/>
    <x v="0"/>
    <x v="0"/>
    <s v="aliceanderson@sample.org"/>
    <x v="3"/>
    <x v="11"/>
    <x v="4"/>
    <n v="4.2"/>
    <x v="0"/>
    <n v="31397"/>
    <n v="45211.68"/>
    <s v="Low Income"/>
    <x v="267"/>
    <x v="3"/>
    <x v="131"/>
    <x v="0"/>
    <n v="52411.68"/>
    <s v="Dallas"/>
    <s v="(661) 966-3101"/>
    <s v="6986 Oak Ave"/>
  </r>
  <r>
    <x v="299"/>
    <s v="David Miller"/>
    <n v="41"/>
    <x v="1"/>
    <x v="0"/>
    <s v="davidmiller@example.com"/>
    <x v="7"/>
    <x v="11"/>
    <x v="2"/>
    <n v="4.7"/>
    <x v="1"/>
    <n v="121710"/>
    <n v="219475.42040816331"/>
    <s v="Very High Income"/>
    <x v="268"/>
    <x v="7"/>
    <x v="132"/>
    <x v="4"/>
    <n v="233925.42040816331"/>
    <s v="Dallas"/>
    <s v="(945) 559-2471"/>
    <s v="8078 Hill Ave"/>
  </r>
  <r>
    <x v="300"/>
    <s v="Robert Anderson"/>
    <n v="63"/>
    <x v="2"/>
    <x v="0"/>
    <s v="robertanderson@example.com"/>
    <x v="7"/>
    <x v="11"/>
    <x v="8"/>
    <n v="2.1"/>
    <x v="3"/>
    <n v="69178"/>
    <n v="24904.079999999998"/>
    <s v="Low Income"/>
    <x v="269"/>
    <x v="2"/>
    <x v="2"/>
    <x v="2"/>
    <n v="24904.079999999998"/>
    <s v="Philadelphia"/>
    <s v="(252) 395-9890"/>
    <s v="8539 View Ave"/>
  </r>
  <r>
    <x v="301"/>
    <s v="Susan Williams"/>
    <n v="46"/>
    <x v="1"/>
    <x v="2"/>
    <s v="Review Email"/>
    <x v="3"/>
    <x v="10"/>
    <x v="1"/>
    <n v="4.2"/>
    <x v="0"/>
    <n v="80481"/>
    <n v="115892.64"/>
    <s v="Very High Income"/>
    <x v="270"/>
    <x v="3"/>
    <x v="133"/>
    <x v="0"/>
    <n v="123092.64"/>
    <s v="Dallas"/>
    <s v="(524) 053-2803"/>
    <s v="8452 Maple St"/>
  </r>
  <r>
    <x v="302"/>
    <s v="Alice Johnson"/>
    <n v="41"/>
    <x v="1"/>
    <x v="1"/>
    <s v="Review Email"/>
    <x v="0"/>
    <x v="5"/>
    <x v="9"/>
    <n v="1.9"/>
    <x v="4"/>
    <n v="121868"/>
    <n v="35913.753469387753"/>
    <s v="Low Income"/>
    <x v="271"/>
    <x v="2"/>
    <x v="2"/>
    <x v="2"/>
    <n v="35913.753469387753"/>
    <s v="Los Angeles"/>
    <s v="(698) 932-5897"/>
    <s v="5380 Maple Rd, Apt 689"/>
  </r>
  <r>
    <x v="303"/>
    <s v="Alice Miller"/>
    <n v="38"/>
    <x v="1"/>
    <x v="0"/>
    <s v="alicemiller@demo.net"/>
    <x v="0"/>
    <x v="8"/>
    <x v="5"/>
    <n v="3.1"/>
    <x v="2"/>
    <n v="102115"/>
    <n v="80108.175510204092"/>
    <s v="High Income"/>
    <x v="272"/>
    <x v="14"/>
    <x v="134"/>
    <x v="3"/>
    <n v="80158.175510204092"/>
    <s v="Philadelphia"/>
    <s v="(964) 467-0386"/>
    <s v="2118 View St"/>
  </r>
  <r>
    <x v="304"/>
    <s v="Robert Williams"/>
    <n v="64"/>
    <x v="2"/>
    <x v="3"/>
    <s v="robertwilliams@demo.net"/>
    <x v="8"/>
    <x v="4"/>
    <x v="9"/>
    <n v="4.9000000000000004"/>
    <x v="1"/>
    <n v="46996"/>
    <n v="92112.160000000018"/>
    <s v="High Income"/>
    <x v="273"/>
    <x v="13"/>
    <x v="135"/>
    <x v="1"/>
    <n v="110162.16000000003"/>
    <s v="Chicago"/>
    <s v="(417) 430-7320"/>
    <s v="373 Maple Blvd"/>
  </r>
  <r>
    <x v="305"/>
    <s v="John Thomas"/>
    <n v="36"/>
    <x v="1"/>
    <x v="0"/>
    <s v="Review Email"/>
    <x v="6"/>
    <x v="0"/>
    <x v="7"/>
    <n v="2.1"/>
    <x v="3"/>
    <n v="121475"/>
    <n v="43731"/>
    <s v="Low Income"/>
    <x v="274"/>
    <x v="2"/>
    <x v="2"/>
    <x v="2"/>
    <n v="43731"/>
    <s v="Philadelphia"/>
    <s v="(395) 805-2798"/>
    <s v="7115 Pine Dr"/>
  </r>
  <r>
    <x v="306"/>
    <s v="Susan Jones"/>
    <n v="49"/>
    <x v="1"/>
    <x v="0"/>
    <s v="susanjones@example.com"/>
    <x v="7"/>
    <x v="3"/>
    <x v="3"/>
    <n v="1.5"/>
    <x v="4"/>
    <n v="121288"/>
    <n v="22277.387755102038"/>
    <s v="Low Income"/>
    <x v="275"/>
    <x v="2"/>
    <x v="2"/>
    <x v="2"/>
    <n v="22277.387755102038"/>
    <s v="Houston"/>
    <s v="(218) 187-7050"/>
    <s v="2634 Cedar Blvd"/>
  </r>
  <r>
    <x v="307"/>
    <s v="James Moore"/>
    <n v="64"/>
    <x v="2"/>
    <x v="2"/>
    <s v="Review Email"/>
    <x v="1"/>
    <x v="0"/>
    <x v="5"/>
    <n v="4.2"/>
    <x v="0"/>
    <n v="46869"/>
    <n v="67491.360000000001"/>
    <s v="Medium Income"/>
    <x v="276"/>
    <x v="3"/>
    <x v="136"/>
    <x v="0"/>
    <n v="74691.360000000001"/>
    <s v="Philadelphia"/>
    <s v="(215) 428-1970"/>
    <s v="1232 Maple Ave"/>
  </r>
  <r>
    <x v="308"/>
    <s v="Alice Jones"/>
    <n v="40"/>
    <x v="1"/>
    <x v="1"/>
    <s v="alicejones@demo.net"/>
    <x v="5"/>
    <x v="14"/>
    <x v="0"/>
    <n v="1.4"/>
    <x v="4"/>
    <n v="87337"/>
    <n v="15000"/>
    <s v="Low Income"/>
    <x v="277"/>
    <x v="2"/>
    <x v="2"/>
    <x v="2"/>
    <n v="15000"/>
    <s v="San Diego"/>
    <s v="(790) 594-4481"/>
    <s v="8460 View Rd"/>
  </r>
  <r>
    <x v="309"/>
    <s v="Bob Williams"/>
    <n v="21"/>
    <x v="0"/>
    <x v="1"/>
    <s v="bobwilliams@test.com"/>
    <x v="6"/>
    <x v="7"/>
    <x v="3"/>
    <n v="3.4"/>
    <x v="2"/>
    <n v="133717"/>
    <n v="126185.18530612245"/>
    <s v="Very High Income"/>
    <x v="278"/>
    <x v="16"/>
    <x v="137"/>
    <x v="3"/>
    <n v="126985.18530612245"/>
    <s v="Houston"/>
    <s v="(226) 684-5434"/>
    <s v="5372 View Ln, Apt 475"/>
  </r>
  <r>
    <x v="310"/>
    <s v="Bob Davis"/>
    <n v="28"/>
    <x v="0"/>
    <x v="2"/>
    <s v="bobdavis@demo.net"/>
    <x v="2"/>
    <x v="1"/>
    <x v="6"/>
    <n v="1.6"/>
    <x v="4"/>
    <n v="70972"/>
    <n v="15000"/>
    <s v="Low Income"/>
    <x v="279"/>
    <x v="2"/>
    <x v="2"/>
    <x v="2"/>
    <n v="15000"/>
    <s v="Dallas"/>
    <s v="(364) 570-1070"/>
    <s v="4366 Maple St"/>
  </r>
  <r>
    <x v="311"/>
    <s v="Karen Williams"/>
    <n v="52"/>
    <x v="1"/>
    <x v="2"/>
    <s v="karenwilliams@example.com"/>
    <x v="5"/>
    <x v="3"/>
    <x v="10"/>
    <n v="3.5"/>
    <x v="0"/>
    <n v="146925"/>
    <n v="146925"/>
    <s v="Very High Income"/>
    <x v="280"/>
    <x v="5"/>
    <x v="138"/>
    <x v="3"/>
    <n v="148175"/>
    <s v="Los Angeles"/>
    <s v="(880) 797-5121"/>
    <s v="5708 Oak Ave, Apt 347"/>
  </r>
  <r>
    <x v="312"/>
    <s v="Susan Williams"/>
    <n v="25"/>
    <x v="0"/>
    <x v="2"/>
    <s v="susanwilliams@test.com"/>
    <x v="7"/>
    <x v="13"/>
    <x v="2"/>
    <n v="1.3"/>
    <x v="4"/>
    <n v="113664"/>
    <n v="15680.992653061227"/>
    <s v="Low Income"/>
    <x v="281"/>
    <x v="2"/>
    <x v="2"/>
    <x v="2"/>
    <n v="15680.992653061227"/>
    <s v="Dallas"/>
    <s v="(755) 507-5941"/>
    <s v="3901 Hill St"/>
  </r>
  <r>
    <x v="313"/>
    <s v="John Jones"/>
    <n v="61"/>
    <x v="2"/>
    <x v="0"/>
    <s v="johnjones@example.com"/>
    <x v="1"/>
    <x v="11"/>
    <x v="0"/>
    <n v="3.8"/>
    <x v="0"/>
    <n v="119221"/>
    <n v="140534.79510204081"/>
    <s v="Very High Income"/>
    <x v="282"/>
    <x v="4"/>
    <x v="139"/>
    <x v="3"/>
    <n v="143734.79510204081"/>
    <s v="San Diego"/>
    <s v="(569) 370-4473"/>
    <s v="2441 Elm Dr"/>
  </r>
  <r>
    <x v="314"/>
    <s v="Alice Anderson"/>
    <n v="64"/>
    <x v="2"/>
    <x v="2"/>
    <s v="aliceanderson@example.com"/>
    <x v="3"/>
    <x v="8"/>
    <x v="4"/>
    <n v="3"/>
    <x v="2"/>
    <n v="69439"/>
    <n v="51016.408163265303"/>
    <s v="Medium Income"/>
    <x v="283"/>
    <x v="2"/>
    <x v="2"/>
    <x v="2"/>
    <n v="51016.408163265303"/>
    <s v="San Antonio"/>
    <s v="(496) 500-4927"/>
    <s v="3574 Maple Ln"/>
  </r>
  <r>
    <x v="315"/>
    <s v="Robert Taylor"/>
    <n v="52"/>
    <x v="1"/>
    <x v="0"/>
    <s v="roberttaylor@sample.org"/>
    <x v="2"/>
    <x v="0"/>
    <x v="3"/>
    <n v="4.8"/>
    <x v="1"/>
    <n v="55558"/>
    <n v="104494.39346938777"/>
    <s v="High Income"/>
    <x v="284"/>
    <x v="1"/>
    <x v="140"/>
    <x v="1"/>
    <n v="120694.39346938777"/>
    <s v="Phoenix"/>
    <s v="(218) 520-2891"/>
    <s v="1017 Elm Rd, Apt 995"/>
  </r>
  <r>
    <x v="316"/>
    <s v="John Miller"/>
    <n v="41"/>
    <x v="1"/>
    <x v="0"/>
    <s v="johnmiller@test.com"/>
    <x v="2"/>
    <x v="3"/>
    <x v="9"/>
    <n v="2.4"/>
    <x v="3"/>
    <n v="58604"/>
    <n v="27555.84"/>
    <s v="Low Income"/>
    <x v="285"/>
    <x v="2"/>
    <x v="2"/>
    <x v="2"/>
    <n v="27555.84"/>
    <s v="Philadelphia"/>
    <s v="(999) 175-5043"/>
    <s v="5401 Maple St, Apt 787"/>
  </r>
  <r>
    <x v="317"/>
    <s v="Karen Johnson"/>
    <n v="40"/>
    <x v="1"/>
    <x v="3"/>
    <s v="karenjohnson@sample.org"/>
    <x v="6"/>
    <x v="17"/>
    <x v="6"/>
    <n v="3.2"/>
    <x v="2"/>
    <n v="70457"/>
    <n v="58896.300408163275"/>
    <s v="Medium Income"/>
    <x v="286"/>
    <x v="19"/>
    <x v="141"/>
    <x v="3"/>
    <n v="59096.300408163275"/>
    <s v="San Diego"/>
    <s v="(313) 093-6977"/>
    <s v="298 Maple Rd"/>
  </r>
  <r>
    <x v="318"/>
    <s v="Robert Moore"/>
    <n v="19"/>
    <x v="0"/>
    <x v="2"/>
    <s v="Review Email"/>
    <x v="7"/>
    <x v="11"/>
    <x v="3"/>
    <n v="3.8"/>
    <x v="0"/>
    <n v="119778"/>
    <n v="141191.37306122447"/>
    <s v="Very High Income"/>
    <x v="287"/>
    <x v="4"/>
    <x v="142"/>
    <x v="3"/>
    <n v="144391.37306122447"/>
    <s v="Chicago"/>
    <s v="(426) 154-8869"/>
    <s v="1855 Elm Ave, Apt 43"/>
  </r>
  <r>
    <x v="319"/>
    <s v="Jane Jones"/>
    <n v="54"/>
    <x v="1"/>
    <x v="3"/>
    <s v="janejones@example.com"/>
    <x v="3"/>
    <x v="9"/>
    <x v="1"/>
    <n v="1.5"/>
    <x v="4"/>
    <n v="40508"/>
    <n v="15000"/>
    <s v="Low Income"/>
    <x v="3"/>
    <x v="2"/>
    <x v="2"/>
    <x v="2"/>
    <n v="15000"/>
    <s v="San Antonio"/>
    <s v="(999) 942-3979"/>
    <s v="1884 Hill St"/>
  </r>
  <r>
    <x v="320"/>
    <s v="Sara Taylor"/>
    <n v="41"/>
    <x v="1"/>
    <x v="3"/>
    <s v="sarataylor@example.com"/>
    <x v="0"/>
    <x v="1"/>
    <x v="1"/>
    <n v="4.2"/>
    <x v="0"/>
    <n v="58190"/>
    <n v="83793.599999999991"/>
    <s v="High Income"/>
    <x v="288"/>
    <x v="3"/>
    <x v="143"/>
    <x v="0"/>
    <n v="90993.599999999991"/>
    <s v="New York"/>
    <s v="(738) 329-4813"/>
    <s v="1271 Elm Ave"/>
  </r>
  <r>
    <x v="321"/>
    <s v="David Thomas"/>
    <n v="45"/>
    <x v="1"/>
    <x v="0"/>
    <s v="davidthomas@sample.org"/>
    <x v="8"/>
    <x v="18"/>
    <x v="8"/>
    <n v="4.3"/>
    <x v="1"/>
    <n v="83437"/>
    <n v="125938.78612244895"/>
    <s v="Very High Income"/>
    <x v="289"/>
    <x v="9"/>
    <x v="144"/>
    <x v="0"/>
    <n v="134388.78612244895"/>
    <s v="Dallas"/>
    <s v="(263) 025-5630"/>
    <s v="1161 Pine St"/>
  </r>
  <r>
    <x v="322"/>
    <s v="Maria Johnson"/>
    <n v="19"/>
    <x v="0"/>
    <x v="0"/>
    <s v="Review Email"/>
    <x v="6"/>
    <x v="3"/>
    <x v="2"/>
    <n v="4.9000000000000004"/>
    <x v="1"/>
    <n v="98806"/>
    <n v="193659.76000000004"/>
    <s v="Very High Income"/>
    <x v="290"/>
    <x v="13"/>
    <x v="145"/>
    <x v="1"/>
    <n v="211709.76000000004"/>
    <s v="Houston"/>
    <s v="(572) 262-9153"/>
    <s v="7711 Oak Dr"/>
  </r>
  <r>
    <x v="323"/>
    <s v="James Taylor"/>
    <n v="41"/>
    <x v="1"/>
    <x v="1"/>
    <s v="Review Email"/>
    <x v="0"/>
    <x v="12"/>
    <x v="2"/>
    <n v="3"/>
    <x v="2"/>
    <n v="60286"/>
    <n v="44291.755102040814"/>
    <s v="Low Income"/>
    <x v="3"/>
    <x v="2"/>
    <x v="2"/>
    <x v="2"/>
    <n v="44291.755102040814"/>
    <s v="San Jose"/>
    <s v="(948) 841-9702"/>
    <s v="3328 Oak Rd"/>
  </r>
  <r>
    <x v="324"/>
    <s v="Susan Smith"/>
    <n v="60"/>
    <x v="2"/>
    <x v="0"/>
    <s v="Review Email"/>
    <x v="3"/>
    <x v="1"/>
    <x v="5"/>
    <n v="2"/>
    <x v="3"/>
    <n v="67673"/>
    <n v="22097.306122448979"/>
    <s v="Low Income"/>
    <x v="291"/>
    <x v="2"/>
    <x v="2"/>
    <x v="2"/>
    <n v="22097.306122448979"/>
    <s v="Dallas"/>
    <s v="(829) 803-8073"/>
    <s v="3179 Hill Ave, Apt 551"/>
  </r>
  <r>
    <x v="325"/>
    <s v="Sara Williams"/>
    <n v="37"/>
    <x v="1"/>
    <x v="0"/>
    <s v="sarawilliams@example.com"/>
    <x v="3"/>
    <x v="12"/>
    <x v="10"/>
    <n v="2"/>
    <x v="3"/>
    <n v="135616"/>
    <n v="44282.775510204076"/>
    <s v="Low Income"/>
    <x v="292"/>
    <x v="2"/>
    <x v="2"/>
    <x v="2"/>
    <n v="44282.775510204076"/>
    <s v="Chicago"/>
    <s v="(817) 250-5911"/>
    <s v="907 Oak Ave, Apt 449"/>
  </r>
  <r>
    <x v="326"/>
    <s v="Patricia Johnson"/>
    <n v="42"/>
    <x v="1"/>
    <x v="3"/>
    <s v="patriciajohnson@example.com"/>
    <x v="1"/>
    <x v="0"/>
    <x v="1"/>
    <n v="2"/>
    <x v="3"/>
    <n v="125232"/>
    <n v="40892.081632653055"/>
    <s v="Low Income"/>
    <x v="293"/>
    <x v="2"/>
    <x v="2"/>
    <x v="2"/>
    <n v="40892.081632653055"/>
    <s v="Houston"/>
    <s v="(507) 643-3985"/>
    <s v="6973 Cedar Ln, Apt 749"/>
  </r>
  <r>
    <x v="327"/>
    <s v="Karen Taylor"/>
    <n v="18"/>
    <x v="0"/>
    <x v="0"/>
    <s v="karentaylor@test.com"/>
    <x v="8"/>
    <x v="1"/>
    <x v="10"/>
    <n v="3"/>
    <x v="2"/>
    <n v="138538"/>
    <n v="101783.02040816325"/>
    <s v="High Income"/>
    <x v="294"/>
    <x v="2"/>
    <x v="2"/>
    <x v="2"/>
    <n v="101783.02040816325"/>
    <s v="San Antonio"/>
    <s v="(201) 774-4195"/>
    <s v="6635 Hill St"/>
  </r>
  <r>
    <x v="328"/>
    <s v="Robert Williams"/>
    <n v="54"/>
    <x v="1"/>
    <x v="0"/>
    <s v="robertwilliams@demo.net"/>
    <x v="0"/>
    <x v="8"/>
    <x v="5"/>
    <n v="1.2"/>
    <x v="4"/>
    <n v="109743"/>
    <n v="15000"/>
    <s v="Low Income"/>
    <x v="3"/>
    <x v="2"/>
    <x v="2"/>
    <x v="2"/>
    <n v="15000"/>
    <s v="Phoenix"/>
    <s v="(977) 166-2518"/>
    <s v="4540 Pine Rd, Apt 150"/>
  </r>
  <r>
    <x v="329"/>
    <s v="Susan Johnson"/>
    <n v="56"/>
    <x v="2"/>
    <x v="1"/>
    <s v="susanjohnson@sample.org"/>
    <x v="0"/>
    <x v="9"/>
    <x v="3"/>
    <n v="4.7"/>
    <x v="1"/>
    <n v="92986"/>
    <n v="167678.42775510208"/>
    <s v="Very High Income"/>
    <x v="295"/>
    <x v="7"/>
    <x v="146"/>
    <x v="4"/>
    <n v="182128.42775510208"/>
    <s v="Dallas"/>
    <s v="(591) 370-7102"/>
    <s v="429 Cedar Ave"/>
  </r>
  <r>
    <x v="330"/>
    <s v="Maria Anderson"/>
    <n v="18"/>
    <x v="0"/>
    <x v="2"/>
    <s v="mariaanderson@test.com"/>
    <x v="2"/>
    <x v="4"/>
    <x v="10"/>
    <n v="3.2"/>
    <x v="2"/>
    <n v="59915"/>
    <n v="50084.048979591847"/>
    <s v="Medium Income"/>
    <x v="296"/>
    <x v="19"/>
    <x v="147"/>
    <x v="3"/>
    <n v="50284.048979591847"/>
    <s v="Los Angeles"/>
    <s v="(527) 765-1798"/>
    <s v="2277 Pine St"/>
  </r>
  <r>
    <x v="331"/>
    <s v="Maria Williams"/>
    <n v="30"/>
    <x v="0"/>
    <x v="0"/>
    <s v="mariawilliams@demo.net"/>
    <x v="5"/>
    <x v="0"/>
    <x v="4"/>
    <n v="3.3"/>
    <x v="2"/>
    <n v="56034"/>
    <n v="49813.082448979592"/>
    <s v="Low Income"/>
    <x v="297"/>
    <x v="10"/>
    <x v="148"/>
    <x v="3"/>
    <n v="50263.082448979592"/>
    <s v="Dallas"/>
    <s v="(555) 507-7116"/>
    <s v="158 Lake Blvd"/>
  </r>
  <r>
    <x v="332"/>
    <s v="James Davis"/>
    <n v="41"/>
    <x v="1"/>
    <x v="0"/>
    <s v="jamesdavis@test.com"/>
    <x v="9"/>
    <x v="8"/>
    <x v="10"/>
    <n v="2"/>
    <x v="3"/>
    <n v="97697"/>
    <n v="31901.061224489793"/>
    <s v="Low Income"/>
    <x v="298"/>
    <x v="2"/>
    <x v="2"/>
    <x v="2"/>
    <n v="31901.061224489793"/>
    <s v="Chicago"/>
    <s v="Not Specified"/>
    <s v="2448 Oak Blvd, Apt 585"/>
  </r>
  <r>
    <x v="333"/>
    <s v="Maria Moore"/>
    <n v="41"/>
    <x v="1"/>
    <x v="2"/>
    <s v="mariamoore@sample.org"/>
    <x v="4"/>
    <x v="12"/>
    <x v="6"/>
    <n v="1.7"/>
    <x v="4"/>
    <n v="100466"/>
    <n v="23701.774693877549"/>
    <s v="Low Income"/>
    <x v="299"/>
    <x v="2"/>
    <x v="2"/>
    <x v="2"/>
    <n v="23701.774693877549"/>
    <s v="Phoenix"/>
    <s v="(731) 953-3963"/>
    <s v="4785 Pine Dr, Apt 142"/>
  </r>
  <r>
    <x v="334"/>
    <s v="Karen Smith"/>
    <n v="41"/>
    <x v="1"/>
    <x v="2"/>
    <s v="karensmith@demo.net"/>
    <x v="4"/>
    <x v="3"/>
    <x v="6"/>
    <n v="4.4000000000000004"/>
    <x v="1"/>
    <n v="143192"/>
    <n v="226301.80571428579"/>
    <s v="Very High Income"/>
    <x v="300"/>
    <x v="12"/>
    <x v="149"/>
    <x v="0"/>
    <n v="236101.80571428579"/>
    <s v="Dallas"/>
    <s v="(782) 307-6389"/>
    <s v="7847 Hill Ave"/>
  </r>
  <r>
    <x v="335"/>
    <s v="James Thomas"/>
    <n v="41"/>
    <x v="1"/>
    <x v="1"/>
    <s v="jamesthomas@test.com"/>
    <x v="4"/>
    <x v="4"/>
    <x v="0"/>
    <n v="1.6"/>
    <x v="4"/>
    <n v="109329"/>
    <n v="22847.52979591837"/>
    <s v="Low Income"/>
    <x v="301"/>
    <x v="2"/>
    <x v="2"/>
    <x v="2"/>
    <n v="22847.52979591837"/>
    <s v="San Diego"/>
    <s v="(792) 638-0177"/>
    <s v="4563 Oak Rd"/>
  </r>
  <r>
    <x v="336"/>
    <s v="Patricia Moore"/>
    <n v="49"/>
    <x v="1"/>
    <x v="2"/>
    <s v="Review Email"/>
    <x v="5"/>
    <x v="4"/>
    <x v="8"/>
    <n v="2.2999999999999998"/>
    <x v="3"/>
    <n v="137609"/>
    <n v="59424.621224489798"/>
    <s v="Medium Income"/>
    <x v="302"/>
    <x v="2"/>
    <x v="2"/>
    <x v="2"/>
    <n v="59424.621224489798"/>
    <s v="Dallas"/>
    <s v="(712) 079-8080"/>
    <s v="5341 Lake Rd"/>
  </r>
  <r>
    <x v="337"/>
    <s v="Alice Anderson"/>
    <n v="62"/>
    <x v="2"/>
    <x v="1"/>
    <s v="aliceanderson@example.com"/>
    <x v="2"/>
    <x v="2"/>
    <x v="7"/>
    <n v="3.2"/>
    <x v="2"/>
    <n v="57334"/>
    <n v="47926.543673469394"/>
    <s v="Low Income"/>
    <x v="303"/>
    <x v="19"/>
    <x v="150"/>
    <x v="3"/>
    <n v="48126.543673469394"/>
    <s v="Dallas"/>
    <s v="(419) 467-6719"/>
    <s v="2515 Hill St"/>
  </r>
  <r>
    <x v="338"/>
    <s v="Karen Miller"/>
    <n v="42"/>
    <x v="1"/>
    <x v="1"/>
    <s v="karenmiller@example.com"/>
    <x v="9"/>
    <x v="14"/>
    <x v="2"/>
    <n v="3.2"/>
    <x v="2"/>
    <n v="74142"/>
    <n v="61976.659591836746"/>
    <s v="Medium Income"/>
    <x v="29"/>
    <x v="19"/>
    <x v="151"/>
    <x v="3"/>
    <n v="62176.659591836746"/>
    <s v="New York"/>
    <s v="(813) 224-4349"/>
    <s v="1055 Maple Dr"/>
  </r>
  <r>
    <x v="339"/>
    <s v="Bob Johnson"/>
    <n v="60"/>
    <x v="2"/>
    <x v="0"/>
    <s v="bobjohnson@sample.org"/>
    <x v="4"/>
    <x v="2"/>
    <x v="0"/>
    <n v="1.8"/>
    <x v="4"/>
    <n v="31938"/>
    <n v="15000"/>
    <s v="Low Income"/>
    <x v="304"/>
    <x v="2"/>
    <x v="2"/>
    <x v="2"/>
    <n v="15000"/>
    <s v="Los Angeles"/>
    <s v="(554) 228-2849"/>
    <s v="Adress not provided"/>
  </r>
  <r>
    <x v="340"/>
    <s v="James Smith"/>
    <n v="29"/>
    <x v="0"/>
    <x v="0"/>
    <s v="jamessmith@example.com"/>
    <x v="4"/>
    <x v="14"/>
    <x v="0"/>
    <n v="1.7"/>
    <x v="4"/>
    <n v="111703"/>
    <n v="26352.789387755103"/>
    <s v="Low Income"/>
    <x v="3"/>
    <x v="2"/>
    <x v="2"/>
    <x v="2"/>
    <n v="26352.789387755103"/>
    <s v="San Jose"/>
    <s v="(316) 775-9126"/>
    <s v="3077 Lake St, Apt 775"/>
  </r>
  <r>
    <x v="341"/>
    <s v="Linda Johnson"/>
    <n v="28"/>
    <x v="0"/>
    <x v="2"/>
    <s v="Review Email"/>
    <x v="3"/>
    <x v="3"/>
    <x v="5"/>
    <n v="4.4000000000000004"/>
    <x v="1"/>
    <n v="141505"/>
    <n v="223635.65714285721"/>
    <s v="Very High Income"/>
    <x v="305"/>
    <x v="12"/>
    <x v="152"/>
    <x v="0"/>
    <n v="233435.65714285721"/>
    <s v="Dallas"/>
    <s v="(589) 256-1611"/>
    <s v="9752 Lake Dr"/>
  </r>
  <r>
    <x v="342"/>
    <s v="Patricia Williams"/>
    <n v="41"/>
    <x v="1"/>
    <x v="3"/>
    <s v="patriciawilliams@sample.org"/>
    <x v="7"/>
    <x v="19"/>
    <x v="2"/>
    <n v="1.7"/>
    <x v="4"/>
    <n v="87089"/>
    <n v="20545.894693877552"/>
    <s v="Low Income"/>
    <x v="306"/>
    <x v="2"/>
    <x v="2"/>
    <x v="2"/>
    <n v="20545.894693877552"/>
    <s v="Los Angeles"/>
    <s v="(822) 230-4684"/>
    <s v="9955 View Ave"/>
  </r>
  <r>
    <x v="343"/>
    <s v="Maria Moore"/>
    <n v="27"/>
    <x v="0"/>
    <x v="2"/>
    <s v="mariamoore@demo.net"/>
    <x v="0"/>
    <x v="20"/>
    <x v="2"/>
    <n v="3.1"/>
    <x v="2"/>
    <n v="117956"/>
    <n v="92535.278367346953"/>
    <s v="High Income"/>
    <x v="307"/>
    <x v="14"/>
    <x v="153"/>
    <x v="3"/>
    <n v="92585.278367346953"/>
    <s v="Chicago"/>
    <s v="Not Specified"/>
    <s v="3080 Lake Dr"/>
  </r>
  <r>
    <x v="344"/>
    <s v="Alice Wilson"/>
    <n v="42"/>
    <x v="1"/>
    <x v="0"/>
    <s v="alicewilson@sample.org"/>
    <x v="5"/>
    <x v="4"/>
    <x v="0"/>
    <n v="3.2"/>
    <x v="2"/>
    <n v="118066"/>
    <n v="98693.537959183697"/>
    <s v="High Income"/>
    <x v="308"/>
    <x v="19"/>
    <x v="154"/>
    <x v="3"/>
    <n v="98893.537959183697"/>
    <s v="Los Angeles"/>
    <s v="(494) 440-0487"/>
    <s v="3048 Elm Rd"/>
  </r>
  <r>
    <x v="345"/>
    <s v="Susan Taylor"/>
    <n v="47"/>
    <x v="1"/>
    <x v="1"/>
    <s v="Review Email"/>
    <x v="8"/>
    <x v="8"/>
    <x v="4"/>
    <n v="3"/>
    <x v="2"/>
    <n v="99335"/>
    <n v="72980.816326530607"/>
    <s v="Medium Income"/>
    <x v="309"/>
    <x v="2"/>
    <x v="2"/>
    <x v="2"/>
    <n v="72980.816326530607"/>
    <s v="New York"/>
    <s v="Not Specified"/>
    <s v="432 Oak St"/>
  </r>
  <r>
    <x v="346"/>
    <s v="Karen Williams"/>
    <n v="20"/>
    <x v="0"/>
    <x v="0"/>
    <s v="karenwilliams@sample.org"/>
    <x v="9"/>
    <x v="18"/>
    <x v="9"/>
    <n v="3"/>
    <x v="2"/>
    <n v="38209"/>
    <n v="28071.918367346934"/>
    <s v="Low Income"/>
    <x v="310"/>
    <x v="2"/>
    <x v="2"/>
    <x v="2"/>
    <n v="28071.918367346934"/>
    <s v="Los Angeles"/>
    <s v="(909) 290-6606"/>
    <s v="7226 Lake Dr, Apt 960"/>
  </r>
  <r>
    <x v="347"/>
    <s v="Alice Davis"/>
    <n v="49"/>
    <x v="1"/>
    <x v="2"/>
    <s v="alicedavis@test.com"/>
    <x v="7"/>
    <x v="3"/>
    <x v="2"/>
    <n v="1.9"/>
    <x v="4"/>
    <n v="32016"/>
    <n v="15000"/>
    <s v="Low Income"/>
    <x v="311"/>
    <x v="2"/>
    <x v="2"/>
    <x v="2"/>
    <n v="15000"/>
    <s v="San Antonio"/>
    <s v="(567) 787-4756"/>
    <s v="8281 Pine Rd"/>
  </r>
  <r>
    <x v="348"/>
    <s v="Jane Williams"/>
    <n v="64"/>
    <x v="2"/>
    <x v="1"/>
    <s v="Review Email"/>
    <x v="1"/>
    <x v="1"/>
    <x v="3"/>
    <n v="2.2999999999999998"/>
    <x v="3"/>
    <n v="103302"/>
    <n v="44609.598367346938"/>
    <s v="Low Income"/>
    <x v="312"/>
    <x v="2"/>
    <x v="2"/>
    <x v="2"/>
    <n v="44609.598367346938"/>
    <s v="Phoenix"/>
    <s v="Not Specified"/>
    <s v="2372 View Rd"/>
  </r>
  <r>
    <x v="349"/>
    <s v="Jane Anderson"/>
    <n v="39"/>
    <x v="1"/>
    <x v="0"/>
    <s v="janeanderson@example.com"/>
    <x v="4"/>
    <x v="14"/>
    <x v="10"/>
    <n v="4"/>
    <x v="0"/>
    <n v="31260"/>
    <n v="40829.387755102034"/>
    <s v="Low Income"/>
    <x v="313"/>
    <x v="20"/>
    <x v="155"/>
    <x v="3"/>
    <n v="45829.387755102034"/>
    <s v="San Antonio"/>
    <s v="(767) 625-5130"/>
    <s v="4655 Oak Ave"/>
  </r>
  <r>
    <x v="350"/>
    <s v="Susan Thomas"/>
    <n v="47"/>
    <x v="1"/>
    <x v="2"/>
    <s v="susanthomas@demo.net"/>
    <x v="8"/>
    <x v="9"/>
    <x v="10"/>
    <n v="1.2"/>
    <x v="4"/>
    <n v="64668"/>
    <n v="15000"/>
    <s v="Low Income"/>
    <x v="314"/>
    <x v="2"/>
    <x v="2"/>
    <x v="2"/>
    <n v="15000"/>
    <s v="Chicago"/>
    <s v="(701) 124-3754"/>
    <s v="2600 Maple Dr"/>
  </r>
  <r>
    <x v="351"/>
    <s v="Robert Davis"/>
    <n v="61"/>
    <x v="2"/>
    <x v="2"/>
    <s v="Review Email"/>
    <x v="7"/>
    <x v="17"/>
    <x v="8"/>
    <n v="4.0999999999999996"/>
    <x v="0"/>
    <n v="37283"/>
    <n v="51161.406530612228"/>
    <s v="Medium Income"/>
    <x v="315"/>
    <x v="0"/>
    <x v="156"/>
    <x v="0"/>
    <n v="57211.406530612221"/>
    <s v="Philadelphia"/>
    <s v="(287) 123-4882"/>
    <s v="5654 Cedar Ave"/>
  </r>
  <r>
    <x v="352"/>
    <s v="Jane Smith"/>
    <n v="24"/>
    <x v="0"/>
    <x v="0"/>
    <s v="janesmith@test.com"/>
    <x v="6"/>
    <x v="5"/>
    <x v="7"/>
    <n v="2.5"/>
    <x v="3"/>
    <n v="126723"/>
    <n v="64654.591836734697"/>
    <s v="Medium Income"/>
    <x v="3"/>
    <x v="2"/>
    <x v="2"/>
    <x v="2"/>
    <n v="64654.591836734697"/>
    <s v="Philadelphia"/>
    <s v="(451) 846-8590"/>
    <s v="520 Hill Ln"/>
  </r>
  <r>
    <x v="353"/>
    <s v="Sara Davis"/>
    <n v="24"/>
    <x v="0"/>
    <x v="2"/>
    <s v="saradavis@demo.net"/>
    <x v="2"/>
    <x v="9"/>
    <x v="5"/>
    <n v="3.1"/>
    <x v="2"/>
    <n v="118750"/>
    <n v="93158.163265306139"/>
    <s v="High Income"/>
    <x v="316"/>
    <x v="14"/>
    <x v="157"/>
    <x v="3"/>
    <n v="93208.163265306139"/>
    <s v="San Jose"/>
    <s v="(480) 716-6422"/>
    <s v="8292 Elm Blvd"/>
  </r>
  <r>
    <x v="354"/>
    <s v="David Johnson"/>
    <n v="41"/>
    <x v="1"/>
    <x v="2"/>
    <s v="Review Email"/>
    <x v="9"/>
    <x v="9"/>
    <x v="4"/>
    <n v="4"/>
    <x v="0"/>
    <n v="135530"/>
    <n v="177018.77551020405"/>
    <s v="Very High Income"/>
    <x v="317"/>
    <x v="20"/>
    <x v="158"/>
    <x v="3"/>
    <n v="182018.77551020405"/>
    <s v="Houston"/>
    <s v="(484) 056-1700"/>
    <s v="Adress not provided"/>
  </r>
  <r>
    <x v="355"/>
    <s v="Jane Jones"/>
    <n v="21"/>
    <x v="0"/>
    <x v="0"/>
    <s v="janejones@example.com"/>
    <x v="6"/>
    <x v="9"/>
    <x v="7"/>
    <n v="2"/>
    <x v="3"/>
    <n v="114987"/>
    <n v="37546.775510204076"/>
    <s v="Low Income"/>
    <x v="318"/>
    <x v="2"/>
    <x v="2"/>
    <x v="2"/>
    <n v="37546.775510204076"/>
    <s v="Philadelphia"/>
    <s v="(889) 663-4900"/>
    <s v="1648 Pine Blvd"/>
  </r>
  <r>
    <x v="356"/>
    <s v="Mike Brown"/>
    <n v="51"/>
    <x v="1"/>
    <x v="2"/>
    <s v="mikebrown@sample.org"/>
    <x v="9"/>
    <x v="14"/>
    <x v="6"/>
    <n v="3.6"/>
    <x v="0"/>
    <n v="69711"/>
    <n v="73751.392653061237"/>
    <s v="Medium Income"/>
    <x v="319"/>
    <x v="8"/>
    <x v="159"/>
    <x v="3"/>
    <n v="75551.392653061237"/>
    <s v="Los Angeles"/>
    <s v="(552) 454-7953"/>
    <s v="3629 Hill Dr, Apt 401"/>
  </r>
  <r>
    <x v="357"/>
    <s v="Bob Moore"/>
    <n v="33"/>
    <x v="1"/>
    <x v="0"/>
    <s v="bobmoore@sample.org"/>
    <x v="2"/>
    <x v="11"/>
    <x v="5"/>
    <n v="3.8"/>
    <x v="0"/>
    <n v="66958"/>
    <n v="78928.450612244895"/>
    <s v="Medium Income"/>
    <x v="3"/>
    <x v="4"/>
    <x v="160"/>
    <x v="3"/>
    <n v="82128.450612244895"/>
    <s v="Dallas"/>
    <s v="(832) 493-7234"/>
    <s v="4720 Oak Ln"/>
  </r>
  <r>
    <x v="358"/>
    <s v="David Anderson"/>
    <n v="23"/>
    <x v="0"/>
    <x v="0"/>
    <s v="davidanderson@example.com"/>
    <x v="6"/>
    <x v="20"/>
    <x v="10"/>
    <n v="1.5"/>
    <x v="4"/>
    <n v="12276"/>
    <n v="15000"/>
    <s v="Low Income"/>
    <x v="320"/>
    <x v="2"/>
    <x v="2"/>
    <x v="2"/>
    <n v="15000"/>
    <s v="San Diego"/>
    <s v="(987) 314-5005"/>
    <s v="6379 Maple Blvd"/>
  </r>
  <r>
    <x v="359"/>
    <s v="Karen Miller"/>
    <n v="21"/>
    <x v="0"/>
    <x v="0"/>
    <s v="Review Email"/>
    <x v="0"/>
    <x v="5"/>
    <x v="7"/>
    <n v="4.4000000000000004"/>
    <x v="1"/>
    <n v="72014"/>
    <n v="113811.51346938779"/>
    <s v="Very High Income"/>
    <x v="321"/>
    <x v="12"/>
    <x v="161"/>
    <x v="0"/>
    <n v="123611.51346938779"/>
    <s v="Houston"/>
    <s v="(548) 688-6181"/>
    <s v="7226 Cedar Ave"/>
  </r>
  <r>
    <x v="360"/>
    <s v="Sara Thomas"/>
    <n v="65"/>
    <x v="2"/>
    <x v="2"/>
    <s v="sarathomas@test.com"/>
    <x v="0"/>
    <x v="2"/>
    <x v="10"/>
    <n v="2.1"/>
    <x v="3"/>
    <n v="33968"/>
    <n v="15000"/>
    <s v="Low Income"/>
    <x v="322"/>
    <x v="2"/>
    <x v="2"/>
    <x v="2"/>
    <n v="15000"/>
    <s v="Los Angeles"/>
    <s v="(255) 347-8734"/>
    <s v="7448 Lake St"/>
  </r>
  <r>
    <x v="361"/>
    <s v="John Williams"/>
    <n v="51"/>
    <x v="1"/>
    <x v="0"/>
    <s v="johnwilliams@demo.net"/>
    <x v="2"/>
    <x v="15"/>
    <x v="5"/>
    <n v="2.6"/>
    <x v="3"/>
    <n v="46435"/>
    <n v="25624.538775510206"/>
    <s v="Low Income"/>
    <x v="323"/>
    <x v="2"/>
    <x v="2"/>
    <x v="2"/>
    <n v="25624.538775510206"/>
    <s v="San Diego"/>
    <s v="(385) 195-3482"/>
    <s v="1429 Lake Ln"/>
  </r>
  <r>
    <x v="362"/>
    <s v="Bob Miller"/>
    <n v="18"/>
    <x v="0"/>
    <x v="0"/>
    <s v="bobmiller@test.com"/>
    <x v="4"/>
    <x v="5"/>
    <x v="4"/>
    <n v="4.5"/>
    <x v="1"/>
    <n v="55857"/>
    <n v="92335.040816326553"/>
    <s v="High Income"/>
    <x v="324"/>
    <x v="17"/>
    <x v="162"/>
    <x v="4"/>
    <n v="103585.04081632655"/>
    <s v="Philadelphia"/>
    <s v="(473) 033-9136"/>
    <s v="6540 Oak Ave, Apt 271"/>
  </r>
  <r>
    <x v="363"/>
    <s v="Karen Taylor"/>
    <n v="47"/>
    <x v="1"/>
    <x v="0"/>
    <s v="karentaylor@sample.org"/>
    <x v="8"/>
    <x v="6"/>
    <x v="0"/>
    <n v="1.9"/>
    <x v="4"/>
    <n v="140733"/>
    <n v="41473.153469387755"/>
    <s v="Low Income"/>
    <x v="325"/>
    <x v="2"/>
    <x v="2"/>
    <x v="2"/>
    <n v="41473.153469387755"/>
    <s v="New York"/>
    <s v="(861) 132-8528"/>
    <s v="2332 Cedar Dr"/>
  </r>
  <r>
    <x v="364"/>
    <s v="Karen Davis"/>
    <n v="36"/>
    <x v="1"/>
    <x v="2"/>
    <s v="karendavis@sample.org"/>
    <x v="5"/>
    <x v="5"/>
    <x v="9"/>
    <n v="1.1000000000000001"/>
    <x v="4"/>
    <n v="137911"/>
    <n v="15000"/>
    <s v="Low Income"/>
    <x v="3"/>
    <x v="2"/>
    <x v="2"/>
    <x v="2"/>
    <n v="15000"/>
    <s v="San Antonio"/>
    <s v="(479) 831-7145"/>
    <s v="4803 Elm Blvd, Apt 485"/>
  </r>
  <r>
    <x v="365"/>
    <s v="Alice Smith"/>
    <n v="29"/>
    <x v="0"/>
    <x v="0"/>
    <s v="alicesmith@demo.net"/>
    <x v="9"/>
    <x v="12"/>
    <x v="1"/>
    <n v="3.5"/>
    <x v="0"/>
    <n v="50564"/>
    <n v="50564"/>
    <s v="Medium Income"/>
    <x v="326"/>
    <x v="5"/>
    <x v="163"/>
    <x v="3"/>
    <n v="51814"/>
    <s v="Los Angeles"/>
    <s v="(659) 948-9369"/>
    <s v="4418 Hill Dr"/>
  </r>
  <r>
    <x v="366"/>
    <s v="Robert Davis"/>
    <n v="24"/>
    <x v="0"/>
    <x v="2"/>
    <s v="Review Email"/>
    <x v="5"/>
    <x v="1"/>
    <x v="0"/>
    <n v="2.7"/>
    <x v="3"/>
    <n v="117280"/>
    <n v="69793.567346938784"/>
    <s v="Medium Income"/>
    <x v="327"/>
    <x v="2"/>
    <x v="2"/>
    <x v="2"/>
    <n v="69793.567346938784"/>
    <s v="Phoenix"/>
    <s v="(263) 013-3112"/>
    <s v="3272 Pine Ave, Apt 984"/>
  </r>
  <r>
    <x v="367"/>
    <s v="Karen Jones"/>
    <n v="47"/>
    <x v="1"/>
    <x v="2"/>
    <s v="karenjones@demo.net"/>
    <x v="6"/>
    <x v="5"/>
    <x v="10"/>
    <n v="3.9"/>
    <x v="0"/>
    <n v="127990"/>
    <n v="158916.56326530612"/>
    <s v="Very High Income"/>
    <x v="328"/>
    <x v="15"/>
    <x v="164"/>
    <x v="3"/>
    <n v="162966.56326530612"/>
    <s v="San Jose"/>
    <s v="(369) 981-7970"/>
    <s v="4357 Maple Dr, Apt 350"/>
  </r>
  <r>
    <x v="368"/>
    <s v="Karen Thomas"/>
    <n v="22"/>
    <x v="0"/>
    <x v="0"/>
    <s v="karenthomas@example.com"/>
    <x v="9"/>
    <x v="8"/>
    <x v="7"/>
    <n v="3.6"/>
    <x v="0"/>
    <n v="84766"/>
    <n v="89678.968163265323"/>
    <s v="High Income"/>
    <x v="329"/>
    <x v="8"/>
    <x v="165"/>
    <x v="3"/>
    <n v="91478.968163265323"/>
    <s v="San Diego"/>
    <s v="Not Specified"/>
    <s v="7196 Hill Blvd, Apt 866"/>
  </r>
  <r>
    <x v="369"/>
    <s v="David Anderson"/>
    <n v="55"/>
    <x v="2"/>
    <x v="1"/>
    <s v="davidanderson@demo.net"/>
    <x v="8"/>
    <x v="12"/>
    <x v="0"/>
    <n v="4.9000000000000004"/>
    <x v="1"/>
    <n v="146614"/>
    <n v="287363.44000000006"/>
    <s v="Very High Income"/>
    <x v="330"/>
    <x v="13"/>
    <x v="166"/>
    <x v="1"/>
    <n v="305413.44000000006"/>
    <s v="San Antonio"/>
    <s v="Not Specified"/>
    <s v="8088 Cedar Ln, Apt 782"/>
  </r>
  <r>
    <x v="370"/>
    <s v="Susan Jones"/>
    <n v="54"/>
    <x v="1"/>
    <x v="0"/>
    <s v="susanjones@test.com"/>
    <x v="7"/>
    <x v="9"/>
    <x v="5"/>
    <n v="2.5"/>
    <x v="3"/>
    <n v="53180"/>
    <n v="27132.65306122449"/>
    <s v="Low Income"/>
    <x v="331"/>
    <x v="2"/>
    <x v="2"/>
    <x v="2"/>
    <n v="27132.65306122449"/>
    <s v="Houston"/>
    <s v="(861) 835-1284"/>
    <s v="5575 Elm Ave, Apt 165"/>
  </r>
  <r>
    <x v="371"/>
    <s v="Maria Miller"/>
    <n v="47"/>
    <x v="1"/>
    <x v="0"/>
    <s v="mariamiller@demo.net"/>
    <x v="1"/>
    <x v="12"/>
    <x v="4"/>
    <n v="3"/>
    <x v="2"/>
    <n v="89590"/>
    <n v="65821.224489795917"/>
    <s v="Medium Income"/>
    <x v="3"/>
    <x v="2"/>
    <x v="2"/>
    <x v="2"/>
    <n v="65821.224489795917"/>
    <s v="Phoenix"/>
    <s v="Not Specified"/>
    <s v="517 Elm Dr"/>
  </r>
  <r>
    <x v="372"/>
    <s v="Maria Thomas"/>
    <n v="28"/>
    <x v="0"/>
    <x v="3"/>
    <s v="mariathomas@test.com"/>
    <x v="4"/>
    <x v="21"/>
    <x v="1"/>
    <n v="1"/>
    <x v="4"/>
    <n v="39917"/>
    <n v="15000"/>
    <s v="Low Income"/>
    <x v="3"/>
    <x v="2"/>
    <x v="2"/>
    <x v="2"/>
    <n v="15000"/>
    <s v="Dallas"/>
    <s v="(202) 164-8143"/>
    <s v="6558 Cedar Rd, Apt 915"/>
  </r>
  <r>
    <x v="373"/>
    <s v="Mike Miller"/>
    <n v="45"/>
    <x v="1"/>
    <x v="0"/>
    <s v="mikemiller@demo.net"/>
    <x v="3"/>
    <x v="8"/>
    <x v="8"/>
    <n v="1.9"/>
    <x v="4"/>
    <n v="143756"/>
    <n v="42364.01306122449"/>
    <s v="Low Income"/>
    <x v="332"/>
    <x v="2"/>
    <x v="2"/>
    <x v="2"/>
    <n v="42364.01306122449"/>
    <s v="San Diego"/>
    <s v="(354) 384-5286"/>
    <s v="2739 Lake Rd"/>
  </r>
  <r>
    <x v="374"/>
    <s v="Bob Williams"/>
    <n v="26"/>
    <x v="0"/>
    <x v="1"/>
    <s v="bobwilliams@test.com"/>
    <x v="5"/>
    <x v="20"/>
    <x v="10"/>
    <n v="2.6"/>
    <x v="3"/>
    <n v="130553"/>
    <n v="72043.941224489798"/>
    <s v="Medium Income"/>
    <x v="333"/>
    <x v="2"/>
    <x v="2"/>
    <x v="2"/>
    <n v="72043.941224489798"/>
    <s v="San Diego"/>
    <s v="(887) 475-4514"/>
    <s v="9714 Lake Blvd, Apt 784"/>
  </r>
  <r>
    <x v="375"/>
    <s v="Patricia Moore"/>
    <n v="28"/>
    <x v="0"/>
    <x v="0"/>
    <s v="patriciamoore@example.com"/>
    <x v="6"/>
    <x v="4"/>
    <x v="9"/>
    <n v="1.5"/>
    <x v="4"/>
    <n v="59665"/>
    <n v="15000"/>
    <s v="Low Income"/>
    <x v="334"/>
    <x v="2"/>
    <x v="2"/>
    <x v="2"/>
    <n v="15000"/>
    <s v="Houston"/>
    <s v="(909) 235-7758"/>
    <s v="3223 Lake St, Apt 92"/>
  </r>
  <r>
    <x v="376"/>
    <s v="Karen Miller"/>
    <n v="41"/>
    <x v="1"/>
    <x v="0"/>
    <s v="karenmiller@test.com"/>
    <x v="4"/>
    <x v="10"/>
    <x v="3"/>
    <n v="1.8"/>
    <x v="4"/>
    <n v="71728"/>
    <n v="18971.324081632658"/>
    <s v="Low Income"/>
    <x v="335"/>
    <x v="2"/>
    <x v="2"/>
    <x v="2"/>
    <n v="18971.324081632658"/>
    <s v="Chicago"/>
    <s v="(875) 012-8663"/>
    <s v="1000 Cedar Blvd"/>
  </r>
  <r>
    <x v="377"/>
    <s v="Alice Anderson"/>
    <n v="60"/>
    <x v="2"/>
    <x v="0"/>
    <s v="aliceanderson@sample.org"/>
    <x v="9"/>
    <x v="20"/>
    <x v="4"/>
    <n v="4.4000000000000004"/>
    <x v="1"/>
    <n v="38987"/>
    <n v="61615.373061224513"/>
    <s v="Medium Income"/>
    <x v="336"/>
    <x v="12"/>
    <x v="167"/>
    <x v="0"/>
    <n v="71415.373061224513"/>
    <s v="Los Angeles"/>
    <s v="(393) 541-0501"/>
    <s v="5468 Lake Blvd, Apt 243"/>
  </r>
  <r>
    <x v="378"/>
    <s v="Linda Williams"/>
    <n v="36"/>
    <x v="1"/>
    <x v="1"/>
    <s v="lindawilliams@test.com"/>
    <x v="9"/>
    <x v="12"/>
    <x v="2"/>
    <n v="3.3"/>
    <x v="2"/>
    <n v="68572"/>
    <n v="60959.108571428573"/>
    <s v="Medium Income"/>
    <x v="337"/>
    <x v="10"/>
    <x v="168"/>
    <x v="3"/>
    <n v="61409.108571428573"/>
    <s v="San Diego"/>
    <s v="(699) 379-5967"/>
    <s v="8994 Elm Ln, Apt 484"/>
  </r>
  <r>
    <x v="379"/>
    <s v="Maria Moore"/>
    <n v="42"/>
    <x v="1"/>
    <x v="2"/>
    <s v="mariamoore@demo.net"/>
    <x v="2"/>
    <x v="8"/>
    <x v="3"/>
    <n v="2.8"/>
    <x v="3"/>
    <n v="73961"/>
    <n v="47335.039999999994"/>
    <s v="Low Income"/>
    <x v="338"/>
    <x v="2"/>
    <x v="2"/>
    <x v="2"/>
    <n v="47335.039999999994"/>
    <s v="New York"/>
    <s v="(762) 650-5018"/>
    <s v="1863 Lake Blvd"/>
  </r>
  <r>
    <x v="380"/>
    <s v="Karen Moore"/>
    <n v="31"/>
    <x v="1"/>
    <x v="0"/>
    <s v="Review Email"/>
    <x v="7"/>
    <x v="15"/>
    <x v="1"/>
    <n v="1.7"/>
    <x v="4"/>
    <n v="74617"/>
    <n v="17603.520816326531"/>
    <s v="Low Income"/>
    <x v="339"/>
    <x v="2"/>
    <x v="2"/>
    <x v="2"/>
    <n v="17603.520816326531"/>
    <s v="San Antonio"/>
    <s v="(819) 860-8775"/>
    <s v="631 Cedar Dr"/>
  </r>
  <r>
    <x v="381"/>
    <s v="David Davis"/>
    <n v="35"/>
    <x v="1"/>
    <x v="2"/>
    <s v="daviddavis@demo.net"/>
    <x v="1"/>
    <x v="0"/>
    <x v="8"/>
    <n v="4.4000000000000004"/>
    <x v="1"/>
    <n v="30256"/>
    <n v="47816.829387755119"/>
    <s v="Low Income"/>
    <x v="340"/>
    <x v="12"/>
    <x v="169"/>
    <x v="0"/>
    <n v="57616.829387755126"/>
    <s v="Houston"/>
    <s v="(239) 344-1966"/>
    <s v="6543 Hill Blvd"/>
  </r>
  <r>
    <x v="382"/>
    <s v="John Thomas"/>
    <n v="59"/>
    <x v="2"/>
    <x v="0"/>
    <s v="Review Email"/>
    <x v="8"/>
    <x v="9"/>
    <x v="5"/>
    <n v="1.2"/>
    <x v="4"/>
    <n v="122990"/>
    <n v="15000"/>
    <s v="Low Income"/>
    <x v="341"/>
    <x v="2"/>
    <x v="2"/>
    <x v="2"/>
    <n v="15000"/>
    <s v="San Diego"/>
    <s v="(545) 220-2757"/>
    <s v="7198 Oak Blvd"/>
  </r>
  <r>
    <x v="383"/>
    <s v="John Moore"/>
    <n v="23"/>
    <x v="0"/>
    <x v="2"/>
    <s v="johnmoore@sample.org"/>
    <x v="5"/>
    <x v="4"/>
    <x v="9"/>
    <n v="3.3"/>
    <x v="2"/>
    <n v="54203"/>
    <n v="48185.360816326531"/>
    <s v="Low Income"/>
    <x v="3"/>
    <x v="10"/>
    <x v="170"/>
    <x v="3"/>
    <n v="48635.360816326531"/>
    <s v="Philadelphia"/>
    <s v="(433) 270-7268"/>
    <s v="9778 Maple Ave, Apt 514"/>
  </r>
  <r>
    <x v="384"/>
    <s v="Mike Brown"/>
    <n v="39"/>
    <x v="1"/>
    <x v="3"/>
    <s v="mikebrown@demo.net"/>
    <x v="7"/>
    <x v="0"/>
    <x v="10"/>
    <n v="3.05"/>
    <x v="2"/>
    <n v="49647"/>
    <n v="37701.323877551011"/>
    <s v="Low Income"/>
    <x v="342"/>
    <x v="21"/>
    <x v="171"/>
    <x v="3"/>
    <n v="37713.823877551011"/>
    <s v="Philadelphia"/>
    <s v="(254) 332-6667"/>
    <s v="297 Maple Blvd"/>
  </r>
  <r>
    <x v="385"/>
    <s v="Bob Johnson"/>
    <n v="54"/>
    <x v="1"/>
    <x v="0"/>
    <s v="bobjohnson@test.com"/>
    <x v="3"/>
    <x v="10"/>
    <x v="5"/>
    <n v="1.9"/>
    <x v="4"/>
    <n v="139911"/>
    <n v="41230.915102040817"/>
    <s v="Low Income"/>
    <x v="343"/>
    <x v="2"/>
    <x v="2"/>
    <x v="2"/>
    <n v="41230.915102040817"/>
    <s v="Dallas"/>
    <s v="(367) 964-5213"/>
    <s v="5469 Hill Ave"/>
  </r>
  <r>
    <x v="386"/>
    <s v="Karen Johnson"/>
    <n v="41"/>
    <x v="1"/>
    <x v="0"/>
    <s v="karenjohnson@demo.net"/>
    <x v="6"/>
    <x v="4"/>
    <x v="4"/>
    <n v="3.5"/>
    <x v="0"/>
    <n v="129644"/>
    <n v="129644"/>
    <s v="Very High Income"/>
    <x v="344"/>
    <x v="5"/>
    <x v="172"/>
    <x v="3"/>
    <n v="130894"/>
    <s v="Philadelphia"/>
    <s v="(938) 834-2947"/>
    <s v="6906 View Ln"/>
  </r>
  <r>
    <x v="387"/>
    <s v="Robert Brown"/>
    <n v="31"/>
    <x v="1"/>
    <x v="0"/>
    <s v="robertbrown@example.com"/>
    <x v="6"/>
    <x v="11"/>
    <x v="10"/>
    <n v="3.6"/>
    <x v="0"/>
    <n v="138956"/>
    <n v="147009.77632653064"/>
    <s v="Very High Income"/>
    <x v="345"/>
    <x v="8"/>
    <x v="173"/>
    <x v="3"/>
    <n v="148809.77632653064"/>
    <s v="San Diego"/>
    <s v="(512) 220-7267"/>
    <s v="4873 Lake Rd"/>
  </r>
  <r>
    <x v="388"/>
    <s v="Robert Moore"/>
    <n v="46"/>
    <x v="1"/>
    <x v="1"/>
    <s v="Review Email"/>
    <x v="8"/>
    <x v="14"/>
    <x v="3"/>
    <n v="4.5999999999999996"/>
    <x v="1"/>
    <n v="87786"/>
    <n v="151636.87836734694"/>
    <s v="Very High Income"/>
    <x v="346"/>
    <x v="6"/>
    <x v="174"/>
    <x v="4"/>
    <n v="164436.87836734694"/>
    <s v="Phoenix"/>
    <s v="(845) 951-7584"/>
    <s v="130 Elm Blvd"/>
  </r>
  <r>
    <x v="389"/>
    <s v="Jane Moore"/>
    <n v="46"/>
    <x v="1"/>
    <x v="2"/>
    <s v="janemoore@test.com"/>
    <x v="7"/>
    <x v="11"/>
    <x v="4"/>
    <n v="2.5"/>
    <x v="3"/>
    <n v="51498"/>
    <n v="26274.489795918369"/>
    <s v="Low Income"/>
    <x v="347"/>
    <x v="2"/>
    <x v="2"/>
    <x v="2"/>
    <n v="26274.489795918369"/>
    <s v="San Diego"/>
    <s v="(660) 921-0407"/>
    <s v="3292 Cedar Blvd, Apt 134"/>
  </r>
  <r>
    <x v="390"/>
    <s v="John Brown"/>
    <n v="40"/>
    <x v="1"/>
    <x v="3"/>
    <s v="johnbrown@demo.net"/>
    <x v="1"/>
    <x v="9"/>
    <x v="2"/>
    <n v="2.7"/>
    <x v="3"/>
    <n v="75523"/>
    <n v="44943.891428571427"/>
    <s v="Low Income"/>
    <x v="3"/>
    <x v="2"/>
    <x v="2"/>
    <x v="2"/>
    <n v="44943.891428571427"/>
    <s v="Philadelphia"/>
    <s v="(474) 028-8434"/>
    <s v="5710 Oak Dr"/>
  </r>
  <r>
    <x v="391"/>
    <s v="David Brown"/>
    <n v="45"/>
    <x v="1"/>
    <x v="3"/>
    <s v="Review Email"/>
    <x v="0"/>
    <x v="9"/>
    <x v="8"/>
    <n v="3.4"/>
    <x v="2"/>
    <n v="84698"/>
    <n v="79927.255510204079"/>
    <s v="Medium Income"/>
    <x v="348"/>
    <x v="16"/>
    <x v="175"/>
    <x v="3"/>
    <n v="80727.255510204079"/>
    <s v="Phoenix"/>
    <s v="(998) 634-9120"/>
    <s v="8505 Pine Ave, Apt 223"/>
  </r>
  <r>
    <x v="392"/>
    <s v="David Smith"/>
    <n v="22"/>
    <x v="0"/>
    <x v="3"/>
    <s v="davidsmith@test.com"/>
    <x v="2"/>
    <x v="14"/>
    <x v="0"/>
    <n v="3.6"/>
    <x v="0"/>
    <n v="54939"/>
    <n v="58123.219591836751"/>
    <s v="Medium Income"/>
    <x v="349"/>
    <x v="8"/>
    <x v="176"/>
    <x v="3"/>
    <n v="59923.219591836751"/>
    <s v="Dallas"/>
    <s v="Not Specified"/>
    <s v="4949 Hill St"/>
  </r>
  <r>
    <x v="393"/>
    <s v="Alice Johnson"/>
    <n v="36"/>
    <x v="1"/>
    <x v="0"/>
    <s v="alicejohnson@demo.net"/>
    <x v="5"/>
    <x v="11"/>
    <x v="2"/>
    <n v="1.5"/>
    <x v="4"/>
    <n v="144295"/>
    <n v="26503.163265306121"/>
    <s v="Low Income"/>
    <x v="3"/>
    <x v="2"/>
    <x v="2"/>
    <x v="2"/>
    <n v="26503.163265306121"/>
    <s v="Los Angeles"/>
    <s v="(854) 898-2277"/>
    <s v="8875 Lake Blvd, Apt 2"/>
  </r>
  <r>
    <x v="394"/>
    <s v="Bob Johnson"/>
    <n v="39"/>
    <x v="1"/>
    <x v="3"/>
    <s v="bobjohnson@sample.org"/>
    <x v="4"/>
    <x v="13"/>
    <x v="0"/>
    <n v="3.7"/>
    <x v="0"/>
    <n v="59205"/>
    <n v="66164.608163265308"/>
    <s v="Medium Income"/>
    <x v="350"/>
    <x v="18"/>
    <x v="177"/>
    <x v="3"/>
    <n v="68614.608163265308"/>
    <s v="New York"/>
    <s v="(930) 006-6552"/>
    <s v="9067 Lake Rd"/>
  </r>
  <r>
    <x v="395"/>
    <s v="Linda Thomas"/>
    <n v="38"/>
    <x v="1"/>
    <x v="2"/>
    <s v="lindathomas@example.com"/>
    <x v="3"/>
    <x v="11"/>
    <x v="9"/>
    <n v="3"/>
    <x v="2"/>
    <n v="101552"/>
    <n v="74609.632653061213"/>
    <s v="Medium Income"/>
    <x v="351"/>
    <x v="2"/>
    <x v="2"/>
    <x v="2"/>
    <n v="74609.632653061213"/>
    <s v="San Antonio"/>
    <s v="(782) 801-5744"/>
    <s v="1006 Elm Dr"/>
  </r>
  <r>
    <x v="396"/>
    <s v="Robert Brown"/>
    <n v="28"/>
    <x v="0"/>
    <x v="2"/>
    <s v="Review Email"/>
    <x v="0"/>
    <x v="3"/>
    <x v="5"/>
    <n v="2.5"/>
    <x v="3"/>
    <n v="41881"/>
    <n v="21367.857142857145"/>
    <s v="Low Income"/>
    <x v="352"/>
    <x v="2"/>
    <x v="2"/>
    <x v="2"/>
    <n v="21367.857142857145"/>
    <s v="Los Angeles"/>
    <s v="(736) 989-6018"/>
    <s v="163 Maple St"/>
  </r>
  <r>
    <x v="397"/>
    <s v="Sara Smith"/>
    <n v="48"/>
    <x v="1"/>
    <x v="0"/>
    <s v="sarasmith@example.com"/>
    <x v="5"/>
    <x v="7"/>
    <x v="5"/>
    <n v="1.2"/>
    <x v="4"/>
    <n v="30273"/>
    <n v="15000"/>
    <s v="Low Income"/>
    <x v="353"/>
    <x v="2"/>
    <x v="2"/>
    <x v="2"/>
    <n v="15000"/>
    <s v="Chicago"/>
    <s v="(792) 164-9487"/>
    <s v="9651 Elm Rd"/>
  </r>
  <r>
    <x v="398"/>
    <s v="John Davis"/>
    <n v="37"/>
    <x v="1"/>
    <x v="2"/>
    <s v="Review Email"/>
    <x v="1"/>
    <x v="1"/>
    <x v="1"/>
    <n v="1.9"/>
    <x v="4"/>
    <n v="57590"/>
    <n v="16971.420408163263"/>
    <s v="Low Income"/>
    <x v="354"/>
    <x v="2"/>
    <x v="2"/>
    <x v="2"/>
    <n v="16971.420408163263"/>
    <s v="Los Angeles"/>
    <s v="(879) 416-4416"/>
    <s v="3753 Cedar Dr"/>
  </r>
  <r>
    <x v="399"/>
    <s v="James Wilson"/>
    <n v="41"/>
    <x v="1"/>
    <x v="2"/>
    <s v="jameswilson@test.com"/>
    <x v="8"/>
    <x v="3"/>
    <x v="7"/>
    <n v="2.2999999999999998"/>
    <x v="3"/>
    <n v="89419"/>
    <n v="38614.408979591841"/>
    <s v="Low Income"/>
    <x v="355"/>
    <x v="2"/>
    <x v="2"/>
    <x v="2"/>
    <n v="38614.408979591841"/>
    <s v="Los Angeles"/>
    <s v="(348) 423-9865"/>
    <s v="6288 Lake Ln"/>
  </r>
  <r>
    <x v="400"/>
    <s v="John Miller"/>
    <n v="39"/>
    <x v="1"/>
    <x v="1"/>
    <s v="Review Email"/>
    <x v="8"/>
    <x v="10"/>
    <x v="5"/>
    <n v="2"/>
    <x v="3"/>
    <n v="63413"/>
    <n v="20706.285714285714"/>
    <s v="Low Income"/>
    <x v="3"/>
    <x v="2"/>
    <x v="2"/>
    <x v="2"/>
    <n v="20706.285714285714"/>
    <s v="San Diego"/>
    <s v="(342) 382-9610"/>
    <s v="2369 Lake Dr"/>
  </r>
  <r>
    <x v="401"/>
    <s v="Linda Wilson"/>
    <n v="35"/>
    <x v="1"/>
    <x v="2"/>
    <s v="lindawilson@demo.net"/>
    <x v="3"/>
    <x v="2"/>
    <x v="3"/>
    <n v="3.7"/>
    <x v="0"/>
    <n v="123471"/>
    <n v="137985.14204081634"/>
    <s v="Very High Income"/>
    <x v="3"/>
    <x v="18"/>
    <x v="178"/>
    <x v="3"/>
    <n v="140435.14204081634"/>
    <s v="San Diego"/>
    <s v="(481) 413-0497"/>
    <s v="2956 Elm Blvd"/>
  </r>
  <r>
    <x v="402"/>
    <s v="John Taylor"/>
    <n v="51"/>
    <x v="1"/>
    <x v="1"/>
    <s v="johntaylor@sample.org"/>
    <x v="9"/>
    <x v="8"/>
    <x v="1"/>
    <n v="3.9"/>
    <x v="0"/>
    <n v="111914"/>
    <n v="138956.07673469387"/>
    <s v="Very High Income"/>
    <x v="356"/>
    <x v="15"/>
    <x v="179"/>
    <x v="3"/>
    <n v="143006.07673469387"/>
    <s v="San Jose"/>
    <s v="(506) 792-7951"/>
    <s v="9294 Lake Rd"/>
  </r>
  <r>
    <x v="403"/>
    <s v="Robert Anderson"/>
    <n v="21"/>
    <x v="0"/>
    <x v="1"/>
    <s v="robertanderson@test.com"/>
    <x v="8"/>
    <x v="7"/>
    <x v="0"/>
    <n v="3.6"/>
    <x v="0"/>
    <n v="34839"/>
    <n v="36858.240000000005"/>
    <s v="Low Income"/>
    <x v="357"/>
    <x v="8"/>
    <x v="180"/>
    <x v="3"/>
    <n v="38658.240000000005"/>
    <s v="San Jose"/>
    <s v="(734) 103-7115"/>
    <s v="5673 Pine St, Apt 453"/>
  </r>
  <r>
    <x v="404"/>
    <s v="Susan Thomas"/>
    <n v="51"/>
    <x v="1"/>
    <x v="0"/>
    <s v="susanthomas@example.com"/>
    <x v="3"/>
    <x v="10"/>
    <x v="0"/>
    <n v="3.2"/>
    <x v="2"/>
    <n v="44671"/>
    <n v="37341.309387755107"/>
    <s v="Low Income"/>
    <x v="358"/>
    <x v="19"/>
    <x v="181"/>
    <x v="3"/>
    <n v="37541.309387755107"/>
    <s v="San Diego"/>
    <s v="(542) 742-8948"/>
    <s v="7735 Hill Dr"/>
  </r>
  <r>
    <x v="405"/>
    <s v="Mike Smith"/>
    <n v="20"/>
    <x v="0"/>
    <x v="2"/>
    <s v="Review Email"/>
    <x v="3"/>
    <x v="20"/>
    <x v="10"/>
    <n v="3"/>
    <x v="2"/>
    <n v="46046"/>
    <n v="33829.714285714283"/>
    <s v="Low Income"/>
    <x v="359"/>
    <x v="2"/>
    <x v="2"/>
    <x v="2"/>
    <n v="33829.714285714283"/>
    <s v="San Jose"/>
    <s v="(511) 733-3820"/>
    <s v="3867 Maple Blvd"/>
  </r>
  <r>
    <x v="406"/>
    <s v="Robert Williams"/>
    <n v="65"/>
    <x v="2"/>
    <x v="2"/>
    <s v="Review Email"/>
    <x v="3"/>
    <x v="10"/>
    <x v="3"/>
    <n v="2.5"/>
    <x v="3"/>
    <n v="69753"/>
    <n v="35588.265306122448"/>
    <s v="Low Income"/>
    <x v="360"/>
    <x v="2"/>
    <x v="2"/>
    <x v="2"/>
    <n v="35588.265306122448"/>
    <s v="Houston"/>
    <s v="(639) 935-1675"/>
    <s v="1155 Elm St"/>
  </r>
  <r>
    <x v="407"/>
    <s v="John Wilson"/>
    <n v="26"/>
    <x v="0"/>
    <x v="0"/>
    <s v="johnwilson@example.com"/>
    <x v="6"/>
    <x v="12"/>
    <x v="0"/>
    <n v="1.8"/>
    <x v="4"/>
    <n v="47761"/>
    <n v="15000"/>
    <s v="Low Income"/>
    <x v="361"/>
    <x v="2"/>
    <x v="2"/>
    <x v="2"/>
    <n v="15000"/>
    <s v="Dallas"/>
    <s v="(707) 728-5272"/>
    <s v="8678 Hill Ave"/>
  </r>
  <r>
    <x v="408"/>
    <s v="Linda Johnson"/>
    <n v="42"/>
    <x v="1"/>
    <x v="1"/>
    <s v="lindajohnson@demo.net"/>
    <x v="7"/>
    <x v="9"/>
    <x v="1"/>
    <n v="1.1000000000000001"/>
    <x v="4"/>
    <n v="111979"/>
    <n v="15000"/>
    <s v="Low Income"/>
    <x v="362"/>
    <x v="2"/>
    <x v="2"/>
    <x v="2"/>
    <n v="15000"/>
    <s v="Los Angeles"/>
    <s v="(789) 198-2343"/>
    <s v="6522 Maple Rd"/>
  </r>
  <r>
    <x v="409"/>
    <s v="David Miller"/>
    <n v="55"/>
    <x v="2"/>
    <x v="0"/>
    <s v="davidmiller@demo.net"/>
    <x v="6"/>
    <x v="3"/>
    <x v="10"/>
    <n v="1.6"/>
    <x v="4"/>
    <n v="43597"/>
    <n v="15000"/>
    <s v="Low Income"/>
    <x v="363"/>
    <x v="2"/>
    <x v="2"/>
    <x v="2"/>
    <n v="15000"/>
    <s v="New York"/>
    <s v="(628) 542-0738"/>
    <s v="3539 Lake Ave"/>
  </r>
  <r>
    <x v="410"/>
    <s v="Linda Thomas"/>
    <n v="35"/>
    <x v="1"/>
    <x v="0"/>
    <s v="lindathomas@test.com"/>
    <x v="0"/>
    <x v="10"/>
    <x v="2"/>
    <n v="4.5"/>
    <x v="1"/>
    <n v="42305"/>
    <n v="69932.755102040828"/>
    <s v="Medium Income"/>
    <x v="364"/>
    <x v="17"/>
    <x v="182"/>
    <x v="4"/>
    <n v="81182.755102040828"/>
    <s v="Houston"/>
    <s v="(601) 726-8524"/>
    <s v="6683 Maple Rd"/>
  </r>
  <r>
    <x v="411"/>
    <s v="Robert Anderson"/>
    <n v="42"/>
    <x v="1"/>
    <x v="3"/>
    <s v="robertanderson@sample.org"/>
    <x v="9"/>
    <x v="2"/>
    <x v="0"/>
    <n v="2.4"/>
    <x v="3"/>
    <n v="127952"/>
    <n v="60163.552653061226"/>
    <s v="Medium Income"/>
    <x v="365"/>
    <x v="2"/>
    <x v="2"/>
    <x v="2"/>
    <n v="60163.552653061226"/>
    <s v="Philadelphia"/>
    <s v="(841) 947-7539"/>
    <s v="5829 Elm Rd"/>
  </r>
  <r>
    <x v="412"/>
    <s v="Patricia Jones"/>
    <n v="38"/>
    <x v="1"/>
    <x v="2"/>
    <s v="patriciajones@example.com"/>
    <x v="6"/>
    <x v="14"/>
    <x v="2"/>
    <n v="4.5"/>
    <x v="1"/>
    <n v="117149"/>
    <n v="193654.46938775515"/>
    <s v="Very High Income"/>
    <x v="366"/>
    <x v="17"/>
    <x v="183"/>
    <x v="4"/>
    <n v="204904.46938775515"/>
    <s v="San Antonio"/>
    <s v="(806) 478-5840"/>
    <s v="6659 Hill St"/>
  </r>
  <r>
    <x v="413"/>
    <s v="James Anderson"/>
    <n v="30"/>
    <x v="0"/>
    <x v="0"/>
    <s v="Review Email"/>
    <x v="6"/>
    <x v="12"/>
    <x v="3"/>
    <n v="1.3"/>
    <x v="4"/>
    <n v="40187"/>
    <n v="15000"/>
    <s v="Low Income"/>
    <x v="367"/>
    <x v="2"/>
    <x v="2"/>
    <x v="2"/>
    <n v="15000"/>
    <s v="Phoenix"/>
    <s v="(478) 293-2332"/>
    <s v="1045 Cedar Blvd"/>
  </r>
  <r>
    <x v="414"/>
    <s v="David Johnson"/>
    <n v="37"/>
    <x v="1"/>
    <x v="2"/>
    <s v="Review Email"/>
    <x v="9"/>
    <x v="0"/>
    <x v="10"/>
    <n v="4.5"/>
    <x v="1"/>
    <n v="39595"/>
    <n v="65452.959183673483"/>
    <s v="Medium Income"/>
    <x v="368"/>
    <x v="17"/>
    <x v="184"/>
    <x v="4"/>
    <n v="76702.959183673491"/>
    <s v="Houston"/>
    <s v="(254) 782-7893"/>
    <s v="3240 View Blvd"/>
  </r>
  <r>
    <x v="415"/>
    <s v="Linda Jones"/>
    <n v="47"/>
    <x v="1"/>
    <x v="1"/>
    <s v="lindajones@example.com"/>
    <x v="8"/>
    <x v="17"/>
    <x v="8"/>
    <n v="3.1"/>
    <x v="2"/>
    <n v="90521"/>
    <n v="71012.800816326533"/>
    <s v="Medium Income"/>
    <x v="369"/>
    <x v="14"/>
    <x v="185"/>
    <x v="3"/>
    <n v="71062.800816326533"/>
    <s v="New York"/>
    <s v="(601) 918-2474"/>
    <s v="1963 View Blvd"/>
  </r>
  <r>
    <x v="416"/>
    <s v="Patricia Taylor"/>
    <n v="24"/>
    <x v="0"/>
    <x v="2"/>
    <s v="patriciataylor@demo.net"/>
    <x v="1"/>
    <x v="12"/>
    <x v="3"/>
    <n v="4"/>
    <x v="0"/>
    <n v="72591"/>
    <n v="94812.734693877544"/>
    <s v="High Income"/>
    <x v="370"/>
    <x v="20"/>
    <x v="186"/>
    <x v="3"/>
    <n v="99812.734693877544"/>
    <s v="Phoenix"/>
    <s v="(953) 454-5333"/>
    <s v="4655 Lake Ln"/>
  </r>
  <r>
    <x v="417"/>
    <s v="Jane Thomas"/>
    <n v="41"/>
    <x v="1"/>
    <x v="2"/>
    <s v="Review Email"/>
    <x v="6"/>
    <x v="8"/>
    <x v="6"/>
    <n v="1.4"/>
    <x v="4"/>
    <n v="102162"/>
    <n v="16345.919999999998"/>
    <s v="Low Income"/>
    <x v="371"/>
    <x v="2"/>
    <x v="2"/>
    <x v="2"/>
    <n v="16345.919999999998"/>
    <s v="New York"/>
    <s v="(407) 947-6253"/>
    <s v="3592 Pine Ln"/>
  </r>
  <r>
    <x v="418"/>
    <s v="Jane Wilson"/>
    <n v="41"/>
    <x v="1"/>
    <x v="2"/>
    <s v="janewilson@test.com"/>
    <x v="5"/>
    <x v="0"/>
    <x v="4"/>
    <n v="2.2999999999999998"/>
    <x v="3"/>
    <n v="73007"/>
    <n v="31527.104489795918"/>
    <s v="Low Income"/>
    <x v="372"/>
    <x v="2"/>
    <x v="2"/>
    <x v="2"/>
    <n v="31527.104489795918"/>
    <s v="Los Angeles"/>
    <s v="(432) 405-5597"/>
    <s v="8725 Hill St"/>
  </r>
  <r>
    <x v="419"/>
    <s v="John Miller"/>
    <n v="43"/>
    <x v="1"/>
    <x v="0"/>
    <s v="Review Email"/>
    <x v="9"/>
    <x v="10"/>
    <x v="0"/>
    <n v="3.1"/>
    <x v="2"/>
    <n v="68153"/>
    <n v="53465.333061224497"/>
    <s v="Medium Income"/>
    <x v="373"/>
    <x v="14"/>
    <x v="187"/>
    <x v="3"/>
    <n v="53515.333061224497"/>
    <s v="Houston"/>
    <s v="(531) 818-5588"/>
    <s v="5424 Elm St"/>
  </r>
  <r>
    <x v="420"/>
    <s v="Sara Jones"/>
    <n v="42"/>
    <x v="1"/>
    <x v="2"/>
    <s v="sarajones@sample.org"/>
    <x v="4"/>
    <x v="11"/>
    <x v="4"/>
    <n v="1.6"/>
    <x v="4"/>
    <n v="131403"/>
    <n v="27460.545306122454"/>
    <s v="Low Income"/>
    <x v="374"/>
    <x v="2"/>
    <x v="2"/>
    <x v="2"/>
    <n v="27460.545306122454"/>
    <s v="New York"/>
    <s v="(762) 287-7944"/>
    <s v="5648 View Dr, Apt 808"/>
  </r>
  <r>
    <x v="421"/>
    <s v="Maria Johnson"/>
    <n v="41"/>
    <x v="1"/>
    <x v="3"/>
    <s v="mariajohnson@sample.org"/>
    <x v="0"/>
    <x v="11"/>
    <x v="2"/>
    <n v="4.7"/>
    <x v="1"/>
    <n v="84491"/>
    <n v="152359.68897959185"/>
    <s v="Very High Income"/>
    <x v="375"/>
    <x v="7"/>
    <x v="188"/>
    <x v="4"/>
    <n v="166809.68897959185"/>
    <s v="San Jose"/>
    <s v="(500) 598-9542"/>
    <s v="7776 Elm St, Apt 533"/>
  </r>
  <r>
    <x v="422"/>
    <s v="James Moore"/>
    <n v="55"/>
    <x v="2"/>
    <x v="2"/>
    <s v="jamesmoore@sample.org"/>
    <x v="6"/>
    <x v="10"/>
    <x v="2"/>
    <n v="3.1"/>
    <x v="2"/>
    <n v="39542"/>
    <n v="31020.295510204083"/>
    <s v="Low Income"/>
    <x v="3"/>
    <x v="14"/>
    <x v="189"/>
    <x v="3"/>
    <n v="31070.295510204083"/>
    <s v="Chicago"/>
    <s v="Not Specified"/>
    <s v="2088 Cedar Dr, Apt 119"/>
  </r>
  <r>
    <x v="423"/>
    <s v="Susan Smith"/>
    <n v="46"/>
    <x v="1"/>
    <x v="2"/>
    <s v="susansmith@test.com"/>
    <x v="2"/>
    <x v="4"/>
    <x v="0"/>
    <n v="4.0999999999999996"/>
    <x v="0"/>
    <n v="34061"/>
    <n v="46740.033469387738"/>
    <s v="Low Income"/>
    <x v="376"/>
    <x v="0"/>
    <x v="190"/>
    <x v="0"/>
    <n v="52790.033469387738"/>
    <s v="Los Angeles"/>
    <s v="(476) 455-4829"/>
    <s v="8529 Maple Ln, Apt 102"/>
  </r>
  <r>
    <x v="424"/>
    <s v="Bob Johnson"/>
    <n v="33"/>
    <x v="1"/>
    <x v="0"/>
    <s v="Review Email"/>
    <x v="6"/>
    <x v="5"/>
    <x v="0"/>
    <n v="3.3"/>
    <x v="2"/>
    <n v="96173"/>
    <n v="85495.834285714285"/>
    <s v="High Income"/>
    <x v="377"/>
    <x v="10"/>
    <x v="191"/>
    <x v="3"/>
    <n v="85945.834285714285"/>
    <s v="San Antonio"/>
    <s v="(401) 126-7474"/>
    <s v="5034 View Dr, Apt 143"/>
  </r>
  <r>
    <x v="425"/>
    <s v="Patricia Johnson"/>
    <n v="56"/>
    <x v="2"/>
    <x v="3"/>
    <s v="patriciajohnson@test.com"/>
    <x v="4"/>
    <x v="1"/>
    <x v="0"/>
    <n v="5.5"/>
    <x v="1"/>
    <n v="42670"/>
    <n v="105368.77551020407"/>
    <s v="High Income"/>
    <x v="378"/>
    <x v="11"/>
    <x v="192"/>
    <x v="1"/>
    <n v="125368.77551020407"/>
    <s v="New York"/>
    <s v="Not Specified"/>
    <s v="Adress not provided"/>
  </r>
  <r>
    <x v="426"/>
    <s v="Karen Jones"/>
    <n v="23"/>
    <x v="0"/>
    <x v="2"/>
    <s v="Review Email"/>
    <x v="6"/>
    <x v="1"/>
    <x v="6"/>
    <n v="4.9000000000000004"/>
    <x v="1"/>
    <n v="47990"/>
    <n v="94060.400000000023"/>
    <s v="High Income"/>
    <x v="379"/>
    <x v="13"/>
    <x v="193"/>
    <x v="1"/>
    <n v="112110.40000000002"/>
    <s v="San Antonio"/>
    <s v="(290) 711-3886"/>
    <s v="4415 Cedar Rd"/>
  </r>
  <r>
    <x v="427"/>
    <s v="Alice Thomas"/>
    <n v="50"/>
    <x v="1"/>
    <x v="1"/>
    <s v="alicethomas@test.com"/>
    <x v="0"/>
    <x v="5"/>
    <x v="0"/>
    <n v="1.3"/>
    <x v="4"/>
    <n v="126885"/>
    <n v="17504.951020408167"/>
    <s v="Low Income"/>
    <x v="380"/>
    <x v="2"/>
    <x v="2"/>
    <x v="2"/>
    <n v="17504.951020408167"/>
    <s v="San Jose"/>
    <s v="(757) 769-3855"/>
    <s v="9304 Maple Ave"/>
  </r>
  <r>
    <x v="428"/>
    <s v="Linda Johnson"/>
    <n v="21"/>
    <x v="0"/>
    <x v="3"/>
    <s v="Review Email"/>
    <x v="5"/>
    <x v="4"/>
    <x v="5"/>
    <n v="3.8"/>
    <x v="0"/>
    <n v="25316"/>
    <n v="29841.880816326528"/>
    <s v="Low Income"/>
    <x v="381"/>
    <x v="4"/>
    <x v="194"/>
    <x v="3"/>
    <n v="33041.880816326528"/>
    <s v="Houston"/>
    <s v="(201) 640-2965"/>
    <s v="3604 Hill Ln"/>
  </r>
  <r>
    <x v="429"/>
    <s v="Karen Smith"/>
    <n v="35"/>
    <x v="1"/>
    <x v="2"/>
    <s v="karensmith@example.com"/>
    <x v="2"/>
    <x v="11"/>
    <x v="3"/>
    <n v="4.0999999999999996"/>
    <x v="0"/>
    <n v="44186"/>
    <n v="60634.013061224468"/>
    <s v="Medium Income"/>
    <x v="382"/>
    <x v="0"/>
    <x v="195"/>
    <x v="0"/>
    <n v="66684.013061224468"/>
    <s v="San Jose"/>
    <s v="Not Specified"/>
    <s v="6356 Elm Ave, Apt 560"/>
  </r>
  <r>
    <x v="430"/>
    <s v="Mike Davis"/>
    <n v="25"/>
    <x v="0"/>
    <x v="2"/>
    <s v="mikedavis@demo.net"/>
    <x v="9"/>
    <x v="5"/>
    <x v="0"/>
    <n v="2.4"/>
    <x v="3"/>
    <n v="92761"/>
    <n v="43616.600816326536"/>
    <s v="Low Income"/>
    <x v="383"/>
    <x v="2"/>
    <x v="2"/>
    <x v="2"/>
    <n v="43616.600816326536"/>
    <s v="Los Angeles"/>
    <s v="(475) 828-3595"/>
    <s v="3385 Cedar St"/>
  </r>
  <r>
    <x v="431"/>
    <s v="Bob Taylor"/>
    <n v="28"/>
    <x v="0"/>
    <x v="2"/>
    <s v="bobtaylor@sample.org"/>
    <x v="2"/>
    <x v="5"/>
    <x v="2"/>
    <n v="3"/>
    <x v="2"/>
    <n v="79188"/>
    <n v="58178.9387755102"/>
    <s v="Medium Income"/>
    <x v="384"/>
    <x v="2"/>
    <x v="2"/>
    <x v="2"/>
    <n v="58178.9387755102"/>
    <s v="New York"/>
    <s v="(309) 361-8775"/>
    <s v="157 Lake Ave"/>
  </r>
  <r>
    <x v="432"/>
    <s v="Linda Wilson"/>
    <n v="65"/>
    <x v="2"/>
    <x v="2"/>
    <s v="lindawilson@test.com"/>
    <x v="8"/>
    <x v="7"/>
    <x v="8"/>
    <n v="2.4"/>
    <x v="3"/>
    <n v="125318"/>
    <n v="58925.03510204082"/>
    <s v="Medium Income"/>
    <x v="3"/>
    <x v="2"/>
    <x v="2"/>
    <x v="2"/>
    <n v="58925.03510204082"/>
    <s v="Chicago"/>
    <s v="(326) 586-4104"/>
    <s v="6603 Oak St"/>
  </r>
  <r>
    <x v="433"/>
    <s v="Robert Jones"/>
    <n v="63"/>
    <x v="2"/>
    <x v="3"/>
    <s v="robertjones@sample.org"/>
    <x v="5"/>
    <x v="21"/>
    <x v="6"/>
    <n v="4.5"/>
    <x v="1"/>
    <n v="130807"/>
    <n v="216231.97959183677"/>
    <s v="Very High Income"/>
    <x v="385"/>
    <x v="17"/>
    <x v="196"/>
    <x v="4"/>
    <n v="227481.97959183677"/>
    <s v="San Jose"/>
    <s v="(717) 924-2679"/>
    <s v="4002 Pine Blvd"/>
  </r>
  <r>
    <x v="434"/>
    <s v="Linda Taylor"/>
    <n v="60"/>
    <x v="2"/>
    <x v="2"/>
    <s v="lindataylor@sample.org"/>
    <x v="2"/>
    <x v="11"/>
    <x v="5"/>
    <n v="2.7"/>
    <x v="3"/>
    <n v="55653"/>
    <n v="33119.213877551025"/>
    <s v="Low Income"/>
    <x v="386"/>
    <x v="2"/>
    <x v="2"/>
    <x v="2"/>
    <n v="33119.213877551025"/>
    <s v="New York"/>
    <s v="(696) 469-2324"/>
    <s v="7863 Maple St"/>
  </r>
  <r>
    <x v="435"/>
    <s v="Linda Davis"/>
    <n v="41"/>
    <x v="1"/>
    <x v="2"/>
    <s v="lindadavis@example.com"/>
    <x v="6"/>
    <x v="1"/>
    <x v="6"/>
    <n v="1.6"/>
    <x v="4"/>
    <n v="144779"/>
    <n v="30255.856326530618"/>
    <s v="Low Income"/>
    <x v="387"/>
    <x v="2"/>
    <x v="2"/>
    <x v="2"/>
    <n v="30255.856326530618"/>
    <s v="Dallas"/>
    <s v="(540) 890-1083"/>
    <s v="5339 View Rd"/>
  </r>
  <r>
    <x v="436"/>
    <s v="John Wilson"/>
    <n v="64"/>
    <x v="2"/>
    <x v="0"/>
    <s v="johnwilson@sample.org"/>
    <x v="9"/>
    <x v="10"/>
    <x v="6"/>
    <n v="2.5"/>
    <x v="3"/>
    <n v="67098"/>
    <n v="34233.673469387759"/>
    <s v="Low Income"/>
    <x v="388"/>
    <x v="2"/>
    <x v="2"/>
    <x v="2"/>
    <n v="34233.673469387759"/>
    <s v="San Jose"/>
    <s v="Not Specified"/>
    <s v="7410 Pine Ave, Apt 550"/>
  </r>
  <r>
    <x v="437"/>
    <s v="John Moore"/>
    <n v="57"/>
    <x v="2"/>
    <x v="2"/>
    <s v="johnmoore@demo.net"/>
    <x v="2"/>
    <x v="9"/>
    <x v="2"/>
    <n v="1.4"/>
    <x v="4"/>
    <n v="105274"/>
    <n v="16843.839999999997"/>
    <s v="Low Income"/>
    <x v="389"/>
    <x v="2"/>
    <x v="2"/>
    <x v="2"/>
    <n v="16843.839999999997"/>
    <s v="Dallas"/>
    <s v="(753) 515-5363"/>
    <s v="263 Elm Ave"/>
  </r>
  <r>
    <x v="438"/>
    <s v="Robert Williams"/>
    <n v="61"/>
    <x v="2"/>
    <x v="2"/>
    <s v="robertwilliams@sample.org"/>
    <x v="6"/>
    <x v="1"/>
    <x v="8"/>
    <n v="1.7"/>
    <x v="4"/>
    <n v="126343"/>
    <n v="29806.634285714284"/>
    <s v="Low Income"/>
    <x v="390"/>
    <x v="2"/>
    <x v="2"/>
    <x v="2"/>
    <n v="29806.634285714284"/>
    <s v="New York"/>
    <s v="Not Specified"/>
    <s v="9045 Maple St"/>
  </r>
  <r>
    <x v="439"/>
    <s v="James Anderson"/>
    <n v="48"/>
    <x v="1"/>
    <x v="0"/>
    <s v="jamesanderson@sample.org"/>
    <x v="7"/>
    <x v="17"/>
    <x v="0"/>
    <n v="3"/>
    <x v="2"/>
    <n v="92944"/>
    <n v="68285.387755102027"/>
    <s v="Medium Income"/>
    <x v="391"/>
    <x v="2"/>
    <x v="2"/>
    <x v="2"/>
    <n v="68285.387755102027"/>
    <s v="Dallas"/>
    <s v="(996) 454-3879"/>
    <s v="9365 Maple Blvd, Apt 843"/>
  </r>
  <r>
    <x v="440"/>
    <s v="Robert Johnson"/>
    <n v="33"/>
    <x v="1"/>
    <x v="2"/>
    <s v="robertjohnson@sample.org"/>
    <x v="5"/>
    <x v="1"/>
    <x v="5"/>
    <n v="3.1"/>
    <x v="2"/>
    <n v="103992"/>
    <n v="81580.662857142859"/>
    <s v="High Income"/>
    <x v="392"/>
    <x v="14"/>
    <x v="197"/>
    <x v="3"/>
    <n v="81630.662857142859"/>
    <s v="Dallas"/>
    <s v="(697) 580-4387"/>
    <s v="2345 View Blvd, Apt 925"/>
  </r>
  <r>
    <x v="441"/>
    <s v="Bob Davis"/>
    <n v="37"/>
    <x v="1"/>
    <x v="0"/>
    <s v="bobdavis@test.com"/>
    <x v="1"/>
    <x v="0"/>
    <x v="9"/>
    <n v="4.4000000000000004"/>
    <x v="1"/>
    <n v="67771"/>
    <n v="107105.8416326531"/>
    <s v="High Income"/>
    <x v="393"/>
    <x v="12"/>
    <x v="198"/>
    <x v="0"/>
    <n v="116905.8416326531"/>
    <s v="Houston"/>
    <s v="(795) 632-4180"/>
    <s v="1698 Lake Rd"/>
  </r>
  <r>
    <x v="442"/>
    <s v="David Taylor"/>
    <n v="41"/>
    <x v="1"/>
    <x v="0"/>
    <s v="davidtaylor@example.com"/>
    <x v="1"/>
    <x v="10"/>
    <x v="10"/>
    <n v="2.5"/>
    <x v="3"/>
    <n v="112006"/>
    <n v="57145.918367346938"/>
    <s v="Medium Income"/>
    <x v="394"/>
    <x v="2"/>
    <x v="2"/>
    <x v="2"/>
    <n v="57145.918367346938"/>
    <s v="Philadelphia"/>
    <s v="(591) 054-5634"/>
    <s v="6303 Cedar Rd"/>
  </r>
  <r>
    <x v="443"/>
    <s v="Linda Davis"/>
    <n v="58"/>
    <x v="2"/>
    <x v="1"/>
    <s v="lindadavis@test.com"/>
    <x v="1"/>
    <x v="14"/>
    <x v="7"/>
    <n v="5"/>
    <x v="1"/>
    <n v="93705"/>
    <n v="191234.69387755104"/>
    <s v="Very High Income"/>
    <x v="395"/>
    <x v="11"/>
    <x v="199"/>
    <x v="1"/>
    <n v="211234.69387755104"/>
    <s v="Dallas"/>
    <s v="(901) 762-3465"/>
    <s v="8823 View Blvd"/>
  </r>
  <r>
    <x v="444"/>
    <s v="Robert Anderson"/>
    <n v="24"/>
    <x v="0"/>
    <x v="2"/>
    <s v="robertanderson@example.com"/>
    <x v="7"/>
    <x v="5"/>
    <x v="8"/>
    <n v="3.2"/>
    <x v="2"/>
    <n v="120549"/>
    <n v="100769.12326530615"/>
    <s v="High Income"/>
    <x v="396"/>
    <x v="19"/>
    <x v="200"/>
    <x v="3"/>
    <n v="100969.12326530615"/>
    <s v="Chicago"/>
    <s v="(304) 371-4846"/>
    <s v="5569 Lake Blvd"/>
  </r>
  <r>
    <x v="445"/>
    <s v="James Brown"/>
    <n v="62"/>
    <x v="2"/>
    <x v="1"/>
    <s v="jamesbrown@demo.net"/>
    <x v="8"/>
    <x v="10"/>
    <x v="0"/>
    <n v="1.4"/>
    <x v="4"/>
    <n v="139966"/>
    <n v="22394.559999999998"/>
    <s v="Low Income"/>
    <x v="397"/>
    <x v="2"/>
    <x v="2"/>
    <x v="2"/>
    <n v="22394.559999999998"/>
    <s v="Philadelphia"/>
    <s v="(985) 308-6944"/>
    <s v="9790 Maple Ave"/>
  </r>
  <r>
    <x v="446"/>
    <s v="Maria Williams"/>
    <n v="44"/>
    <x v="1"/>
    <x v="3"/>
    <s v="mariawilliams@demo.net"/>
    <x v="1"/>
    <x v="4"/>
    <x v="4"/>
    <n v="2"/>
    <x v="3"/>
    <n v="145797"/>
    <n v="47607.183673469386"/>
    <s v="Low Income"/>
    <x v="398"/>
    <x v="2"/>
    <x v="2"/>
    <x v="2"/>
    <n v="47607.183673469386"/>
    <s v="San Antonio"/>
    <s v="(941) 448-5883"/>
    <s v="5822 Lake Rd"/>
  </r>
  <r>
    <x v="447"/>
    <s v="Maria Moore"/>
    <n v="39"/>
    <x v="1"/>
    <x v="0"/>
    <s v="mariamoore@example.com"/>
    <x v="3"/>
    <x v="9"/>
    <x v="0"/>
    <n v="1.2"/>
    <x v="4"/>
    <n v="101414"/>
    <n v="15000"/>
    <s v="Low Income"/>
    <x v="399"/>
    <x v="2"/>
    <x v="2"/>
    <x v="2"/>
    <n v="15000"/>
    <s v="Chicago"/>
    <s v="(349) 123-7130"/>
    <s v="7910 Pine St"/>
  </r>
  <r>
    <x v="448"/>
    <s v="Alice Smith"/>
    <n v="59"/>
    <x v="2"/>
    <x v="2"/>
    <s v="Review Email"/>
    <x v="0"/>
    <x v="4"/>
    <x v="10"/>
    <n v="3.7"/>
    <x v="0"/>
    <n v="112978"/>
    <n v="126258.67918367348"/>
    <s v="Very High Income"/>
    <x v="400"/>
    <x v="18"/>
    <x v="201"/>
    <x v="3"/>
    <n v="128708.67918367348"/>
    <s v="Houston"/>
    <s v="(394) 659-8226"/>
    <s v="2625 View Dr, Apt 15"/>
  </r>
  <r>
    <x v="449"/>
    <s v="Patricia Taylor"/>
    <n v="41"/>
    <x v="1"/>
    <x v="2"/>
    <s v="patriciataylor@example.com"/>
    <x v="0"/>
    <x v="14"/>
    <x v="4"/>
    <n v="3.9"/>
    <x v="0"/>
    <n v="146605"/>
    <n v="182029.55510204082"/>
    <s v="Very High Income"/>
    <x v="401"/>
    <x v="15"/>
    <x v="202"/>
    <x v="3"/>
    <n v="186079.55510204082"/>
    <s v="San Jose"/>
    <s v="Not Specified"/>
    <s v="8131 Maple Blvd"/>
  </r>
  <r>
    <x v="450"/>
    <s v="Jane Miller"/>
    <n v="28"/>
    <x v="0"/>
    <x v="0"/>
    <s v="janemiller@test.com"/>
    <x v="2"/>
    <x v="5"/>
    <x v="5"/>
    <n v="3.6"/>
    <x v="0"/>
    <n v="73797"/>
    <n v="78074.213877551039"/>
    <s v="Medium Income"/>
    <x v="3"/>
    <x v="8"/>
    <x v="203"/>
    <x v="3"/>
    <n v="79874.213877551039"/>
    <s v="Los Angeles"/>
    <s v="(847) 603-7317"/>
    <s v="825 Oak Rd"/>
  </r>
  <r>
    <x v="451"/>
    <s v="Jane Smith"/>
    <n v="54"/>
    <x v="1"/>
    <x v="3"/>
    <s v="janesmith@test.com"/>
    <x v="9"/>
    <x v="1"/>
    <x v="3"/>
    <n v="2.9"/>
    <x v="3"/>
    <n v="39122"/>
    <n v="26858.450612244895"/>
    <s v="Low Income"/>
    <x v="402"/>
    <x v="2"/>
    <x v="2"/>
    <x v="2"/>
    <n v="26858.450612244895"/>
    <s v="Dallas"/>
    <s v="(293) 679-7420"/>
    <s v="2814 Oak Blvd"/>
  </r>
  <r>
    <x v="452"/>
    <s v="Sara Anderson"/>
    <n v="23"/>
    <x v="0"/>
    <x v="0"/>
    <s v="saraanderson@test.com"/>
    <x v="1"/>
    <x v="14"/>
    <x v="2"/>
    <n v="2.6"/>
    <x v="3"/>
    <n v="32205"/>
    <n v="17771.902040816327"/>
    <s v="Low Income"/>
    <x v="403"/>
    <x v="2"/>
    <x v="2"/>
    <x v="2"/>
    <n v="17771.902040816327"/>
    <s v="San Antonio"/>
    <s v="(996) 359-2758"/>
    <s v="2554 Pine Blvd, Apt 714"/>
  </r>
  <r>
    <x v="453"/>
    <s v="Sara Jones"/>
    <n v="63"/>
    <x v="2"/>
    <x v="0"/>
    <s v="sarajones@example.com"/>
    <x v="5"/>
    <x v="8"/>
    <x v="0"/>
    <n v="4.5"/>
    <x v="1"/>
    <n v="73553"/>
    <n v="121587.61224489797"/>
    <s v="Very High Income"/>
    <x v="404"/>
    <x v="17"/>
    <x v="204"/>
    <x v="4"/>
    <n v="132837.61224489799"/>
    <s v="Chicago"/>
    <s v="(836) 374-1043"/>
    <s v="7983 Oak Ave, Apt 597"/>
  </r>
  <r>
    <x v="454"/>
    <s v="Jane Jones"/>
    <n v="18"/>
    <x v="0"/>
    <x v="2"/>
    <s v="janejones@sample.org"/>
    <x v="6"/>
    <x v="11"/>
    <x v="5"/>
    <n v="3.6"/>
    <x v="0"/>
    <n v="34833"/>
    <n v="36851.892244897965"/>
    <s v="Low Income"/>
    <x v="405"/>
    <x v="8"/>
    <x v="205"/>
    <x v="3"/>
    <n v="38651.892244897965"/>
    <s v="Dallas"/>
    <s v="(533) 009-4584"/>
    <s v="1062 Hill St"/>
  </r>
  <r>
    <x v="455"/>
    <s v="Patricia Johnson"/>
    <n v="61"/>
    <x v="2"/>
    <x v="2"/>
    <s v="patriciajohnson@demo.net"/>
    <x v="6"/>
    <x v="11"/>
    <x v="1"/>
    <n v="4.7"/>
    <x v="1"/>
    <n v="48023"/>
    <n v="86598.209795918388"/>
    <s v="High Income"/>
    <x v="406"/>
    <x v="7"/>
    <x v="206"/>
    <x v="4"/>
    <n v="101048.20979591839"/>
    <s v="New York"/>
    <s v="(203) 275-4746"/>
    <s v="7704 Lake Ave, Apt 590"/>
  </r>
  <r>
    <x v="456"/>
    <s v="James Moore"/>
    <n v="62"/>
    <x v="2"/>
    <x v="0"/>
    <s v="jamesmoore@example.com"/>
    <x v="0"/>
    <x v="11"/>
    <x v="4"/>
    <n v="1.9"/>
    <x v="4"/>
    <n v="70799"/>
    <n v="20864.031836734692"/>
    <s v="Low Income"/>
    <x v="407"/>
    <x v="2"/>
    <x v="2"/>
    <x v="2"/>
    <n v="20864.031836734692"/>
    <s v="Los Angeles"/>
    <s v="(717) 729-5263"/>
    <s v="1794 Hill Ave, Apt 784"/>
  </r>
  <r>
    <x v="457"/>
    <s v="Alice Jones"/>
    <n v="57"/>
    <x v="2"/>
    <x v="2"/>
    <s v="alicejones@demo.net"/>
    <x v="5"/>
    <x v="3"/>
    <x v="4"/>
    <n v="1.1000000000000001"/>
    <x v="4"/>
    <n v="112028"/>
    <n v="15000"/>
    <s v="Low Income"/>
    <x v="408"/>
    <x v="2"/>
    <x v="2"/>
    <x v="2"/>
    <n v="15000"/>
    <s v="Chicago"/>
    <s v="(588) 417-4374"/>
    <s v="6358 Maple Ave"/>
  </r>
  <r>
    <x v="458"/>
    <s v="Karen Miller"/>
    <n v="53"/>
    <x v="1"/>
    <x v="2"/>
    <s v="karenmiller@test.com"/>
    <x v="6"/>
    <x v="5"/>
    <x v="7"/>
    <n v="4"/>
    <x v="0"/>
    <n v="94177"/>
    <n v="123006.69387755101"/>
    <s v="Very High Income"/>
    <x v="409"/>
    <x v="20"/>
    <x v="207"/>
    <x v="3"/>
    <n v="128006.69387755101"/>
    <s v="Chicago"/>
    <s v="(291) 945-7309"/>
    <s v="4192 Cedar Rd, Apt 80"/>
  </r>
  <r>
    <x v="459"/>
    <s v="Patricia Jones"/>
    <n v="62"/>
    <x v="2"/>
    <x v="0"/>
    <s v="patriciajones@test.com"/>
    <x v="4"/>
    <x v="14"/>
    <x v="1"/>
    <n v="2.8"/>
    <x v="3"/>
    <n v="115713"/>
    <n v="74056.319999999992"/>
    <s v="Medium Income"/>
    <x v="410"/>
    <x v="2"/>
    <x v="2"/>
    <x v="2"/>
    <n v="74056.319999999992"/>
    <s v="Los Angeles"/>
    <s v="(249) 842-2038"/>
    <s v="7826 Lake Ln"/>
  </r>
  <r>
    <x v="460"/>
    <s v="Robert Wilson"/>
    <n v="52"/>
    <x v="1"/>
    <x v="1"/>
    <s v="robertwilson@sample.org"/>
    <x v="9"/>
    <x v="5"/>
    <x v="2"/>
    <n v="4.3"/>
    <x v="1"/>
    <n v="104148"/>
    <n v="157199.71591836732"/>
    <s v="Very High Income"/>
    <x v="411"/>
    <x v="9"/>
    <x v="208"/>
    <x v="0"/>
    <n v="165649.71591836732"/>
    <s v="Chicago"/>
    <s v="(721) 955-1735"/>
    <s v="3917 Pine Blvd"/>
  </r>
  <r>
    <x v="461"/>
    <s v="Maria Miller"/>
    <n v="44"/>
    <x v="1"/>
    <x v="0"/>
    <s v="mariamiller@sample.org"/>
    <x v="0"/>
    <x v="3"/>
    <x v="2"/>
    <n v="2.6"/>
    <x v="3"/>
    <n v="74767"/>
    <n v="41259.177142857145"/>
    <s v="Low Income"/>
    <x v="412"/>
    <x v="2"/>
    <x v="2"/>
    <x v="2"/>
    <n v="41259.177142857145"/>
    <s v="Chicago"/>
    <s v="(534) 471-6306"/>
    <s v="9578 Elm Rd"/>
  </r>
  <r>
    <x v="462"/>
    <s v="Linda Davis"/>
    <n v="41"/>
    <x v="1"/>
    <x v="0"/>
    <s v="lindadavis@test.com"/>
    <x v="6"/>
    <x v="1"/>
    <x v="0"/>
    <n v="2.9"/>
    <x v="3"/>
    <n v="89068"/>
    <n v="61147.908571428561"/>
    <s v="Medium Income"/>
    <x v="413"/>
    <x v="2"/>
    <x v="2"/>
    <x v="2"/>
    <n v="61147.908571428561"/>
    <s v="Philadelphia"/>
    <s v="(511) 429-2731"/>
    <s v="3159 Hill Blvd, Apt 356"/>
  </r>
  <r>
    <x v="463"/>
    <s v="Patricia Smith"/>
    <n v="24"/>
    <x v="0"/>
    <x v="2"/>
    <s v="patriciasmith@test.com"/>
    <x v="0"/>
    <x v="5"/>
    <x v="10"/>
    <n v="3.6"/>
    <x v="0"/>
    <n v="135009"/>
    <n v="142834.01142857145"/>
    <s v="Very High Income"/>
    <x v="414"/>
    <x v="8"/>
    <x v="209"/>
    <x v="3"/>
    <n v="144634.01142857145"/>
    <s v="San Jose"/>
    <s v="(221) 107-4800"/>
    <s v="1006 View Blvd"/>
  </r>
  <r>
    <x v="464"/>
    <s v="John Taylor"/>
    <n v="50"/>
    <x v="1"/>
    <x v="1"/>
    <s v="johntaylor@example.com"/>
    <x v="4"/>
    <x v="0"/>
    <x v="3"/>
    <n v="4.0999999999999996"/>
    <x v="0"/>
    <n v="112532"/>
    <n v="154421.46285714282"/>
    <s v="Very High Income"/>
    <x v="415"/>
    <x v="0"/>
    <x v="210"/>
    <x v="0"/>
    <n v="160471.46285714282"/>
    <s v="Philadelphia"/>
    <s v="(731) 929-7690"/>
    <s v="9565 Maple Dr"/>
  </r>
  <r>
    <x v="465"/>
    <s v="Patricia Smith"/>
    <n v="47"/>
    <x v="1"/>
    <x v="3"/>
    <s v="Review Email"/>
    <x v="8"/>
    <x v="4"/>
    <x v="6"/>
    <n v="3.8"/>
    <x v="0"/>
    <n v="34892"/>
    <n v="41129.835102040815"/>
    <s v="Low Income"/>
    <x v="416"/>
    <x v="4"/>
    <x v="211"/>
    <x v="3"/>
    <n v="44329.835102040815"/>
    <s v="San Antonio"/>
    <s v="(341) 187-5830"/>
    <s v="5973 Oak Dr, Apt 465"/>
  </r>
  <r>
    <x v="466"/>
    <s v="Maria Johnson"/>
    <n v="36"/>
    <x v="1"/>
    <x v="2"/>
    <s v="mariajohnson@example.com"/>
    <x v="2"/>
    <x v="8"/>
    <x v="7"/>
    <n v="4.2"/>
    <x v="0"/>
    <n v="69052"/>
    <n v="99434.87999999999"/>
    <s v="High Income"/>
    <x v="417"/>
    <x v="3"/>
    <x v="212"/>
    <x v="0"/>
    <n v="106634.87999999999"/>
    <s v="Houston"/>
    <s v="(611) 650-5077"/>
    <s v="2624 Oak Ln"/>
  </r>
  <r>
    <x v="467"/>
    <s v="Patricia Brown"/>
    <n v="41"/>
    <x v="1"/>
    <x v="3"/>
    <s v="Review Email"/>
    <x v="6"/>
    <x v="10"/>
    <x v="0"/>
    <n v="2.8"/>
    <x v="3"/>
    <n v="32790"/>
    <n v="20985.599999999999"/>
    <s v="Low Income"/>
    <x v="418"/>
    <x v="2"/>
    <x v="2"/>
    <x v="2"/>
    <n v="20985.599999999999"/>
    <s v="Phoenix"/>
    <s v="(811) 740-4222"/>
    <s v="Adress not provided"/>
  </r>
  <r>
    <x v="468"/>
    <s v="Patricia Johnson"/>
    <n v="64"/>
    <x v="2"/>
    <x v="0"/>
    <s v="Review Email"/>
    <x v="3"/>
    <x v="1"/>
    <x v="3"/>
    <n v="3.1"/>
    <x v="2"/>
    <n v="143910"/>
    <n v="112895.92653061225"/>
    <s v="Very High Income"/>
    <x v="419"/>
    <x v="14"/>
    <x v="213"/>
    <x v="3"/>
    <n v="112945.92653061225"/>
    <s v="San Jose"/>
    <s v="(665) 499-1847"/>
    <s v="4177 Lake Ave"/>
  </r>
  <r>
    <x v="469"/>
    <s v="Sara Williams"/>
    <n v="63"/>
    <x v="2"/>
    <x v="2"/>
    <s v="sarawilliams@example.com"/>
    <x v="7"/>
    <x v="18"/>
    <x v="7"/>
    <n v="2.1"/>
    <x v="3"/>
    <n v="147388"/>
    <n v="53059.68"/>
    <s v="Medium Income"/>
    <x v="420"/>
    <x v="2"/>
    <x v="2"/>
    <x v="2"/>
    <n v="53059.68"/>
    <s v="San Antonio"/>
    <s v="Not Specified"/>
    <s v="9429 Hill Ave, Apt 559"/>
  </r>
  <r>
    <x v="470"/>
    <s v="Linda Moore"/>
    <n v="38"/>
    <x v="1"/>
    <x v="2"/>
    <s v="lindamoore@demo.net"/>
    <x v="6"/>
    <x v="0"/>
    <x v="0"/>
    <n v="1.7"/>
    <x v="4"/>
    <n v="51557"/>
    <n v="15000"/>
    <s v="Low Income"/>
    <x v="421"/>
    <x v="2"/>
    <x v="2"/>
    <x v="2"/>
    <n v="15000"/>
    <s v="Phoenix"/>
    <s v="(328) 769-6776"/>
    <s v="6799 Pine Ln"/>
  </r>
  <r>
    <x v="471"/>
    <s v="James Anderson"/>
    <n v="59"/>
    <x v="2"/>
    <x v="2"/>
    <s v="jamesanderson@test.com"/>
    <x v="6"/>
    <x v="8"/>
    <x v="4"/>
    <n v="3.6"/>
    <x v="0"/>
    <n v="137920"/>
    <n v="145913.73061224492"/>
    <s v="Very High Income"/>
    <x v="422"/>
    <x v="8"/>
    <x v="214"/>
    <x v="3"/>
    <n v="147713.73061224492"/>
    <s v="San Antonio"/>
    <s v="(349) 350-9213"/>
    <s v="7260 Pine Blvd, Apt 556"/>
  </r>
  <r>
    <x v="472"/>
    <s v="David Smith"/>
    <n v="37"/>
    <x v="1"/>
    <x v="0"/>
    <s v="davidsmith@test.com"/>
    <x v="6"/>
    <x v="4"/>
    <x v="0"/>
    <n v="2.6"/>
    <x v="3"/>
    <n v="79422"/>
    <n v="43827.977142857148"/>
    <s v="Low Income"/>
    <x v="423"/>
    <x v="2"/>
    <x v="2"/>
    <x v="2"/>
    <n v="43827.977142857148"/>
    <s v="Houston"/>
    <s v="(878) 461-6770"/>
    <s v="6969 Hill Blvd, Apt 872"/>
  </r>
  <r>
    <x v="473"/>
    <s v="Maria Moore"/>
    <n v="41"/>
    <x v="1"/>
    <x v="2"/>
    <s v="Review Email"/>
    <x v="3"/>
    <x v="4"/>
    <x v="1"/>
    <n v="1.5"/>
    <x v="4"/>
    <n v="98110"/>
    <n v="18020.204081632652"/>
    <s v="Low Income"/>
    <x v="424"/>
    <x v="2"/>
    <x v="2"/>
    <x v="2"/>
    <n v="18020.204081632652"/>
    <s v="Los Angeles"/>
    <s v="(252) 177-0579"/>
    <s v="7158 Elm St"/>
  </r>
  <r>
    <x v="474"/>
    <s v="Jane Thomas"/>
    <n v="41"/>
    <x v="1"/>
    <x v="3"/>
    <s v="janethomas@demo.net"/>
    <x v="4"/>
    <x v="14"/>
    <x v="8"/>
    <n v="2.2000000000000002"/>
    <x v="3"/>
    <n v="45490"/>
    <n v="17973.191836734699"/>
    <s v="Low Income"/>
    <x v="3"/>
    <x v="2"/>
    <x v="2"/>
    <x v="2"/>
    <n v="17973.191836734699"/>
    <s v="San Jose"/>
    <s v="Not Specified"/>
    <s v="6588 Oak Ln"/>
  </r>
  <r>
    <x v="475"/>
    <s v="Patricia Miller"/>
    <n v="45"/>
    <x v="1"/>
    <x v="0"/>
    <s v="patriciamiller@test.com"/>
    <x v="1"/>
    <x v="3"/>
    <x v="6"/>
    <n v="1.2"/>
    <x v="4"/>
    <n v="85535"/>
    <n v="15000"/>
    <s v="Low Income"/>
    <x v="425"/>
    <x v="2"/>
    <x v="2"/>
    <x v="2"/>
    <n v="15000"/>
    <s v="San Diego"/>
    <s v="(464) 431-9345"/>
    <s v="6350 Elm Blvd"/>
  </r>
  <r>
    <x v="476"/>
    <s v="Sara Anderson"/>
    <n v="46"/>
    <x v="1"/>
    <x v="0"/>
    <s v="saraanderson@test.com"/>
    <x v="9"/>
    <x v="11"/>
    <x v="5"/>
    <n v="1.2"/>
    <x v="4"/>
    <n v="54779"/>
    <n v="15000"/>
    <s v="Low Income"/>
    <x v="426"/>
    <x v="2"/>
    <x v="2"/>
    <x v="2"/>
    <n v="15000"/>
    <s v="Los Angeles"/>
    <s v="(486) 310-8861"/>
    <s v="6021 Hill Ave"/>
  </r>
  <r>
    <x v="477"/>
    <s v="Maria Wilson"/>
    <n v="41"/>
    <x v="1"/>
    <x v="0"/>
    <s v="mariawilson@sample.org"/>
    <x v="6"/>
    <x v="8"/>
    <x v="4"/>
    <n v="2.1"/>
    <x v="3"/>
    <n v="6743"/>
    <n v="15000"/>
    <s v="Low Income"/>
    <x v="427"/>
    <x v="2"/>
    <x v="2"/>
    <x v="2"/>
    <n v="15000"/>
    <s v="San Antonio"/>
    <s v="(489) 409-5128"/>
    <s v="8626 Cedar Rd"/>
  </r>
  <r>
    <x v="478"/>
    <s v="Mike Anderson"/>
    <n v="18"/>
    <x v="0"/>
    <x v="2"/>
    <s v="mikeanderson@test.com"/>
    <x v="5"/>
    <x v="12"/>
    <x v="9"/>
    <n v="1.4"/>
    <x v="4"/>
    <n v="133136"/>
    <n v="21301.759999999998"/>
    <s v="Low Income"/>
    <x v="428"/>
    <x v="2"/>
    <x v="2"/>
    <x v="2"/>
    <n v="21301.759999999998"/>
    <s v="Chicago"/>
    <s v="(863) 921-1973"/>
    <s v="6474 Elm Ln"/>
  </r>
  <r>
    <x v="479"/>
    <s v="John Davis"/>
    <n v="41"/>
    <x v="1"/>
    <x v="2"/>
    <s v="johndavis@demo.net"/>
    <x v="9"/>
    <x v="14"/>
    <x v="0"/>
    <n v="3.4"/>
    <x v="2"/>
    <n v="81188"/>
    <n v="76614.961632653067"/>
    <s v="Medium Income"/>
    <x v="429"/>
    <x v="16"/>
    <x v="215"/>
    <x v="3"/>
    <n v="77414.961632653067"/>
    <s v="Dallas"/>
    <s v="(802) 769-6158"/>
    <s v="6454 Pine Blvd"/>
  </r>
  <r>
    <x v="480"/>
    <s v="Linda Jones"/>
    <n v="32"/>
    <x v="1"/>
    <x v="2"/>
    <s v="lindajones@sample.org"/>
    <x v="5"/>
    <x v="8"/>
    <x v="6"/>
    <n v="4"/>
    <x v="0"/>
    <n v="67368"/>
    <n v="87990.85714285713"/>
    <s v="High Income"/>
    <x v="3"/>
    <x v="20"/>
    <x v="216"/>
    <x v="3"/>
    <n v="92990.85714285713"/>
    <s v="San Jose"/>
    <s v="(865) 926-6831"/>
    <s v="3303 Oak Rd"/>
  </r>
  <r>
    <x v="481"/>
    <s v="Alice Thomas"/>
    <n v="33"/>
    <x v="1"/>
    <x v="2"/>
    <s v="alicethomas@sample.org"/>
    <x v="0"/>
    <x v="9"/>
    <x v="9"/>
    <n v="4.7"/>
    <x v="1"/>
    <n v="115365"/>
    <n v="208033.70204081637"/>
    <s v="Very High Income"/>
    <x v="430"/>
    <x v="7"/>
    <x v="217"/>
    <x v="4"/>
    <n v="222483.70204081637"/>
    <s v="Dallas"/>
    <s v="(809) 609-6937"/>
    <s v="866 Elm Blvd"/>
  </r>
  <r>
    <x v="482"/>
    <s v="John Jones"/>
    <n v="55"/>
    <x v="2"/>
    <x v="0"/>
    <s v="johnjones@test.com"/>
    <x v="4"/>
    <x v="16"/>
    <x v="10"/>
    <n v="2.6"/>
    <x v="3"/>
    <n v="73772"/>
    <n v="40710.099591836741"/>
    <s v="Low Income"/>
    <x v="431"/>
    <x v="2"/>
    <x v="2"/>
    <x v="2"/>
    <n v="40710.099591836741"/>
    <s v="Philadelphia"/>
    <s v="Not Specified"/>
    <s v="4397 View Blvd"/>
  </r>
  <r>
    <x v="483"/>
    <s v="Robert Smith"/>
    <n v="26"/>
    <x v="0"/>
    <x v="2"/>
    <s v="robertsmith@example.com"/>
    <x v="1"/>
    <x v="0"/>
    <x v="7"/>
    <n v="2.8"/>
    <x v="3"/>
    <n v="100581"/>
    <n v="64371.839999999989"/>
    <s v="Medium Income"/>
    <x v="432"/>
    <x v="2"/>
    <x v="2"/>
    <x v="2"/>
    <n v="64371.839999999989"/>
    <s v="Phoenix"/>
    <s v="(558) 484-5119"/>
    <s v="8597 Oak Rd"/>
  </r>
  <r>
    <x v="484"/>
    <s v="John Thomas"/>
    <n v="25"/>
    <x v="0"/>
    <x v="1"/>
    <s v="johnthomas@test.com"/>
    <x v="7"/>
    <x v="14"/>
    <x v="7"/>
    <n v="3.7"/>
    <x v="0"/>
    <n v="64174"/>
    <n v="71717.719183673471"/>
    <s v="Medium Income"/>
    <x v="433"/>
    <x v="18"/>
    <x v="218"/>
    <x v="3"/>
    <n v="74167.719183673471"/>
    <s v="Chicago"/>
    <s v="(319) 632-2587"/>
    <s v="8738 Pine St"/>
  </r>
  <r>
    <x v="485"/>
    <s v="Susan Smith"/>
    <n v="41"/>
    <x v="1"/>
    <x v="0"/>
    <s v="susansmith@sample.org"/>
    <x v="5"/>
    <x v="9"/>
    <x v="5"/>
    <n v="1.6"/>
    <x v="4"/>
    <n v="81036"/>
    <n v="16934.870204081635"/>
    <s v="Low Income"/>
    <x v="434"/>
    <x v="2"/>
    <x v="2"/>
    <x v="2"/>
    <n v="16934.870204081635"/>
    <s v="Phoenix"/>
    <s v="(758) 056-9799"/>
    <s v="2097 Maple St"/>
  </r>
  <r>
    <x v="486"/>
    <s v="Robert Taylor"/>
    <n v="41"/>
    <x v="1"/>
    <x v="0"/>
    <s v="Review Email"/>
    <x v="9"/>
    <x v="9"/>
    <x v="10"/>
    <n v="2.1"/>
    <x v="3"/>
    <n v="94264"/>
    <n v="33935.040000000001"/>
    <s v="Low Income"/>
    <x v="435"/>
    <x v="2"/>
    <x v="2"/>
    <x v="2"/>
    <n v="33935.040000000001"/>
    <s v="Philadelphia"/>
    <s v="(237) 132-4017"/>
    <s v="5871 Hill Dr"/>
  </r>
  <r>
    <x v="487"/>
    <s v="Alice Williams"/>
    <n v="49"/>
    <x v="1"/>
    <x v="2"/>
    <s v="alicewilliams@test.com"/>
    <x v="2"/>
    <x v="14"/>
    <x v="6"/>
    <n v="3.1"/>
    <x v="2"/>
    <n v="65629"/>
    <n v="51485.280816326536"/>
    <s v="Medium Income"/>
    <x v="436"/>
    <x v="14"/>
    <x v="219"/>
    <x v="3"/>
    <n v="51535.280816326536"/>
    <s v="Dallas"/>
    <s v="(851) 083-1410"/>
    <s v="9822 View Ln"/>
  </r>
  <r>
    <x v="488"/>
    <s v="Bob Johnson"/>
    <n v="37"/>
    <x v="1"/>
    <x v="2"/>
    <s v="bobjohnson@sample.org"/>
    <x v="9"/>
    <x v="9"/>
    <x v="0"/>
    <n v="4.3"/>
    <x v="1"/>
    <n v="88602"/>
    <n v="133734.77387755099"/>
    <s v="Very High Income"/>
    <x v="437"/>
    <x v="9"/>
    <x v="220"/>
    <x v="0"/>
    <n v="142184.77387755099"/>
    <s v="Los Angeles"/>
    <s v="(968) 336-5801"/>
    <s v="4330 Lake Ln"/>
  </r>
  <r>
    <x v="489"/>
    <s v="Karen Smith"/>
    <n v="41"/>
    <x v="1"/>
    <x v="2"/>
    <s v="karensmith@sample.org"/>
    <x v="5"/>
    <x v="13"/>
    <x v="4"/>
    <n v="4.7"/>
    <x v="1"/>
    <n v="92894"/>
    <n v="167512.52734693879"/>
    <s v="Very High Income"/>
    <x v="438"/>
    <x v="7"/>
    <x v="221"/>
    <x v="4"/>
    <n v="181962.52734693879"/>
    <s v="Phoenix"/>
    <s v="(805) 868-9417"/>
    <s v="5664 Oak Ln"/>
  </r>
  <r>
    <x v="490"/>
    <s v="Robert Brown"/>
    <n v="23"/>
    <x v="0"/>
    <x v="1"/>
    <s v="robertbrown@sample.org"/>
    <x v="3"/>
    <x v="0"/>
    <x v="3"/>
    <n v="3.1"/>
    <x v="2"/>
    <n v="54896"/>
    <n v="43065.351836734699"/>
    <s v="Low Income"/>
    <x v="439"/>
    <x v="14"/>
    <x v="222"/>
    <x v="3"/>
    <n v="43115.351836734699"/>
    <s v="San Antonio"/>
    <s v="(207) 471-7137"/>
    <s v="Adress not provided"/>
  </r>
  <r>
    <x v="491"/>
    <s v="Robert Smith"/>
    <n v="43"/>
    <x v="1"/>
    <x v="3"/>
    <s v="robertsmith@example.com"/>
    <x v="8"/>
    <x v="11"/>
    <x v="4"/>
    <n v="3.1"/>
    <x v="2"/>
    <n v="71848"/>
    <n v="56364.02285714286"/>
    <s v="Medium Income"/>
    <x v="440"/>
    <x v="14"/>
    <x v="223"/>
    <x v="3"/>
    <n v="56414.02285714286"/>
    <s v="San Antonio"/>
    <s v="(673) 836-3552"/>
    <s v="6240 Pine Dr"/>
  </r>
  <r>
    <x v="492"/>
    <s v="James Johnson"/>
    <n v="47"/>
    <x v="1"/>
    <x v="2"/>
    <s v="jamesjohnson@sample.org"/>
    <x v="6"/>
    <x v="10"/>
    <x v="0"/>
    <n v="4.0999999999999996"/>
    <x v="0"/>
    <n v="47583"/>
    <n v="65295.528979591814"/>
    <s v="Medium Income"/>
    <x v="441"/>
    <x v="0"/>
    <x v="224"/>
    <x v="0"/>
    <n v="71345.528979591807"/>
    <s v="San Antonio"/>
    <s v="(698) 643-8200"/>
    <s v="7380 Lake Ave"/>
  </r>
  <r>
    <x v="493"/>
    <s v="Alice Moore"/>
    <n v="20"/>
    <x v="0"/>
    <x v="0"/>
    <s v="alicemoore@sample.org"/>
    <x v="6"/>
    <x v="12"/>
    <x v="3"/>
    <n v="3.1"/>
    <x v="2"/>
    <n v="78959"/>
    <n v="61942.529795918374"/>
    <s v="Medium Income"/>
    <x v="3"/>
    <x v="14"/>
    <x v="225"/>
    <x v="3"/>
    <n v="61992.529795918374"/>
    <s v="Philadelphia"/>
    <s v="(847) 970-8742"/>
    <s v="6858 Maple Dr"/>
  </r>
  <r>
    <x v="494"/>
    <s v="Jane Johnson"/>
    <n v="53"/>
    <x v="1"/>
    <x v="2"/>
    <s v="janejohnson@sample.org"/>
    <x v="7"/>
    <x v="4"/>
    <x v="9"/>
    <n v="1.5"/>
    <x v="4"/>
    <n v="111001"/>
    <n v="20387.938775510203"/>
    <s v="Low Income"/>
    <x v="442"/>
    <x v="2"/>
    <x v="2"/>
    <x v="2"/>
    <n v="20387.938775510203"/>
    <s v="Houston"/>
    <s v="(810) 880-9780"/>
    <s v="5163 Maple St, Apt 681"/>
  </r>
  <r>
    <x v="495"/>
    <s v="Bob Smith"/>
    <n v="49"/>
    <x v="1"/>
    <x v="0"/>
    <s v="Review Email"/>
    <x v="2"/>
    <x v="1"/>
    <x v="6"/>
    <n v="2"/>
    <x v="3"/>
    <n v="61739"/>
    <n v="20159.673469387755"/>
    <s v="Low Income"/>
    <x v="443"/>
    <x v="2"/>
    <x v="2"/>
    <x v="2"/>
    <n v="20159.673469387755"/>
    <s v="Houston"/>
    <s v="(842) 432-4220"/>
    <s v="6337 Pine Blvd"/>
  </r>
  <r>
    <x v="496"/>
    <s v="Sara Williams"/>
    <n v="31"/>
    <x v="1"/>
    <x v="2"/>
    <s v="sarawilliams@sample.org"/>
    <x v="4"/>
    <x v="1"/>
    <x v="1"/>
    <n v="3.1"/>
    <x v="2"/>
    <n v="81967"/>
    <n v="64302.275102040825"/>
    <s v="Medium Income"/>
    <x v="444"/>
    <x v="14"/>
    <x v="226"/>
    <x v="3"/>
    <n v="64352.275102040825"/>
    <s v="Los Angeles"/>
    <s v="(353) 226-0096"/>
    <s v="96 Lake Ln, Apt 835"/>
  </r>
  <r>
    <x v="497"/>
    <s v="Alice Johnson"/>
    <n v="57"/>
    <x v="2"/>
    <x v="0"/>
    <s v="alicejohnson@test.com"/>
    <x v="2"/>
    <x v="11"/>
    <x v="9"/>
    <n v="1.8"/>
    <x v="4"/>
    <n v="103692"/>
    <n v="27425.475918367352"/>
    <s v="Low Income"/>
    <x v="445"/>
    <x v="2"/>
    <x v="2"/>
    <x v="2"/>
    <n v="27425.475918367352"/>
    <s v="Chicago"/>
    <s v="(585) 267-3507"/>
    <s v="4369 Cedar St, Apt 926"/>
  </r>
  <r>
    <x v="498"/>
    <s v="Robert Williams"/>
    <n v="65"/>
    <x v="2"/>
    <x v="0"/>
    <s v="robertwilliams@sample.org"/>
    <x v="6"/>
    <x v="5"/>
    <x v="2"/>
    <n v="3.3"/>
    <x v="2"/>
    <n v="81196"/>
    <n v="72181.586938775508"/>
    <s v="Medium Income"/>
    <x v="446"/>
    <x v="10"/>
    <x v="227"/>
    <x v="3"/>
    <n v="72631.586938775508"/>
    <s v="San Antonio"/>
    <s v="(407) 951-9525"/>
    <s v="8197 Hill Blvd, Apt 179"/>
  </r>
  <r>
    <x v="499"/>
    <s v="James Jones"/>
    <n v="52"/>
    <x v="1"/>
    <x v="0"/>
    <s v="jamesjones@sample.org"/>
    <x v="4"/>
    <x v="11"/>
    <x v="6"/>
    <n v="3.1"/>
    <x v="2"/>
    <n v="39622"/>
    <n v="31083.054693877555"/>
    <s v="Low Income"/>
    <x v="447"/>
    <x v="14"/>
    <x v="228"/>
    <x v="3"/>
    <n v="31133.054693877555"/>
    <s v="Los Angeles"/>
    <s v="Not Specified"/>
    <s v="4973 Oak St"/>
  </r>
  <r>
    <x v="500"/>
    <s v="Mike Miller"/>
    <n v="25"/>
    <x v="0"/>
    <x v="2"/>
    <s v="mikemiller@demo.net"/>
    <x v="2"/>
    <x v="15"/>
    <x v="7"/>
    <n v="4.3"/>
    <x v="1"/>
    <n v="147018"/>
    <n v="221907.16897959178"/>
    <s v="Very High Income"/>
    <x v="3"/>
    <x v="9"/>
    <x v="229"/>
    <x v="0"/>
    <n v="230357.16897959178"/>
    <s v="San Jose"/>
    <s v="(324) 928-7499"/>
    <s v="8521 Elm Blvd, Apt 550"/>
  </r>
  <r>
    <x v="501"/>
    <s v="Robert Anderson"/>
    <n v="28"/>
    <x v="0"/>
    <x v="0"/>
    <s v="Review Email"/>
    <x v="3"/>
    <x v="1"/>
    <x v="0"/>
    <n v="3"/>
    <x v="2"/>
    <n v="48149"/>
    <n v="35374.775510204076"/>
    <s v="Low Income"/>
    <x v="448"/>
    <x v="2"/>
    <x v="2"/>
    <x v="2"/>
    <n v="35374.775510204076"/>
    <s v="Los Angeles"/>
    <s v="(392) 433-5481"/>
    <s v="5235 Lake Dr"/>
  </r>
  <r>
    <x v="502"/>
    <s v="John Johnson"/>
    <n v="43"/>
    <x v="1"/>
    <x v="2"/>
    <s v="johnjohnson@test.com"/>
    <x v="9"/>
    <x v="12"/>
    <x v="0"/>
    <n v="1.7"/>
    <x v="4"/>
    <n v="72143"/>
    <n v="17019.858775510205"/>
    <s v="Low Income"/>
    <x v="449"/>
    <x v="2"/>
    <x v="2"/>
    <x v="2"/>
    <n v="17019.858775510205"/>
    <s v="Los Angeles"/>
    <s v="(717) 894-2045"/>
    <s v="1644 View Rd"/>
  </r>
  <r>
    <x v="503"/>
    <s v="Patricia Johnson"/>
    <n v="51"/>
    <x v="1"/>
    <x v="2"/>
    <s v="Review Email"/>
    <x v="4"/>
    <x v="9"/>
    <x v="1"/>
    <n v="1.4"/>
    <x v="4"/>
    <n v="84380"/>
    <n v="15000"/>
    <s v="Low Income"/>
    <x v="450"/>
    <x v="2"/>
    <x v="2"/>
    <x v="2"/>
    <n v="15000"/>
    <s v="Phoenix"/>
    <s v="(736) 873-1947"/>
    <s v="5693 Elm Blvd, Apt 128"/>
  </r>
  <r>
    <x v="504"/>
    <s v="Maria Williams"/>
    <n v="25"/>
    <x v="0"/>
    <x v="1"/>
    <s v="mariawilliams@test.com"/>
    <x v="8"/>
    <x v="10"/>
    <x v="3"/>
    <n v="4"/>
    <x v="0"/>
    <n v="89237"/>
    <n v="116554.44897959183"/>
    <s v="Very High Income"/>
    <x v="451"/>
    <x v="20"/>
    <x v="230"/>
    <x v="3"/>
    <n v="121554.44897959183"/>
    <s v="Phoenix"/>
    <s v="(737) 261-2399"/>
    <s v="3414 Hill Dr"/>
  </r>
  <r>
    <x v="505"/>
    <s v="Susan Davis"/>
    <n v="35"/>
    <x v="1"/>
    <x v="0"/>
    <s v="susandavis@sample.org"/>
    <x v="2"/>
    <x v="12"/>
    <x v="0"/>
    <n v="1.6"/>
    <x v="4"/>
    <n v="131507"/>
    <n v="27482.279183673472"/>
    <s v="Low Income"/>
    <x v="3"/>
    <x v="2"/>
    <x v="2"/>
    <x v="2"/>
    <n v="27482.279183673472"/>
    <s v="San Diego"/>
    <s v="(830) 034-6989"/>
    <s v="3735 Hill Dr"/>
  </r>
  <r>
    <x v="506"/>
    <s v="Bob Williams"/>
    <n v="56"/>
    <x v="2"/>
    <x v="0"/>
    <s v="Review Email"/>
    <x v="5"/>
    <x v="10"/>
    <x v="7"/>
    <n v="2.1"/>
    <x v="3"/>
    <n v="31618"/>
    <n v="15000"/>
    <s v="Low Income"/>
    <x v="452"/>
    <x v="2"/>
    <x v="2"/>
    <x v="2"/>
    <n v="15000"/>
    <s v="San Diego"/>
    <s v="(387) 054-3285"/>
    <s v="2412 Elm Ln"/>
  </r>
  <r>
    <x v="507"/>
    <s v="Bob Smith"/>
    <n v="21"/>
    <x v="0"/>
    <x v="3"/>
    <s v="bobsmith@sample.org"/>
    <x v="6"/>
    <x v="14"/>
    <x v="9"/>
    <n v="1.5"/>
    <x v="4"/>
    <n v="106453"/>
    <n v="19552.591836734693"/>
    <s v="Low Income"/>
    <x v="453"/>
    <x v="2"/>
    <x v="2"/>
    <x v="2"/>
    <n v="19552.591836734693"/>
    <s v="Phoenix"/>
    <s v="(492) 214-2067"/>
    <s v="646 Lake Rd"/>
  </r>
  <r>
    <x v="508"/>
    <s v="Susan Moore"/>
    <n v="23"/>
    <x v="0"/>
    <x v="2"/>
    <s v="susanmoore@sample.org"/>
    <x v="1"/>
    <x v="5"/>
    <x v="8"/>
    <n v="4.8"/>
    <x v="1"/>
    <n v="134071"/>
    <n v="252162.92571428572"/>
    <s v="Very High Income"/>
    <x v="454"/>
    <x v="1"/>
    <x v="231"/>
    <x v="1"/>
    <n v="268362.92571428569"/>
    <s v="Los Angeles"/>
    <s v="(430) 411-3103"/>
    <s v="1037 Pine Rd, Apt 868"/>
  </r>
  <r>
    <x v="509"/>
    <s v="Sara Miller"/>
    <n v="35"/>
    <x v="1"/>
    <x v="0"/>
    <s v="saramiller@demo.net"/>
    <x v="4"/>
    <x v="9"/>
    <x v="9"/>
    <n v="3.4"/>
    <x v="2"/>
    <n v="89217"/>
    <n v="84191.71591836735"/>
    <s v="High Income"/>
    <x v="455"/>
    <x v="16"/>
    <x v="232"/>
    <x v="3"/>
    <n v="84991.71591836735"/>
    <s v="Los Angeles"/>
    <s v="(873) 018-7924"/>
    <s v="374 Hill Ln"/>
  </r>
  <r>
    <x v="510"/>
    <s v="Patricia Davis"/>
    <n v="41"/>
    <x v="1"/>
    <x v="1"/>
    <s v="patriciadavis@example.com"/>
    <x v="8"/>
    <x v="6"/>
    <x v="1"/>
    <n v="2"/>
    <x v="3"/>
    <n v="42705"/>
    <n v="15000"/>
    <s v="Low Income"/>
    <x v="3"/>
    <x v="2"/>
    <x v="2"/>
    <x v="2"/>
    <n v="15000"/>
    <s v="New York"/>
    <s v="(793) 505-0123"/>
    <s v="4057 Pine St"/>
  </r>
  <r>
    <x v="511"/>
    <s v="Sara Anderson"/>
    <n v="39"/>
    <x v="1"/>
    <x v="1"/>
    <s v="saraanderson@sample.org"/>
    <x v="6"/>
    <x v="5"/>
    <x v="2"/>
    <n v="2.7"/>
    <x v="3"/>
    <n v="41496"/>
    <n v="24694.354285714286"/>
    <s v="Low Income"/>
    <x v="456"/>
    <x v="2"/>
    <x v="2"/>
    <x v="2"/>
    <n v="24694.354285714286"/>
    <s v="Chicago"/>
    <s v="(894) 186-7391"/>
    <s v="7305 Cedar St, Apt 828"/>
  </r>
  <r>
    <x v="512"/>
    <s v="James Thomas"/>
    <n v="63"/>
    <x v="2"/>
    <x v="3"/>
    <s v="jamesthomas@test.com"/>
    <x v="1"/>
    <x v="12"/>
    <x v="0"/>
    <n v="2.1"/>
    <x v="3"/>
    <n v="109571"/>
    <n v="39445.56"/>
    <s v="Low Income"/>
    <x v="457"/>
    <x v="2"/>
    <x v="2"/>
    <x v="2"/>
    <n v="39445.56"/>
    <s v="San Diego"/>
    <s v="(840) 658-2243"/>
    <s v="86 Lake Rd"/>
  </r>
  <r>
    <x v="513"/>
    <s v="Karen Miller"/>
    <n v="32"/>
    <x v="1"/>
    <x v="2"/>
    <s v="Review Email"/>
    <x v="3"/>
    <x v="4"/>
    <x v="2"/>
    <n v="1.7"/>
    <x v="4"/>
    <n v="82747"/>
    <n v="19521.537142857142"/>
    <s v="Low Income"/>
    <x v="458"/>
    <x v="2"/>
    <x v="2"/>
    <x v="2"/>
    <n v="19521.537142857142"/>
    <s v="Philadelphia"/>
    <s v="Not Specified"/>
    <s v="588 Hill St"/>
  </r>
  <r>
    <x v="514"/>
    <s v="David Smith"/>
    <n v="42"/>
    <x v="1"/>
    <x v="2"/>
    <s v="davidsmith@example.com"/>
    <x v="1"/>
    <x v="3"/>
    <x v="1"/>
    <n v="2.6"/>
    <x v="3"/>
    <n v="60694"/>
    <n v="33493.178775510205"/>
    <s v="Low Income"/>
    <x v="459"/>
    <x v="2"/>
    <x v="2"/>
    <x v="2"/>
    <n v="33493.178775510205"/>
    <s v="Dallas"/>
    <s v="(300) 211-9639"/>
    <s v="7668 View Dr"/>
  </r>
  <r>
    <x v="515"/>
    <s v="Sara Smith"/>
    <n v="51"/>
    <x v="1"/>
    <x v="0"/>
    <s v="sarasmith@demo.net"/>
    <x v="0"/>
    <x v="9"/>
    <x v="0"/>
    <n v="4.7"/>
    <x v="1"/>
    <n v="65021"/>
    <n v="117250.11346938777"/>
    <s v="Very High Income"/>
    <x v="460"/>
    <x v="7"/>
    <x v="233"/>
    <x v="4"/>
    <n v="131700.11346938778"/>
    <s v="San Jose"/>
    <s v="(244) 598-4755"/>
    <s v="9714 Hill Ln, Apt 401"/>
  </r>
  <r>
    <x v="516"/>
    <s v="John Thomas"/>
    <n v="42"/>
    <x v="1"/>
    <x v="2"/>
    <s v="Review Email"/>
    <x v="3"/>
    <x v="12"/>
    <x v="4"/>
    <n v="1.9"/>
    <x v="4"/>
    <n v="118658"/>
    <n v="34967.786122448975"/>
    <s v="Low Income"/>
    <x v="461"/>
    <x v="2"/>
    <x v="2"/>
    <x v="2"/>
    <n v="34967.786122448975"/>
    <s v="San Jose"/>
    <s v="(855) 843-2170"/>
    <s v="3128 Oak Rd"/>
  </r>
  <r>
    <x v="517"/>
    <s v="David Moore"/>
    <n v="28"/>
    <x v="0"/>
    <x v="2"/>
    <s v="davidmoore@sample.org"/>
    <x v="9"/>
    <x v="0"/>
    <x v="8"/>
    <n v="4.2"/>
    <x v="0"/>
    <n v="76203"/>
    <n v="109732.31999999999"/>
    <s v="High Income"/>
    <x v="462"/>
    <x v="3"/>
    <x v="234"/>
    <x v="0"/>
    <n v="116932.31999999999"/>
    <s v="Dallas"/>
    <s v="(724) 487-0680"/>
    <s v="5564 View Ave"/>
  </r>
  <r>
    <x v="518"/>
    <s v="David Anderson"/>
    <n v="44"/>
    <x v="1"/>
    <x v="1"/>
    <s v="davidanderson@example.com"/>
    <x v="6"/>
    <x v="11"/>
    <x v="7"/>
    <n v="2.5"/>
    <x v="3"/>
    <n v="47760"/>
    <n v="24367.34693877551"/>
    <s v="Low Income"/>
    <x v="463"/>
    <x v="2"/>
    <x v="2"/>
    <x v="2"/>
    <n v="24367.34693877551"/>
    <s v="Los Angeles"/>
    <s v="(659) 290-3602"/>
    <s v="4148 Pine Rd, Apt 69"/>
  </r>
  <r>
    <x v="519"/>
    <s v="Maria Anderson"/>
    <n v="32"/>
    <x v="1"/>
    <x v="1"/>
    <s v="mariaanderson@sample.org"/>
    <x v="8"/>
    <x v="9"/>
    <x v="7"/>
    <n v="3.5"/>
    <x v="0"/>
    <n v="8734"/>
    <n v="15000"/>
    <s v="Low Income"/>
    <x v="464"/>
    <x v="5"/>
    <x v="104"/>
    <x v="3"/>
    <n v="16250"/>
    <s v="Chicago"/>
    <s v="(674) 541-1047"/>
    <s v="8095 View Ave, Apt 89"/>
  </r>
  <r>
    <x v="520"/>
    <s v="Patricia Johnson"/>
    <n v="18"/>
    <x v="0"/>
    <x v="2"/>
    <s v="patriciajohnson@sample.org"/>
    <x v="4"/>
    <x v="6"/>
    <x v="4"/>
    <n v="2.2999999999999998"/>
    <x v="3"/>
    <n v="36856"/>
    <n v="15915.774693877551"/>
    <s v="Low Income"/>
    <x v="465"/>
    <x v="2"/>
    <x v="2"/>
    <x v="2"/>
    <n v="15915.774693877551"/>
    <s v="New York"/>
    <s v="(656) 546-4998"/>
    <s v="8695 Lake Rd"/>
  </r>
  <r>
    <x v="521"/>
    <s v="Maria Miller"/>
    <n v="35"/>
    <x v="1"/>
    <x v="2"/>
    <s v="mariamiller@test.com"/>
    <x v="4"/>
    <x v="17"/>
    <x v="10"/>
    <n v="2.5"/>
    <x v="3"/>
    <n v="41499"/>
    <n v="21172.959183673469"/>
    <s v="Low Income"/>
    <x v="466"/>
    <x v="2"/>
    <x v="2"/>
    <x v="2"/>
    <n v="21172.959183673469"/>
    <s v="San Antonio"/>
    <s v="(251) 117-2749"/>
    <s v="2469 Elm Dr, Apt 646"/>
  </r>
  <r>
    <x v="522"/>
    <s v="Linda Williams"/>
    <n v="41"/>
    <x v="1"/>
    <x v="0"/>
    <s v="Review Email"/>
    <x v="6"/>
    <x v="5"/>
    <x v="0"/>
    <n v="3.2"/>
    <x v="2"/>
    <n v="123052"/>
    <n v="102861.42693877553"/>
    <s v="High Income"/>
    <x v="467"/>
    <x v="19"/>
    <x v="235"/>
    <x v="3"/>
    <n v="103061.42693877553"/>
    <s v="San Antonio"/>
    <s v="(407) 324-8629"/>
    <s v="345 Cedar Blvd"/>
  </r>
  <r>
    <x v="523"/>
    <s v="David Davis"/>
    <n v="23"/>
    <x v="0"/>
    <x v="1"/>
    <s v="daviddavis@example.com"/>
    <x v="0"/>
    <x v="12"/>
    <x v="0"/>
    <n v="2.2000000000000002"/>
    <x v="3"/>
    <n v="44392"/>
    <n v="17539.369795918374"/>
    <s v="Low Income"/>
    <x v="468"/>
    <x v="2"/>
    <x v="2"/>
    <x v="2"/>
    <n v="17539.369795918374"/>
    <s v="San Jose"/>
    <s v="(980) 801-7212"/>
    <s v="2964 Cedar Ave"/>
  </r>
  <r>
    <x v="524"/>
    <s v="Bob Brown"/>
    <n v="42"/>
    <x v="1"/>
    <x v="2"/>
    <s v="bobbrown@test.com"/>
    <x v="9"/>
    <x v="4"/>
    <x v="0"/>
    <n v="1.5"/>
    <x v="4"/>
    <n v="49719"/>
    <n v="15000"/>
    <s v="Low Income"/>
    <x v="469"/>
    <x v="2"/>
    <x v="2"/>
    <x v="2"/>
    <n v="15000"/>
    <s v="San Jose"/>
    <s v="(259) 564-5186"/>
    <s v="2824 Hill Dr"/>
  </r>
  <r>
    <x v="525"/>
    <s v="John Davis"/>
    <n v="19"/>
    <x v="0"/>
    <x v="2"/>
    <s v="johndavis@sample.org"/>
    <x v="9"/>
    <x v="14"/>
    <x v="4"/>
    <n v="4.9000000000000004"/>
    <x v="1"/>
    <n v="130587"/>
    <n v="255950.52000000005"/>
    <s v="Very High Income"/>
    <x v="3"/>
    <x v="13"/>
    <x v="236"/>
    <x v="1"/>
    <n v="274000.52000000008"/>
    <s v="San Jose"/>
    <s v="(992) 914-4603"/>
    <s v="2116 Elm Ave"/>
  </r>
  <r>
    <x v="526"/>
    <s v="Alice Wilson"/>
    <n v="37"/>
    <x v="1"/>
    <x v="3"/>
    <s v="alicewilson@example.com"/>
    <x v="0"/>
    <x v="7"/>
    <x v="10"/>
    <n v="2.4"/>
    <x v="3"/>
    <n v="143853"/>
    <n v="67640.267755102046"/>
    <s v="Medium Income"/>
    <x v="470"/>
    <x v="2"/>
    <x v="2"/>
    <x v="2"/>
    <n v="67640.267755102046"/>
    <s v="San Diego"/>
    <s v="Not Specified"/>
    <s v="6187 Oak St"/>
  </r>
  <r>
    <x v="527"/>
    <s v="Mike Anderson"/>
    <n v="41"/>
    <x v="1"/>
    <x v="2"/>
    <s v="mikeanderson@example.com"/>
    <x v="7"/>
    <x v="4"/>
    <x v="10"/>
    <n v="1.6"/>
    <x v="4"/>
    <n v="93048"/>
    <n v="19445.133061224493"/>
    <s v="Low Income"/>
    <x v="3"/>
    <x v="2"/>
    <x v="2"/>
    <x v="2"/>
    <n v="19445.133061224493"/>
    <s v="Dallas"/>
    <s v="(690) 057-2095"/>
    <s v="192 View St"/>
  </r>
  <r>
    <x v="528"/>
    <s v="John Johnson"/>
    <n v="44"/>
    <x v="1"/>
    <x v="1"/>
    <s v="johnjohnson@demo.net"/>
    <x v="4"/>
    <x v="5"/>
    <x v="3"/>
    <n v="4.2"/>
    <x v="0"/>
    <n v="94441"/>
    <n v="135995.04"/>
    <s v="Very High Income"/>
    <x v="471"/>
    <x v="3"/>
    <x v="237"/>
    <x v="0"/>
    <n v="143195.04"/>
    <s v="San Diego"/>
    <s v="(399) 952-6805"/>
    <s v="2681 View Ave"/>
  </r>
  <r>
    <x v="529"/>
    <s v="Linda Johnson"/>
    <n v="65"/>
    <x v="2"/>
    <x v="0"/>
    <s v="lindajohnson@example.com"/>
    <x v="4"/>
    <x v="5"/>
    <x v="10"/>
    <n v="4.2"/>
    <x v="0"/>
    <n v="50152"/>
    <n v="72218.87999999999"/>
    <s v="Medium Income"/>
    <x v="472"/>
    <x v="3"/>
    <x v="238"/>
    <x v="0"/>
    <n v="79418.87999999999"/>
    <s v="Los Angeles"/>
    <s v="Not Specified"/>
    <s v="6194 Pine St, Apt 632"/>
  </r>
  <r>
    <x v="530"/>
    <s v="Sara Wilson"/>
    <n v="23"/>
    <x v="0"/>
    <x v="0"/>
    <s v="sarawilson@example.com"/>
    <x v="9"/>
    <x v="0"/>
    <x v="4"/>
    <n v="2.1"/>
    <x v="3"/>
    <n v="97386"/>
    <n v="35058.959999999999"/>
    <s v="Low Income"/>
    <x v="473"/>
    <x v="2"/>
    <x v="2"/>
    <x v="2"/>
    <n v="35058.959999999999"/>
    <s v="Dallas"/>
    <s v="(383) 580-3506"/>
    <s v="2465 Pine Ln"/>
  </r>
  <r>
    <x v="531"/>
    <s v="Jane Taylor"/>
    <n v="59"/>
    <x v="2"/>
    <x v="0"/>
    <s v="janetaylor@test.com"/>
    <x v="6"/>
    <x v="12"/>
    <x v="0"/>
    <n v="4.3"/>
    <x v="1"/>
    <n v="33612"/>
    <n v="50733.541224489782"/>
    <s v="Medium Income"/>
    <x v="474"/>
    <x v="9"/>
    <x v="239"/>
    <x v="0"/>
    <n v="59183.541224489782"/>
    <s v="San Diego"/>
    <s v="(296) 536-1705"/>
    <s v="90 Elm Ln, Apt 219"/>
  </r>
  <r>
    <x v="532"/>
    <s v="Jane Jones"/>
    <n v="60"/>
    <x v="2"/>
    <x v="0"/>
    <s v="Review Email"/>
    <x v="4"/>
    <x v="0"/>
    <x v="6"/>
    <n v="3.7"/>
    <x v="0"/>
    <n v="64599"/>
    <n v="72192.678367346947"/>
    <s v="Medium Income"/>
    <x v="475"/>
    <x v="18"/>
    <x v="240"/>
    <x v="3"/>
    <n v="74642.678367346947"/>
    <s v="San Jose"/>
    <s v="(633) 180-6459"/>
    <s v="2944 Cedar St, Apt 671"/>
  </r>
  <r>
    <x v="533"/>
    <s v="Maria Taylor"/>
    <n v="54"/>
    <x v="1"/>
    <x v="0"/>
    <s v="Review Email"/>
    <x v="1"/>
    <x v="9"/>
    <x v="6"/>
    <n v="4.2"/>
    <x v="0"/>
    <n v="47263"/>
    <n v="68058.720000000001"/>
    <s v="Medium Income"/>
    <x v="476"/>
    <x v="3"/>
    <x v="241"/>
    <x v="0"/>
    <n v="75258.720000000001"/>
    <s v="Houston"/>
    <s v="(678) 993-5739"/>
    <s v="3358 Oak Blvd"/>
  </r>
  <r>
    <x v="534"/>
    <s v="James Jones"/>
    <n v="41"/>
    <x v="1"/>
    <x v="1"/>
    <s v="jamesjones@example.com"/>
    <x v="0"/>
    <x v="20"/>
    <x v="7"/>
    <n v="4"/>
    <x v="0"/>
    <n v="35824"/>
    <n v="46790.530612244896"/>
    <s v="Low Income"/>
    <x v="477"/>
    <x v="20"/>
    <x v="242"/>
    <x v="3"/>
    <n v="51790.530612244896"/>
    <s v="New York"/>
    <s v="(607) 444-3382"/>
    <s v="218 Lake Ave, Apt 277"/>
  </r>
  <r>
    <x v="535"/>
    <s v="David Davis"/>
    <n v="40"/>
    <x v="1"/>
    <x v="0"/>
    <s v="daviddavis@example.com"/>
    <x v="5"/>
    <x v="8"/>
    <x v="9"/>
    <n v="3.6"/>
    <x v="0"/>
    <n v="142696"/>
    <n v="150966.54367346942"/>
    <s v="Very High Income"/>
    <x v="478"/>
    <x v="8"/>
    <x v="243"/>
    <x v="3"/>
    <n v="152766.54367346942"/>
    <s v="San Jose"/>
    <s v="(367) 091-0117"/>
    <s v="8772 Oak St"/>
  </r>
  <r>
    <x v="536"/>
    <s v="James Johnson"/>
    <n v="62"/>
    <x v="2"/>
    <x v="1"/>
    <s v="jamesjohnson@example.com"/>
    <x v="7"/>
    <x v="6"/>
    <x v="1"/>
    <n v="2.6"/>
    <x v="3"/>
    <n v="65310"/>
    <n v="36040.457142857151"/>
    <s v="Low Income"/>
    <x v="479"/>
    <x v="2"/>
    <x v="2"/>
    <x v="2"/>
    <n v="36040.457142857151"/>
    <s v="Houston"/>
    <s v="Not Specified"/>
    <s v="9084 View St"/>
  </r>
  <r>
    <x v="537"/>
    <s v="Alice Thomas"/>
    <n v="60"/>
    <x v="2"/>
    <x v="1"/>
    <s v="alicethomas@example.com"/>
    <x v="3"/>
    <x v="6"/>
    <x v="6"/>
    <n v="2.2000000000000002"/>
    <x v="3"/>
    <n v="111605"/>
    <n v="44095.363265306136"/>
    <s v="Low Income"/>
    <x v="480"/>
    <x v="2"/>
    <x v="2"/>
    <x v="2"/>
    <n v="44095.363265306136"/>
    <s v="Dallas"/>
    <s v="(657) 546-4655"/>
    <s v="3724 View Ln, Apt 374"/>
  </r>
  <r>
    <x v="538"/>
    <s v="Susan Johnson"/>
    <n v="59"/>
    <x v="2"/>
    <x v="0"/>
    <s v="Review Email"/>
    <x v="1"/>
    <x v="12"/>
    <x v="3"/>
    <n v="2.5"/>
    <x v="3"/>
    <n v="52822"/>
    <n v="26950"/>
    <s v="Low Income"/>
    <x v="481"/>
    <x v="2"/>
    <x v="2"/>
    <x v="2"/>
    <n v="26950"/>
    <s v="Los Angeles"/>
    <s v="(757) 720-0028"/>
    <s v="7511 Pine Ave, Apt 563"/>
  </r>
  <r>
    <x v="539"/>
    <s v="James Thomas"/>
    <n v="44"/>
    <x v="1"/>
    <x v="1"/>
    <s v="Review Email"/>
    <x v="2"/>
    <x v="11"/>
    <x v="3"/>
    <n v="4.7"/>
    <x v="1"/>
    <n v="53738"/>
    <n v="96903.871020408173"/>
    <s v="High Income"/>
    <x v="482"/>
    <x v="7"/>
    <x v="244"/>
    <x v="4"/>
    <n v="111353.87102040817"/>
    <s v="Los Angeles"/>
    <s v="(781) 758-7933"/>
    <s v="9192 Cedar Dr, Apt 589"/>
  </r>
  <r>
    <x v="540"/>
    <s v="Alice Thomas"/>
    <n v="63"/>
    <x v="2"/>
    <x v="3"/>
    <s v="Review Email"/>
    <x v="9"/>
    <x v="1"/>
    <x v="0"/>
    <n v="4.0999999999999996"/>
    <x v="0"/>
    <n v="49048"/>
    <n v="67305.867755102023"/>
    <s v="Medium Income"/>
    <x v="483"/>
    <x v="0"/>
    <x v="245"/>
    <x v="0"/>
    <n v="73355.867755102023"/>
    <s v="New York"/>
    <s v="(435) 383-2099"/>
    <s v="5727 View Rd"/>
  </r>
  <r>
    <x v="541"/>
    <s v="Jane Jones"/>
    <n v="41"/>
    <x v="1"/>
    <x v="3"/>
    <s v="janejones@sample.org"/>
    <x v="8"/>
    <x v="11"/>
    <x v="1"/>
    <n v="3.1"/>
    <x v="2"/>
    <n v="40219"/>
    <n v="31551.39510204082"/>
    <s v="Low Income"/>
    <x v="484"/>
    <x v="14"/>
    <x v="246"/>
    <x v="3"/>
    <n v="31601.39510204082"/>
    <s v="Philadelphia"/>
    <s v="(239) 154-8814"/>
    <s v="7246 View Ln, Apt 852"/>
  </r>
  <r>
    <x v="542"/>
    <s v="John Miller"/>
    <n v="22"/>
    <x v="0"/>
    <x v="2"/>
    <s v="johnmiller@example.com"/>
    <x v="3"/>
    <x v="8"/>
    <x v="2"/>
    <n v="4.0999999999999996"/>
    <x v="0"/>
    <n v="72415"/>
    <n v="99371.114285714255"/>
    <s v="High Income"/>
    <x v="485"/>
    <x v="0"/>
    <x v="247"/>
    <x v="0"/>
    <n v="105421.11428571425"/>
    <s v="Dallas"/>
    <s v="Not Specified"/>
    <s v="8639 Pine Blvd, Apt 584"/>
  </r>
  <r>
    <x v="543"/>
    <s v="Alice Wilson"/>
    <n v="61"/>
    <x v="2"/>
    <x v="2"/>
    <s v="alicewilson@test.com"/>
    <x v="3"/>
    <x v="15"/>
    <x v="9"/>
    <n v="2.9"/>
    <x v="3"/>
    <n v="122744"/>
    <n v="84267.513469387748"/>
    <s v="High Income"/>
    <x v="486"/>
    <x v="2"/>
    <x v="2"/>
    <x v="2"/>
    <n v="84267.513469387748"/>
    <s v="San Jose"/>
    <s v="Not Specified"/>
    <s v="5602 Maple St, Apt 710"/>
  </r>
  <r>
    <x v="544"/>
    <s v="Alice Moore"/>
    <n v="20"/>
    <x v="0"/>
    <x v="0"/>
    <s v="alicemoore@demo.net"/>
    <x v="7"/>
    <x v="15"/>
    <x v="0"/>
    <n v="1.4"/>
    <x v="4"/>
    <n v="78109"/>
    <n v="15000"/>
    <s v="Low Income"/>
    <x v="487"/>
    <x v="2"/>
    <x v="2"/>
    <x v="2"/>
    <n v="15000"/>
    <s v="Houston"/>
    <s v="(562) 838-0641"/>
    <s v="6785 Pine Ln, Apt 545"/>
  </r>
  <r>
    <x v="545"/>
    <s v="Alice Davis"/>
    <n v="47"/>
    <x v="1"/>
    <x v="0"/>
    <s v="alicedavis@sample.org"/>
    <x v="6"/>
    <x v="21"/>
    <x v="0"/>
    <n v="4.5"/>
    <x v="1"/>
    <n v="60304"/>
    <n v="99686.204081632677"/>
    <s v="High Income"/>
    <x v="488"/>
    <x v="17"/>
    <x v="248"/>
    <x v="4"/>
    <n v="110936.20408163268"/>
    <s v="Philadelphia"/>
    <s v="(974) 242-8370"/>
    <s v="Adress not provided"/>
  </r>
  <r>
    <x v="546"/>
    <s v="Robert Davis"/>
    <n v="41"/>
    <x v="1"/>
    <x v="2"/>
    <s v="Review Email"/>
    <x v="7"/>
    <x v="1"/>
    <x v="7"/>
    <n v="4"/>
    <x v="0"/>
    <n v="44946"/>
    <n v="58704.979591836731"/>
    <s v="Medium Income"/>
    <x v="489"/>
    <x v="20"/>
    <x v="249"/>
    <x v="3"/>
    <n v="63704.979591836731"/>
    <s v="Philadelphia"/>
    <s v="(868) 215-9187"/>
    <s v="8129 Elm Dr, Apt 921"/>
  </r>
  <r>
    <x v="547"/>
    <s v="John Smith"/>
    <n v="25"/>
    <x v="0"/>
    <x v="2"/>
    <s v="johnsmith@sample.org"/>
    <x v="4"/>
    <x v="11"/>
    <x v="0"/>
    <n v="3.1"/>
    <x v="2"/>
    <n v="47159"/>
    <n v="36995.754285714291"/>
    <s v="Low Income"/>
    <x v="490"/>
    <x v="14"/>
    <x v="250"/>
    <x v="3"/>
    <n v="37045.754285714291"/>
    <s v="San Antonio"/>
    <s v="(643) 613-7512"/>
    <s v="873 Hill Ave, Apt 671"/>
  </r>
  <r>
    <x v="548"/>
    <s v="John Thomas"/>
    <n v="61"/>
    <x v="2"/>
    <x v="0"/>
    <s v="johnthomas@demo.net"/>
    <x v="5"/>
    <x v="14"/>
    <x v="1"/>
    <n v="1.3"/>
    <x v="4"/>
    <n v="57813"/>
    <n v="15000"/>
    <s v="Low Income"/>
    <x v="491"/>
    <x v="2"/>
    <x v="2"/>
    <x v="2"/>
    <n v="15000"/>
    <s v="Philadelphia"/>
    <s v="(769) 449-7427"/>
    <s v="7969 Lake Dr, Apt 163"/>
  </r>
  <r>
    <x v="549"/>
    <s v="Maria Smith"/>
    <n v="53"/>
    <x v="1"/>
    <x v="0"/>
    <s v="mariasmith@test.com"/>
    <x v="5"/>
    <x v="8"/>
    <x v="0"/>
    <n v="3.1"/>
    <x v="2"/>
    <n v="119094"/>
    <n v="93428.027755102055"/>
    <s v="High Income"/>
    <x v="492"/>
    <x v="14"/>
    <x v="251"/>
    <x v="3"/>
    <n v="93478.027755102055"/>
    <s v="Houston"/>
    <s v="(644) 446-1936"/>
    <s v="3262 Maple Rd"/>
  </r>
  <r>
    <x v="550"/>
    <s v="David Moore"/>
    <n v="37"/>
    <x v="1"/>
    <x v="2"/>
    <s v="davidmoore@test.com"/>
    <x v="3"/>
    <x v="3"/>
    <x v="0"/>
    <n v="1.2"/>
    <x v="4"/>
    <n v="60328"/>
    <n v="15000"/>
    <s v="Low Income"/>
    <x v="493"/>
    <x v="2"/>
    <x v="2"/>
    <x v="2"/>
    <n v="15000"/>
    <s v="Dallas"/>
    <s v="(219) 386-6727"/>
    <s v="1165 Cedar Ln"/>
  </r>
  <r>
    <x v="551"/>
    <s v="James Miller"/>
    <n v="27"/>
    <x v="0"/>
    <x v="2"/>
    <s v="jamesmiller@example.com"/>
    <x v="1"/>
    <x v="3"/>
    <x v="1"/>
    <n v="1.8"/>
    <x v="4"/>
    <n v="50486"/>
    <n v="15000"/>
    <s v="Low Income"/>
    <x v="494"/>
    <x v="2"/>
    <x v="2"/>
    <x v="2"/>
    <n v="15000"/>
    <s v="San Jose"/>
    <s v="(395) 672-1251"/>
    <s v="3646 Lake Ave, Apt 468"/>
  </r>
  <r>
    <x v="552"/>
    <s v="David Brown"/>
    <n v="27"/>
    <x v="0"/>
    <x v="0"/>
    <s v="Review Email"/>
    <x v="2"/>
    <x v="4"/>
    <x v="0"/>
    <n v="1.8"/>
    <x v="4"/>
    <n v="119625"/>
    <n v="31639.5918367347"/>
    <s v="Low Income"/>
    <x v="495"/>
    <x v="2"/>
    <x v="2"/>
    <x v="2"/>
    <n v="31639.5918367347"/>
    <s v="New York"/>
    <s v="(931) 494-9411"/>
    <s v="4302 Cedar Ln, Apt 49"/>
  </r>
  <r>
    <x v="553"/>
    <s v="Robert Moore"/>
    <n v="41"/>
    <x v="1"/>
    <x v="3"/>
    <s v="robertmoore@test.com"/>
    <x v="3"/>
    <x v="12"/>
    <x v="8"/>
    <n v="4.4000000000000004"/>
    <x v="1"/>
    <n v="90363"/>
    <n v="142810.4228571429"/>
    <s v="Very High Income"/>
    <x v="496"/>
    <x v="12"/>
    <x v="252"/>
    <x v="0"/>
    <n v="152610.4228571429"/>
    <s v="Chicago"/>
    <s v="(912) 333-8451"/>
    <s v="1540 Hill Dr"/>
  </r>
  <r>
    <x v="554"/>
    <s v="Maria Jones"/>
    <n v="64"/>
    <x v="2"/>
    <x v="0"/>
    <s v="Review Email"/>
    <x v="1"/>
    <x v="9"/>
    <x v="6"/>
    <n v="1.7"/>
    <x v="4"/>
    <n v="127448"/>
    <n v="30067.324081632654"/>
    <s v="Low Income"/>
    <x v="497"/>
    <x v="2"/>
    <x v="2"/>
    <x v="2"/>
    <n v="30067.324081632654"/>
    <s v="San Jose"/>
    <s v="(369) 348-4919"/>
    <s v="251 Cedar St"/>
  </r>
  <r>
    <x v="555"/>
    <s v="Mike Taylor"/>
    <n v="41"/>
    <x v="1"/>
    <x v="1"/>
    <s v="miketaylor@demo.net"/>
    <x v="0"/>
    <x v="6"/>
    <x v="6"/>
    <n v="1.1000000000000001"/>
    <x v="4"/>
    <n v="130280"/>
    <n v="15000"/>
    <s v="Low Income"/>
    <x v="3"/>
    <x v="2"/>
    <x v="2"/>
    <x v="2"/>
    <n v="15000"/>
    <s v="Chicago"/>
    <s v="(404) 465-8985"/>
    <s v="4885 Hill Ave"/>
  </r>
  <r>
    <x v="556"/>
    <s v="Sara Brown"/>
    <n v="29"/>
    <x v="0"/>
    <x v="2"/>
    <s v="sarabrown@example.com"/>
    <x v="5"/>
    <x v="1"/>
    <x v="6"/>
    <n v="2"/>
    <x v="3"/>
    <n v="112795"/>
    <n v="36831.020408163262"/>
    <s v="Low Income"/>
    <x v="498"/>
    <x v="2"/>
    <x v="2"/>
    <x v="2"/>
    <n v="36831.020408163262"/>
    <s v="San Jose"/>
    <s v="(534) 082-8704"/>
    <s v="8173 Elm Dr"/>
  </r>
  <r>
    <x v="557"/>
    <s v="Maria Taylor"/>
    <n v="41"/>
    <x v="1"/>
    <x v="0"/>
    <s v="Review Email"/>
    <x v="0"/>
    <x v="0"/>
    <x v="0"/>
    <n v="3.1"/>
    <x v="2"/>
    <n v="97335"/>
    <n v="76358.314285714296"/>
    <s v="Medium Income"/>
    <x v="499"/>
    <x v="14"/>
    <x v="253"/>
    <x v="3"/>
    <n v="76408.314285714296"/>
    <s v="Dallas"/>
    <s v="(263) 842-6425"/>
    <s v="6209 Hill Ln"/>
  </r>
  <r>
    <x v="558"/>
    <s v="Bob Brown"/>
    <n v="62"/>
    <x v="2"/>
    <x v="3"/>
    <s v="bobbrown@sample.org"/>
    <x v="9"/>
    <x v="0"/>
    <x v="5"/>
    <n v="4.5999999999999996"/>
    <x v="1"/>
    <n v="89438"/>
    <n v="154490.45551020408"/>
    <s v="Very High Income"/>
    <x v="500"/>
    <x v="6"/>
    <x v="254"/>
    <x v="4"/>
    <n v="167290.45551020408"/>
    <s v="San Diego"/>
    <s v="(720) 689-6624"/>
    <s v="4101 Cedar St"/>
  </r>
  <r>
    <x v="559"/>
    <s v="James Miller"/>
    <n v="25"/>
    <x v="0"/>
    <x v="2"/>
    <s v="jamesmiller@sample.org"/>
    <x v="7"/>
    <x v="9"/>
    <x v="6"/>
    <n v="2.2000000000000002"/>
    <x v="3"/>
    <n v="77551"/>
    <n v="30640.558367346948"/>
    <s v="Low Income"/>
    <x v="501"/>
    <x v="2"/>
    <x v="2"/>
    <x v="2"/>
    <n v="30640.558367346948"/>
    <s v="Houston"/>
    <s v="(945) 772-6962"/>
    <s v="6184 Elm Rd, Apt 538"/>
  </r>
  <r>
    <x v="560"/>
    <s v="Bob Johnson"/>
    <n v="64"/>
    <x v="2"/>
    <x v="2"/>
    <s v="bobjohnson@example.com"/>
    <x v="5"/>
    <x v="10"/>
    <x v="0"/>
    <n v="2.8"/>
    <x v="3"/>
    <n v="125392"/>
    <n v="80250.87999999999"/>
    <s v="High Income"/>
    <x v="502"/>
    <x v="2"/>
    <x v="2"/>
    <x v="2"/>
    <n v="80250.87999999999"/>
    <s v="San Antonio"/>
    <s v="(457) 667-9333"/>
    <s v="422 Cedar Blvd, Apt 42"/>
  </r>
  <r>
    <x v="561"/>
    <s v="Maria Wilson"/>
    <n v="62"/>
    <x v="2"/>
    <x v="2"/>
    <s v="mariawilson@example.com"/>
    <x v="3"/>
    <x v="12"/>
    <x v="9"/>
    <n v="3.2"/>
    <x v="2"/>
    <n v="61288"/>
    <n v="51231.76489795919"/>
    <s v="Medium Income"/>
    <x v="503"/>
    <x v="19"/>
    <x v="255"/>
    <x v="3"/>
    <n v="51431.76489795919"/>
    <s v="San Diego"/>
    <s v="(730) 664-4255"/>
    <s v="7255 Maple Ln"/>
  </r>
  <r>
    <x v="562"/>
    <s v="Bob Miller"/>
    <n v="41"/>
    <x v="1"/>
    <x v="2"/>
    <s v="bobmiller@test.com"/>
    <x v="4"/>
    <x v="12"/>
    <x v="5"/>
    <n v="1.4"/>
    <x v="4"/>
    <n v="105270"/>
    <n v="16843.199999999997"/>
    <s v="Low Income"/>
    <x v="504"/>
    <x v="2"/>
    <x v="2"/>
    <x v="2"/>
    <n v="16843.199999999997"/>
    <s v="Phoenix"/>
    <s v="(384) 983-8422"/>
    <s v="2364 Maple Blvd, Apt 356"/>
  </r>
  <r>
    <x v="563"/>
    <s v="James Davis"/>
    <n v="21"/>
    <x v="0"/>
    <x v="0"/>
    <s v="jamesdavis@example.com"/>
    <x v="6"/>
    <x v="9"/>
    <x v="2"/>
    <n v="2.7"/>
    <x v="3"/>
    <n v="102409"/>
    <n v="60943.804897959184"/>
    <s v="Medium Income"/>
    <x v="505"/>
    <x v="2"/>
    <x v="2"/>
    <x v="2"/>
    <n v="60943.804897959184"/>
    <s v="Philadelphia"/>
    <s v="(807) 957-7654"/>
    <s v="1524 Maple Blvd"/>
  </r>
  <r>
    <x v="564"/>
    <s v="Maria Moore"/>
    <n v="21"/>
    <x v="0"/>
    <x v="1"/>
    <s v="mariamoore@demo.net"/>
    <x v="1"/>
    <x v="0"/>
    <x v="3"/>
    <n v="1"/>
    <x v="4"/>
    <n v="119637"/>
    <n v="15000"/>
    <s v="Low Income"/>
    <x v="506"/>
    <x v="2"/>
    <x v="2"/>
    <x v="2"/>
    <n v="15000"/>
    <s v="San Diego"/>
    <s v="(660) 335-2204"/>
    <s v="9527 View Dr"/>
  </r>
  <r>
    <x v="565"/>
    <s v="Karen Smith"/>
    <n v="36"/>
    <x v="1"/>
    <x v="2"/>
    <s v="karensmith@sample.org"/>
    <x v="2"/>
    <x v="1"/>
    <x v="2"/>
    <n v="3.5"/>
    <x v="0"/>
    <n v="78256"/>
    <n v="78256"/>
    <s v="Medium Income"/>
    <x v="507"/>
    <x v="5"/>
    <x v="256"/>
    <x v="3"/>
    <n v="79506"/>
    <s v="Phoenix"/>
    <s v="(633) 604-9660"/>
    <s v="315 Oak Rd"/>
  </r>
  <r>
    <x v="566"/>
    <s v="Patricia Miller"/>
    <n v="22"/>
    <x v="0"/>
    <x v="2"/>
    <s v="Review Email"/>
    <x v="3"/>
    <x v="3"/>
    <x v="7"/>
    <n v="2.4"/>
    <x v="3"/>
    <n v="88455"/>
    <n v="41591.902040816327"/>
    <s v="Low Income"/>
    <x v="3"/>
    <x v="2"/>
    <x v="2"/>
    <x v="2"/>
    <n v="41591.902040816327"/>
    <s v="Philadelphia"/>
    <s v="(968) 586-7362"/>
    <s v="3662 Cedar Dr"/>
  </r>
  <r>
    <x v="567"/>
    <s v="John Moore"/>
    <n v="29"/>
    <x v="0"/>
    <x v="0"/>
    <s v="johnmoore@sample.org"/>
    <x v="6"/>
    <x v="19"/>
    <x v="1"/>
    <n v="5.5"/>
    <x v="1"/>
    <n v="48518"/>
    <n v="119809.75510204081"/>
    <s v="Very High Income"/>
    <x v="508"/>
    <x v="11"/>
    <x v="257"/>
    <x v="1"/>
    <n v="139809.75510204083"/>
    <s v="San Antonio"/>
    <s v="(679) 341-1839"/>
    <s v="8726 Lake Ave"/>
  </r>
  <r>
    <x v="568"/>
    <s v="Patricia Miller"/>
    <n v="20"/>
    <x v="0"/>
    <x v="2"/>
    <s v="patriciamiller@sample.org"/>
    <x v="9"/>
    <x v="15"/>
    <x v="9"/>
    <n v="3.1"/>
    <x v="2"/>
    <n v="73455"/>
    <n v="57624.697959183679"/>
    <s v="Medium Income"/>
    <x v="509"/>
    <x v="14"/>
    <x v="258"/>
    <x v="3"/>
    <n v="57674.697959183679"/>
    <s v="Philadelphia"/>
    <s v="(909) 296-2403"/>
    <s v="8444 Hill Dr"/>
  </r>
  <r>
    <x v="569"/>
    <s v="Sara Anderson"/>
    <n v="61"/>
    <x v="2"/>
    <x v="0"/>
    <s v="saraanderson@sample.org"/>
    <x v="5"/>
    <x v="5"/>
    <x v="1"/>
    <n v="4.5"/>
    <x v="1"/>
    <n v="53564"/>
    <n v="88544.571428571449"/>
    <s v="High Income"/>
    <x v="510"/>
    <x v="17"/>
    <x v="259"/>
    <x v="4"/>
    <n v="99794.571428571449"/>
    <s v="Dallas"/>
    <s v="Not Specified"/>
    <s v="4543 Pine St"/>
  </r>
  <r>
    <x v="570"/>
    <s v="Jane Moore"/>
    <n v="51"/>
    <x v="1"/>
    <x v="2"/>
    <s v="janemoore@sample.org"/>
    <x v="1"/>
    <x v="10"/>
    <x v="8"/>
    <n v="4.4000000000000004"/>
    <x v="1"/>
    <n v="34885"/>
    <n v="55132.53877551022"/>
    <s v="Medium Income"/>
    <x v="511"/>
    <x v="12"/>
    <x v="260"/>
    <x v="0"/>
    <n v="64932.538775510227"/>
    <s v="San Jose"/>
    <s v="(280) 902-3457"/>
    <s v="5112 Elm Blvd"/>
  </r>
  <r>
    <x v="571"/>
    <s v="Robert Jones"/>
    <n v="47"/>
    <x v="1"/>
    <x v="2"/>
    <s v="robertjones@example.com"/>
    <x v="6"/>
    <x v="11"/>
    <x v="5"/>
    <n v="3.8"/>
    <x v="0"/>
    <n v="48053"/>
    <n v="56643.699591836732"/>
    <s v="Medium Income"/>
    <x v="512"/>
    <x v="4"/>
    <x v="261"/>
    <x v="3"/>
    <n v="59843.699591836732"/>
    <s v="Dallas"/>
    <s v="(772) 848-1677"/>
    <s v="7084 Hill Ln"/>
  </r>
  <r>
    <x v="572"/>
    <s v="Linda Davis"/>
    <n v="54"/>
    <x v="1"/>
    <x v="0"/>
    <s v="Review Email"/>
    <x v="1"/>
    <x v="3"/>
    <x v="7"/>
    <n v="4.9000000000000004"/>
    <x v="1"/>
    <n v="147492"/>
    <n v="289084.32000000007"/>
    <s v="Very High Income"/>
    <x v="513"/>
    <x v="13"/>
    <x v="262"/>
    <x v="1"/>
    <n v="307134.32000000007"/>
    <s v="Phoenix"/>
    <s v="(255) 004-7939"/>
    <s v="4389 Elm Dr, Apt 803"/>
  </r>
  <r>
    <x v="573"/>
    <s v="Alice Moore"/>
    <n v="41"/>
    <x v="1"/>
    <x v="0"/>
    <s v="alicemoore@demo.net"/>
    <x v="0"/>
    <x v="8"/>
    <x v="3"/>
    <n v="3.2"/>
    <x v="2"/>
    <n v="107443"/>
    <n v="89813.577142857161"/>
    <s v="High Income"/>
    <x v="3"/>
    <x v="19"/>
    <x v="263"/>
    <x v="3"/>
    <n v="90013.577142857161"/>
    <s v="New York"/>
    <s v="(803) 688-0038"/>
    <s v="Adress not provided"/>
  </r>
  <r>
    <x v="574"/>
    <s v="Linda Taylor"/>
    <n v="25"/>
    <x v="0"/>
    <x v="0"/>
    <s v="lindataylor@test.com"/>
    <x v="4"/>
    <x v="8"/>
    <x v="2"/>
    <n v="2.5"/>
    <x v="3"/>
    <n v="133699"/>
    <n v="68213.775510204083"/>
    <s v="Medium Income"/>
    <x v="514"/>
    <x v="2"/>
    <x v="2"/>
    <x v="2"/>
    <n v="68213.775510204083"/>
    <s v="San Jose"/>
    <s v="(841) 740-0459"/>
    <s v="6374 View Ln"/>
  </r>
  <r>
    <x v="575"/>
    <s v="Maria Smith"/>
    <n v="20"/>
    <x v="0"/>
    <x v="2"/>
    <s v="mariasmith@sample.org"/>
    <x v="2"/>
    <x v="14"/>
    <x v="8"/>
    <n v="1.4"/>
    <x v="4"/>
    <n v="122556"/>
    <n v="19608.959999999995"/>
    <s v="Low Income"/>
    <x v="3"/>
    <x v="2"/>
    <x v="2"/>
    <x v="2"/>
    <n v="19608.959999999995"/>
    <s v="Phoenix"/>
    <s v="Not Specified"/>
    <s v="1766 Oak St, Apt 342"/>
  </r>
  <r>
    <x v="576"/>
    <s v="Alice Anderson"/>
    <n v="58"/>
    <x v="2"/>
    <x v="2"/>
    <s v="aliceanderson@sample.org"/>
    <x v="9"/>
    <x v="1"/>
    <x v="1"/>
    <n v="2.6"/>
    <x v="3"/>
    <n v="145141"/>
    <n v="80094.135510204098"/>
    <s v="High Income"/>
    <x v="515"/>
    <x v="2"/>
    <x v="2"/>
    <x v="2"/>
    <n v="80094.135510204098"/>
    <s v="New York"/>
    <s v="(838) 509-5688"/>
    <s v="2335 Maple Blvd"/>
  </r>
  <r>
    <x v="577"/>
    <s v="Maria Smith"/>
    <n v="52"/>
    <x v="1"/>
    <x v="2"/>
    <s v="Review Email"/>
    <x v="1"/>
    <x v="12"/>
    <x v="0"/>
    <n v="2.1"/>
    <x v="3"/>
    <n v="136012"/>
    <n v="48964.32"/>
    <s v="Low Income"/>
    <x v="516"/>
    <x v="2"/>
    <x v="2"/>
    <x v="2"/>
    <n v="48964.32"/>
    <s v="Philadelphia"/>
    <s v="(593) 684-1255"/>
    <s v="Adress not provided"/>
  </r>
  <r>
    <x v="578"/>
    <s v="James Miller"/>
    <n v="18"/>
    <x v="0"/>
    <x v="2"/>
    <s v="Review Email"/>
    <x v="7"/>
    <x v="19"/>
    <x v="6"/>
    <n v="2.7"/>
    <x v="3"/>
    <n v="95949"/>
    <n v="57099.445714285714"/>
    <s v="Medium Income"/>
    <x v="517"/>
    <x v="2"/>
    <x v="2"/>
    <x v="2"/>
    <n v="57099.445714285714"/>
    <s v="Chicago"/>
    <s v="Not Specified"/>
    <s v="3133 View Ave"/>
  </r>
  <r>
    <x v="579"/>
    <s v="Jane Smith"/>
    <n v="26"/>
    <x v="0"/>
    <x v="1"/>
    <s v="janesmith@test.com"/>
    <x v="5"/>
    <x v="5"/>
    <x v="8"/>
    <n v="1.2"/>
    <x v="4"/>
    <n v="126003"/>
    <n v="15000"/>
    <s v="Low Income"/>
    <x v="518"/>
    <x v="2"/>
    <x v="2"/>
    <x v="2"/>
    <n v="15000"/>
    <s v="Phoenix"/>
    <s v="(318) 790-5645"/>
    <s v="6356 Pine Dr, Apt 849"/>
  </r>
  <r>
    <x v="580"/>
    <s v="Jane Anderson"/>
    <n v="44"/>
    <x v="1"/>
    <x v="2"/>
    <s v="janeanderson@example.com"/>
    <x v="6"/>
    <x v="4"/>
    <x v="2"/>
    <n v="2.2999999999999998"/>
    <x v="3"/>
    <n v="101129"/>
    <n v="43671.217142857146"/>
    <s v="Low Income"/>
    <x v="519"/>
    <x v="2"/>
    <x v="2"/>
    <x v="2"/>
    <n v="43671.217142857146"/>
    <s v="San Antonio"/>
    <s v="(633) 530-3343"/>
    <s v="964 Pine St, Apt 599"/>
  </r>
  <r>
    <x v="581"/>
    <s v="Sara Miller"/>
    <n v="58"/>
    <x v="2"/>
    <x v="0"/>
    <s v="saramiller@sample.org"/>
    <x v="6"/>
    <x v="10"/>
    <x v="10"/>
    <n v="3.8"/>
    <x v="0"/>
    <n v="82356"/>
    <n v="97079.23591836734"/>
    <s v="High Income"/>
    <x v="3"/>
    <x v="4"/>
    <x v="264"/>
    <x v="3"/>
    <n v="100279.23591836734"/>
    <s v="Chicago"/>
    <s v="(985) 403-8060"/>
    <s v="9653 Maple Rd"/>
  </r>
  <r>
    <x v="582"/>
    <s v="David Miller"/>
    <n v="41"/>
    <x v="1"/>
    <x v="2"/>
    <s v="davidmiller@sample.org"/>
    <x v="8"/>
    <x v="1"/>
    <x v="2"/>
    <n v="1.2"/>
    <x v="4"/>
    <n v="60256"/>
    <n v="15000"/>
    <s v="Low Income"/>
    <x v="520"/>
    <x v="2"/>
    <x v="2"/>
    <x v="2"/>
    <n v="15000"/>
    <s v="San Antonio"/>
    <s v="(746) 339-0748"/>
    <s v="7265 Hill Dr"/>
  </r>
  <r>
    <x v="583"/>
    <s v="Robert Taylor"/>
    <n v="31"/>
    <x v="1"/>
    <x v="0"/>
    <s v="roberttaylor@demo.net"/>
    <x v="6"/>
    <x v="10"/>
    <x v="9"/>
    <n v="2.7"/>
    <x v="3"/>
    <n v="36040"/>
    <n v="21447.477551020409"/>
    <s v="Low Income"/>
    <x v="3"/>
    <x v="2"/>
    <x v="2"/>
    <x v="2"/>
    <n v="21447.477551020409"/>
    <s v="Los Angeles"/>
    <s v="(994) 317-4708"/>
    <s v="7185 Lake Rd"/>
  </r>
  <r>
    <x v="584"/>
    <s v="Alice Jones"/>
    <n v="28"/>
    <x v="0"/>
    <x v="2"/>
    <s v="alicejones@sample.org"/>
    <x v="8"/>
    <x v="13"/>
    <x v="3"/>
    <n v="4.9000000000000004"/>
    <x v="1"/>
    <n v="116860"/>
    <n v="229045.60000000003"/>
    <s v="Very High Income"/>
    <x v="521"/>
    <x v="13"/>
    <x v="265"/>
    <x v="1"/>
    <n v="247095.60000000003"/>
    <s v="San Diego"/>
    <s v="(402) 676-3407"/>
    <s v="691 Lake St"/>
  </r>
  <r>
    <x v="585"/>
    <s v="Sara Miller"/>
    <n v="52"/>
    <x v="1"/>
    <x v="2"/>
    <s v="saramiller@test.com"/>
    <x v="3"/>
    <x v="19"/>
    <x v="0"/>
    <n v="4.5"/>
    <x v="1"/>
    <n v="85994"/>
    <n v="142153.34693877553"/>
    <s v="Very High Income"/>
    <x v="522"/>
    <x v="17"/>
    <x v="266"/>
    <x v="4"/>
    <n v="153403.34693877553"/>
    <s v="San Jose"/>
    <s v="(721) 335-7462"/>
    <s v="6390 Lake Ln, Apt 60"/>
  </r>
  <r>
    <x v="586"/>
    <s v="Alice Johnson"/>
    <n v="60"/>
    <x v="2"/>
    <x v="3"/>
    <s v="Review Email"/>
    <x v="0"/>
    <x v="3"/>
    <x v="6"/>
    <n v="4.8"/>
    <x v="1"/>
    <n v="79076"/>
    <n v="148727.4318367347"/>
    <s v="Very High Income"/>
    <x v="523"/>
    <x v="1"/>
    <x v="267"/>
    <x v="1"/>
    <n v="164927.4318367347"/>
    <s v="San Antonio"/>
    <s v="Not Specified"/>
    <s v="773 Pine Dr"/>
  </r>
  <r>
    <x v="587"/>
    <s v="Alice Jones"/>
    <n v="33"/>
    <x v="1"/>
    <x v="0"/>
    <s v="alicejones@example.com"/>
    <x v="7"/>
    <x v="8"/>
    <x v="7"/>
    <n v="4.0999999999999996"/>
    <x v="0"/>
    <n v="111771"/>
    <n v="153377.18448979588"/>
    <s v="Very High Income"/>
    <x v="524"/>
    <x v="0"/>
    <x v="268"/>
    <x v="0"/>
    <n v="159427.18448979588"/>
    <s v="San Diego"/>
    <s v="(310) 935-8425"/>
    <s v="5762 Cedar St"/>
  </r>
  <r>
    <x v="588"/>
    <s v="Karen Miller"/>
    <n v="61"/>
    <x v="2"/>
    <x v="0"/>
    <s v="karenmiller@demo.net"/>
    <x v="2"/>
    <x v="10"/>
    <x v="7"/>
    <n v="4.5"/>
    <x v="1"/>
    <n v="46155"/>
    <n v="76297.040816326538"/>
    <s v="Medium Income"/>
    <x v="525"/>
    <x v="17"/>
    <x v="269"/>
    <x v="4"/>
    <n v="87547.040816326538"/>
    <s v="San Jose"/>
    <s v="(523) 292-5387"/>
    <s v="3909 Hill Ave, Apt 739"/>
  </r>
  <r>
    <x v="589"/>
    <s v="Maria Davis"/>
    <n v="55"/>
    <x v="2"/>
    <x v="2"/>
    <s v="mariadavis@test.com"/>
    <x v="6"/>
    <x v="10"/>
    <x v="6"/>
    <n v="4.5"/>
    <x v="1"/>
    <n v="83380"/>
    <n v="137832.2448979592"/>
    <s v="Very High Income"/>
    <x v="526"/>
    <x v="17"/>
    <x v="270"/>
    <x v="4"/>
    <n v="149082.2448979592"/>
    <s v="Chicago"/>
    <s v="(411) 612-6682"/>
    <s v="4188 View Ln"/>
  </r>
  <r>
    <x v="590"/>
    <s v="James Miller"/>
    <n v="59"/>
    <x v="2"/>
    <x v="2"/>
    <s v="jamesmiller@demo.net"/>
    <x v="7"/>
    <x v="11"/>
    <x v="10"/>
    <n v="4.5"/>
    <x v="1"/>
    <n v="107123"/>
    <n v="177080.87755102044"/>
    <s v="Very High Income"/>
    <x v="3"/>
    <x v="17"/>
    <x v="271"/>
    <x v="4"/>
    <n v="188330.87755102044"/>
    <s v="Los Angeles"/>
    <s v="(444) 047-4249"/>
    <s v="3988 Oak Ave, Apt 23"/>
  </r>
  <r>
    <x v="591"/>
    <s v="David Moore"/>
    <n v="22"/>
    <x v="0"/>
    <x v="2"/>
    <s v="davidmoore@example.com"/>
    <x v="7"/>
    <x v="8"/>
    <x v="0"/>
    <n v="2.6"/>
    <x v="3"/>
    <n v="96232"/>
    <n v="53104.352653061229"/>
    <s v="Medium Income"/>
    <x v="527"/>
    <x v="2"/>
    <x v="2"/>
    <x v="2"/>
    <n v="53104.352653061229"/>
    <s v="Philadelphia"/>
    <s v="(955) 805-9437"/>
    <s v="2234 Elm Ave, Apt 442"/>
  </r>
  <r>
    <x v="592"/>
    <s v="Susan Williams"/>
    <n v="34"/>
    <x v="1"/>
    <x v="1"/>
    <s v="susanwilliams@example.com"/>
    <x v="0"/>
    <x v="17"/>
    <x v="3"/>
    <n v="3.1"/>
    <x v="2"/>
    <n v="48485"/>
    <n v="38035.987755102047"/>
    <s v="Low Income"/>
    <x v="528"/>
    <x v="14"/>
    <x v="272"/>
    <x v="3"/>
    <n v="38085.987755102047"/>
    <s v="Philadelphia"/>
    <s v="(211) 853-5606"/>
    <s v="9599 View Ln, Apt 322"/>
  </r>
  <r>
    <x v="593"/>
    <s v="David Moore"/>
    <n v="60"/>
    <x v="2"/>
    <x v="0"/>
    <s v="davidmoore@sample.org"/>
    <x v="7"/>
    <x v="11"/>
    <x v="10"/>
    <n v="4.5999999999999996"/>
    <x v="1"/>
    <n v="37291"/>
    <n v="64414.494693877554"/>
    <s v="Medium Income"/>
    <x v="529"/>
    <x v="6"/>
    <x v="273"/>
    <x v="4"/>
    <n v="77214.494693877554"/>
    <s v="Phoenix"/>
    <s v="(377) 778-6828"/>
    <s v="6088 Elm Rd, Apt 201"/>
  </r>
  <r>
    <x v="594"/>
    <s v="Robert Moore"/>
    <n v="23"/>
    <x v="0"/>
    <x v="0"/>
    <s v="robertmoore@test.com"/>
    <x v="0"/>
    <x v="1"/>
    <x v="8"/>
    <n v="3.1"/>
    <x v="2"/>
    <n v="137798"/>
    <n v="108101.12489795919"/>
    <s v="High Income"/>
    <x v="246"/>
    <x v="14"/>
    <x v="274"/>
    <x v="3"/>
    <n v="108151.12489795919"/>
    <s v="Philadelphia"/>
    <s v="(938) 678-5290"/>
    <s v="8428 View Rd"/>
  </r>
  <r>
    <x v="595"/>
    <s v="Maria Smith"/>
    <n v="54"/>
    <x v="1"/>
    <x v="1"/>
    <s v="mariasmith@example.com"/>
    <x v="9"/>
    <x v="12"/>
    <x v="0"/>
    <n v="1.9"/>
    <x v="4"/>
    <n v="126466"/>
    <n v="37268.755918367344"/>
    <s v="Low Income"/>
    <x v="530"/>
    <x v="2"/>
    <x v="2"/>
    <x v="2"/>
    <n v="37268.755918367344"/>
    <s v="San Diego"/>
    <s v="(805) 862-7025"/>
    <s v="3564 Hill Dr"/>
  </r>
  <r>
    <x v="596"/>
    <s v="Alice Davis"/>
    <n v="20"/>
    <x v="0"/>
    <x v="2"/>
    <s v="alicedavis@example.com"/>
    <x v="7"/>
    <x v="14"/>
    <x v="6"/>
    <n v="4.4000000000000004"/>
    <x v="1"/>
    <n v="148234"/>
    <n v="234270.22367346947"/>
    <s v="Very High Income"/>
    <x v="531"/>
    <x v="12"/>
    <x v="275"/>
    <x v="0"/>
    <n v="244070.22367346947"/>
    <s v="Houston"/>
    <s v="(651) 439-0600"/>
    <s v="6280 Cedar Dr"/>
  </r>
  <r>
    <x v="597"/>
    <s v="John Smith"/>
    <n v="45"/>
    <x v="1"/>
    <x v="0"/>
    <s v="johnsmith@sample.org"/>
    <x v="6"/>
    <x v="3"/>
    <x v="1"/>
    <n v="3.3"/>
    <x v="2"/>
    <n v="71034"/>
    <n v="63147.776326530613"/>
    <s v="Medium Income"/>
    <x v="532"/>
    <x v="10"/>
    <x v="276"/>
    <x v="3"/>
    <n v="63597.776326530613"/>
    <s v="Chicago"/>
    <s v="(201) 998-5269"/>
    <s v="7787 Hill Rd"/>
  </r>
  <r>
    <x v="598"/>
    <s v="Alice Johnson"/>
    <n v="42"/>
    <x v="1"/>
    <x v="2"/>
    <s v="alicejohnson@demo.net"/>
    <x v="7"/>
    <x v="21"/>
    <x v="3"/>
    <n v="3.9"/>
    <x v="0"/>
    <n v="49470"/>
    <n v="61423.567346938777"/>
    <s v="Medium Income"/>
    <x v="533"/>
    <x v="15"/>
    <x v="277"/>
    <x v="3"/>
    <n v="65473.567346938777"/>
    <s v="San Jose"/>
    <s v="(361) 721-1922"/>
    <s v="901 Pine Blvd"/>
  </r>
  <r>
    <x v="599"/>
    <s v="Maria Anderson"/>
    <n v="63"/>
    <x v="2"/>
    <x v="2"/>
    <s v="mariaanderson@example.com"/>
    <x v="6"/>
    <x v="10"/>
    <x v="9"/>
    <n v="3.8"/>
    <x v="0"/>
    <n v="108827"/>
    <n v="128282.60244897958"/>
    <s v="Very High Income"/>
    <x v="534"/>
    <x v="4"/>
    <x v="278"/>
    <x v="3"/>
    <n v="131482.60244897957"/>
    <s v="Los Angeles"/>
    <s v="(712) 699-4678"/>
    <s v="8585 Lake Ln"/>
  </r>
  <r>
    <x v="600"/>
    <s v="Robert Miller"/>
    <n v="31"/>
    <x v="1"/>
    <x v="2"/>
    <s v="robertmiller@demo.net"/>
    <x v="9"/>
    <x v="11"/>
    <x v="2"/>
    <n v="4.5"/>
    <x v="1"/>
    <n v="35903"/>
    <n v="59349.857142857152"/>
    <s v="Medium Income"/>
    <x v="535"/>
    <x v="17"/>
    <x v="279"/>
    <x v="4"/>
    <n v="70599.857142857159"/>
    <s v="San Antonio"/>
    <s v="(317) 857-9882"/>
    <s v="2760 Pine Ave, Apt 235"/>
  </r>
  <r>
    <x v="601"/>
    <s v="Jane Smith"/>
    <n v="38"/>
    <x v="1"/>
    <x v="2"/>
    <s v="janesmith@test.com"/>
    <x v="3"/>
    <x v="5"/>
    <x v="9"/>
    <n v="3.3"/>
    <x v="2"/>
    <n v="58711"/>
    <n v="52192.880816326528"/>
    <s v="Medium Income"/>
    <x v="536"/>
    <x v="10"/>
    <x v="280"/>
    <x v="3"/>
    <n v="52642.880816326528"/>
    <s v="Phoenix"/>
    <s v="(988) 568-4981"/>
    <s v="8184 Cedar Ln"/>
  </r>
  <r>
    <x v="602"/>
    <s v="Bob Jones"/>
    <n v="47"/>
    <x v="1"/>
    <x v="2"/>
    <s v="bobjones@example.com"/>
    <x v="4"/>
    <x v="5"/>
    <x v="4"/>
    <n v="3.6"/>
    <x v="0"/>
    <n v="36142"/>
    <n v="38236.760816326539"/>
    <s v="Low Income"/>
    <x v="537"/>
    <x v="8"/>
    <x v="281"/>
    <x v="3"/>
    <n v="40036.760816326539"/>
    <s v="Dallas"/>
    <s v="(775) 921-3226"/>
    <s v="200 Pine St, Apt 642"/>
  </r>
  <r>
    <x v="603"/>
    <s v="Maria Smith"/>
    <n v="57"/>
    <x v="2"/>
    <x v="0"/>
    <s v="mariasmith@demo.net"/>
    <x v="0"/>
    <x v="11"/>
    <x v="10"/>
    <n v="4.9000000000000004"/>
    <x v="1"/>
    <n v="47753"/>
    <n v="93595.880000000019"/>
    <s v="High Income"/>
    <x v="538"/>
    <x v="13"/>
    <x v="282"/>
    <x v="1"/>
    <n v="111645.88000000003"/>
    <s v="New York"/>
    <s v="(555) 896-5803"/>
    <s v="4314 Pine St, Apt 742"/>
  </r>
  <r>
    <x v="604"/>
    <s v="Maria Davis"/>
    <n v="61"/>
    <x v="2"/>
    <x v="3"/>
    <s v="mariadavis@example.com"/>
    <x v="8"/>
    <x v="10"/>
    <x v="3"/>
    <n v="1.8"/>
    <x v="4"/>
    <n v="58243"/>
    <n v="15404.679183673474"/>
    <s v="Low Income"/>
    <x v="539"/>
    <x v="2"/>
    <x v="2"/>
    <x v="2"/>
    <n v="15404.679183673474"/>
    <s v="Dallas"/>
    <s v="Not Specified"/>
    <s v="4406 Lake St"/>
  </r>
  <r>
    <x v="605"/>
    <s v="Patricia Smith"/>
    <n v="42"/>
    <x v="1"/>
    <x v="3"/>
    <s v="patriciasmith@sample.org"/>
    <x v="6"/>
    <x v="7"/>
    <x v="8"/>
    <n v="2.6"/>
    <x v="3"/>
    <n v="85767"/>
    <n v="47329.3812244898"/>
    <s v="Low Income"/>
    <x v="540"/>
    <x v="2"/>
    <x v="2"/>
    <x v="2"/>
    <n v="47329.3812244898"/>
    <s v="Los Angeles"/>
    <s v="(945) 610-3260"/>
    <s v="5781 Maple Ave"/>
  </r>
  <r>
    <x v="606"/>
    <s v="Bob Wilson"/>
    <n v="63"/>
    <x v="2"/>
    <x v="0"/>
    <s v="bobwilson@sample.org"/>
    <x v="6"/>
    <x v="9"/>
    <x v="5"/>
    <n v="3.6"/>
    <x v="0"/>
    <n v="127399"/>
    <n v="134782.94204081636"/>
    <s v="Very High Income"/>
    <x v="541"/>
    <x v="8"/>
    <x v="283"/>
    <x v="3"/>
    <n v="136582.94204081636"/>
    <s v="Philadelphia"/>
    <s v="(245) 555-0079"/>
    <s v="4118 Pine Dr, Apt 933"/>
  </r>
  <r>
    <x v="607"/>
    <s v="Jane Williams"/>
    <n v="45"/>
    <x v="1"/>
    <x v="0"/>
    <s v="janewilliams@demo.net"/>
    <x v="5"/>
    <x v="5"/>
    <x v="3"/>
    <n v="1.2"/>
    <x v="4"/>
    <n v="66779"/>
    <n v="15000"/>
    <s v="Low Income"/>
    <x v="542"/>
    <x v="2"/>
    <x v="2"/>
    <x v="2"/>
    <n v="15000"/>
    <s v="San Diego"/>
    <s v="(382) 514-0307"/>
    <s v="1752 Elm Ln"/>
  </r>
  <r>
    <x v="608"/>
    <s v="Jane Taylor"/>
    <n v="28"/>
    <x v="0"/>
    <x v="1"/>
    <s v="janetaylor@sample.org"/>
    <x v="2"/>
    <x v="0"/>
    <x v="3"/>
    <n v="3.2"/>
    <x v="2"/>
    <n v="123768"/>
    <n v="103459.94448979593"/>
    <s v="High Income"/>
    <x v="543"/>
    <x v="19"/>
    <x v="284"/>
    <x v="3"/>
    <n v="103659.94448979593"/>
    <s v="Chicago"/>
    <s v="(348) 696-2555"/>
    <s v="4587 View Ave"/>
  </r>
  <r>
    <x v="609"/>
    <s v="John Thomas"/>
    <n v="49"/>
    <x v="1"/>
    <x v="0"/>
    <s v="Review Email"/>
    <x v="4"/>
    <x v="4"/>
    <x v="0"/>
    <n v="3.1"/>
    <x v="2"/>
    <n v="30129"/>
    <n v="23635.893061224491"/>
    <s v="Low Income"/>
    <x v="544"/>
    <x v="14"/>
    <x v="285"/>
    <x v="3"/>
    <n v="23685.893061224491"/>
    <s v="San Jose"/>
    <s v="(646) 711-5397"/>
    <s v="2597 Pine Blvd"/>
  </r>
  <r>
    <x v="610"/>
    <s v="Robert Taylor"/>
    <n v="62"/>
    <x v="2"/>
    <x v="0"/>
    <s v="roberttaylor@test.com"/>
    <x v="6"/>
    <x v="19"/>
    <x v="3"/>
    <n v="3.2"/>
    <x v="2"/>
    <n v="66492"/>
    <n v="55581.884081632663"/>
    <s v="Medium Income"/>
    <x v="545"/>
    <x v="19"/>
    <x v="286"/>
    <x v="3"/>
    <n v="55781.884081632663"/>
    <s v="San Antonio"/>
    <s v="(632) 468-1854"/>
    <s v="1311 Oak Ln"/>
  </r>
  <r>
    <x v="611"/>
    <s v="David Anderson"/>
    <n v="41"/>
    <x v="1"/>
    <x v="2"/>
    <s v="davidanderson@test.com"/>
    <x v="4"/>
    <x v="4"/>
    <x v="6"/>
    <n v="4.5"/>
    <x v="1"/>
    <n v="43426"/>
    <n v="71785.83673469389"/>
    <s v="Medium Income"/>
    <x v="546"/>
    <x v="17"/>
    <x v="287"/>
    <x v="4"/>
    <n v="83035.83673469389"/>
    <s v="New York"/>
    <s v="(457) 211-8899"/>
    <s v="Adress not provided"/>
  </r>
  <r>
    <x v="612"/>
    <s v="John Taylor"/>
    <n v="38"/>
    <x v="1"/>
    <x v="0"/>
    <s v="johntaylor@test.com"/>
    <x v="9"/>
    <x v="5"/>
    <x v="2"/>
    <n v="1.9"/>
    <x v="4"/>
    <n v="51977"/>
    <n v="15317.303673469387"/>
    <s v="Low Income"/>
    <x v="547"/>
    <x v="2"/>
    <x v="2"/>
    <x v="2"/>
    <n v="15317.303673469387"/>
    <s v="Phoenix"/>
    <s v="(941) 996-2120"/>
    <s v="626 Pine Ave"/>
  </r>
  <r>
    <x v="613"/>
    <s v="Bob Brown"/>
    <n v="41"/>
    <x v="1"/>
    <x v="3"/>
    <s v="Review Email"/>
    <x v="6"/>
    <x v="1"/>
    <x v="7"/>
    <n v="3.5"/>
    <x v="0"/>
    <n v="69418"/>
    <n v="69418"/>
    <s v="Medium Income"/>
    <x v="548"/>
    <x v="5"/>
    <x v="288"/>
    <x v="3"/>
    <n v="70668"/>
    <s v="Phoenix"/>
    <s v="(598) 015-1463"/>
    <s v="Adress not provided"/>
  </r>
  <r>
    <x v="614"/>
    <s v="Linda Davis"/>
    <n v="24"/>
    <x v="0"/>
    <x v="2"/>
    <s v="lindadavis@sample.org"/>
    <x v="4"/>
    <x v="14"/>
    <x v="4"/>
    <n v="1.4"/>
    <x v="4"/>
    <n v="132910"/>
    <n v="21265.599999999999"/>
    <s v="Low Income"/>
    <x v="549"/>
    <x v="2"/>
    <x v="2"/>
    <x v="2"/>
    <n v="21265.599999999999"/>
    <s v="New York"/>
    <s v="(542) 850-9799"/>
    <s v="2625 View Ave, Apt 442"/>
  </r>
  <r>
    <x v="615"/>
    <s v="Karen Jones"/>
    <n v="61"/>
    <x v="2"/>
    <x v="1"/>
    <s v="karenjones@sample.org"/>
    <x v="7"/>
    <x v="9"/>
    <x v="7"/>
    <n v="3.1"/>
    <x v="2"/>
    <n v="127363"/>
    <n v="99914.973877551034"/>
    <s v="High Income"/>
    <x v="3"/>
    <x v="14"/>
    <x v="289"/>
    <x v="3"/>
    <n v="99964.973877551034"/>
    <s v="New York"/>
    <s v="(872) 700-8868"/>
    <s v="9615 Maple Blvd"/>
  </r>
  <r>
    <x v="616"/>
    <s v="Susan Davis"/>
    <n v="47"/>
    <x v="1"/>
    <x v="0"/>
    <s v="susandavis@demo.net"/>
    <x v="7"/>
    <x v="20"/>
    <x v="4"/>
    <n v="3.5"/>
    <x v="0"/>
    <n v="63302"/>
    <n v="63302"/>
    <s v="Medium Income"/>
    <x v="550"/>
    <x v="5"/>
    <x v="290"/>
    <x v="3"/>
    <n v="64552"/>
    <s v="New York"/>
    <s v="(636) 706-8271"/>
    <s v="8091 Oak Blvd, Apt 586"/>
  </r>
  <r>
    <x v="617"/>
    <s v="Bob Williams"/>
    <n v="51"/>
    <x v="1"/>
    <x v="1"/>
    <s v="bobwilliams@demo.net"/>
    <x v="9"/>
    <x v="12"/>
    <x v="5"/>
    <n v="2.6"/>
    <x v="3"/>
    <n v="93043"/>
    <n v="51344.545306122454"/>
    <s v="Medium Income"/>
    <x v="551"/>
    <x v="2"/>
    <x v="2"/>
    <x v="2"/>
    <n v="51344.545306122454"/>
    <s v="Los Angeles"/>
    <s v="(947) 116-9189"/>
    <s v="5888 Hill Ave, Apt 52"/>
  </r>
  <r>
    <x v="618"/>
    <s v="Jane Wilson"/>
    <n v="50"/>
    <x v="1"/>
    <x v="2"/>
    <s v="Review Email"/>
    <x v="1"/>
    <x v="14"/>
    <x v="1"/>
    <n v="2.2999999999999998"/>
    <x v="3"/>
    <n v="78075"/>
    <n v="33715.65306122449"/>
    <s v="Low Income"/>
    <x v="552"/>
    <x v="2"/>
    <x v="2"/>
    <x v="2"/>
    <n v="33715.65306122449"/>
    <s v="San Jose"/>
    <s v="(675) 930-1543"/>
    <s v="318 Lake Blvd"/>
  </r>
  <r>
    <x v="619"/>
    <s v="Robert Jones"/>
    <n v="41"/>
    <x v="1"/>
    <x v="2"/>
    <s v="robertjones@demo.net"/>
    <x v="1"/>
    <x v="0"/>
    <x v="9"/>
    <n v="3.1"/>
    <x v="2"/>
    <n v="139751"/>
    <n v="109633.23346938776"/>
    <s v="High Income"/>
    <x v="3"/>
    <x v="14"/>
    <x v="291"/>
    <x v="3"/>
    <n v="109683.23346938776"/>
    <s v="Houston"/>
    <s v="(692) 258-3349"/>
    <s v="8468 Hill St"/>
  </r>
  <r>
    <x v="620"/>
    <s v="Bob Smith"/>
    <n v="56"/>
    <x v="2"/>
    <x v="2"/>
    <s v="Review Email"/>
    <x v="0"/>
    <x v="2"/>
    <x v="7"/>
    <n v="4.5999999999999996"/>
    <x v="1"/>
    <n v="100060"/>
    <n v="172838.33469387755"/>
    <s v="Very High Income"/>
    <x v="553"/>
    <x v="6"/>
    <x v="292"/>
    <x v="4"/>
    <n v="185638.33469387755"/>
    <s v="Chicago"/>
    <s v="(405) 260-4475"/>
    <s v="1559 Pine Ave, Apt 148"/>
  </r>
  <r>
    <x v="621"/>
    <s v="Linda Brown"/>
    <n v="31"/>
    <x v="1"/>
    <x v="0"/>
    <s v="lindabrown@sample.org"/>
    <x v="0"/>
    <x v="12"/>
    <x v="5"/>
    <n v="4.3"/>
    <x v="1"/>
    <n v="95681"/>
    <n v="144419.72979591833"/>
    <s v="Very High Income"/>
    <x v="272"/>
    <x v="9"/>
    <x v="293"/>
    <x v="0"/>
    <n v="152869.72979591833"/>
    <s v="Philadelphia"/>
    <s v="(249) 744-4214"/>
    <s v="8471 Hill Ave"/>
  </r>
  <r>
    <x v="622"/>
    <s v="Mike Wilson"/>
    <n v="22"/>
    <x v="0"/>
    <x v="2"/>
    <s v="mikewilson@demo.net"/>
    <x v="6"/>
    <x v="18"/>
    <x v="2"/>
    <n v="4.4000000000000004"/>
    <x v="1"/>
    <n v="88052"/>
    <n v="139158.09959183677"/>
    <s v="Very High Income"/>
    <x v="554"/>
    <x v="12"/>
    <x v="294"/>
    <x v="0"/>
    <n v="148958.09959183677"/>
    <s v="Chicago"/>
    <s v="(857) 282-6584"/>
    <s v="569 Lake Blvd"/>
  </r>
  <r>
    <x v="623"/>
    <s v="David Johnson"/>
    <n v="48"/>
    <x v="1"/>
    <x v="1"/>
    <s v="davidjohnson@demo.net"/>
    <x v="2"/>
    <x v="0"/>
    <x v="1"/>
    <n v="4.0999999999999996"/>
    <x v="0"/>
    <n v="131638"/>
    <n v="180639.57387755095"/>
    <s v="Very High Income"/>
    <x v="555"/>
    <x v="0"/>
    <x v="295"/>
    <x v="0"/>
    <n v="186689.57387755095"/>
    <s v="Dallas"/>
    <s v="(397) 847-1547"/>
    <s v="4800 Cedar Ln, Apt 183"/>
  </r>
  <r>
    <x v="624"/>
    <s v="Sara Wilson"/>
    <n v="34"/>
    <x v="1"/>
    <x v="2"/>
    <s v="sarawilson@example.com"/>
    <x v="1"/>
    <x v="3"/>
    <x v="1"/>
    <n v="4.4000000000000004"/>
    <x v="1"/>
    <n v="31072"/>
    <n v="49106.442448979607"/>
    <s v="Low Income"/>
    <x v="556"/>
    <x v="12"/>
    <x v="296"/>
    <x v="0"/>
    <n v="58906.442448979615"/>
    <s v="New York"/>
    <s v="(943) 476-4892"/>
    <s v="4695 Lake Ave"/>
  </r>
  <r>
    <x v="625"/>
    <s v="Linda Smith"/>
    <n v="19"/>
    <x v="0"/>
    <x v="0"/>
    <s v="lindasmith@demo.net"/>
    <x v="1"/>
    <x v="11"/>
    <x v="8"/>
    <n v="3.9"/>
    <x v="0"/>
    <n v="91539"/>
    <n v="113657.81142857143"/>
    <s v="Very High Income"/>
    <x v="557"/>
    <x v="15"/>
    <x v="297"/>
    <x v="3"/>
    <n v="117707.81142857143"/>
    <s v="Phoenix"/>
    <s v="(953) 594-3882"/>
    <s v="9380 Cedar Blvd"/>
  </r>
  <r>
    <x v="626"/>
    <s v="Susan Anderson"/>
    <n v="49"/>
    <x v="1"/>
    <x v="0"/>
    <s v="susananderson@demo.net"/>
    <x v="9"/>
    <x v="14"/>
    <x v="10"/>
    <n v="3.05"/>
    <x v="2"/>
    <n v="3264"/>
    <n v="15000"/>
    <s v="Low Income"/>
    <x v="558"/>
    <x v="21"/>
    <x v="298"/>
    <x v="3"/>
    <n v="15012.5"/>
    <s v="San Antonio"/>
    <s v="(892) 148-3036"/>
    <s v="5233 Maple Rd, Apt 684"/>
  </r>
  <r>
    <x v="627"/>
    <s v="Linda Jones"/>
    <n v="37"/>
    <x v="1"/>
    <x v="2"/>
    <s v="Review Email"/>
    <x v="6"/>
    <x v="4"/>
    <x v="8"/>
    <n v="4.8"/>
    <x v="1"/>
    <n v="44545"/>
    <n v="83780.963265306127"/>
    <s v="High Income"/>
    <x v="559"/>
    <x v="1"/>
    <x v="299"/>
    <x v="1"/>
    <n v="99980.963265306127"/>
    <s v="Philadelphia"/>
    <s v="(497) 392-6230"/>
    <s v="8699 Pine Dr, Apt 459"/>
  </r>
  <r>
    <x v="628"/>
    <s v="Jane Miller"/>
    <n v="40"/>
    <x v="1"/>
    <x v="2"/>
    <s v="janemiller@test.com"/>
    <x v="8"/>
    <x v="21"/>
    <x v="7"/>
    <n v="1.7"/>
    <x v="4"/>
    <n v="104135"/>
    <n v="24567.35918367347"/>
    <s v="Low Income"/>
    <x v="560"/>
    <x v="2"/>
    <x v="2"/>
    <x v="2"/>
    <n v="24567.35918367347"/>
    <s v="San Jose"/>
    <s v="(283) 003-5653"/>
    <s v="Adress not provided"/>
  </r>
  <r>
    <x v="629"/>
    <s v="Alice Smith"/>
    <n v="28"/>
    <x v="0"/>
    <x v="0"/>
    <s v="alicesmith@sample.org"/>
    <x v="4"/>
    <x v="12"/>
    <x v="6"/>
    <n v="3.05"/>
    <x v="2"/>
    <n v="136509"/>
    <n v="103663.26306122445"/>
    <s v="High Income"/>
    <x v="561"/>
    <x v="21"/>
    <x v="300"/>
    <x v="3"/>
    <n v="103675.76306122445"/>
    <s v="San Diego"/>
    <s v="(402) 206-3345"/>
    <s v="8594 Hill Dr"/>
  </r>
  <r>
    <x v="630"/>
    <s v="James Wilson"/>
    <n v="37"/>
    <x v="1"/>
    <x v="0"/>
    <s v="jameswilson@demo.net"/>
    <x v="9"/>
    <x v="4"/>
    <x v="3"/>
    <n v="3.5"/>
    <x v="0"/>
    <n v="55463"/>
    <n v="55463"/>
    <s v="Medium Income"/>
    <x v="562"/>
    <x v="5"/>
    <x v="301"/>
    <x v="3"/>
    <n v="56713"/>
    <s v="New York"/>
    <s v="(542) 130-2808"/>
    <s v="2861 Oak Rd"/>
  </r>
  <r>
    <x v="631"/>
    <s v="Robert Taylor"/>
    <n v="56"/>
    <x v="2"/>
    <x v="0"/>
    <s v="roberttaylor@example.com"/>
    <x v="0"/>
    <x v="4"/>
    <x v="0"/>
    <n v="2"/>
    <x v="3"/>
    <n v="129174"/>
    <n v="42179.265306122448"/>
    <s v="Low Income"/>
    <x v="563"/>
    <x v="2"/>
    <x v="2"/>
    <x v="2"/>
    <n v="42179.265306122448"/>
    <s v="Philadelphia"/>
    <s v="(779) 515-2029"/>
    <s v="1649 Maple Blvd"/>
  </r>
  <r>
    <x v="632"/>
    <s v="Mike Davis"/>
    <n v="50"/>
    <x v="1"/>
    <x v="2"/>
    <s v="mikedavis@sample.org"/>
    <x v="6"/>
    <x v="13"/>
    <x v="7"/>
    <n v="4.5999999999999996"/>
    <x v="1"/>
    <n v="66390"/>
    <n v="114678.56326530613"/>
    <s v="Very High Income"/>
    <x v="564"/>
    <x v="6"/>
    <x v="302"/>
    <x v="4"/>
    <n v="127478.56326530612"/>
    <s v="Dallas"/>
    <s v="(857) 010-3806"/>
    <s v="4682 Hill Ave"/>
  </r>
  <r>
    <x v="633"/>
    <s v="Susan Smith"/>
    <n v="35"/>
    <x v="1"/>
    <x v="0"/>
    <s v="susansmith@sample.org"/>
    <x v="5"/>
    <x v="9"/>
    <x v="2"/>
    <n v="3.7"/>
    <x v="0"/>
    <n v="61186"/>
    <n v="68378.476734693875"/>
    <s v="Medium Income"/>
    <x v="565"/>
    <x v="18"/>
    <x v="303"/>
    <x v="3"/>
    <n v="70828.476734693875"/>
    <s v="Los Angeles"/>
    <s v="(459) 621-4531"/>
    <s v="1697 Elm Ln, Apt 57"/>
  </r>
  <r>
    <x v="634"/>
    <s v="Bob Johnson"/>
    <n v="53"/>
    <x v="1"/>
    <x v="0"/>
    <s v="Review Email"/>
    <x v="7"/>
    <x v="9"/>
    <x v="9"/>
    <n v="1.6"/>
    <x v="4"/>
    <n v="57397"/>
    <n v="15000"/>
    <s v="Low Income"/>
    <x v="566"/>
    <x v="2"/>
    <x v="2"/>
    <x v="2"/>
    <n v="15000"/>
    <s v="Phoenix"/>
    <s v="(875) 370-7842"/>
    <s v="3378 Elm St"/>
  </r>
  <r>
    <x v="635"/>
    <s v="Maria Smith"/>
    <n v="39"/>
    <x v="1"/>
    <x v="0"/>
    <s v="mariasmith@sample.org"/>
    <x v="5"/>
    <x v="3"/>
    <x v="5"/>
    <n v="1.9"/>
    <x v="4"/>
    <n v="90395"/>
    <n v="26638.853061224487"/>
    <s v="Low Income"/>
    <x v="567"/>
    <x v="2"/>
    <x v="2"/>
    <x v="2"/>
    <n v="26638.853061224487"/>
    <s v="New York"/>
    <s v="(225) 663-8999"/>
    <s v="1928 View Blvd"/>
  </r>
  <r>
    <x v="636"/>
    <s v="Patricia Wilson"/>
    <n v="22"/>
    <x v="0"/>
    <x v="1"/>
    <s v="patriciawilson@demo.net"/>
    <x v="3"/>
    <x v="8"/>
    <x v="2"/>
    <n v="2.9"/>
    <x v="3"/>
    <n v="89447"/>
    <n v="61408.103673469377"/>
    <s v="Medium Income"/>
    <x v="568"/>
    <x v="2"/>
    <x v="2"/>
    <x v="2"/>
    <n v="61408.103673469377"/>
    <s v="Dallas"/>
    <s v="(250) 494-3751"/>
    <s v="1544 Lake Ln"/>
  </r>
  <r>
    <x v="637"/>
    <s v="Jane Taylor"/>
    <n v="35"/>
    <x v="1"/>
    <x v="2"/>
    <s v="janetaylor@sample.org"/>
    <x v="3"/>
    <x v="0"/>
    <x v="0"/>
    <n v="3.2"/>
    <x v="2"/>
    <n v="110272"/>
    <n v="92178.390204081647"/>
    <s v="High Income"/>
    <x v="569"/>
    <x v="19"/>
    <x v="304"/>
    <x v="3"/>
    <n v="92378.390204081647"/>
    <s v="San Diego"/>
    <s v="(302) 455-5651"/>
    <s v="768 Oak Blvd, Apt 330"/>
  </r>
  <r>
    <x v="638"/>
    <s v="Bob Thomas"/>
    <n v="43"/>
    <x v="1"/>
    <x v="0"/>
    <s v="bobthomas@sample.org"/>
    <x v="5"/>
    <x v="0"/>
    <x v="10"/>
    <n v="4.5"/>
    <x v="1"/>
    <n v="91954"/>
    <n v="152005.59183673473"/>
    <s v="Very High Income"/>
    <x v="570"/>
    <x v="17"/>
    <x v="305"/>
    <x v="4"/>
    <n v="163255.59183673473"/>
    <s v="Dallas"/>
    <s v="(468) 214-1067"/>
    <s v="739 Hill Ave"/>
  </r>
  <r>
    <x v="639"/>
    <s v="Linda Davis"/>
    <n v="20"/>
    <x v="0"/>
    <x v="3"/>
    <s v="Review Email"/>
    <x v="3"/>
    <x v="12"/>
    <x v="4"/>
    <n v="3"/>
    <x v="2"/>
    <n v="46140"/>
    <n v="33898.775510204076"/>
    <s v="Low Income"/>
    <x v="571"/>
    <x v="2"/>
    <x v="2"/>
    <x v="2"/>
    <n v="33898.775510204076"/>
    <s v="Houston"/>
    <s v="Not Specified"/>
    <s v="6112 Maple Ave"/>
  </r>
  <r>
    <x v="640"/>
    <s v="Sara Jones"/>
    <n v="40"/>
    <x v="1"/>
    <x v="3"/>
    <s v="Review Email"/>
    <x v="0"/>
    <x v="5"/>
    <x v="5"/>
    <n v="3.6"/>
    <x v="0"/>
    <n v="49027"/>
    <n v="51868.564897959193"/>
    <s v="Medium Income"/>
    <x v="572"/>
    <x v="8"/>
    <x v="306"/>
    <x v="3"/>
    <n v="53668.564897959193"/>
    <s v="Phoenix"/>
    <s v="(997) 397-4926"/>
    <s v="7529 Lake Blvd"/>
  </r>
  <r>
    <x v="641"/>
    <s v="Sara Jones"/>
    <n v="23"/>
    <x v="0"/>
    <x v="3"/>
    <s v="sarajones@demo.net"/>
    <x v="9"/>
    <x v="1"/>
    <x v="7"/>
    <n v="3.4"/>
    <x v="2"/>
    <n v="66979"/>
    <n v="63206.305306122449"/>
    <s v="Medium Income"/>
    <x v="573"/>
    <x v="16"/>
    <x v="307"/>
    <x v="3"/>
    <n v="64006.305306122449"/>
    <s v="Philadelphia"/>
    <s v="(444) 024-8735"/>
    <s v="5312 Maple Ave, Apt 403"/>
  </r>
  <r>
    <x v="642"/>
    <s v="Susan Williams"/>
    <n v="59"/>
    <x v="2"/>
    <x v="0"/>
    <s v="Review Email"/>
    <x v="7"/>
    <x v="14"/>
    <x v="0"/>
    <n v="1.3"/>
    <x v="4"/>
    <n v="38765"/>
    <n v="15000"/>
    <s v="Low Income"/>
    <x v="574"/>
    <x v="2"/>
    <x v="2"/>
    <x v="2"/>
    <n v="15000"/>
    <s v="Phoenix"/>
    <s v="(645) 763-5954"/>
    <s v="581 Hill Dr"/>
  </r>
  <r>
    <x v="643"/>
    <s v="Susan Miller"/>
    <n v="33"/>
    <x v="1"/>
    <x v="1"/>
    <s v="susanmiller@sample.org"/>
    <x v="6"/>
    <x v="11"/>
    <x v="3"/>
    <n v="1.1000000000000001"/>
    <x v="4"/>
    <n v="91667"/>
    <n v="15000"/>
    <s v="Low Income"/>
    <x v="575"/>
    <x v="2"/>
    <x v="2"/>
    <x v="2"/>
    <n v="15000"/>
    <s v="Phoenix"/>
    <s v="(657) 458-2219"/>
    <s v="5653 Maple Rd"/>
  </r>
  <r>
    <x v="644"/>
    <s v="Mike Moore"/>
    <n v="25"/>
    <x v="0"/>
    <x v="3"/>
    <s v="mikemoore@sample.org"/>
    <x v="1"/>
    <x v="9"/>
    <x v="0"/>
    <n v="4.7"/>
    <x v="1"/>
    <n v="136250"/>
    <n v="245694.89795918373"/>
    <s v="Very High Income"/>
    <x v="576"/>
    <x v="7"/>
    <x v="308"/>
    <x v="4"/>
    <n v="260144.89795918373"/>
    <s v="Chicago"/>
    <s v="(806) 442-8743"/>
    <s v="4430 Pine Ave"/>
  </r>
  <r>
    <x v="645"/>
    <s v="Linda Brown"/>
    <n v="53"/>
    <x v="1"/>
    <x v="2"/>
    <s v="lindabrown@example.com"/>
    <x v="4"/>
    <x v="12"/>
    <x v="4"/>
    <n v="3.2"/>
    <x v="2"/>
    <n v="91619"/>
    <n v="76586.004897959196"/>
    <s v="Medium Income"/>
    <x v="577"/>
    <x v="19"/>
    <x v="309"/>
    <x v="3"/>
    <n v="76786.004897959196"/>
    <s v="San Antonio"/>
    <s v="(738) 003-5941"/>
    <s v="6832 Lake Blvd"/>
  </r>
  <r>
    <x v="646"/>
    <s v="Robert Davis"/>
    <n v="39"/>
    <x v="1"/>
    <x v="1"/>
    <s v="robertdavis@sample.org"/>
    <x v="9"/>
    <x v="11"/>
    <x v="7"/>
    <n v="2.2999999999999998"/>
    <x v="3"/>
    <n v="82554"/>
    <n v="35649.849795918366"/>
    <s v="Low Income"/>
    <x v="578"/>
    <x v="2"/>
    <x v="2"/>
    <x v="2"/>
    <n v="35649.849795918366"/>
    <s v="Philadelphia"/>
    <s v="(429) 882-1503"/>
    <s v="3651 Cedar St"/>
  </r>
  <r>
    <x v="647"/>
    <s v="Patricia Jones"/>
    <n v="31"/>
    <x v="1"/>
    <x v="0"/>
    <s v="patriciajones@sample.org"/>
    <x v="7"/>
    <x v="8"/>
    <x v="9"/>
    <n v="3.2"/>
    <x v="2"/>
    <n v="93201"/>
    <n v="77908.42775510205"/>
    <s v="Medium Income"/>
    <x v="579"/>
    <x v="19"/>
    <x v="310"/>
    <x v="3"/>
    <n v="78108.42775510205"/>
    <s v="San Jose"/>
    <s v="(324) 725-2532"/>
    <s v="4866 Pine Dr"/>
  </r>
  <r>
    <x v="648"/>
    <s v="Maria Anderson"/>
    <n v="54"/>
    <x v="1"/>
    <x v="1"/>
    <s v="mariaanderson@test.com"/>
    <x v="5"/>
    <x v="5"/>
    <x v="7"/>
    <n v="2.7"/>
    <x v="3"/>
    <n v="37875"/>
    <n v="22539.489795918369"/>
    <s v="Low Income"/>
    <x v="580"/>
    <x v="2"/>
    <x v="2"/>
    <x v="2"/>
    <n v="22539.489795918369"/>
    <s v="San Antonio"/>
    <s v="(373) 207-3627"/>
    <s v="9418 Oak Dr"/>
  </r>
  <r>
    <x v="649"/>
    <s v="Robert Wilson"/>
    <n v="62"/>
    <x v="2"/>
    <x v="2"/>
    <s v="Review Email"/>
    <x v="1"/>
    <x v="9"/>
    <x v="7"/>
    <n v="2.9"/>
    <x v="3"/>
    <n v="63514"/>
    <n v="43604.305306122442"/>
    <s v="Low Income"/>
    <x v="581"/>
    <x v="2"/>
    <x v="2"/>
    <x v="2"/>
    <n v="43604.305306122442"/>
    <s v="Phoenix"/>
    <s v="(666) 501-6936"/>
    <s v="5184 Hill Ln, Apt 430"/>
  </r>
  <r>
    <x v="650"/>
    <s v="David Williams"/>
    <n v="38"/>
    <x v="1"/>
    <x v="2"/>
    <s v="davidwilliams@test.com"/>
    <x v="2"/>
    <x v="10"/>
    <x v="1"/>
    <n v="2.9"/>
    <x v="3"/>
    <n v="62889"/>
    <n v="43175.22367346938"/>
    <s v="Low Income"/>
    <x v="582"/>
    <x v="2"/>
    <x v="2"/>
    <x v="2"/>
    <n v="43175.22367346938"/>
    <s v="Dallas"/>
    <s v="(769) 309-1067"/>
    <s v="1542 Elm Blvd"/>
  </r>
  <r>
    <x v="651"/>
    <s v="Linda Johnson"/>
    <n v="65"/>
    <x v="2"/>
    <x v="2"/>
    <s v="Review Email"/>
    <x v="7"/>
    <x v="14"/>
    <x v="5"/>
    <n v="4.8"/>
    <x v="1"/>
    <n v="56464"/>
    <n v="106198.41306122449"/>
    <s v="High Income"/>
    <x v="583"/>
    <x v="1"/>
    <x v="311"/>
    <x v="1"/>
    <n v="122398.41306122449"/>
    <s v="Los Angeles"/>
    <s v="(601) 566-1562"/>
    <s v="4192 View Ave"/>
  </r>
  <r>
    <x v="652"/>
    <s v="Mike Thomas"/>
    <n v="55"/>
    <x v="2"/>
    <x v="3"/>
    <s v="Review Email"/>
    <x v="6"/>
    <x v="14"/>
    <x v="8"/>
    <n v="4.2"/>
    <x v="0"/>
    <n v="96286"/>
    <n v="138651.84"/>
    <s v="Very High Income"/>
    <x v="584"/>
    <x v="3"/>
    <x v="312"/>
    <x v="0"/>
    <n v="145851.84"/>
    <s v="New York"/>
    <s v="(255) 819-9479"/>
    <s v="5176 Hill Rd"/>
  </r>
  <r>
    <x v="653"/>
    <s v="Linda Brown"/>
    <n v="28"/>
    <x v="0"/>
    <x v="0"/>
    <s v="lindabrown@example.com"/>
    <x v="8"/>
    <x v="0"/>
    <x v="10"/>
    <n v="1.2"/>
    <x v="4"/>
    <n v="131876"/>
    <n v="15502.158367346939"/>
    <s v="Low Income"/>
    <x v="585"/>
    <x v="2"/>
    <x v="2"/>
    <x v="2"/>
    <n v="15502.158367346939"/>
    <s v="Chicago"/>
    <s v="(858) 098-7983"/>
    <s v="6096 Maple Dr"/>
  </r>
  <r>
    <x v="654"/>
    <s v="Jane Johnson"/>
    <n v="41"/>
    <x v="1"/>
    <x v="2"/>
    <s v="janejohnson@example.com"/>
    <x v="3"/>
    <x v="6"/>
    <x v="8"/>
    <n v="1.4"/>
    <x v="4"/>
    <n v="91749"/>
    <n v="15000"/>
    <s v="Low Income"/>
    <x v="586"/>
    <x v="2"/>
    <x v="2"/>
    <x v="2"/>
    <n v="15000"/>
    <s v="San Jose"/>
    <s v="(278) 607-5907"/>
    <s v="8338 Elm St"/>
  </r>
  <r>
    <x v="655"/>
    <s v="Susan Brown"/>
    <n v="25"/>
    <x v="0"/>
    <x v="3"/>
    <s v="Review Email"/>
    <x v="0"/>
    <x v="4"/>
    <x v="5"/>
    <n v="3.8"/>
    <x v="0"/>
    <n v="73580"/>
    <n v="86734.302040816314"/>
    <s v="High Income"/>
    <x v="587"/>
    <x v="4"/>
    <x v="313"/>
    <x v="3"/>
    <n v="89934.302040816314"/>
    <s v="San Antonio"/>
    <s v="(479) 316-5850"/>
    <s v="680 View Ave, Apt 401"/>
  </r>
  <r>
    <x v="656"/>
    <s v="John Davis"/>
    <n v="22"/>
    <x v="0"/>
    <x v="0"/>
    <s v="johndavis@demo.net"/>
    <x v="6"/>
    <x v="1"/>
    <x v="0"/>
    <n v="4.7"/>
    <x v="1"/>
    <n v="80092"/>
    <n v="144427.12489795921"/>
    <s v="Very High Income"/>
    <x v="588"/>
    <x v="7"/>
    <x v="314"/>
    <x v="4"/>
    <n v="158877.12489795921"/>
    <s v="Los Angeles"/>
    <s v="(574) 733-9064"/>
    <s v="2644 Lake Dr"/>
  </r>
  <r>
    <x v="657"/>
    <s v="Karen Johnson"/>
    <n v="43"/>
    <x v="1"/>
    <x v="2"/>
    <s v="karenjohnson@test.com"/>
    <x v="3"/>
    <x v="0"/>
    <x v="5"/>
    <n v="2.5"/>
    <x v="3"/>
    <n v="34768"/>
    <n v="17738.775510204083"/>
    <s v="Low Income"/>
    <x v="589"/>
    <x v="2"/>
    <x v="2"/>
    <x v="2"/>
    <n v="17738.775510204083"/>
    <s v="Phoenix"/>
    <s v="Not Specified"/>
    <s v="3044 Maple Blvd"/>
  </r>
  <r>
    <x v="658"/>
    <s v="Patricia Jones"/>
    <n v="57"/>
    <x v="2"/>
    <x v="0"/>
    <s v="patriciajones@example.com"/>
    <x v="0"/>
    <x v="4"/>
    <x v="0"/>
    <n v="4.0999999999999996"/>
    <x v="0"/>
    <n v="58607"/>
    <n v="80423.156734693854"/>
    <s v="High Income"/>
    <x v="3"/>
    <x v="0"/>
    <x v="315"/>
    <x v="0"/>
    <n v="86473.156734693854"/>
    <s v="San Jose"/>
    <s v="(953) 864-6213"/>
    <s v="8313 Maple Blvd, Apt 77"/>
  </r>
  <r>
    <x v="659"/>
    <s v="Mike Smith"/>
    <n v="41"/>
    <x v="1"/>
    <x v="2"/>
    <s v="mikesmith@demo.net"/>
    <x v="7"/>
    <x v="10"/>
    <x v="5"/>
    <n v="2.1"/>
    <x v="3"/>
    <n v="145774"/>
    <n v="52478.64"/>
    <s v="Medium Income"/>
    <x v="590"/>
    <x v="2"/>
    <x v="2"/>
    <x v="2"/>
    <n v="52478.64"/>
    <s v="New York"/>
    <s v="(784) 573-5875"/>
    <s v="2119 Hill Ave, Apt 171"/>
  </r>
  <r>
    <x v="660"/>
    <s v="Alice Miller"/>
    <n v="32"/>
    <x v="1"/>
    <x v="0"/>
    <s v="alicemiller@sample.org"/>
    <x v="6"/>
    <x v="12"/>
    <x v="1"/>
    <n v="3.6"/>
    <x v="0"/>
    <n v="72468"/>
    <n v="76668.186122448999"/>
    <s v="Medium Income"/>
    <x v="591"/>
    <x v="8"/>
    <x v="316"/>
    <x v="3"/>
    <n v="78468.186122448999"/>
    <s v="Dallas"/>
    <s v="(458) 205-5507"/>
    <s v="1293 Oak St"/>
  </r>
  <r>
    <x v="661"/>
    <s v="Susan Wilson"/>
    <n v="56"/>
    <x v="2"/>
    <x v="1"/>
    <s v="Review Email"/>
    <x v="2"/>
    <x v="9"/>
    <x v="4"/>
    <n v="4.9000000000000004"/>
    <x v="1"/>
    <n v="72328"/>
    <n v="141762.88000000003"/>
    <s v="Very High Income"/>
    <x v="592"/>
    <x v="13"/>
    <x v="317"/>
    <x v="1"/>
    <n v="159812.88000000003"/>
    <s v="San Diego"/>
    <s v="(875) 553-1707"/>
    <s v="3574 Maple Blvd"/>
  </r>
  <r>
    <x v="662"/>
    <s v="Alice Williams"/>
    <n v="28"/>
    <x v="0"/>
    <x v="2"/>
    <s v="alicewilliams@sample.org"/>
    <x v="1"/>
    <x v="12"/>
    <x v="1"/>
    <n v="4.7"/>
    <x v="1"/>
    <n v="121337"/>
    <n v="218802.80244897964"/>
    <s v="Very High Income"/>
    <x v="316"/>
    <x v="7"/>
    <x v="318"/>
    <x v="4"/>
    <n v="233252.80244897964"/>
    <s v="San Diego"/>
    <s v="(878) 338-6903"/>
    <s v="8291 Oak Blvd"/>
  </r>
  <r>
    <x v="663"/>
    <s v="Jane Thomas"/>
    <n v="29"/>
    <x v="0"/>
    <x v="0"/>
    <s v="janethomas@sample.org"/>
    <x v="0"/>
    <x v="4"/>
    <x v="10"/>
    <n v="4.2"/>
    <x v="0"/>
    <n v="91776"/>
    <n v="132157.44"/>
    <s v="Very High Income"/>
    <x v="593"/>
    <x v="3"/>
    <x v="319"/>
    <x v="0"/>
    <n v="139357.44"/>
    <s v="New York"/>
    <s v="(334) 957-6748"/>
    <s v="6941 Hill Blvd"/>
  </r>
  <r>
    <x v="664"/>
    <s v="Maria Thomas"/>
    <n v="35"/>
    <x v="1"/>
    <x v="0"/>
    <s v="mariathomas@example.com"/>
    <x v="4"/>
    <x v="19"/>
    <x v="8"/>
    <n v="3.4"/>
    <x v="2"/>
    <n v="135340"/>
    <n v="127716.76734693878"/>
    <s v="Very High Income"/>
    <x v="594"/>
    <x v="16"/>
    <x v="320"/>
    <x v="3"/>
    <n v="128516.76734693878"/>
    <s v="San Diego"/>
    <s v="Not Specified"/>
    <s v="9317 Elm Blvd"/>
  </r>
  <r>
    <x v="665"/>
    <s v="Susan Smith"/>
    <n v="58"/>
    <x v="2"/>
    <x v="2"/>
    <s v="susansmith@test.com"/>
    <x v="3"/>
    <x v="5"/>
    <x v="10"/>
    <n v="4.8"/>
    <x v="1"/>
    <n v="113476"/>
    <n v="213427.51346938778"/>
    <s v="Very High Income"/>
    <x v="595"/>
    <x v="1"/>
    <x v="321"/>
    <x v="1"/>
    <n v="229627.51346938778"/>
    <s v="Philadelphia"/>
    <s v="(874) 697-6347"/>
    <s v="5516 Lake Ave, Apt 177"/>
  </r>
  <r>
    <x v="666"/>
    <s v="Jane Taylor"/>
    <n v="53"/>
    <x v="1"/>
    <x v="1"/>
    <s v="janetaylor@demo.net"/>
    <x v="9"/>
    <x v="11"/>
    <x v="4"/>
    <n v="4.5999999999999996"/>
    <x v="1"/>
    <n v="96093"/>
    <n v="165985.9493877551"/>
    <s v="Very High Income"/>
    <x v="596"/>
    <x v="6"/>
    <x v="322"/>
    <x v="4"/>
    <n v="178785.9493877551"/>
    <s v="Chicago"/>
    <s v="(295) 478-7946"/>
    <s v="Adress not provided"/>
  </r>
  <r>
    <x v="667"/>
    <s v="Karen Brown"/>
    <n v="30"/>
    <x v="0"/>
    <x v="2"/>
    <s v="Review Email"/>
    <x v="6"/>
    <x v="11"/>
    <x v="7"/>
    <n v="4.8"/>
    <x v="1"/>
    <n v="78121"/>
    <n v="146931.25224489797"/>
    <s v="Very High Income"/>
    <x v="3"/>
    <x v="1"/>
    <x v="323"/>
    <x v="1"/>
    <n v="163131.25224489797"/>
    <s v="Chicago"/>
    <s v="(597) 689-9039"/>
    <s v="4149 Hill Ave"/>
  </r>
  <r>
    <x v="668"/>
    <s v="Jane Williams"/>
    <n v="55"/>
    <x v="2"/>
    <x v="2"/>
    <s v="janewilliams@example.com"/>
    <x v="0"/>
    <x v="0"/>
    <x v="0"/>
    <n v="3.4"/>
    <x v="2"/>
    <n v="124182"/>
    <n v="117187.2587755102"/>
    <s v="Very High Income"/>
    <x v="597"/>
    <x v="16"/>
    <x v="324"/>
    <x v="3"/>
    <n v="117987.2587755102"/>
    <s v="San Jose"/>
    <s v="(809) 789-9231"/>
    <s v="5134 Oak Dr, Apt 162"/>
  </r>
  <r>
    <x v="669"/>
    <s v="Jane Williams"/>
    <n v="38"/>
    <x v="1"/>
    <x v="1"/>
    <s v="janewilliams@test.com"/>
    <x v="6"/>
    <x v="9"/>
    <x v="9"/>
    <n v="3"/>
    <x v="2"/>
    <n v="119333"/>
    <n v="87673.224489795903"/>
    <s v="High Income"/>
    <x v="598"/>
    <x v="2"/>
    <x v="2"/>
    <x v="2"/>
    <n v="87673.224489795903"/>
    <s v="New York"/>
    <s v="(282) 487-2563"/>
    <s v="4872 Oak Ln"/>
  </r>
  <r>
    <x v="670"/>
    <s v="Mike Moore"/>
    <n v="48"/>
    <x v="1"/>
    <x v="0"/>
    <s v="mikemoore@sample.org"/>
    <x v="8"/>
    <x v="6"/>
    <x v="1"/>
    <n v="1.9"/>
    <x v="4"/>
    <n v="90254"/>
    <n v="26597.301224489795"/>
    <s v="Low Income"/>
    <x v="599"/>
    <x v="2"/>
    <x v="2"/>
    <x v="2"/>
    <n v="26597.301224489795"/>
    <s v="Philadelphia"/>
    <s v="(691) 256-7802"/>
    <s v="2939 View Rd, Apt 218"/>
  </r>
  <r>
    <x v="671"/>
    <s v="James Brown"/>
    <n v="60"/>
    <x v="2"/>
    <x v="0"/>
    <s v="jamesbrown@demo.net"/>
    <x v="6"/>
    <x v="10"/>
    <x v="2"/>
    <n v="1.3"/>
    <x v="4"/>
    <n v="135110"/>
    <n v="18639.66530612245"/>
    <s v="Low Income"/>
    <x v="600"/>
    <x v="2"/>
    <x v="2"/>
    <x v="2"/>
    <n v="18639.66530612245"/>
    <s v="Chicago"/>
    <s v="(322) 847-3905"/>
    <s v="9524 Maple Ln, Apt 187"/>
  </r>
  <r>
    <x v="672"/>
    <s v="Bob Taylor"/>
    <n v="61"/>
    <x v="2"/>
    <x v="2"/>
    <s v="bobtaylor@test.com"/>
    <x v="7"/>
    <x v="11"/>
    <x v="0"/>
    <n v="2.8"/>
    <x v="3"/>
    <n v="109372"/>
    <n v="69998.079999999987"/>
    <s v="Medium Income"/>
    <x v="601"/>
    <x v="2"/>
    <x v="2"/>
    <x v="2"/>
    <n v="69998.079999999987"/>
    <s v="Chicago"/>
    <s v="Not Specified"/>
    <s v="6261 Cedar Dr"/>
  </r>
  <r>
    <x v="673"/>
    <s v="Alice Anderson"/>
    <n v="20"/>
    <x v="0"/>
    <x v="1"/>
    <s v="aliceanderson@demo.net"/>
    <x v="3"/>
    <x v="6"/>
    <x v="1"/>
    <n v="1.8"/>
    <x v="4"/>
    <n v="88682"/>
    <n v="23455.484081632658"/>
    <s v="Low Income"/>
    <x v="602"/>
    <x v="2"/>
    <x v="2"/>
    <x v="2"/>
    <n v="23455.484081632658"/>
    <s v="Los Angeles"/>
    <s v="(474) 357-9925"/>
    <s v="6351 Maple St"/>
  </r>
  <r>
    <x v="674"/>
    <s v="Linda Smith"/>
    <n v="52"/>
    <x v="1"/>
    <x v="0"/>
    <s v="lindasmith@sample.org"/>
    <x v="1"/>
    <x v="3"/>
    <x v="1"/>
    <n v="1.1000000000000001"/>
    <x v="4"/>
    <n v="100645"/>
    <n v="15000"/>
    <s v="Low Income"/>
    <x v="603"/>
    <x v="2"/>
    <x v="2"/>
    <x v="2"/>
    <n v="15000"/>
    <s v="Philadelphia"/>
    <s v="(459) 233-3211"/>
    <s v="4054 Cedar Ave, Apt 126"/>
  </r>
  <r>
    <x v="675"/>
    <s v="Sara Thomas"/>
    <n v="24"/>
    <x v="0"/>
    <x v="2"/>
    <s v="Review Email"/>
    <x v="6"/>
    <x v="17"/>
    <x v="8"/>
    <n v="1.6"/>
    <x v="4"/>
    <n v="127003"/>
    <n v="26541.03510204082"/>
    <s v="Low Income"/>
    <x v="604"/>
    <x v="2"/>
    <x v="2"/>
    <x v="2"/>
    <n v="26541.03510204082"/>
    <s v="Phoenix"/>
    <s v="Not Specified"/>
    <s v="4025 View Ln"/>
  </r>
  <r>
    <x v="676"/>
    <s v="Sara Miller"/>
    <n v="55"/>
    <x v="2"/>
    <x v="3"/>
    <s v="saramiller@demo.net"/>
    <x v="8"/>
    <x v="4"/>
    <x v="3"/>
    <n v="4"/>
    <x v="0"/>
    <n v="41656"/>
    <n v="54407.836734693876"/>
    <s v="Medium Income"/>
    <x v="605"/>
    <x v="20"/>
    <x v="325"/>
    <x v="3"/>
    <n v="59407.836734693876"/>
    <s v="Dallas"/>
    <s v="(399) 223-9259"/>
    <s v="2728 Maple Dr"/>
  </r>
  <r>
    <x v="677"/>
    <s v="Jane Anderson"/>
    <n v="42"/>
    <x v="1"/>
    <x v="0"/>
    <s v="janeanderson@demo.net"/>
    <x v="6"/>
    <x v="10"/>
    <x v="3"/>
    <n v="4.5"/>
    <x v="1"/>
    <n v="33085"/>
    <n v="54691.530612244904"/>
    <s v="Medium Income"/>
    <x v="606"/>
    <x v="17"/>
    <x v="326"/>
    <x v="4"/>
    <n v="65941.530612244911"/>
    <s v="Phoenix"/>
    <s v="(330) 114-8018"/>
    <s v="1209 Hill Blvd, Apt 415"/>
  </r>
  <r>
    <x v="678"/>
    <s v="Alice Miller"/>
    <n v="41"/>
    <x v="1"/>
    <x v="2"/>
    <s v="alicemiller@sample.org"/>
    <x v="6"/>
    <x v="3"/>
    <x v="6"/>
    <n v="3"/>
    <x v="2"/>
    <n v="116504"/>
    <n v="85594.775510204068"/>
    <s v="High Income"/>
    <x v="607"/>
    <x v="2"/>
    <x v="2"/>
    <x v="2"/>
    <n v="85594.775510204068"/>
    <s v="Los Angeles"/>
    <s v="(284) 617-2124"/>
    <s v="7897 Hill Rd"/>
  </r>
  <r>
    <x v="679"/>
    <s v="Alice Anderson"/>
    <n v="49"/>
    <x v="1"/>
    <x v="2"/>
    <s v="Review Email"/>
    <x v="2"/>
    <x v="21"/>
    <x v="0"/>
    <n v="4.3"/>
    <x v="1"/>
    <n v="139844"/>
    <n v="211078.82122448974"/>
    <s v="Very High Income"/>
    <x v="3"/>
    <x v="9"/>
    <x v="327"/>
    <x v="0"/>
    <n v="219528.82122448974"/>
    <s v="San Diego"/>
    <s v="(392) 988-7211"/>
    <s v="7589 Maple Dr, Apt 500"/>
  </r>
  <r>
    <x v="680"/>
    <s v="Bob Williams"/>
    <n v="24"/>
    <x v="0"/>
    <x v="2"/>
    <s v="bobwilliams@example.com"/>
    <x v="1"/>
    <x v="2"/>
    <x v="2"/>
    <n v="4"/>
    <x v="0"/>
    <n v="86529"/>
    <n v="113017.46938775509"/>
    <s v="Very High Income"/>
    <x v="608"/>
    <x v="20"/>
    <x v="328"/>
    <x v="3"/>
    <n v="118017.46938775509"/>
    <s v="San Jose"/>
    <s v="(854) 635-0470"/>
    <s v="6644 Oak Ln"/>
  </r>
  <r>
    <x v="681"/>
    <s v="Alice Brown"/>
    <n v="63"/>
    <x v="2"/>
    <x v="0"/>
    <s v="alicebrown@sample.org"/>
    <x v="7"/>
    <x v="6"/>
    <x v="7"/>
    <n v="3.5"/>
    <x v="0"/>
    <n v="31347"/>
    <n v="31347"/>
    <s v="Low Income"/>
    <x v="69"/>
    <x v="5"/>
    <x v="329"/>
    <x v="3"/>
    <n v="32597"/>
    <s v="Dallas"/>
    <s v="(910) 030-0289"/>
    <s v="45 Pine Dr"/>
  </r>
  <r>
    <x v="682"/>
    <s v="Mike Brown"/>
    <n v="41"/>
    <x v="1"/>
    <x v="0"/>
    <s v="mikebrown@demo.net"/>
    <x v="6"/>
    <x v="11"/>
    <x v="4"/>
    <n v="3.4"/>
    <x v="2"/>
    <n v="53363"/>
    <n v="50357.247346938777"/>
    <s v="Medium Income"/>
    <x v="3"/>
    <x v="16"/>
    <x v="330"/>
    <x v="3"/>
    <n v="51157.247346938777"/>
    <s v="Houston"/>
    <s v="(905) 832-0052"/>
    <s v="4659 Hill Dr"/>
  </r>
  <r>
    <x v="683"/>
    <s v="Maria Davis"/>
    <n v="39"/>
    <x v="1"/>
    <x v="2"/>
    <s v="mariadavis@demo.net"/>
    <x v="9"/>
    <x v="6"/>
    <x v="3"/>
    <n v="4.2"/>
    <x v="0"/>
    <n v="143464"/>
    <n v="206588.16"/>
    <s v="Very High Income"/>
    <x v="609"/>
    <x v="3"/>
    <x v="331"/>
    <x v="0"/>
    <n v="213788.16"/>
    <s v="Los Angeles"/>
    <s v="(583) 495-5053"/>
    <s v="2390 Elm Rd"/>
  </r>
  <r>
    <x v="684"/>
    <s v="Karen Miller"/>
    <n v="47"/>
    <x v="1"/>
    <x v="0"/>
    <s v="karenmiller@demo.net"/>
    <x v="6"/>
    <x v="3"/>
    <x v="0"/>
    <n v="1.3"/>
    <x v="4"/>
    <n v="134791"/>
    <n v="18595.656326530614"/>
    <s v="Low Income"/>
    <x v="610"/>
    <x v="2"/>
    <x v="2"/>
    <x v="2"/>
    <n v="18595.656326530614"/>
    <s v="San Jose"/>
    <s v="(546) 825-9092"/>
    <s v="1228 Lake St, Apt 392"/>
  </r>
  <r>
    <x v="685"/>
    <s v="Robert Jones"/>
    <n v="26"/>
    <x v="0"/>
    <x v="2"/>
    <s v="robertjones@demo.net"/>
    <x v="9"/>
    <x v="14"/>
    <x v="5"/>
    <n v="3.2"/>
    <x v="2"/>
    <n v="146076"/>
    <n v="122107.61142857144"/>
    <s v="Very High Income"/>
    <x v="611"/>
    <x v="19"/>
    <x v="332"/>
    <x v="3"/>
    <n v="122307.61142857144"/>
    <s v="New York"/>
    <s v="(484) 780-9036"/>
    <s v="4877 Lake Dr"/>
  </r>
  <r>
    <x v="686"/>
    <s v="Robert Jones"/>
    <n v="31"/>
    <x v="1"/>
    <x v="2"/>
    <s v="robertjones@example.com"/>
    <x v="3"/>
    <x v="8"/>
    <x v="5"/>
    <n v="3.1"/>
    <x v="2"/>
    <n v="66559"/>
    <n v="52214.856326530615"/>
    <s v="Medium Income"/>
    <x v="612"/>
    <x v="14"/>
    <x v="333"/>
    <x v="3"/>
    <n v="52264.856326530615"/>
    <s v="New York"/>
    <s v="(467) 713-1339"/>
    <s v="9285 Pine Rd"/>
  </r>
  <r>
    <x v="687"/>
    <s v="Alice Brown"/>
    <n v="20"/>
    <x v="0"/>
    <x v="0"/>
    <s v="alicebrown@demo.net"/>
    <x v="3"/>
    <x v="3"/>
    <x v="1"/>
    <n v="4"/>
    <x v="0"/>
    <n v="135021"/>
    <n v="176353.95918367346"/>
    <s v="Very High Income"/>
    <x v="613"/>
    <x v="20"/>
    <x v="334"/>
    <x v="3"/>
    <n v="181353.95918367346"/>
    <s v="Dallas"/>
    <s v="(901) 253-7641"/>
    <s v="9024 Elm Ave, Apt 577"/>
  </r>
  <r>
    <x v="688"/>
    <s v="Sara Brown"/>
    <n v="45"/>
    <x v="1"/>
    <x v="0"/>
    <s v="sarabrown@demo.net"/>
    <x v="2"/>
    <x v="10"/>
    <x v="1"/>
    <n v="1.8"/>
    <x v="4"/>
    <n v="94205"/>
    <n v="24916.261224489801"/>
    <s v="Low Income"/>
    <x v="614"/>
    <x v="2"/>
    <x v="2"/>
    <x v="2"/>
    <n v="24916.261224489801"/>
    <s v="Philadelphia"/>
    <s v="(812) 791-2501"/>
    <s v="7749 Oak Blvd, Apt 237"/>
  </r>
  <r>
    <x v="689"/>
    <s v="John Miller"/>
    <n v="31"/>
    <x v="1"/>
    <x v="0"/>
    <s v="johnmiller@sample.org"/>
    <x v="8"/>
    <x v="8"/>
    <x v="2"/>
    <n v="2.6"/>
    <x v="3"/>
    <n v="36978"/>
    <n v="20405.818775510208"/>
    <s v="Low Income"/>
    <x v="615"/>
    <x v="2"/>
    <x v="2"/>
    <x v="2"/>
    <n v="20405.818775510208"/>
    <s v="Los Angeles"/>
    <s v="(869) 286-6364"/>
    <s v="Adress not provided"/>
  </r>
  <r>
    <x v="690"/>
    <s v="David Thomas"/>
    <n v="33"/>
    <x v="1"/>
    <x v="2"/>
    <s v="Review Email"/>
    <x v="1"/>
    <x v="16"/>
    <x v="9"/>
    <n v="1.7"/>
    <x v="4"/>
    <n v="146644"/>
    <n v="34596.01306122449"/>
    <s v="Low Income"/>
    <x v="616"/>
    <x v="2"/>
    <x v="2"/>
    <x v="2"/>
    <n v="34596.01306122449"/>
    <s v="Los Angeles"/>
    <s v="(636) 638-3634"/>
    <s v="7741 Elm Dr, Apt 151"/>
  </r>
  <r>
    <x v="691"/>
    <s v="Mike Johnson"/>
    <n v="40"/>
    <x v="1"/>
    <x v="2"/>
    <s v="mikejohnson@demo.net"/>
    <x v="1"/>
    <x v="11"/>
    <x v="7"/>
    <n v="3.4"/>
    <x v="2"/>
    <n v="40163"/>
    <n v="37900.757551020404"/>
    <s v="Low Income"/>
    <x v="617"/>
    <x v="16"/>
    <x v="335"/>
    <x v="3"/>
    <n v="38700.757551020404"/>
    <s v="Philadelphia"/>
    <s v="(558) 822-8412"/>
    <s v="8298 Hill Blvd"/>
  </r>
  <r>
    <x v="692"/>
    <s v="Linda Wilson"/>
    <n v="50"/>
    <x v="1"/>
    <x v="1"/>
    <s v="lindawilson@example.com"/>
    <x v="3"/>
    <x v="14"/>
    <x v="0"/>
    <n v="3.6"/>
    <x v="0"/>
    <n v="138452"/>
    <n v="146476.56489795921"/>
    <s v="Very High Income"/>
    <x v="618"/>
    <x v="8"/>
    <x v="336"/>
    <x v="3"/>
    <n v="148276.56489795921"/>
    <s v="Chicago"/>
    <s v="(626) 322-3062"/>
    <s v="4461 View Dr"/>
  </r>
  <r>
    <x v="693"/>
    <s v="Karen Brown"/>
    <n v="44"/>
    <x v="1"/>
    <x v="0"/>
    <s v="karenbrown@demo.net"/>
    <x v="7"/>
    <x v="5"/>
    <x v="8"/>
    <n v="4.5999999999999996"/>
    <x v="1"/>
    <n v="87657"/>
    <n v="151414.0506122449"/>
    <s v="Very High Income"/>
    <x v="619"/>
    <x v="6"/>
    <x v="337"/>
    <x v="4"/>
    <n v="164214.0506122449"/>
    <s v="Dallas"/>
    <s v="(266) 143-3349"/>
    <s v="5487 Hill Rd, Apt 249"/>
  </r>
  <r>
    <x v="694"/>
    <s v="Robert Williams"/>
    <n v="54"/>
    <x v="1"/>
    <x v="2"/>
    <s v="Review Email"/>
    <x v="3"/>
    <x v="11"/>
    <x v="0"/>
    <n v="1.1000000000000001"/>
    <x v="4"/>
    <n v="52651"/>
    <n v="15000"/>
    <s v="Low Income"/>
    <x v="620"/>
    <x v="2"/>
    <x v="2"/>
    <x v="2"/>
    <n v="15000"/>
    <s v="San Jose"/>
    <s v="(960) 387-6058"/>
    <s v="7372 Cedar Ln"/>
  </r>
  <r>
    <x v="695"/>
    <s v="Robert Jones"/>
    <n v="56"/>
    <x v="2"/>
    <x v="0"/>
    <s v="robertjones@demo.net"/>
    <x v="7"/>
    <x v="2"/>
    <x v="0"/>
    <n v="2.5"/>
    <x v="3"/>
    <n v="136638"/>
    <n v="69713.265306122456"/>
    <s v="Medium Income"/>
    <x v="621"/>
    <x v="2"/>
    <x v="2"/>
    <x v="2"/>
    <n v="69713.265306122456"/>
    <s v="San Jose"/>
    <s v="(644) 758-4797"/>
    <s v="909 View Blvd"/>
  </r>
  <r>
    <x v="696"/>
    <s v="Susan Brown"/>
    <n v="48"/>
    <x v="1"/>
    <x v="2"/>
    <s v="Review Email"/>
    <x v="6"/>
    <x v="1"/>
    <x v="5"/>
    <n v="3.3"/>
    <x v="2"/>
    <n v="95541"/>
    <n v="84933.99918367347"/>
    <s v="High Income"/>
    <x v="622"/>
    <x v="10"/>
    <x v="338"/>
    <x v="3"/>
    <n v="85383.99918367347"/>
    <s v="San Antonio"/>
    <s v="Not Specified"/>
    <s v="80 Oak Ln"/>
  </r>
  <r>
    <x v="697"/>
    <s v="Mike Williams"/>
    <n v="34"/>
    <x v="1"/>
    <x v="0"/>
    <s v="mikewilliams@demo.net"/>
    <x v="3"/>
    <x v="2"/>
    <x v="0"/>
    <n v="1.3"/>
    <x v="4"/>
    <n v="99889"/>
    <n v="15000"/>
    <s v="Low Income"/>
    <x v="623"/>
    <x v="2"/>
    <x v="2"/>
    <x v="2"/>
    <n v="15000"/>
    <s v="Houston"/>
    <s v="Not Specified"/>
    <s v="2588 View Dr"/>
  </r>
  <r>
    <x v="698"/>
    <s v="Bob Brown"/>
    <n v="53"/>
    <x v="1"/>
    <x v="0"/>
    <s v="bobbrown@sample.org"/>
    <x v="4"/>
    <x v="21"/>
    <x v="10"/>
    <n v="3.3"/>
    <x v="2"/>
    <n v="54659"/>
    <n v="48590.735510204082"/>
    <s v="Low Income"/>
    <x v="159"/>
    <x v="10"/>
    <x v="339"/>
    <x v="3"/>
    <n v="49040.735510204082"/>
    <s v="Houston"/>
    <s v="(374) 151-6518"/>
    <s v="5233 Elm Dr"/>
  </r>
  <r>
    <x v="699"/>
    <s v="John Smith"/>
    <n v="31"/>
    <x v="1"/>
    <x v="3"/>
    <s v="johnsmith@demo.net"/>
    <x v="9"/>
    <x v="9"/>
    <x v="6"/>
    <n v="4.8"/>
    <x v="1"/>
    <n v="87029"/>
    <n v="163685.56408163268"/>
    <s v="Very High Income"/>
    <x v="624"/>
    <x v="1"/>
    <x v="340"/>
    <x v="1"/>
    <n v="179885.56408163268"/>
    <s v="Houston"/>
    <s v="(635) 438-6045"/>
    <s v="1306 Cedar St"/>
  </r>
  <r>
    <x v="700"/>
    <s v="David Davis"/>
    <n v="63"/>
    <x v="2"/>
    <x v="2"/>
    <s v="Review Email"/>
    <x v="5"/>
    <x v="4"/>
    <x v="3"/>
    <n v="1.5"/>
    <x v="4"/>
    <n v="132879"/>
    <n v="24406.346938775507"/>
    <s v="Low Income"/>
    <x v="625"/>
    <x v="2"/>
    <x v="2"/>
    <x v="2"/>
    <n v="24406.346938775507"/>
    <s v="Chicago"/>
    <s v="(389) 633-8101"/>
    <s v="4323 Pine Dr"/>
  </r>
  <r>
    <x v="701"/>
    <s v="Sara Thomas"/>
    <n v="64"/>
    <x v="2"/>
    <x v="2"/>
    <s v="sarathomas@demo.net"/>
    <x v="6"/>
    <x v="19"/>
    <x v="5"/>
    <n v="3"/>
    <x v="2"/>
    <n v="136787"/>
    <n v="100496.57142857142"/>
    <s v="High Income"/>
    <x v="626"/>
    <x v="2"/>
    <x v="2"/>
    <x v="2"/>
    <n v="100496.57142857142"/>
    <s v="San Antonio"/>
    <s v="(789) 680-6812"/>
    <s v="8786 Hill St"/>
  </r>
  <r>
    <x v="702"/>
    <s v="Karen Williams"/>
    <n v="56"/>
    <x v="2"/>
    <x v="3"/>
    <s v="karenwilliams@test.com"/>
    <x v="4"/>
    <x v="21"/>
    <x v="10"/>
    <n v="1"/>
    <x v="4"/>
    <n v="43819"/>
    <n v="15000"/>
    <s v="Low Income"/>
    <x v="627"/>
    <x v="2"/>
    <x v="2"/>
    <x v="2"/>
    <n v="15000"/>
    <s v="Los Angeles"/>
    <s v="(923) 439-8108"/>
    <s v="1690 Oak Ave, Apt 103"/>
  </r>
  <r>
    <x v="703"/>
    <s v="Linda Smith"/>
    <n v="28"/>
    <x v="0"/>
    <x v="2"/>
    <s v="lindasmith@example.com"/>
    <x v="0"/>
    <x v="14"/>
    <x v="0"/>
    <n v="1.5"/>
    <x v="4"/>
    <n v="111881"/>
    <n v="20549.571428571428"/>
    <s v="Low Income"/>
    <x v="628"/>
    <x v="2"/>
    <x v="2"/>
    <x v="2"/>
    <n v="20549.571428571428"/>
    <s v="San Diego"/>
    <s v="Not Specified"/>
    <s v="5424 Cedar Rd"/>
  </r>
  <r>
    <x v="704"/>
    <s v="Linda Johnson"/>
    <n v="47"/>
    <x v="1"/>
    <x v="2"/>
    <s v="Review Email"/>
    <x v="6"/>
    <x v="1"/>
    <x v="0"/>
    <n v="4.0999999999999996"/>
    <x v="0"/>
    <n v="24503"/>
    <n v="33624.116734693867"/>
    <s v="Low Income"/>
    <x v="629"/>
    <x v="0"/>
    <x v="341"/>
    <x v="0"/>
    <n v="39674.11673469386"/>
    <s v="San Jose"/>
    <s v="(736) 067-7319"/>
    <s v="7172 Lake Ln"/>
  </r>
  <r>
    <x v="705"/>
    <s v="Mike Jones"/>
    <n v="33"/>
    <x v="1"/>
    <x v="2"/>
    <s v="mikejones@example.com"/>
    <x v="8"/>
    <x v="20"/>
    <x v="6"/>
    <n v="4.7"/>
    <x v="1"/>
    <n v="39805"/>
    <n v="71778.975510204094"/>
    <s v="Medium Income"/>
    <x v="330"/>
    <x v="7"/>
    <x v="342"/>
    <x v="4"/>
    <n v="86228.975510204094"/>
    <s v="Dallas"/>
    <s v="(295) 495-9948"/>
    <s v="8451 Lake Ln, Apt 236"/>
  </r>
  <r>
    <x v="706"/>
    <s v="Linda Davis"/>
    <n v="31"/>
    <x v="1"/>
    <x v="0"/>
    <s v="lindadavis@test.com"/>
    <x v="4"/>
    <x v="4"/>
    <x v="1"/>
    <n v="3.8"/>
    <x v="0"/>
    <n v="33519"/>
    <n v="39511.376326530612"/>
    <s v="Low Income"/>
    <x v="630"/>
    <x v="4"/>
    <x v="343"/>
    <x v="3"/>
    <n v="42711.376326530612"/>
    <s v="Chicago"/>
    <s v="(957) 021-4853"/>
    <s v="1399 Elm Ave"/>
  </r>
  <r>
    <x v="707"/>
    <s v="Mike Brown"/>
    <n v="40"/>
    <x v="1"/>
    <x v="0"/>
    <s v="mikebrown@example.com"/>
    <x v="2"/>
    <x v="8"/>
    <x v="7"/>
    <n v="4.8"/>
    <x v="1"/>
    <n v="66801"/>
    <n v="125640.41142857143"/>
    <s v="Very High Income"/>
    <x v="631"/>
    <x v="1"/>
    <x v="344"/>
    <x v="1"/>
    <n v="141840.41142857142"/>
    <s v="New York"/>
    <s v="(827) 998-1932"/>
    <s v="8654 Hill Rd"/>
  </r>
  <r>
    <x v="708"/>
    <s v="Linda Anderson"/>
    <n v="28"/>
    <x v="0"/>
    <x v="2"/>
    <s v="lindaanderson@sample.org"/>
    <x v="1"/>
    <x v="5"/>
    <x v="2"/>
    <n v="1.6"/>
    <x v="4"/>
    <n v="43534"/>
    <n v="15000"/>
    <s v="Low Income"/>
    <x v="3"/>
    <x v="2"/>
    <x v="2"/>
    <x v="2"/>
    <n v="15000"/>
    <s v="New York"/>
    <s v="(369) 939-6908"/>
    <s v="7171 Hill Ave"/>
  </r>
  <r>
    <x v="709"/>
    <s v="Jane Moore"/>
    <n v="63"/>
    <x v="2"/>
    <x v="2"/>
    <s v="janemoore@demo.net"/>
    <x v="3"/>
    <x v="14"/>
    <x v="0"/>
    <n v="3.1"/>
    <x v="2"/>
    <n v="63287"/>
    <n v="49648.005714285719"/>
    <s v="Low Income"/>
    <x v="632"/>
    <x v="14"/>
    <x v="345"/>
    <x v="3"/>
    <n v="49698.005714285719"/>
    <s v="Los Angeles"/>
    <s v="(249) 248-2868"/>
    <s v="8862 Pine St, Apt 141"/>
  </r>
  <r>
    <x v="710"/>
    <s v="David Davis"/>
    <n v="47"/>
    <x v="1"/>
    <x v="2"/>
    <s v="daviddavis@demo.net"/>
    <x v="6"/>
    <x v="4"/>
    <x v="2"/>
    <n v="4.2"/>
    <x v="0"/>
    <n v="33391"/>
    <n v="48083.040000000001"/>
    <s v="Low Income"/>
    <x v="633"/>
    <x v="3"/>
    <x v="346"/>
    <x v="0"/>
    <n v="55283.040000000001"/>
    <s v="Dallas"/>
    <s v="(937) 328-7409"/>
    <s v="7506 Oak Ave, Apt 420"/>
  </r>
  <r>
    <x v="711"/>
    <s v="Karen Moore"/>
    <n v="26"/>
    <x v="0"/>
    <x v="2"/>
    <s v="Review Email"/>
    <x v="3"/>
    <x v="10"/>
    <x v="10"/>
    <n v="2.2000000000000002"/>
    <x v="3"/>
    <n v="140644"/>
    <n v="55568.731428571446"/>
    <s v="Medium Income"/>
    <x v="634"/>
    <x v="2"/>
    <x v="2"/>
    <x v="2"/>
    <n v="55568.731428571446"/>
    <s v="San Jose"/>
    <s v="(631) 915-5011"/>
    <s v="3908 Hill Rd, Apt 998"/>
  </r>
  <r>
    <x v="712"/>
    <s v="James Moore"/>
    <n v="26"/>
    <x v="0"/>
    <x v="3"/>
    <s v="jamesmoore@test.com"/>
    <x v="6"/>
    <x v="12"/>
    <x v="4"/>
    <n v="2.2000000000000002"/>
    <x v="3"/>
    <n v="53370"/>
    <n v="21086.595918367355"/>
    <s v="Low Income"/>
    <x v="3"/>
    <x v="2"/>
    <x v="2"/>
    <x v="2"/>
    <n v="21086.595918367355"/>
    <s v="San Jose"/>
    <s v="(395) 856-1991"/>
    <s v="251 View St, Apt 404"/>
  </r>
  <r>
    <x v="713"/>
    <s v="James Wilson"/>
    <n v="51"/>
    <x v="1"/>
    <x v="0"/>
    <s v="jameswilson@example.com"/>
    <x v="1"/>
    <x v="19"/>
    <x v="9"/>
    <n v="1.1000000000000001"/>
    <x v="4"/>
    <n v="95743"/>
    <n v="15000"/>
    <s v="Low Income"/>
    <x v="635"/>
    <x v="2"/>
    <x v="2"/>
    <x v="2"/>
    <n v="15000"/>
    <s v="Phoenix"/>
    <s v="(847) 664-3449"/>
    <s v="7978 Lake Ave"/>
  </r>
  <r>
    <x v="714"/>
    <s v="James Miller"/>
    <n v="57"/>
    <x v="2"/>
    <x v="0"/>
    <s v="jamesmiller@sample.org"/>
    <x v="7"/>
    <x v="8"/>
    <x v="1"/>
    <n v="3.9"/>
    <x v="0"/>
    <n v="52365"/>
    <n v="65018.093877551022"/>
    <s v="Medium Income"/>
    <x v="636"/>
    <x v="15"/>
    <x v="347"/>
    <x v="3"/>
    <n v="69068.093877551015"/>
    <s v="San Antonio"/>
    <s v="(339) 254-4686"/>
    <s v="9605 Pine Ln"/>
  </r>
  <r>
    <x v="715"/>
    <s v="Maria Miller"/>
    <n v="33"/>
    <x v="1"/>
    <x v="2"/>
    <s v="mariamiller@test.com"/>
    <x v="3"/>
    <x v="2"/>
    <x v="8"/>
    <n v="1.1000000000000001"/>
    <x v="4"/>
    <n v="83975"/>
    <n v="15000"/>
    <s v="Low Income"/>
    <x v="637"/>
    <x v="2"/>
    <x v="2"/>
    <x v="2"/>
    <n v="15000"/>
    <s v="San Antonio"/>
    <s v="(279) 801-9415"/>
    <s v="4137 Cedar Dr"/>
  </r>
  <r>
    <x v="716"/>
    <s v="Maria Davis"/>
    <n v="65"/>
    <x v="2"/>
    <x v="0"/>
    <s v="mariadavis@sample.org"/>
    <x v="3"/>
    <x v="8"/>
    <x v="2"/>
    <n v="4.4000000000000004"/>
    <x v="1"/>
    <n v="134412"/>
    <n v="212425.82204081639"/>
    <s v="Very High Income"/>
    <x v="638"/>
    <x v="12"/>
    <x v="348"/>
    <x v="0"/>
    <n v="222225.82204081639"/>
    <s v="Chicago"/>
    <s v="(797) 388-2247"/>
    <s v="3982 Oak Blvd, Apt 33"/>
  </r>
  <r>
    <x v="717"/>
    <s v="Karen Jones"/>
    <n v="41"/>
    <x v="1"/>
    <x v="2"/>
    <s v="karenjones@test.com"/>
    <x v="4"/>
    <x v="11"/>
    <x v="0"/>
    <n v="3"/>
    <x v="2"/>
    <n v="125218"/>
    <n v="91996.897959183669"/>
    <s v="High Income"/>
    <x v="555"/>
    <x v="2"/>
    <x v="2"/>
    <x v="2"/>
    <n v="91996.897959183669"/>
    <s v="Chicago"/>
    <s v="(760) 486-4698"/>
    <s v="1309 View St, Apt 717"/>
  </r>
  <r>
    <x v="718"/>
    <s v="Linda Jones"/>
    <n v="19"/>
    <x v="0"/>
    <x v="3"/>
    <s v="lindajones@example.com"/>
    <x v="5"/>
    <x v="1"/>
    <x v="4"/>
    <n v="3.6"/>
    <x v="0"/>
    <n v="65752"/>
    <n v="69562.93224489798"/>
    <s v="Medium Income"/>
    <x v="639"/>
    <x v="8"/>
    <x v="349"/>
    <x v="3"/>
    <n v="71362.93224489798"/>
    <s v="Houston"/>
    <s v="(986) 660-1596"/>
    <s v="1433 Hill St"/>
  </r>
  <r>
    <x v="719"/>
    <s v="John Miller"/>
    <n v="41"/>
    <x v="1"/>
    <x v="2"/>
    <s v="johnmiller@test.com"/>
    <x v="9"/>
    <x v="21"/>
    <x v="2"/>
    <n v="4.2"/>
    <x v="0"/>
    <n v="69225"/>
    <n v="99684"/>
    <s v="High Income"/>
    <x v="640"/>
    <x v="3"/>
    <x v="350"/>
    <x v="0"/>
    <n v="106884"/>
    <s v="Chicago"/>
    <s v="(586) 825-5441"/>
    <s v="2390 Elm Ln"/>
  </r>
  <r>
    <x v="720"/>
    <s v="Mike Davis"/>
    <n v="18"/>
    <x v="0"/>
    <x v="0"/>
    <s v="mikedavis@demo.net"/>
    <x v="9"/>
    <x v="1"/>
    <x v="3"/>
    <n v="1.5"/>
    <x v="4"/>
    <n v="33104"/>
    <n v="15000"/>
    <s v="Low Income"/>
    <x v="641"/>
    <x v="2"/>
    <x v="2"/>
    <x v="2"/>
    <n v="15000"/>
    <s v="Houston"/>
    <s v="(481) 787-8243"/>
    <s v="5167 Oak Dr, Apt 378"/>
  </r>
  <r>
    <x v="721"/>
    <s v="Sara Thomas"/>
    <n v="62"/>
    <x v="2"/>
    <x v="1"/>
    <s v="Review Email"/>
    <x v="9"/>
    <x v="12"/>
    <x v="0"/>
    <n v="3"/>
    <x v="2"/>
    <n v="125749"/>
    <n v="92387.020408163255"/>
    <s v="High Income"/>
    <x v="642"/>
    <x v="2"/>
    <x v="2"/>
    <x v="2"/>
    <n v="92387.020408163255"/>
    <s v="San Antonio"/>
    <s v="(912) 147-9794"/>
    <s v="4295 Cedar Rd"/>
  </r>
  <r>
    <x v="722"/>
    <s v="David Johnson"/>
    <n v="41"/>
    <x v="1"/>
    <x v="0"/>
    <s v="davidjohnson@demo.net"/>
    <x v="2"/>
    <x v="18"/>
    <x v="9"/>
    <n v="2.5"/>
    <x v="3"/>
    <n v="33648"/>
    <n v="17167.34693877551"/>
    <s v="Low Income"/>
    <x v="61"/>
    <x v="2"/>
    <x v="2"/>
    <x v="2"/>
    <n v="17167.34693877551"/>
    <s v="San Antonio"/>
    <s v="(413) 581-3515"/>
    <s v="Adress not provided"/>
  </r>
  <r>
    <x v="723"/>
    <s v="Bob Anderson"/>
    <n v="23"/>
    <x v="0"/>
    <x v="1"/>
    <s v="bobanderson@example.com"/>
    <x v="9"/>
    <x v="10"/>
    <x v="4"/>
    <n v="1.2"/>
    <x v="4"/>
    <n v="53159"/>
    <n v="15000"/>
    <s v="Low Income"/>
    <x v="643"/>
    <x v="2"/>
    <x v="2"/>
    <x v="2"/>
    <n v="15000"/>
    <s v="San Antonio"/>
    <s v="(340) 289-5745"/>
    <s v="3699 Oak Ln"/>
  </r>
  <r>
    <x v="724"/>
    <s v="John Thomas"/>
    <n v="63"/>
    <x v="2"/>
    <x v="2"/>
    <s v="Review Email"/>
    <x v="4"/>
    <x v="11"/>
    <x v="10"/>
    <n v="1.7"/>
    <x v="4"/>
    <n v="108595"/>
    <n v="25619.555102040817"/>
    <s v="Low Income"/>
    <x v="644"/>
    <x v="2"/>
    <x v="2"/>
    <x v="2"/>
    <n v="25619.555102040817"/>
    <s v="Chicago"/>
    <s v="(614) 968-9025"/>
    <s v="404 Pine Ln, Apt 752"/>
  </r>
  <r>
    <x v="725"/>
    <s v="James Wilson"/>
    <n v="54"/>
    <x v="1"/>
    <x v="2"/>
    <s v="jameswilson@sample.org"/>
    <x v="1"/>
    <x v="0"/>
    <x v="10"/>
    <n v="3.9"/>
    <x v="0"/>
    <n v="124350"/>
    <n v="154397.02040816325"/>
    <s v="Very High Income"/>
    <x v="645"/>
    <x v="15"/>
    <x v="351"/>
    <x v="3"/>
    <n v="158447.02040816325"/>
    <s v="Chicago"/>
    <s v="(802) 163-9566"/>
    <s v="238 Elm Ln"/>
  </r>
  <r>
    <x v="726"/>
    <s v="Alice Davis"/>
    <n v="39"/>
    <x v="1"/>
    <x v="3"/>
    <s v="Review Email"/>
    <x v="3"/>
    <x v="11"/>
    <x v="4"/>
    <n v="1.4"/>
    <x v="4"/>
    <n v="85474"/>
    <n v="15000"/>
    <s v="Low Income"/>
    <x v="646"/>
    <x v="2"/>
    <x v="2"/>
    <x v="2"/>
    <n v="15000"/>
    <s v="Phoenix"/>
    <s v="(909) 168-6122"/>
    <s v="574 Elm Dr, Apt 996"/>
  </r>
  <r>
    <x v="727"/>
    <s v="Mike Smith"/>
    <n v="58"/>
    <x v="2"/>
    <x v="3"/>
    <s v="mikesmith@sample.org"/>
    <x v="8"/>
    <x v="17"/>
    <x v="10"/>
    <n v="3.1"/>
    <x v="2"/>
    <n v="145167"/>
    <n v="113882.03020408165"/>
    <s v="Very High Income"/>
    <x v="647"/>
    <x v="14"/>
    <x v="352"/>
    <x v="3"/>
    <n v="113932.03020408165"/>
    <s v="New York"/>
    <s v="(515) 819-6761"/>
    <s v="7585 Pine St, Apt 773"/>
  </r>
  <r>
    <x v="728"/>
    <s v="David Brown"/>
    <n v="47"/>
    <x v="1"/>
    <x v="3"/>
    <s v="davidbrown@test.com"/>
    <x v="2"/>
    <x v="12"/>
    <x v="5"/>
    <n v="3.8"/>
    <x v="0"/>
    <n v="50163"/>
    <n v="59130.91591836734"/>
    <s v="Medium Income"/>
    <x v="648"/>
    <x v="4"/>
    <x v="353"/>
    <x v="3"/>
    <n v="62330.91591836734"/>
    <s v="Houston"/>
    <s v="(759) 786-2144"/>
    <s v="6801 Oak Ln"/>
  </r>
  <r>
    <x v="729"/>
    <s v="Alice Miller"/>
    <n v="41"/>
    <x v="1"/>
    <x v="3"/>
    <s v="alicemiller@sample.org"/>
    <x v="2"/>
    <x v="14"/>
    <x v="0"/>
    <n v="3.1"/>
    <x v="2"/>
    <n v="108946"/>
    <n v="85467.025306122465"/>
    <s v="High Income"/>
    <x v="649"/>
    <x v="14"/>
    <x v="354"/>
    <x v="3"/>
    <n v="85517.025306122465"/>
    <s v="New York"/>
    <s v="(626) 030-2687"/>
    <s v="9633 Pine Ave"/>
  </r>
  <r>
    <x v="730"/>
    <s v="John Davis"/>
    <n v="41"/>
    <x v="1"/>
    <x v="1"/>
    <s v="johndavis@demo.net"/>
    <x v="8"/>
    <x v="11"/>
    <x v="6"/>
    <n v="1.5"/>
    <x v="4"/>
    <n v="101767"/>
    <n v="18691.897959183672"/>
    <s v="Low Income"/>
    <x v="650"/>
    <x v="2"/>
    <x v="2"/>
    <x v="2"/>
    <n v="18691.897959183672"/>
    <s v="Dallas"/>
    <s v="(424) 406-0766"/>
    <s v="8977 Lake Ln, Apt 335"/>
  </r>
  <r>
    <x v="731"/>
    <s v="Karen Jones"/>
    <n v="43"/>
    <x v="1"/>
    <x v="2"/>
    <s v="karenjones@example.com"/>
    <x v="2"/>
    <x v="3"/>
    <x v="1"/>
    <n v="5"/>
    <x v="1"/>
    <n v="106484"/>
    <n v="217314.28571428571"/>
    <s v="Very High Income"/>
    <x v="651"/>
    <x v="11"/>
    <x v="355"/>
    <x v="1"/>
    <n v="237314.28571428571"/>
    <s v="Dallas"/>
    <s v="(757) 657-7894"/>
    <s v="3732 Cedar Dr"/>
  </r>
  <r>
    <x v="732"/>
    <s v="Sara Thomas"/>
    <n v="51"/>
    <x v="1"/>
    <x v="0"/>
    <s v="sarathomas@sample.org"/>
    <x v="0"/>
    <x v="10"/>
    <x v="1"/>
    <n v="2.2999999999999998"/>
    <x v="3"/>
    <n v="94008"/>
    <n v="40596.107755102043"/>
    <s v="Low Income"/>
    <x v="652"/>
    <x v="2"/>
    <x v="2"/>
    <x v="2"/>
    <n v="40596.107755102043"/>
    <s v="Dallas"/>
    <s v="(816) 204-3014"/>
    <s v="7622 Maple St"/>
  </r>
  <r>
    <x v="733"/>
    <s v="Alice Williams"/>
    <n v="41"/>
    <x v="1"/>
    <x v="2"/>
    <s v="Review Email"/>
    <x v="8"/>
    <x v="18"/>
    <x v="0"/>
    <n v="4.5"/>
    <x v="1"/>
    <n v="43428"/>
    <n v="71789.14285714287"/>
    <s v="Medium Income"/>
    <x v="3"/>
    <x v="17"/>
    <x v="356"/>
    <x v="4"/>
    <n v="83039.14285714287"/>
    <s v="New York"/>
    <s v="(211) 868-5856"/>
    <s v="4560 Elm Blvd"/>
  </r>
  <r>
    <x v="734"/>
    <s v="Linda Davis"/>
    <n v="28"/>
    <x v="0"/>
    <x v="0"/>
    <s v="lindadavis@sample.org"/>
    <x v="3"/>
    <x v="1"/>
    <x v="0"/>
    <n v="1.9"/>
    <x v="4"/>
    <n v="135136"/>
    <n v="39823.751836734693"/>
    <s v="Low Income"/>
    <x v="653"/>
    <x v="2"/>
    <x v="2"/>
    <x v="2"/>
    <n v="39823.751836734693"/>
    <s v="San Jose"/>
    <s v="(367) 979-9622"/>
    <s v="6259 Oak Blvd, Apt 411"/>
  </r>
  <r>
    <x v="735"/>
    <s v="John Wilson"/>
    <n v="20"/>
    <x v="0"/>
    <x v="2"/>
    <s v="johnwilson@sample.org"/>
    <x v="6"/>
    <x v="21"/>
    <x v="7"/>
    <n v="3.4"/>
    <x v="2"/>
    <n v="126737"/>
    <n v="119598.34448979591"/>
    <s v="Very High Income"/>
    <x v="654"/>
    <x v="16"/>
    <x v="357"/>
    <x v="3"/>
    <n v="120398.34448979591"/>
    <s v="New York"/>
    <s v="(392) 505-6378"/>
    <s v="6299 Hill Dr"/>
  </r>
  <r>
    <x v="736"/>
    <s v="Linda Taylor"/>
    <n v="26"/>
    <x v="0"/>
    <x v="3"/>
    <s v="lindataylor@example.com"/>
    <x v="4"/>
    <x v="0"/>
    <x v="0"/>
    <n v="4.3"/>
    <x v="1"/>
    <n v="109577"/>
    <n v="165394.18204081629"/>
    <s v="Very High Income"/>
    <x v="655"/>
    <x v="9"/>
    <x v="358"/>
    <x v="0"/>
    <n v="173844.18204081629"/>
    <s v="New York"/>
    <s v="(383) 016-4705"/>
    <s v="9779 Pine Blvd"/>
  </r>
  <r>
    <x v="737"/>
    <s v="James Taylor"/>
    <n v="33"/>
    <x v="1"/>
    <x v="0"/>
    <s v="jamestaylor@test.com"/>
    <x v="3"/>
    <x v="5"/>
    <x v="0"/>
    <n v="1.9"/>
    <x v="4"/>
    <n v="76361"/>
    <n v="22503.119183673469"/>
    <s v="Low Income"/>
    <x v="3"/>
    <x v="2"/>
    <x v="2"/>
    <x v="2"/>
    <n v="22503.119183673469"/>
    <s v="Chicago"/>
    <s v="(330) 876-4909"/>
    <s v="8677 Oak St, Apt 940"/>
  </r>
  <r>
    <x v="738"/>
    <s v="Mike Jones"/>
    <n v="28"/>
    <x v="0"/>
    <x v="2"/>
    <s v="mikejones@example.com"/>
    <x v="6"/>
    <x v="8"/>
    <x v="6"/>
    <n v="2.6"/>
    <x v="3"/>
    <n v="125421"/>
    <n v="69211.915102040832"/>
    <s v="Medium Income"/>
    <x v="656"/>
    <x v="2"/>
    <x v="2"/>
    <x v="2"/>
    <n v="69211.915102040832"/>
    <s v="New York"/>
    <s v="(997) 588-4462"/>
    <s v="7248 Pine Dr"/>
  </r>
  <r>
    <x v="739"/>
    <s v="Patricia Miller"/>
    <n v="45"/>
    <x v="1"/>
    <x v="2"/>
    <s v="Review Email"/>
    <x v="3"/>
    <x v="0"/>
    <x v="7"/>
    <n v="2.8"/>
    <x v="3"/>
    <n v="65390"/>
    <n v="41849.599999999991"/>
    <s v="Low Income"/>
    <x v="657"/>
    <x v="2"/>
    <x v="2"/>
    <x v="2"/>
    <n v="41849.599999999991"/>
    <s v="San Antonio"/>
    <s v="(436) 818-1820"/>
    <s v="544 View Ln"/>
  </r>
  <r>
    <x v="740"/>
    <s v="James Thomas"/>
    <n v="19"/>
    <x v="0"/>
    <x v="0"/>
    <s v="jamesthomas@test.com"/>
    <x v="8"/>
    <x v="5"/>
    <x v="3"/>
    <n v="3.7"/>
    <x v="0"/>
    <n v="136749"/>
    <n v="152823.98448979593"/>
    <s v="Very High Income"/>
    <x v="658"/>
    <x v="18"/>
    <x v="359"/>
    <x v="3"/>
    <n v="155273.98448979593"/>
    <s v="San Diego"/>
    <s v="(534) 700-5628"/>
    <s v="9909 Hill Ave"/>
  </r>
  <r>
    <x v="741"/>
    <s v="James Moore"/>
    <n v="46"/>
    <x v="1"/>
    <x v="0"/>
    <s v="jamesmoore@sample.org"/>
    <x v="2"/>
    <x v="5"/>
    <x v="4"/>
    <n v="2.5"/>
    <x v="3"/>
    <n v="57315"/>
    <n v="29242.34693877551"/>
    <s v="Low Income"/>
    <x v="659"/>
    <x v="2"/>
    <x v="2"/>
    <x v="2"/>
    <n v="29242.34693877551"/>
    <s v="San Diego"/>
    <s v="(760) 030-2186"/>
    <s v="4128 Elm Ave"/>
  </r>
  <r>
    <x v="742"/>
    <s v="James Anderson"/>
    <n v="22"/>
    <x v="0"/>
    <x v="1"/>
    <s v="Review Email"/>
    <x v="5"/>
    <x v="4"/>
    <x v="1"/>
    <n v="3.9"/>
    <x v="0"/>
    <n v="30589"/>
    <n v="37980.301224489798"/>
    <s v="Low Income"/>
    <x v="3"/>
    <x v="15"/>
    <x v="360"/>
    <x v="3"/>
    <n v="42030.301224489798"/>
    <s v="Phoenix"/>
    <s v="(940) 788-9684"/>
    <s v="840 View Rd"/>
  </r>
  <r>
    <x v="743"/>
    <s v="John Johnson"/>
    <n v="35"/>
    <x v="1"/>
    <x v="2"/>
    <s v="johnjohnson@test.com"/>
    <x v="9"/>
    <x v="8"/>
    <x v="6"/>
    <n v="3.4"/>
    <x v="2"/>
    <n v="132209"/>
    <n v="124762.12571428571"/>
    <s v="Very High Income"/>
    <x v="660"/>
    <x v="16"/>
    <x v="361"/>
    <x v="3"/>
    <n v="125562.12571428571"/>
    <s v="New York"/>
    <s v="(556) 070-6472"/>
    <s v="9773 Lake St, Apt 99"/>
  </r>
  <r>
    <x v="744"/>
    <s v="James Anderson"/>
    <n v="48"/>
    <x v="1"/>
    <x v="0"/>
    <s v="jamesanderson@example.com"/>
    <x v="5"/>
    <x v="11"/>
    <x v="6"/>
    <n v="4"/>
    <x v="0"/>
    <n v="95272"/>
    <n v="124436.89795918367"/>
    <s v="Very High Income"/>
    <x v="3"/>
    <x v="20"/>
    <x v="362"/>
    <x v="3"/>
    <n v="129436.89795918367"/>
    <s v="Los Angeles"/>
    <s v="(657) 162-0242"/>
    <s v="970 Hill Dr, Apt 220"/>
  </r>
  <r>
    <x v="745"/>
    <s v="Robert Brown"/>
    <n v="29"/>
    <x v="0"/>
    <x v="0"/>
    <s v="robertbrown@demo.net"/>
    <x v="2"/>
    <x v="12"/>
    <x v="3"/>
    <n v="3.6"/>
    <x v="0"/>
    <n v="67522"/>
    <n v="71435.520000000019"/>
    <s v="Medium Income"/>
    <x v="3"/>
    <x v="8"/>
    <x v="363"/>
    <x v="3"/>
    <n v="73235.520000000019"/>
    <s v="New York"/>
    <s v="(815) 563-6550"/>
    <s v="7997 View Ave, Apt 896"/>
  </r>
  <r>
    <x v="746"/>
    <s v="Patricia Brown"/>
    <n v="50"/>
    <x v="1"/>
    <x v="2"/>
    <s v="Review Email"/>
    <x v="4"/>
    <x v="9"/>
    <x v="3"/>
    <n v="3"/>
    <x v="2"/>
    <n v="70822"/>
    <n v="52032.489795918365"/>
    <s v="Medium Income"/>
    <x v="661"/>
    <x v="2"/>
    <x v="2"/>
    <x v="2"/>
    <n v="52032.489795918365"/>
    <s v="Philadelphia"/>
    <s v="(249) 902-1022"/>
    <s v="4365 Pine Ave"/>
  </r>
  <r>
    <x v="747"/>
    <s v="Alice Smith"/>
    <n v="64"/>
    <x v="2"/>
    <x v="0"/>
    <s v="alicesmith@example.com"/>
    <x v="0"/>
    <x v="12"/>
    <x v="9"/>
    <n v="2.5"/>
    <x v="3"/>
    <n v="130411"/>
    <n v="66536.224489795917"/>
    <s v="Medium Income"/>
    <x v="662"/>
    <x v="2"/>
    <x v="2"/>
    <x v="2"/>
    <n v="66536.224489795917"/>
    <s v="San Antonio"/>
    <s v="(966) 960-2375"/>
    <s v="Adress not provided"/>
  </r>
  <r>
    <x v="748"/>
    <s v="James Taylor"/>
    <n v="65"/>
    <x v="2"/>
    <x v="2"/>
    <s v="jamestaylor@demo.net"/>
    <x v="4"/>
    <x v="3"/>
    <x v="5"/>
    <n v="2.6"/>
    <x v="3"/>
    <n v="37181"/>
    <n v="20517.841632653064"/>
    <s v="Low Income"/>
    <x v="663"/>
    <x v="2"/>
    <x v="2"/>
    <x v="2"/>
    <n v="20517.841632653064"/>
    <s v="Chicago"/>
    <s v="(762) 365-9899"/>
    <s v="8903 View St"/>
  </r>
  <r>
    <x v="749"/>
    <s v="Alice Williams"/>
    <n v="53"/>
    <x v="1"/>
    <x v="0"/>
    <s v="alicewilliams@test.com"/>
    <x v="6"/>
    <x v="9"/>
    <x v="1"/>
    <n v="3"/>
    <x v="2"/>
    <n v="108552"/>
    <n v="79752.489795918358"/>
    <s v="Medium Income"/>
    <x v="664"/>
    <x v="2"/>
    <x v="2"/>
    <x v="2"/>
    <n v="79752.489795918358"/>
    <s v="Los Angeles"/>
    <s v="(580) 584-3359"/>
    <s v="Adress not provided"/>
  </r>
  <r>
    <x v="750"/>
    <s v="John Taylor"/>
    <n v="51"/>
    <x v="1"/>
    <x v="2"/>
    <s v="Review Email"/>
    <x v="8"/>
    <x v="9"/>
    <x v="9"/>
    <n v="3"/>
    <x v="2"/>
    <n v="69435"/>
    <n v="51013.469387755096"/>
    <s v="Medium Income"/>
    <x v="665"/>
    <x v="2"/>
    <x v="2"/>
    <x v="2"/>
    <n v="51013.469387755096"/>
    <s v="San Diego"/>
    <s v="(253) 043-6960"/>
    <s v="1921 View Ave, Apt 796"/>
  </r>
  <r>
    <x v="751"/>
    <s v="Sara Williams"/>
    <n v="41"/>
    <x v="1"/>
    <x v="2"/>
    <s v="sarawilliams@sample.org"/>
    <x v="6"/>
    <x v="11"/>
    <x v="9"/>
    <n v="4.7"/>
    <x v="1"/>
    <n v="122673"/>
    <n v="221211.96489795923"/>
    <s v="Very High Income"/>
    <x v="3"/>
    <x v="7"/>
    <x v="364"/>
    <x v="4"/>
    <n v="235661.96489795923"/>
    <s v="New York"/>
    <s v="(371) 152-1502"/>
    <s v="1394 Maple Dr, Apt 419"/>
  </r>
  <r>
    <x v="752"/>
    <s v="Maria Miller"/>
    <n v="18"/>
    <x v="0"/>
    <x v="1"/>
    <s v="mariamiller@example.com"/>
    <x v="5"/>
    <x v="20"/>
    <x v="1"/>
    <n v="3.5"/>
    <x v="0"/>
    <n v="78708"/>
    <n v="78708"/>
    <s v="Medium Income"/>
    <x v="3"/>
    <x v="5"/>
    <x v="365"/>
    <x v="3"/>
    <n v="79958"/>
    <s v="Chicago"/>
    <s v="(864) 256-3520"/>
    <s v="7189 Maple Blvd, Apt 801"/>
  </r>
  <r>
    <x v="753"/>
    <s v="Alice Thomas"/>
    <n v="19"/>
    <x v="0"/>
    <x v="1"/>
    <s v="alicethomas@test.com"/>
    <x v="5"/>
    <x v="19"/>
    <x v="0"/>
    <n v="2.4"/>
    <x v="3"/>
    <n v="45619"/>
    <n v="21450.240000000002"/>
    <s v="Low Income"/>
    <x v="666"/>
    <x v="2"/>
    <x v="2"/>
    <x v="2"/>
    <n v="21450.240000000002"/>
    <s v="Houston"/>
    <s v="(774) 133-6075"/>
    <s v="6180 Lake Ln"/>
  </r>
  <r>
    <x v="754"/>
    <s v="Mike Brown"/>
    <n v="23"/>
    <x v="0"/>
    <x v="0"/>
    <s v="mikebrown@test.com"/>
    <x v="1"/>
    <x v="15"/>
    <x v="2"/>
    <n v="3.4"/>
    <x v="2"/>
    <n v="145182"/>
    <n v="137004.40163265305"/>
    <s v="Very High Income"/>
    <x v="667"/>
    <x v="16"/>
    <x v="366"/>
    <x v="3"/>
    <n v="137804.40163265305"/>
    <s v="San Jose"/>
    <s v="(729) 893-3857"/>
    <s v="7349 Oak Dr"/>
  </r>
  <r>
    <x v="755"/>
    <s v="David Taylor"/>
    <n v="19"/>
    <x v="0"/>
    <x v="0"/>
    <s v="davidtaylor@demo.net"/>
    <x v="4"/>
    <x v="10"/>
    <x v="7"/>
    <n v="1.8"/>
    <x v="4"/>
    <n v="62203"/>
    <n v="16452.05877551021"/>
    <s v="Low Income"/>
    <x v="668"/>
    <x v="2"/>
    <x v="2"/>
    <x v="2"/>
    <n v="16452.05877551021"/>
    <s v="San Diego"/>
    <s v="(206) 933-9920"/>
    <s v="8867 Maple Ave"/>
  </r>
  <r>
    <x v="756"/>
    <s v="Karen Taylor"/>
    <n v="22"/>
    <x v="0"/>
    <x v="0"/>
    <s v="karentaylor@example.com"/>
    <x v="6"/>
    <x v="4"/>
    <x v="6"/>
    <n v="3"/>
    <x v="2"/>
    <n v="136568"/>
    <n v="100335.67346938775"/>
    <s v="High Income"/>
    <x v="669"/>
    <x v="2"/>
    <x v="2"/>
    <x v="2"/>
    <n v="100335.67346938775"/>
    <s v="San Jose"/>
    <s v="(268) 052-2620"/>
    <s v="5736 Hill Blvd"/>
  </r>
  <r>
    <x v="757"/>
    <s v="James Thomas"/>
    <n v="22"/>
    <x v="0"/>
    <x v="0"/>
    <s v="jamesthomas@test.com"/>
    <x v="0"/>
    <x v="10"/>
    <x v="8"/>
    <n v="3.3"/>
    <x v="2"/>
    <n v="141976"/>
    <n v="126213.76653061225"/>
    <s v="Very High Income"/>
    <x v="670"/>
    <x v="10"/>
    <x v="367"/>
    <x v="3"/>
    <n v="126663.76653061225"/>
    <s v="Chicago"/>
    <s v="(255) 316-8263"/>
    <s v="7217 View Dr"/>
  </r>
  <r>
    <x v="758"/>
    <s v="Robert Taylor"/>
    <n v="61"/>
    <x v="2"/>
    <x v="2"/>
    <s v="roberttaylor@example.com"/>
    <x v="6"/>
    <x v="11"/>
    <x v="10"/>
    <n v="4.3"/>
    <x v="1"/>
    <n v="73979"/>
    <n v="111662.99673469385"/>
    <s v="Very High Income"/>
    <x v="671"/>
    <x v="9"/>
    <x v="368"/>
    <x v="0"/>
    <n v="120112.99673469385"/>
    <s v="Dallas"/>
    <s v="(912) 727-4471"/>
    <s v="4261 Oak Blvd, Apt 530"/>
  </r>
  <r>
    <x v="759"/>
    <s v="Patricia Miller"/>
    <n v="60"/>
    <x v="2"/>
    <x v="1"/>
    <s v="patriciamiller@demo.net"/>
    <x v="1"/>
    <x v="1"/>
    <x v="10"/>
    <n v="3"/>
    <x v="2"/>
    <n v="3109"/>
    <n v="15000"/>
    <s v="Low Income"/>
    <x v="672"/>
    <x v="2"/>
    <x v="2"/>
    <x v="2"/>
    <n v="15000"/>
    <s v="Phoenix"/>
    <s v="(338) 703-2408"/>
    <s v="984 Hill Dr, Apt 524"/>
  </r>
  <r>
    <x v="760"/>
    <s v="Mike Taylor"/>
    <n v="41"/>
    <x v="1"/>
    <x v="0"/>
    <s v="miketaylor@example.com"/>
    <x v="9"/>
    <x v="19"/>
    <x v="4"/>
    <n v="3.1"/>
    <x v="2"/>
    <n v="112417"/>
    <n v="88189.989387755108"/>
    <s v="High Income"/>
    <x v="673"/>
    <x v="14"/>
    <x v="369"/>
    <x v="3"/>
    <n v="88239.989387755108"/>
    <s v="New York"/>
    <s v="(777) 061-2021"/>
    <s v="Adress not provided"/>
  </r>
  <r>
    <x v="761"/>
    <s v="John Miller"/>
    <n v="56"/>
    <x v="2"/>
    <x v="0"/>
    <s v="johnmiller@demo.net"/>
    <x v="5"/>
    <x v="10"/>
    <x v="1"/>
    <n v="4.5"/>
    <x v="1"/>
    <n v="55884"/>
    <n v="92379.673469387766"/>
    <s v="High Income"/>
    <x v="3"/>
    <x v="17"/>
    <x v="370"/>
    <x v="4"/>
    <n v="103629.67346938777"/>
    <s v="New York"/>
    <s v="(319) 461-9598"/>
    <s v="7092 Cedar Blvd"/>
  </r>
  <r>
    <x v="762"/>
    <s v="John Moore"/>
    <n v="18"/>
    <x v="0"/>
    <x v="2"/>
    <s v="johnmoore@test.com"/>
    <x v="7"/>
    <x v="8"/>
    <x v="7"/>
    <n v="3.9"/>
    <x v="0"/>
    <n v="122881"/>
    <n v="152573.06204081632"/>
    <s v="Very High Income"/>
    <x v="3"/>
    <x v="15"/>
    <x v="371"/>
    <x v="3"/>
    <n v="156623.06204081632"/>
    <s v="San Jose"/>
    <s v="(242) 105-5407"/>
    <s v="4844 Pine Dr, Apt 82"/>
  </r>
  <r>
    <x v="763"/>
    <s v="Susan Moore"/>
    <n v="28"/>
    <x v="0"/>
    <x v="2"/>
    <s v="susanmoore@demo.net"/>
    <x v="7"/>
    <x v="10"/>
    <x v="8"/>
    <n v="4"/>
    <x v="0"/>
    <n v="47385"/>
    <n v="61890.612244897951"/>
    <s v="Medium Income"/>
    <x v="674"/>
    <x v="20"/>
    <x v="372"/>
    <x v="3"/>
    <n v="66890.612244897959"/>
    <s v="San Antonio"/>
    <s v="(377) 933-9152"/>
    <s v="6341 Elm Rd"/>
  </r>
  <r>
    <x v="764"/>
    <s v="Sara Davis"/>
    <n v="59"/>
    <x v="2"/>
    <x v="0"/>
    <s v="saradavis@sample.org"/>
    <x v="2"/>
    <x v="3"/>
    <x v="8"/>
    <n v="4.5999999999999996"/>
    <x v="1"/>
    <n v="143455"/>
    <n v="247796.55510204082"/>
    <s v="Very High Income"/>
    <x v="675"/>
    <x v="6"/>
    <x v="373"/>
    <x v="4"/>
    <n v="260596.55510204082"/>
    <s v="Dallas"/>
    <s v="(361) 926-7717"/>
    <s v="3365 Lake Rd"/>
  </r>
  <r>
    <x v="765"/>
    <s v="Susan Anderson"/>
    <n v="40"/>
    <x v="1"/>
    <x v="0"/>
    <s v="susananderson@example.com"/>
    <x v="4"/>
    <x v="0"/>
    <x v="10"/>
    <n v="3.8"/>
    <x v="0"/>
    <n v="66306"/>
    <n v="78159.888979591837"/>
    <s v="Medium Income"/>
    <x v="676"/>
    <x v="4"/>
    <x v="374"/>
    <x v="3"/>
    <n v="81359.888979591837"/>
    <s v="San Antonio"/>
    <s v="(547) 432-8527"/>
    <s v="9486 Oak Blvd"/>
  </r>
  <r>
    <x v="766"/>
    <s v="Linda Thomas"/>
    <n v="62"/>
    <x v="2"/>
    <x v="2"/>
    <s v="lindathomas@demo.net"/>
    <x v="2"/>
    <x v="18"/>
    <x v="5"/>
    <n v="3.8"/>
    <x v="0"/>
    <n v="83419"/>
    <n v="98332.274285714273"/>
    <s v="High Income"/>
    <x v="3"/>
    <x v="4"/>
    <x v="375"/>
    <x v="3"/>
    <n v="101532.27428571427"/>
    <s v="Dallas"/>
    <s v="(694) 521-6820"/>
    <s v="1847 Pine Ln"/>
  </r>
  <r>
    <x v="767"/>
    <s v="Karen Jones"/>
    <n v="62"/>
    <x v="2"/>
    <x v="3"/>
    <s v="karenjones@test.com"/>
    <x v="0"/>
    <x v="8"/>
    <x v="2"/>
    <n v="3.9"/>
    <x v="0"/>
    <n v="94303"/>
    <n v="117089.68408163266"/>
    <s v="Very High Income"/>
    <x v="677"/>
    <x v="15"/>
    <x v="376"/>
    <x v="3"/>
    <n v="121139.68408163266"/>
    <s v="Philadelphia"/>
    <s v="(607) 346-0497"/>
    <s v="4588 Lake Rd"/>
  </r>
  <r>
    <x v="768"/>
    <s v="Alice Davis"/>
    <n v="42"/>
    <x v="1"/>
    <x v="2"/>
    <s v="alicedavis@sample.org"/>
    <x v="5"/>
    <x v="10"/>
    <x v="6"/>
    <n v="4.7"/>
    <x v="1"/>
    <n v="49622"/>
    <n v="89481.631020408182"/>
    <s v="High Income"/>
    <x v="678"/>
    <x v="7"/>
    <x v="377"/>
    <x v="4"/>
    <n v="103931.63102040818"/>
    <s v="Chicago"/>
    <s v="(679) 603-6028"/>
    <s v="2961 Cedar Ln"/>
  </r>
  <r>
    <x v="769"/>
    <s v="Jane Smith"/>
    <n v="28"/>
    <x v="0"/>
    <x v="0"/>
    <s v="janesmith@test.com"/>
    <x v="5"/>
    <x v="12"/>
    <x v="1"/>
    <n v="3.2"/>
    <x v="2"/>
    <n v="127994"/>
    <n v="106992.53551020411"/>
    <s v="High Income"/>
    <x v="679"/>
    <x v="19"/>
    <x v="378"/>
    <x v="3"/>
    <n v="107192.53551020411"/>
    <s v="Houston"/>
    <s v="(480) 190-2433"/>
    <s v="3879 Maple St"/>
  </r>
  <r>
    <x v="770"/>
    <s v="Alice Williams"/>
    <n v="61"/>
    <x v="2"/>
    <x v="3"/>
    <s v="alicewilliams@demo.net"/>
    <x v="4"/>
    <x v="8"/>
    <x v="7"/>
    <n v="3.2"/>
    <x v="2"/>
    <n v="125662"/>
    <n v="105043.17387755103"/>
    <s v="High Income"/>
    <x v="680"/>
    <x v="19"/>
    <x v="379"/>
    <x v="3"/>
    <n v="105243.17387755103"/>
    <s v="Phoenix"/>
    <s v="(392) 478-9161"/>
    <s v="4399 Pine Ln, Apt 328"/>
  </r>
  <r>
    <x v="771"/>
    <s v="Maria Wilson"/>
    <n v="60"/>
    <x v="2"/>
    <x v="3"/>
    <s v="Review Email"/>
    <x v="9"/>
    <x v="12"/>
    <x v="0"/>
    <n v="3"/>
    <x v="2"/>
    <n v="43930"/>
    <n v="32275.102040816324"/>
    <s v="Low Income"/>
    <x v="681"/>
    <x v="2"/>
    <x v="2"/>
    <x v="2"/>
    <n v="32275.102040816324"/>
    <s v="Chicago"/>
    <s v="(298) 487-1881"/>
    <s v="8865 Lake St"/>
  </r>
  <r>
    <x v="772"/>
    <s v="James Jones"/>
    <n v="62"/>
    <x v="2"/>
    <x v="2"/>
    <s v="jamesjones@test.com"/>
    <x v="6"/>
    <x v="8"/>
    <x v="1"/>
    <n v="2"/>
    <x v="3"/>
    <n v="77568"/>
    <n v="25328.326530612241"/>
    <s v="Low Income"/>
    <x v="682"/>
    <x v="2"/>
    <x v="2"/>
    <x v="2"/>
    <n v="25328.326530612241"/>
    <s v="San Antonio"/>
    <s v="(477) 441-2411"/>
    <s v="2266 Oak Blvd"/>
  </r>
  <r>
    <x v="773"/>
    <s v="Sara Wilson"/>
    <n v="53"/>
    <x v="1"/>
    <x v="2"/>
    <s v="sarawilson@sample.org"/>
    <x v="8"/>
    <x v="5"/>
    <x v="0"/>
    <n v="2.5"/>
    <x v="3"/>
    <n v="9428"/>
    <n v="15000"/>
    <s v="Low Income"/>
    <x v="683"/>
    <x v="2"/>
    <x v="2"/>
    <x v="2"/>
    <n v="15000"/>
    <s v="Phoenix"/>
    <s v="(691) 197-2060"/>
    <s v="8428 Lake Dr"/>
  </r>
  <r>
    <x v="774"/>
    <s v="Karen Miller"/>
    <n v="41"/>
    <x v="1"/>
    <x v="2"/>
    <s v="Review Email"/>
    <x v="7"/>
    <x v="3"/>
    <x v="3"/>
    <n v="1.7"/>
    <x v="4"/>
    <n v="114123"/>
    <n v="26923.711836734692"/>
    <s v="Low Income"/>
    <x v="684"/>
    <x v="2"/>
    <x v="2"/>
    <x v="2"/>
    <n v="26923.711836734692"/>
    <s v="Chicago"/>
    <s v="(304) 813-2482"/>
    <s v="8766 Hill St"/>
  </r>
  <r>
    <x v="775"/>
    <s v="Maria Smith"/>
    <n v="22"/>
    <x v="0"/>
    <x v="3"/>
    <s v="Review Email"/>
    <x v="0"/>
    <x v="11"/>
    <x v="1"/>
    <n v="2.5"/>
    <x v="3"/>
    <n v="108847"/>
    <n v="55534.183673469386"/>
    <s v="Medium Income"/>
    <x v="685"/>
    <x v="2"/>
    <x v="2"/>
    <x v="2"/>
    <n v="55534.183673469386"/>
    <s v="Los Angeles"/>
    <s v="(222) 461-2571"/>
    <s v="1939 View Blvd"/>
  </r>
  <r>
    <x v="776"/>
    <s v="Alice Wilson"/>
    <n v="41"/>
    <x v="1"/>
    <x v="2"/>
    <s v="Review Email"/>
    <x v="5"/>
    <x v="10"/>
    <x v="7"/>
    <n v="2.1"/>
    <x v="3"/>
    <n v="39176"/>
    <n v="15000"/>
    <s v="Low Income"/>
    <x v="686"/>
    <x v="2"/>
    <x v="2"/>
    <x v="2"/>
    <n v="15000"/>
    <s v="New York"/>
    <s v="(571) 614-4748"/>
    <s v="1901 Maple Ln"/>
  </r>
  <r>
    <x v="777"/>
    <s v="John Moore"/>
    <n v="36"/>
    <x v="1"/>
    <x v="1"/>
    <s v="johnmoore@test.com"/>
    <x v="2"/>
    <x v="8"/>
    <x v="6"/>
    <n v="3"/>
    <x v="2"/>
    <n v="36989"/>
    <n v="27175.591836734689"/>
    <s v="Low Income"/>
    <x v="687"/>
    <x v="2"/>
    <x v="2"/>
    <x v="2"/>
    <n v="27175.591836734689"/>
    <s v="Houston"/>
    <s v="(736) 449-7095"/>
    <s v="4005 Oak Blvd"/>
  </r>
  <r>
    <x v="778"/>
    <s v="Susan Taylor"/>
    <n v="41"/>
    <x v="1"/>
    <x v="2"/>
    <s v="susantaylor@example.com"/>
    <x v="6"/>
    <x v="5"/>
    <x v="1"/>
    <n v="3.1"/>
    <x v="2"/>
    <n v="80606"/>
    <n v="63234.584489795925"/>
    <s v="Medium Income"/>
    <x v="688"/>
    <x v="14"/>
    <x v="380"/>
    <x v="3"/>
    <n v="63284.584489795925"/>
    <s v="San Antonio"/>
    <s v="(472) 110-0597"/>
    <s v="1121 Cedar Rd, Apt 232"/>
  </r>
  <r>
    <x v="779"/>
    <s v="Bob Brown"/>
    <n v="56"/>
    <x v="2"/>
    <x v="0"/>
    <s v="bobbrown@sample.org"/>
    <x v="6"/>
    <x v="8"/>
    <x v="7"/>
    <n v="2.9"/>
    <x v="3"/>
    <n v="54781"/>
    <n v="37608.833469387748"/>
    <s v="Low Income"/>
    <x v="689"/>
    <x v="2"/>
    <x v="2"/>
    <x v="2"/>
    <n v="37608.833469387748"/>
    <s v="San Diego"/>
    <s v="(731) 528-2569"/>
    <s v="4577 Hill St"/>
  </r>
  <r>
    <x v="780"/>
    <s v="John Jones"/>
    <n v="38"/>
    <x v="1"/>
    <x v="0"/>
    <s v="johnjones@sample.org"/>
    <x v="3"/>
    <x v="13"/>
    <x v="1"/>
    <n v="2"/>
    <x v="3"/>
    <n v="131729"/>
    <n v="43013.551020408158"/>
    <s v="Low Income"/>
    <x v="690"/>
    <x v="2"/>
    <x v="2"/>
    <x v="2"/>
    <n v="43013.551020408158"/>
    <s v="San Antonio"/>
    <s v="Not Specified"/>
    <s v="2934 Maple St, Apt 139"/>
  </r>
  <r>
    <x v="781"/>
    <s v="John Taylor"/>
    <n v="25"/>
    <x v="0"/>
    <x v="0"/>
    <s v="johntaylor@test.com"/>
    <x v="8"/>
    <x v="3"/>
    <x v="10"/>
    <n v="3"/>
    <x v="2"/>
    <n v="140812"/>
    <n v="103453.71428571428"/>
    <s v="High Income"/>
    <x v="3"/>
    <x v="2"/>
    <x v="2"/>
    <x v="2"/>
    <n v="103453.71428571428"/>
    <s v="San Jose"/>
    <s v="Not Specified"/>
    <s v="5791 Elm Ln"/>
  </r>
  <r>
    <x v="782"/>
    <s v="Patricia Taylor"/>
    <n v="23"/>
    <x v="0"/>
    <x v="0"/>
    <s v="patriciataylor@test.com"/>
    <x v="6"/>
    <x v="7"/>
    <x v="1"/>
    <n v="2.6"/>
    <x v="3"/>
    <n v="40618"/>
    <n v="22414.50448979592"/>
    <s v="Low Income"/>
    <x v="3"/>
    <x v="2"/>
    <x v="2"/>
    <x v="2"/>
    <n v="22414.50448979592"/>
    <s v="Philadelphia"/>
    <s v="(428) 910-7985"/>
    <s v="8266 Hill Dr"/>
  </r>
  <r>
    <x v="783"/>
    <s v="Alice Smith"/>
    <n v="54"/>
    <x v="1"/>
    <x v="3"/>
    <s v="Review Email"/>
    <x v="9"/>
    <x v="12"/>
    <x v="4"/>
    <n v="4.4000000000000004"/>
    <x v="1"/>
    <n v="107983"/>
    <n v="170657.21469387761"/>
    <s v="Very High Income"/>
    <x v="691"/>
    <x v="12"/>
    <x v="381"/>
    <x v="0"/>
    <n v="180457.21469387761"/>
    <s v="Phoenix"/>
    <s v="(881) 524-4199"/>
    <s v="1525 View Rd"/>
  </r>
  <r>
    <x v="784"/>
    <s v="Karen Thomas"/>
    <n v="55"/>
    <x v="2"/>
    <x v="1"/>
    <s v="karenthomas@example.com"/>
    <x v="9"/>
    <x v="0"/>
    <x v="8"/>
    <n v="1.5"/>
    <x v="4"/>
    <n v="130128"/>
    <n v="23901.061224489793"/>
    <s v="Low Income"/>
    <x v="692"/>
    <x v="2"/>
    <x v="2"/>
    <x v="2"/>
    <n v="23901.061224489793"/>
    <s v="Philadelphia"/>
    <s v="(404) 369-0776"/>
    <s v="2953 Oak Ln"/>
  </r>
  <r>
    <x v="785"/>
    <s v="David Davis"/>
    <n v="29"/>
    <x v="0"/>
    <x v="1"/>
    <s v="daviddavis@example.com"/>
    <x v="0"/>
    <x v="8"/>
    <x v="10"/>
    <n v="3"/>
    <x v="2"/>
    <n v="107856"/>
    <n v="79241.142857142855"/>
    <s v="Medium Income"/>
    <x v="3"/>
    <x v="2"/>
    <x v="2"/>
    <x v="2"/>
    <n v="79241.142857142855"/>
    <s v="San Diego"/>
    <s v="(249) 985-6403"/>
    <s v="8796 View Dr"/>
  </r>
  <r>
    <x v="786"/>
    <s v="Sara Davis"/>
    <n v="42"/>
    <x v="1"/>
    <x v="0"/>
    <s v="saradavis@demo.net"/>
    <x v="8"/>
    <x v="5"/>
    <x v="1"/>
    <n v="4.7"/>
    <x v="1"/>
    <n v="89365"/>
    <n v="161148.80408163267"/>
    <s v="Very High Income"/>
    <x v="3"/>
    <x v="7"/>
    <x v="382"/>
    <x v="4"/>
    <n v="175598.80408163267"/>
    <s v="San Diego"/>
    <s v="(723) 334-4486"/>
    <s v="643 Hill Dr"/>
  </r>
  <r>
    <x v="787"/>
    <s v="Sara Johnson"/>
    <n v="29"/>
    <x v="0"/>
    <x v="0"/>
    <s v="sarajohnson@demo.net"/>
    <x v="2"/>
    <x v="12"/>
    <x v="1"/>
    <n v="3.2"/>
    <x v="2"/>
    <n v="128099"/>
    <n v="107080.30693877552"/>
    <s v="High Income"/>
    <x v="693"/>
    <x v="19"/>
    <x v="383"/>
    <x v="3"/>
    <n v="107280.30693877552"/>
    <s v="Houston"/>
    <s v="(735) 605-3203"/>
    <s v="2084 Cedar Ln"/>
  </r>
  <r>
    <x v="788"/>
    <s v="Jane Johnson"/>
    <n v="48"/>
    <x v="1"/>
    <x v="0"/>
    <s v="janejohnson@sample.org"/>
    <x v="9"/>
    <x v="3"/>
    <x v="1"/>
    <n v="1.8"/>
    <x v="4"/>
    <n v="111419"/>
    <n v="29469.188571428578"/>
    <s v="Low Income"/>
    <x v="694"/>
    <x v="2"/>
    <x v="2"/>
    <x v="2"/>
    <n v="29469.188571428578"/>
    <s v="San Diego"/>
    <s v="(748) 998-5959"/>
    <s v="1028 View Dr"/>
  </r>
  <r>
    <x v="789"/>
    <s v="Linda Williams"/>
    <n v="64"/>
    <x v="2"/>
    <x v="2"/>
    <s v="lindawilliams@sample.org"/>
    <x v="1"/>
    <x v="16"/>
    <x v="9"/>
    <n v="4.0999999999999996"/>
    <x v="0"/>
    <n v="97702"/>
    <n v="134071.07102040813"/>
    <s v="Very High Income"/>
    <x v="695"/>
    <x v="0"/>
    <x v="384"/>
    <x v="0"/>
    <n v="140121.07102040813"/>
    <s v="Houston"/>
    <s v="(254) 088-2792"/>
    <s v="4710 Maple Ln"/>
  </r>
  <r>
    <x v="790"/>
    <s v="Linda Johnson"/>
    <n v="51"/>
    <x v="1"/>
    <x v="0"/>
    <s v="lindajohnson@test.com"/>
    <x v="4"/>
    <x v="16"/>
    <x v="9"/>
    <n v="1"/>
    <x v="4"/>
    <n v="76157"/>
    <n v="15000"/>
    <s v="Low Income"/>
    <x v="696"/>
    <x v="2"/>
    <x v="2"/>
    <x v="2"/>
    <n v="15000"/>
    <s v="Los Angeles"/>
    <s v="(833) 038-9670"/>
    <s v="3488 Lake St"/>
  </r>
  <r>
    <x v="791"/>
    <s v="James Brown"/>
    <n v="62"/>
    <x v="2"/>
    <x v="2"/>
    <s v="jamesbrown@demo.net"/>
    <x v="6"/>
    <x v="8"/>
    <x v="10"/>
    <n v="1.2"/>
    <x v="4"/>
    <n v="141769"/>
    <n v="16665.090612244898"/>
    <s v="Low Income"/>
    <x v="697"/>
    <x v="2"/>
    <x v="2"/>
    <x v="2"/>
    <n v="16665.090612244898"/>
    <s v="New York"/>
    <s v="(376) 969-6352"/>
    <s v="Adress not provided"/>
  </r>
  <r>
    <x v="792"/>
    <s v="Karen Johnson"/>
    <n v="41"/>
    <x v="1"/>
    <x v="1"/>
    <s v="karenjohnson@test.com"/>
    <x v="6"/>
    <x v="0"/>
    <x v="1"/>
    <n v="1.1000000000000001"/>
    <x v="4"/>
    <n v="121602"/>
    <n v="15000"/>
    <s v="Low Income"/>
    <x v="3"/>
    <x v="2"/>
    <x v="2"/>
    <x v="2"/>
    <n v="15000"/>
    <s v="Phoenix"/>
    <s v="(789) 087-6868"/>
    <s v="Adress not provided"/>
  </r>
  <r>
    <x v="793"/>
    <s v="Maria Johnson"/>
    <n v="39"/>
    <x v="1"/>
    <x v="1"/>
    <s v="mariajohnson@example.com"/>
    <x v="1"/>
    <x v="6"/>
    <x v="5"/>
    <n v="2.4"/>
    <x v="3"/>
    <n v="96156"/>
    <n v="45212.943673469388"/>
    <s v="Low Income"/>
    <x v="698"/>
    <x v="2"/>
    <x v="2"/>
    <x v="2"/>
    <n v="45212.943673469388"/>
    <s v="San Diego"/>
    <s v="(498) 057-7633"/>
    <s v="5559 Lake Dr"/>
  </r>
  <r>
    <x v="794"/>
    <s v="Maria Taylor"/>
    <n v="32"/>
    <x v="1"/>
    <x v="3"/>
    <s v="mariataylor@sample.org"/>
    <x v="1"/>
    <x v="5"/>
    <x v="2"/>
    <n v="2.4"/>
    <x v="3"/>
    <n v="149549"/>
    <n v="70318.550204081635"/>
    <s v="Medium Income"/>
    <x v="699"/>
    <x v="2"/>
    <x v="2"/>
    <x v="2"/>
    <n v="70318.550204081635"/>
    <s v="San Diego"/>
    <s v="(602) 509-5820"/>
    <s v="1174 Oak St"/>
  </r>
  <r>
    <x v="795"/>
    <s v="Bob Anderson"/>
    <n v="60"/>
    <x v="2"/>
    <x v="2"/>
    <s v="bobanderson@test.com"/>
    <x v="1"/>
    <x v="2"/>
    <x v="5"/>
    <n v="3.5"/>
    <x v="0"/>
    <n v="41152"/>
    <n v="41152"/>
    <s v="Low Income"/>
    <x v="700"/>
    <x v="5"/>
    <x v="385"/>
    <x v="3"/>
    <n v="42402"/>
    <s v="San Diego"/>
    <s v="(769) 732-0486"/>
    <s v="3250 Maple Ln, Apt 794"/>
  </r>
  <r>
    <x v="796"/>
    <s v="Linda Davis"/>
    <n v="48"/>
    <x v="1"/>
    <x v="0"/>
    <s v="lindadavis@demo.net"/>
    <x v="7"/>
    <x v="18"/>
    <x v="7"/>
    <n v="2.7"/>
    <x v="3"/>
    <n v="5449"/>
    <n v="15000"/>
    <s v="Low Income"/>
    <x v="701"/>
    <x v="2"/>
    <x v="2"/>
    <x v="2"/>
    <n v="15000"/>
    <s v="Philadelphia"/>
    <s v="(663) 803-1568"/>
    <s v="1625 Lake St"/>
  </r>
  <r>
    <x v="797"/>
    <s v="Jane Thomas"/>
    <n v="21"/>
    <x v="0"/>
    <x v="0"/>
    <s v="janethomas@example.com"/>
    <x v="4"/>
    <x v="5"/>
    <x v="2"/>
    <n v="1.7"/>
    <x v="4"/>
    <n v="139349"/>
    <n v="32874.98857142857"/>
    <s v="Low Income"/>
    <x v="688"/>
    <x v="2"/>
    <x v="2"/>
    <x v="2"/>
    <n v="32874.98857142857"/>
    <s v="Phoenix"/>
    <s v="(814) 057-1402"/>
    <s v="1267 Maple Dr, Apt 168"/>
  </r>
  <r>
    <x v="798"/>
    <s v="Jane Brown"/>
    <n v="56"/>
    <x v="2"/>
    <x v="0"/>
    <s v="janebrown@example.com"/>
    <x v="7"/>
    <x v="12"/>
    <x v="7"/>
    <n v="3"/>
    <x v="2"/>
    <n v="75653"/>
    <n v="55581.795918367345"/>
    <s v="Medium Income"/>
    <x v="702"/>
    <x v="2"/>
    <x v="2"/>
    <x v="2"/>
    <n v="55581.795918367345"/>
    <s v="San Antonio"/>
    <s v="(394) 633-4961"/>
    <s v="8508 Cedar Ave"/>
  </r>
  <r>
    <x v="799"/>
    <s v="Mike Jones"/>
    <n v="63"/>
    <x v="2"/>
    <x v="2"/>
    <s v="mikejones@demo.net"/>
    <x v="8"/>
    <x v="8"/>
    <x v="4"/>
    <n v="3.7"/>
    <x v="0"/>
    <n v="82475"/>
    <n v="92170.020408163269"/>
    <s v="High Income"/>
    <x v="703"/>
    <x v="18"/>
    <x v="386"/>
    <x v="3"/>
    <n v="94620.020408163269"/>
    <s v="Houston"/>
    <s v="(266) 502-1473"/>
    <s v="2637 Pine St"/>
  </r>
  <r>
    <x v="800"/>
    <s v="Mike Taylor"/>
    <n v="20"/>
    <x v="0"/>
    <x v="2"/>
    <s v="miketaylor@example.com"/>
    <x v="5"/>
    <x v="11"/>
    <x v="7"/>
    <n v="2.7"/>
    <x v="3"/>
    <n v="38678"/>
    <n v="23017.35673469388"/>
    <s v="Low Income"/>
    <x v="704"/>
    <x v="2"/>
    <x v="2"/>
    <x v="2"/>
    <n v="23017.35673469388"/>
    <s v="Houston"/>
    <s v="(391) 145-2886"/>
    <s v="3979 Hill Blvd, Apt 220"/>
  </r>
  <r>
    <x v="801"/>
    <s v="Linda Johnson"/>
    <n v="52"/>
    <x v="1"/>
    <x v="3"/>
    <s v="Review Email"/>
    <x v="6"/>
    <x v="0"/>
    <x v="1"/>
    <n v="3"/>
    <x v="2"/>
    <n v="106897"/>
    <n v="78536.57142857142"/>
    <s v="Medium Income"/>
    <x v="3"/>
    <x v="2"/>
    <x v="2"/>
    <x v="2"/>
    <n v="78536.57142857142"/>
    <s v="San Diego"/>
    <s v="(910) 198-4076"/>
    <s v="8269 Hill Ave"/>
  </r>
  <r>
    <x v="802"/>
    <s v="Mike Smith"/>
    <n v="49"/>
    <x v="1"/>
    <x v="3"/>
    <s v="mikesmith@sample.org"/>
    <x v="5"/>
    <x v="14"/>
    <x v="9"/>
    <n v="1.2"/>
    <x v="4"/>
    <n v="57774"/>
    <n v="15000"/>
    <s v="Low Income"/>
    <x v="705"/>
    <x v="2"/>
    <x v="2"/>
    <x v="2"/>
    <n v="15000"/>
    <s v="Houston"/>
    <s v="(899) 938-3786"/>
    <s v="2383 View Rd, Apt 439"/>
  </r>
  <r>
    <x v="803"/>
    <s v="Alice Anderson"/>
    <n v="26"/>
    <x v="0"/>
    <x v="1"/>
    <s v="Review Email"/>
    <x v="6"/>
    <x v="15"/>
    <x v="3"/>
    <n v="1.5"/>
    <x v="4"/>
    <n v="102433"/>
    <n v="18814.224489795917"/>
    <s v="Low Income"/>
    <x v="3"/>
    <x v="2"/>
    <x v="2"/>
    <x v="2"/>
    <n v="18814.224489795917"/>
    <s v="San Diego"/>
    <s v="(529) 755-1762"/>
    <s v="7386 Elm Ln"/>
  </r>
  <r>
    <x v="804"/>
    <s v="Robert Brown"/>
    <n v="60"/>
    <x v="2"/>
    <x v="0"/>
    <s v="robertbrown@sample.org"/>
    <x v="1"/>
    <x v="12"/>
    <x v="1"/>
    <n v="2.4"/>
    <x v="3"/>
    <n v="65115"/>
    <n v="30617.338775510205"/>
    <s v="Low Income"/>
    <x v="706"/>
    <x v="2"/>
    <x v="2"/>
    <x v="2"/>
    <n v="30617.338775510205"/>
    <s v="Houston"/>
    <s v="(631) 076-6586"/>
    <s v="3860 Cedar Blvd, Apt 753"/>
  </r>
  <r>
    <x v="805"/>
    <s v="John Smith"/>
    <n v="19"/>
    <x v="0"/>
    <x v="2"/>
    <s v="johnsmith@sample.org"/>
    <x v="4"/>
    <x v="3"/>
    <x v="1"/>
    <n v="3"/>
    <x v="2"/>
    <n v="87452"/>
    <n v="64250.448979591827"/>
    <s v="Medium Income"/>
    <x v="707"/>
    <x v="2"/>
    <x v="2"/>
    <x v="2"/>
    <n v="64250.448979591827"/>
    <s v="Philadelphia"/>
    <s v="(726) 562-4035"/>
    <s v="7415 Cedar Blvd"/>
  </r>
  <r>
    <x v="806"/>
    <s v="Patricia Jones"/>
    <n v="37"/>
    <x v="1"/>
    <x v="2"/>
    <s v="patriciajones@sample.org"/>
    <x v="5"/>
    <x v="12"/>
    <x v="1"/>
    <n v="3.5"/>
    <x v="0"/>
    <n v="147485"/>
    <n v="147485"/>
    <s v="Very High Income"/>
    <x v="708"/>
    <x v="5"/>
    <x v="387"/>
    <x v="3"/>
    <n v="148735"/>
    <s v="San Jose"/>
    <s v="(537) 431-5761"/>
    <s v="1199 Lake Rd, Apt 524"/>
  </r>
  <r>
    <x v="807"/>
    <s v="Robert Anderson"/>
    <n v="57"/>
    <x v="2"/>
    <x v="0"/>
    <s v="robertanderson@example.com"/>
    <x v="2"/>
    <x v="20"/>
    <x v="9"/>
    <n v="4.2"/>
    <x v="0"/>
    <n v="70328"/>
    <n v="101272.31999999999"/>
    <s v="High Income"/>
    <x v="709"/>
    <x v="3"/>
    <x v="388"/>
    <x v="0"/>
    <n v="108472.31999999999"/>
    <s v="San Antonio"/>
    <s v="Not Specified"/>
    <s v="54 Oak Rd"/>
  </r>
  <r>
    <x v="808"/>
    <s v="James Anderson"/>
    <n v="61"/>
    <x v="2"/>
    <x v="3"/>
    <s v="jamesanderson@sample.org"/>
    <x v="0"/>
    <x v="4"/>
    <x v="4"/>
    <n v="2.2000000000000002"/>
    <x v="3"/>
    <n v="120629"/>
    <n v="47660.764081632668"/>
    <s v="Low Income"/>
    <x v="710"/>
    <x v="2"/>
    <x v="2"/>
    <x v="2"/>
    <n v="47660.764081632668"/>
    <s v="Dallas"/>
    <s v="(934) 150-0726"/>
    <s v="9106 Oak Blvd"/>
  </r>
  <r>
    <x v="809"/>
    <s v="Susan Smith"/>
    <n v="37"/>
    <x v="1"/>
    <x v="0"/>
    <s v="susansmith@example.com"/>
    <x v="8"/>
    <x v="3"/>
    <x v="7"/>
    <n v="2.2000000000000002"/>
    <x v="3"/>
    <n v="73654"/>
    <n v="29100.845714285722"/>
    <s v="Low Income"/>
    <x v="711"/>
    <x v="2"/>
    <x v="2"/>
    <x v="2"/>
    <n v="29100.845714285722"/>
    <s v="San Antonio"/>
    <s v="(547) 854-6385"/>
    <s v="4228 Cedar Ln"/>
  </r>
  <r>
    <x v="810"/>
    <s v="Mike Jones"/>
    <n v="45"/>
    <x v="1"/>
    <x v="1"/>
    <s v="mikejones@sample.org"/>
    <x v="0"/>
    <x v="10"/>
    <x v="4"/>
    <n v="1.4"/>
    <x v="4"/>
    <n v="61305"/>
    <n v="15000"/>
    <s v="Low Income"/>
    <x v="712"/>
    <x v="2"/>
    <x v="2"/>
    <x v="2"/>
    <n v="15000"/>
    <s v="Houston"/>
    <s v="(623) 266-2566"/>
    <s v="8415 Elm Ln, Apt 847"/>
  </r>
  <r>
    <x v="811"/>
    <s v="Linda Smith"/>
    <n v="64"/>
    <x v="2"/>
    <x v="1"/>
    <s v="Review Email"/>
    <x v="8"/>
    <x v="20"/>
    <x v="8"/>
    <n v="3.1"/>
    <x v="2"/>
    <n v="134663"/>
    <n v="105641.74938775512"/>
    <s v="High Income"/>
    <x v="713"/>
    <x v="14"/>
    <x v="389"/>
    <x v="3"/>
    <n v="105691.74938775512"/>
    <s v="Chicago"/>
    <s v="(557) 244-2728"/>
    <s v="4098 Elm Blvd"/>
  </r>
  <r>
    <x v="812"/>
    <s v="Patricia Brown"/>
    <n v="39"/>
    <x v="1"/>
    <x v="0"/>
    <s v="patriciabrown@sample.org"/>
    <x v="4"/>
    <x v="1"/>
    <x v="0"/>
    <n v="2.2999999999999998"/>
    <x v="3"/>
    <n v="35399"/>
    <n v="15286.588571428572"/>
    <s v="Low Income"/>
    <x v="714"/>
    <x v="2"/>
    <x v="2"/>
    <x v="2"/>
    <n v="15286.588571428572"/>
    <s v="Philadelphia"/>
    <s v="(767) 697-9859"/>
    <s v="7450 Maple Dr"/>
  </r>
  <r>
    <x v="813"/>
    <s v="Bob Wilson"/>
    <n v="31"/>
    <x v="1"/>
    <x v="2"/>
    <s v="Review Email"/>
    <x v="0"/>
    <x v="9"/>
    <x v="7"/>
    <n v="2.2000000000000002"/>
    <x v="3"/>
    <n v="103142"/>
    <n v="40751.614693877564"/>
    <s v="Low Income"/>
    <x v="715"/>
    <x v="2"/>
    <x v="2"/>
    <x v="2"/>
    <n v="40751.614693877564"/>
    <s v="Dallas"/>
    <s v="(232) 759-1391"/>
    <s v="7225 Oak Blvd, Apt 81"/>
  </r>
  <r>
    <x v="814"/>
    <s v="David Thomas"/>
    <n v="28"/>
    <x v="0"/>
    <x v="0"/>
    <s v="davidthomas@example.com"/>
    <x v="6"/>
    <x v="18"/>
    <x v="5"/>
    <n v="4.5"/>
    <x v="1"/>
    <n v="138843"/>
    <n v="229515.97959183677"/>
    <s v="Very High Income"/>
    <x v="716"/>
    <x v="17"/>
    <x v="390"/>
    <x v="4"/>
    <n v="240765.97959183677"/>
    <s v="Chicago"/>
    <s v="(578) 408-0715"/>
    <s v="5699 Maple Rd, Apt 607"/>
  </r>
  <r>
    <x v="815"/>
    <s v="Sara Williams"/>
    <n v="51"/>
    <x v="1"/>
    <x v="2"/>
    <s v="sarawilliams@test.com"/>
    <x v="8"/>
    <x v="17"/>
    <x v="8"/>
    <n v="1.3"/>
    <x v="4"/>
    <n v="93944"/>
    <n v="15000"/>
    <s v="Low Income"/>
    <x v="3"/>
    <x v="2"/>
    <x v="2"/>
    <x v="2"/>
    <n v="15000"/>
    <s v="New York"/>
    <s v="(986) 359-8072"/>
    <s v="488 Maple Dr, Apt 681"/>
  </r>
  <r>
    <x v="816"/>
    <s v="Alice Davis"/>
    <n v="60"/>
    <x v="2"/>
    <x v="2"/>
    <s v="alicedavis@demo.net"/>
    <x v="1"/>
    <x v="20"/>
    <x v="9"/>
    <n v="4.0999999999999996"/>
    <x v="0"/>
    <n v="83664"/>
    <n v="114807.4971428571"/>
    <s v="Very High Income"/>
    <x v="717"/>
    <x v="0"/>
    <x v="391"/>
    <x v="0"/>
    <n v="120857.4971428571"/>
    <s v="Los Angeles"/>
    <s v="(953) 398-4547"/>
    <s v="Adress not provided"/>
  </r>
  <r>
    <x v="817"/>
    <s v="James Wilson"/>
    <n v="63"/>
    <x v="2"/>
    <x v="2"/>
    <s v="jameswilson@example.com"/>
    <x v="8"/>
    <x v="12"/>
    <x v="2"/>
    <n v="2.8"/>
    <x v="3"/>
    <n v="31862"/>
    <n v="20391.679999999997"/>
    <s v="Low Income"/>
    <x v="718"/>
    <x v="2"/>
    <x v="2"/>
    <x v="2"/>
    <n v="20391.679999999997"/>
    <s v="Los Angeles"/>
    <s v="(888) 387-8325"/>
    <s v="5747 Cedar Ln"/>
  </r>
  <r>
    <x v="818"/>
    <s v="James Taylor"/>
    <n v="30"/>
    <x v="0"/>
    <x v="2"/>
    <s v="jamestaylor@sample.org"/>
    <x v="5"/>
    <x v="3"/>
    <x v="7"/>
    <n v="4.4000000000000004"/>
    <x v="1"/>
    <n v="140256"/>
    <n v="221661.72734693886"/>
    <s v="Very High Income"/>
    <x v="719"/>
    <x v="12"/>
    <x v="392"/>
    <x v="0"/>
    <n v="231461.72734693886"/>
    <s v="Philadelphia"/>
    <s v="(853) 554-4934"/>
    <s v="5078 Elm Rd"/>
  </r>
  <r>
    <x v="819"/>
    <s v="Linda Williams"/>
    <n v="33"/>
    <x v="1"/>
    <x v="0"/>
    <s v="lindawilliams@example.com"/>
    <x v="7"/>
    <x v="10"/>
    <x v="1"/>
    <n v="4.3"/>
    <x v="1"/>
    <n v="33563"/>
    <n v="50659.581224489782"/>
    <s v="Medium Income"/>
    <x v="3"/>
    <x v="9"/>
    <x v="393"/>
    <x v="0"/>
    <n v="59109.581224489782"/>
    <s v="New York"/>
    <s v="(641) 391-2470"/>
    <s v="6880 Oak Dr"/>
  </r>
  <r>
    <x v="820"/>
    <s v="Linda Johnson"/>
    <n v="34"/>
    <x v="1"/>
    <x v="2"/>
    <s v="lindajohnson@sample.org"/>
    <x v="5"/>
    <x v="8"/>
    <x v="4"/>
    <n v="4.9000000000000004"/>
    <x v="1"/>
    <n v="72541"/>
    <n v="142180.36000000002"/>
    <s v="Very High Income"/>
    <x v="720"/>
    <x v="13"/>
    <x v="394"/>
    <x v="1"/>
    <n v="160230.36000000002"/>
    <s v="Los Angeles"/>
    <s v="(555) 989-9033"/>
    <s v="8065 Lake Ln"/>
  </r>
  <r>
    <x v="821"/>
    <s v="Jane Brown"/>
    <n v="56"/>
    <x v="2"/>
    <x v="2"/>
    <s v="janebrown@demo.net"/>
    <x v="4"/>
    <x v="0"/>
    <x v="2"/>
    <n v="3.4"/>
    <x v="2"/>
    <n v="121899"/>
    <n v="115032.85224489796"/>
    <s v="Very High Income"/>
    <x v="721"/>
    <x v="16"/>
    <x v="395"/>
    <x v="3"/>
    <n v="115832.85224489796"/>
    <s v="Los Angeles"/>
    <s v="(752) 375-0187"/>
    <s v="8394 View Rd, Apt 31"/>
  </r>
  <r>
    <x v="822"/>
    <s v="Susan Jones"/>
    <n v="26"/>
    <x v="0"/>
    <x v="3"/>
    <s v="susanjones@example.com"/>
    <x v="9"/>
    <x v="3"/>
    <x v="2"/>
    <n v="2.2999999999999998"/>
    <x v="3"/>
    <n v="102059"/>
    <n v="44072.825306122453"/>
    <s v="Low Income"/>
    <x v="722"/>
    <x v="2"/>
    <x v="2"/>
    <x v="2"/>
    <n v="44072.825306122453"/>
    <s v="Houston"/>
    <s v="(316) 337-8707"/>
    <s v="4275 View Rd, Apt 891"/>
  </r>
  <r>
    <x v="823"/>
    <s v="James Williams"/>
    <n v="61"/>
    <x v="2"/>
    <x v="2"/>
    <s v="jameswilliams@sample.org"/>
    <x v="1"/>
    <x v="10"/>
    <x v="10"/>
    <n v="2"/>
    <x v="3"/>
    <n v="30406"/>
    <n v="15000"/>
    <s v="Low Income"/>
    <x v="723"/>
    <x v="2"/>
    <x v="2"/>
    <x v="2"/>
    <n v="15000"/>
    <s v="New York"/>
    <s v="(306) 122-5844"/>
    <s v="2730 Cedar Rd"/>
  </r>
  <r>
    <x v="824"/>
    <s v="Alice Jones"/>
    <n v="35"/>
    <x v="1"/>
    <x v="2"/>
    <s v="alicejones@demo.net"/>
    <x v="7"/>
    <x v="9"/>
    <x v="8"/>
    <n v="2.7"/>
    <x v="3"/>
    <n v="119091"/>
    <n v="70871.297142857147"/>
    <s v="Medium Income"/>
    <x v="724"/>
    <x v="2"/>
    <x v="2"/>
    <x v="2"/>
    <n v="70871.297142857147"/>
    <s v="San Antonio"/>
    <s v="(442) 582-2758"/>
    <s v="7551 Hill St"/>
  </r>
  <r>
    <x v="825"/>
    <s v="Linda Taylor"/>
    <n v="63"/>
    <x v="2"/>
    <x v="2"/>
    <s v="lindataylor@demo.net"/>
    <x v="9"/>
    <x v="17"/>
    <x v="2"/>
    <n v="1.1000000000000001"/>
    <x v="4"/>
    <n v="148498"/>
    <n v="15000"/>
    <s v="Low Income"/>
    <x v="725"/>
    <x v="2"/>
    <x v="2"/>
    <x v="2"/>
    <n v="15000"/>
    <s v="Chicago"/>
    <s v="(536) 066-9108"/>
    <s v="4151 View Dr"/>
  </r>
  <r>
    <x v="826"/>
    <s v="Karen Wilson"/>
    <n v="41"/>
    <x v="1"/>
    <x v="2"/>
    <s v="karenwilson@example.com"/>
    <x v="6"/>
    <x v="10"/>
    <x v="0"/>
    <n v="3.5"/>
    <x v="0"/>
    <n v="66470"/>
    <n v="66470"/>
    <s v="Medium Income"/>
    <x v="726"/>
    <x v="5"/>
    <x v="396"/>
    <x v="3"/>
    <n v="67720"/>
    <s v="Phoenix"/>
    <s v="(730) 882-1266"/>
    <s v="8918 View Ln"/>
  </r>
  <r>
    <x v="827"/>
    <s v="Alice Brown"/>
    <n v="38"/>
    <x v="1"/>
    <x v="1"/>
    <s v="alicebrown@test.com"/>
    <x v="2"/>
    <x v="3"/>
    <x v="6"/>
    <n v="3.8"/>
    <x v="0"/>
    <n v="138330"/>
    <n v="163060.0163265306"/>
    <s v="Very High Income"/>
    <x v="727"/>
    <x v="4"/>
    <x v="397"/>
    <x v="3"/>
    <n v="166260.0163265306"/>
    <s v="New York"/>
    <s v="(363) 973-7151"/>
    <s v="8273 View Ln, Apt 131"/>
  </r>
  <r>
    <x v="828"/>
    <s v="Sara Miller"/>
    <n v="61"/>
    <x v="2"/>
    <x v="3"/>
    <s v="Review Email"/>
    <x v="6"/>
    <x v="8"/>
    <x v="6"/>
    <n v="4.2"/>
    <x v="0"/>
    <n v="67440"/>
    <n v="97113.599999999991"/>
    <s v="High Income"/>
    <x v="728"/>
    <x v="3"/>
    <x v="398"/>
    <x v="0"/>
    <n v="104313.59999999999"/>
    <s v="New York"/>
    <s v="(688) 728-5907"/>
    <s v="970 View Blvd"/>
  </r>
  <r>
    <x v="829"/>
    <s v="Mike Johnson"/>
    <n v="41"/>
    <x v="1"/>
    <x v="2"/>
    <s v="Review Email"/>
    <x v="6"/>
    <x v="8"/>
    <x v="9"/>
    <n v="2.9"/>
    <x v="3"/>
    <n v="83981"/>
    <n v="57655.527346938768"/>
    <s v="Medium Income"/>
    <x v="729"/>
    <x v="2"/>
    <x v="2"/>
    <x v="2"/>
    <n v="57655.527346938768"/>
    <s v="Los Angeles"/>
    <s v="(776) 197-0039"/>
    <s v="3978 Pine St"/>
  </r>
  <r>
    <x v="830"/>
    <s v="Patricia Smith"/>
    <n v="23"/>
    <x v="0"/>
    <x v="0"/>
    <s v="patriciasmith@test.com"/>
    <x v="8"/>
    <x v="0"/>
    <x v="7"/>
    <n v="1.7"/>
    <x v="4"/>
    <n v="83613"/>
    <n v="19725.842448979591"/>
    <s v="Low Income"/>
    <x v="730"/>
    <x v="2"/>
    <x v="2"/>
    <x v="2"/>
    <n v="19725.842448979591"/>
    <s v="San Jose"/>
    <s v="(678) 887-8091"/>
    <s v="109 Cedar Ave, Apt 561"/>
  </r>
  <r>
    <x v="831"/>
    <s v="Linda Wilson"/>
    <n v="22"/>
    <x v="0"/>
    <x v="3"/>
    <s v="lindawilson@demo.net"/>
    <x v="6"/>
    <x v="14"/>
    <x v="10"/>
    <n v="2"/>
    <x v="3"/>
    <n v="86062"/>
    <n v="28101.877551020407"/>
    <s v="Low Income"/>
    <x v="731"/>
    <x v="2"/>
    <x v="2"/>
    <x v="2"/>
    <n v="28101.877551020407"/>
    <s v="Houston"/>
    <s v="(654) 457-1299"/>
    <s v="6757 Cedar Blvd"/>
  </r>
  <r>
    <x v="832"/>
    <s v="Mike Johnson"/>
    <n v="21"/>
    <x v="0"/>
    <x v="2"/>
    <s v="Review Email"/>
    <x v="1"/>
    <x v="9"/>
    <x v="4"/>
    <n v="4.7"/>
    <x v="1"/>
    <n v="106054"/>
    <n v="191243.49877551023"/>
    <s v="Very High Income"/>
    <x v="732"/>
    <x v="7"/>
    <x v="399"/>
    <x v="4"/>
    <n v="205693.49877551023"/>
    <s v="Houston"/>
    <s v="Not Specified"/>
    <s v="5427 Oak Ln"/>
  </r>
  <r>
    <x v="833"/>
    <s v="James Davis"/>
    <n v="63"/>
    <x v="2"/>
    <x v="1"/>
    <s v="jamesdavis@test.com"/>
    <x v="1"/>
    <x v="17"/>
    <x v="4"/>
    <n v="2.7"/>
    <x v="3"/>
    <n v="94738"/>
    <n v="56378.777142857143"/>
    <s v="Medium Income"/>
    <x v="733"/>
    <x v="2"/>
    <x v="2"/>
    <x v="2"/>
    <n v="56378.777142857143"/>
    <s v="Dallas"/>
    <s v="(518) 870-0588"/>
    <s v="7389 Elm Ln"/>
  </r>
  <r>
    <x v="834"/>
    <s v="Alice Brown"/>
    <n v="47"/>
    <x v="1"/>
    <x v="1"/>
    <s v="alicebrown@sample.org"/>
    <x v="2"/>
    <x v="19"/>
    <x v="10"/>
    <n v="2.4"/>
    <x v="3"/>
    <n v="40537"/>
    <n v="19060.662857142859"/>
    <s v="Low Income"/>
    <x v="734"/>
    <x v="2"/>
    <x v="2"/>
    <x v="2"/>
    <n v="19060.662857142859"/>
    <s v="San Diego"/>
    <s v="(463) 431-6583"/>
    <s v="1656 Maple St"/>
  </r>
  <r>
    <x v="835"/>
    <s v="Alice Taylor"/>
    <n v="54"/>
    <x v="1"/>
    <x v="2"/>
    <s v="alicetaylor@example.com"/>
    <x v="8"/>
    <x v="4"/>
    <x v="6"/>
    <n v="4.4000000000000004"/>
    <x v="1"/>
    <n v="72784"/>
    <n v="115028.42775510208"/>
    <s v="Very High Income"/>
    <x v="735"/>
    <x v="12"/>
    <x v="400"/>
    <x v="0"/>
    <n v="124828.42775510208"/>
    <s v="Philadelphia"/>
    <s v="(225) 248-5686"/>
    <s v="3085 Hill Ave"/>
  </r>
  <r>
    <x v="836"/>
    <s v="Jane Johnson"/>
    <n v="28"/>
    <x v="0"/>
    <x v="0"/>
    <s v="janejohnson@sample.org"/>
    <x v="1"/>
    <x v="14"/>
    <x v="8"/>
    <n v="1.9"/>
    <x v="4"/>
    <n v="92665"/>
    <n v="27307.808163265305"/>
    <s v="Low Income"/>
    <x v="736"/>
    <x v="2"/>
    <x v="2"/>
    <x v="2"/>
    <n v="27307.808163265305"/>
    <s v="Chicago"/>
    <s v="(457) 835-0170"/>
    <s v="5385 Cedar Ave, Apt 452"/>
  </r>
  <r>
    <x v="837"/>
    <s v="Robert Miller"/>
    <n v="18"/>
    <x v="0"/>
    <x v="1"/>
    <s v="robertmiller@example.com"/>
    <x v="6"/>
    <x v="12"/>
    <x v="9"/>
    <n v="4.4000000000000004"/>
    <x v="1"/>
    <n v="46617"/>
    <n v="73673.887346938805"/>
    <s v="Medium Income"/>
    <x v="737"/>
    <x v="12"/>
    <x v="401"/>
    <x v="0"/>
    <n v="83473.887346938805"/>
    <s v="Chicago"/>
    <s v="(736) 069-0573"/>
    <s v="325 Hill Ln"/>
  </r>
  <r>
    <x v="838"/>
    <s v="David Smith"/>
    <n v="53"/>
    <x v="1"/>
    <x v="3"/>
    <s v="davidsmith@example.com"/>
    <x v="6"/>
    <x v="0"/>
    <x v="1"/>
    <n v="3.1"/>
    <x v="2"/>
    <n v="130035"/>
    <n v="102011.1306122449"/>
    <s v="High Income"/>
    <x v="738"/>
    <x v="14"/>
    <x v="402"/>
    <x v="3"/>
    <n v="102061.1306122449"/>
    <s v="Los Angeles"/>
    <s v="(608) 756-5126"/>
    <s v="1537 Cedar Rd"/>
  </r>
  <r>
    <x v="839"/>
    <s v="Jane Davis"/>
    <n v="22"/>
    <x v="0"/>
    <x v="3"/>
    <s v="janedavis@test.com"/>
    <x v="4"/>
    <x v="4"/>
    <x v="2"/>
    <n v="4.3"/>
    <x v="1"/>
    <n v="34738"/>
    <n v="52433.111836734679"/>
    <s v="Medium Income"/>
    <x v="739"/>
    <x v="9"/>
    <x v="403"/>
    <x v="0"/>
    <n v="60883.111836734679"/>
    <s v="Los Angeles"/>
    <s v="(704) 985-5501"/>
    <s v="3179 View Dr"/>
  </r>
  <r>
    <x v="840"/>
    <s v="Linda Wilson"/>
    <n v="52"/>
    <x v="1"/>
    <x v="1"/>
    <s v="lindawilson@test.com"/>
    <x v="5"/>
    <x v="5"/>
    <x v="10"/>
    <n v="3.9"/>
    <x v="0"/>
    <n v="57552"/>
    <n v="71458.442448979593"/>
    <s v="Medium Income"/>
    <x v="740"/>
    <x v="15"/>
    <x v="404"/>
    <x v="3"/>
    <n v="75508.442448979593"/>
    <s v="Philadelphia"/>
    <s v="(759) 146-4387"/>
    <s v="13 Elm Blvd, Apt 155"/>
  </r>
  <r>
    <x v="841"/>
    <s v="Bob Miller"/>
    <n v="49"/>
    <x v="1"/>
    <x v="3"/>
    <s v="Review Email"/>
    <x v="6"/>
    <x v="3"/>
    <x v="0"/>
    <n v="3.1"/>
    <x v="2"/>
    <n v="51828"/>
    <n v="40658.537142857145"/>
    <s v="Low Income"/>
    <x v="741"/>
    <x v="14"/>
    <x v="405"/>
    <x v="3"/>
    <n v="40708.537142857145"/>
    <s v="Chicago"/>
    <s v="(763) 294-4377"/>
    <s v="1049 Pine Ave"/>
  </r>
  <r>
    <x v="842"/>
    <s v="Jane Anderson"/>
    <n v="55"/>
    <x v="2"/>
    <x v="2"/>
    <s v="janeanderson@demo.net"/>
    <x v="1"/>
    <x v="3"/>
    <x v="4"/>
    <n v="3.5"/>
    <x v="0"/>
    <n v="47670"/>
    <n v="47670"/>
    <s v="Low Income"/>
    <x v="742"/>
    <x v="5"/>
    <x v="406"/>
    <x v="3"/>
    <n v="48920"/>
    <s v="Dallas"/>
    <s v="(373) 620-3181"/>
    <s v="2406 Oak St, Apt 982"/>
  </r>
  <r>
    <x v="843"/>
    <s v="Maria Anderson"/>
    <n v="31"/>
    <x v="1"/>
    <x v="0"/>
    <s v="mariaanderson@sample.org"/>
    <x v="4"/>
    <x v="4"/>
    <x v="2"/>
    <n v="4.7"/>
    <x v="1"/>
    <n v="52619"/>
    <n v="94886.017142857163"/>
    <s v="High Income"/>
    <x v="743"/>
    <x v="7"/>
    <x v="407"/>
    <x v="4"/>
    <n v="109336.01714285716"/>
    <s v="Philadelphia"/>
    <s v="(893) 527-2159"/>
    <s v="Adress not provided"/>
  </r>
  <r>
    <x v="844"/>
    <s v="Susan Wilson"/>
    <n v="46"/>
    <x v="1"/>
    <x v="0"/>
    <s v="susanwilson@demo.net"/>
    <x v="8"/>
    <x v="5"/>
    <x v="6"/>
    <n v="2.5"/>
    <x v="3"/>
    <n v="106322"/>
    <n v="54245.918367346938"/>
    <s v="Medium Income"/>
    <x v="744"/>
    <x v="2"/>
    <x v="2"/>
    <x v="2"/>
    <n v="54245.918367346938"/>
    <s v="Philadelphia"/>
    <s v="(847) 941-2832"/>
    <s v="3575 Cedar Ave, Apt 147"/>
  </r>
  <r>
    <x v="845"/>
    <s v="James Johnson"/>
    <n v="19"/>
    <x v="0"/>
    <x v="0"/>
    <s v="jamesjohnson@example.com"/>
    <x v="5"/>
    <x v="0"/>
    <x v="4"/>
    <n v="3.5"/>
    <x v="0"/>
    <n v="44843"/>
    <n v="44843"/>
    <s v="Low Income"/>
    <x v="745"/>
    <x v="5"/>
    <x v="408"/>
    <x v="3"/>
    <n v="46093"/>
    <s v="Phoenix"/>
    <s v="(506) 618-9699"/>
    <s v="3118 View Ln, Apt 958"/>
  </r>
  <r>
    <x v="846"/>
    <s v="Jane Williams"/>
    <n v="58"/>
    <x v="2"/>
    <x v="3"/>
    <s v="janewilliams@test.com"/>
    <x v="8"/>
    <x v="4"/>
    <x v="3"/>
    <n v="3.3"/>
    <x v="2"/>
    <n v="118328"/>
    <n v="105191.17714285714"/>
    <s v="High Income"/>
    <x v="746"/>
    <x v="10"/>
    <x v="409"/>
    <x v="3"/>
    <n v="105641.17714285714"/>
    <s v="Los Angeles"/>
    <s v="(363) 485-4697"/>
    <s v="288 Maple Ave, Apt 908"/>
  </r>
  <r>
    <x v="847"/>
    <s v="Alice Jones"/>
    <n v="20"/>
    <x v="0"/>
    <x v="1"/>
    <s v="alicejones@test.com"/>
    <x v="0"/>
    <x v="5"/>
    <x v="5"/>
    <n v="3.4"/>
    <x v="2"/>
    <n v="142655"/>
    <n v="134619.7387755102"/>
    <s v="Very High Income"/>
    <x v="747"/>
    <x v="16"/>
    <x v="410"/>
    <x v="3"/>
    <n v="135419.7387755102"/>
    <s v="San Antonio"/>
    <s v="(632) 114-7835"/>
    <s v="4755 Pine St"/>
  </r>
  <r>
    <x v="848"/>
    <s v="Alice Wilson"/>
    <n v="35"/>
    <x v="1"/>
    <x v="2"/>
    <s v="alicewilson@test.com"/>
    <x v="6"/>
    <x v="11"/>
    <x v="7"/>
    <n v="2.5"/>
    <x v="3"/>
    <n v="77502"/>
    <n v="39541.836734693876"/>
    <s v="Low Income"/>
    <x v="748"/>
    <x v="2"/>
    <x v="2"/>
    <x v="2"/>
    <n v="39541.836734693876"/>
    <s v="Philadelphia"/>
    <s v="(543) 254-9781"/>
    <s v="3777 Cedar Rd"/>
  </r>
  <r>
    <x v="849"/>
    <s v="Sara Moore"/>
    <n v="64"/>
    <x v="2"/>
    <x v="2"/>
    <s v="saramoore@example.com"/>
    <x v="6"/>
    <x v="6"/>
    <x v="8"/>
    <n v="2.5"/>
    <x v="3"/>
    <n v="66597"/>
    <n v="33978.0612244898"/>
    <s v="Low Income"/>
    <x v="749"/>
    <x v="2"/>
    <x v="2"/>
    <x v="2"/>
    <n v="33978.0612244898"/>
    <s v="San Antonio"/>
    <s v="(957) 286-2346"/>
    <s v="5681 Maple St"/>
  </r>
  <r>
    <x v="850"/>
    <s v="Bob Jones"/>
    <n v="47"/>
    <x v="1"/>
    <x v="2"/>
    <s v="bobjones@demo.net"/>
    <x v="6"/>
    <x v="9"/>
    <x v="4"/>
    <n v="2.2000000000000002"/>
    <x v="3"/>
    <n v="37331"/>
    <n v="15000"/>
    <s v="Low Income"/>
    <x v="750"/>
    <x v="2"/>
    <x v="2"/>
    <x v="2"/>
    <n v="15000"/>
    <s v="Los Angeles"/>
    <s v="(840) 230-4832"/>
    <s v="2500 Maple Dr"/>
  </r>
  <r>
    <x v="851"/>
    <s v="Mike Taylor"/>
    <n v="21"/>
    <x v="0"/>
    <x v="0"/>
    <s v="miketaylor@example.com"/>
    <x v="7"/>
    <x v="5"/>
    <x v="4"/>
    <n v="2.2999999999999998"/>
    <x v="3"/>
    <n v="124659"/>
    <n v="53832.33551020408"/>
    <s v="Medium Income"/>
    <x v="751"/>
    <x v="2"/>
    <x v="2"/>
    <x v="2"/>
    <n v="53832.33551020408"/>
    <s v="Chicago"/>
    <s v="(910) 540-5762"/>
    <s v="7168 Elm Blvd"/>
  </r>
  <r>
    <x v="852"/>
    <s v="Bob Thomas"/>
    <n v="43"/>
    <x v="1"/>
    <x v="0"/>
    <s v="bobthomas@test.com"/>
    <x v="9"/>
    <x v="4"/>
    <x v="0"/>
    <n v="2.4"/>
    <x v="3"/>
    <n v="136526"/>
    <n v="64195.0824489796"/>
    <s v="Medium Income"/>
    <x v="752"/>
    <x v="2"/>
    <x v="2"/>
    <x v="2"/>
    <n v="64195.0824489796"/>
    <s v="Philadelphia"/>
    <s v="(503) 057-4788"/>
    <s v="3507 Maple St, Apt 135"/>
  </r>
  <r>
    <x v="853"/>
    <s v="Bob Miller"/>
    <n v="27"/>
    <x v="0"/>
    <x v="0"/>
    <s v="bobmiller@sample.org"/>
    <x v="3"/>
    <x v="10"/>
    <x v="10"/>
    <n v="5"/>
    <x v="1"/>
    <n v="54928"/>
    <n v="112097.95918367348"/>
    <s v="Very High Income"/>
    <x v="753"/>
    <x v="11"/>
    <x v="411"/>
    <x v="1"/>
    <n v="132097.95918367349"/>
    <s v="Los Angeles"/>
    <s v="(361) 519-9827"/>
    <s v="8354 Lake Blvd"/>
  </r>
  <r>
    <x v="854"/>
    <s v="Maria Taylor"/>
    <n v="51"/>
    <x v="1"/>
    <x v="2"/>
    <s v="mariataylor@demo.net"/>
    <x v="0"/>
    <x v="8"/>
    <x v="5"/>
    <n v="2.7"/>
    <x v="3"/>
    <n v="80840"/>
    <n v="48108.04897959184"/>
    <s v="Low Income"/>
    <x v="754"/>
    <x v="2"/>
    <x v="2"/>
    <x v="2"/>
    <n v="48108.04897959184"/>
    <s v="Houston"/>
    <s v="(723) 245-2202"/>
    <s v="474 Maple Ln, Apt 15"/>
  </r>
  <r>
    <x v="855"/>
    <s v="Jane Johnson"/>
    <n v="33"/>
    <x v="1"/>
    <x v="2"/>
    <s v="janejohnson@sample.org"/>
    <x v="3"/>
    <x v="4"/>
    <x v="3"/>
    <n v="3.7"/>
    <x v="0"/>
    <n v="30721"/>
    <n v="34332.284897959187"/>
    <s v="Low Income"/>
    <x v="755"/>
    <x v="18"/>
    <x v="412"/>
    <x v="3"/>
    <n v="36782.284897959187"/>
    <s v="San Jose"/>
    <s v="Not Specified"/>
    <s v="7507 View Ave"/>
  </r>
  <r>
    <x v="856"/>
    <s v="Alice Davis"/>
    <n v="63"/>
    <x v="2"/>
    <x v="2"/>
    <s v="alicedavis@test.com"/>
    <x v="6"/>
    <x v="14"/>
    <x v="0"/>
    <n v="2.8"/>
    <x v="3"/>
    <n v="79119"/>
    <n v="50636.159999999989"/>
    <s v="Medium Income"/>
    <x v="3"/>
    <x v="2"/>
    <x v="2"/>
    <x v="2"/>
    <n v="50636.159999999989"/>
    <s v="Dallas"/>
    <s v="(747) 191-8059"/>
    <s v="2742 View Ln, Apt 269"/>
  </r>
  <r>
    <x v="857"/>
    <s v="John Taylor"/>
    <n v="46"/>
    <x v="1"/>
    <x v="0"/>
    <s v="johntaylor@demo.net"/>
    <x v="9"/>
    <x v="8"/>
    <x v="9"/>
    <n v="4.9000000000000004"/>
    <x v="1"/>
    <n v="53321"/>
    <n v="104509.16000000002"/>
    <s v="High Income"/>
    <x v="756"/>
    <x v="13"/>
    <x v="413"/>
    <x v="1"/>
    <n v="122559.16000000003"/>
    <s v="Phoenix"/>
    <s v="Not Specified"/>
    <s v="3675 Lake Dr"/>
  </r>
  <r>
    <x v="858"/>
    <s v="Karen Miller"/>
    <n v="60"/>
    <x v="2"/>
    <x v="2"/>
    <s v="karenmiller@test.com"/>
    <x v="0"/>
    <x v="0"/>
    <x v="7"/>
    <n v="4.5"/>
    <x v="1"/>
    <n v="38603"/>
    <n v="63813.1224489796"/>
    <s v="Medium Income"/>
    <x v="757"/>
    <x v="17"/>
    <x v="414"/>
    <x v="4"/>
    <n v="75063.1224489796"/>
    <s v="Chicago"/>
    <s v="(832) 535-5864"/>
    <s v="255 Pine Blvd, Apt 187"/>
  </r>
  <r>
    <x v="859"/>
    <s v="Robert Miller"/>
    <n v="52"/>
    <x v="1"/>
    <x v="2"/>
    <s v="robertmiller@test.com"/>
    <x v="6"/>
    <x v="19"/>
    <x v="2"/>
    <n v="1.3"/>
    <x v="4"/>
    <n v="116824"/>
    <n v="16116.94367346939"/>
    <s v="Low Income"/>
    <x v="3"/>
    <x v="2"/>
    <x v="2"/>
    <x v="2"/>
    <n v="16116.94367346939"/>
    <s v="San Diego"/>
    <s v="(604) 274-7504"/>
    <s v="3321 Oak St, Apt 522"/>
  </r>
  <r>
    <x v="860"/>
    <s v="Bob Davis"/>
    <n v="59"/>
    <x v="2"/>
    <x v="2"/>
    <s v="bobdavis@example.com"/>
    <x v="9"/>
    <x v="1"/>
    <x v="5"/>
    <n v="3"/>
    <x v="2"/>
    <n v="82350"/>
    <n v="60502.040816326524"/>
    <s v="Medium Income"/>
    <x v="758"/>
    <x v="2"/>
    <x v="2"/>
    <x v="2"/>
    <n v="60502.040816326524"/>
    <s v="New York"/>
    <s v="(371) 779-5015"/>
    <s v="5963 View Ln, Apt 988"/>
  </r>
  <r>
    <x v="861"/>
    <s v="John Taylor"/>
    <n v="19"/>
    <x v="0"/>
    <x v="0"/>
    <s v="johntaylor@sample.org"/>
    <x v="0"/>
    <x v="0"/>
    <x v="0"/>
    <n v="2"/>
    <x v="3"/>
    <n v="130672"/>
    <n v="42668.408163265303"/>
    <s v="Low Income"/>
    <x v="759"/>
    <x v="2"/>
    <x v="2"/>
    <x v="2"/>
    <n v="42668.408163265303"/>
    <s v="Los Angeles"/>
    <s v="(396) 642-2020"/>
    <s v="8044 Cedar Blvd"/>
  </r>
  <r>
    <x v="862"/>
    <s v="Maria Thomas"/>
    <n v="41"/>
    <x v="1"/>
    <x v="2"/>
    <s v="mariathomas@demo.net"/>
    <x v="5"/>
    <x v="10"/>
    <x v="3"/>
    <n v="2.8"/>
    <x v="3"/>
    <n v="130905"/>
    <n v="83779.199999999983"/>
    <s v="High Income"/>
    <x v="760"/>
    <x v="2"/>
    <x v="2"/>
    <x v="2"/>
    <n v="83779.199999999983"/>
    <s v="Houston"/>
    <s v="(829) 417-8571"/>
    <s v="5784 Hill Dr, Apt 550"/>
  </r>
  <r>
    <x v="863"/>
    <s v="David Moore"/>
    <n v="61"/>
    <x v="2"/>
    <x v="2"/>
    <s v="davidmoore@test.com"/>
    <x v="5"/>
    <x v="10"/>
    <x v="8"/>
    <n v="2.9"/>
    <x v="3"/>
    <n v="145566"/>
    <n v="99935.515102040808"/>
    <s v="High Income"/>
    <x v="761"/>
    <x v="2"/>
    <x v="2"/>
    <x v="2"/>
    <n v="99935.515102040808"/>
    <s v="San Diego"/>
    <s v="(858) 350-5887"/>
    <s v="7635 Oak Rd"/>
  </r>
  <r>
    <x v="864"/>
    <s v="Mike Wilson"/>
    <n v="18"/>
    <x v="0"/>
    <x v="0"/>
    <s v="Review Email"/>
    <x v="2"/>
    <x v="4"/>
    <x v="9"/>
    <n v="4.5"/>
    <x v="1"/>
    <n v="64834"/>
    <n v="107174.57142857145"/>
    <s v="High Income"/>
    <x v="762"/>
    <x v="17"/>
    <x v="415"/>
    <x v="4"/>
    <n v="118424.57142857145"/>
    <s v="New York"/>
    <s v="(853) 183-5749"/>
    <s v="578 Pine Dr"/>
  </r>
  <r>
    <x v="865"/>
    <s v="Maria Taylor"/>
    <n v="41"/>
    <x v="1"/>
    <x v="2"/>
    <s v="mariataylor@test.com"/>
    <x v="1"/>
    <x v="4"/>
    <x v="0"/>
    <n v="1.9"/>
    <x v="4"/>
    <n v="46236"/>
    <n v="15000"/>
    <s v="Low Income"/>
    <x v="763"/>
    <x v="2"/>
    <x v="2"/>
    <x v="2"/>
    <n v="15000"/>
    <s v="San Diego"/>
    <s v="(265) 696-3639"/>
    <s v="7500 Lake Ln"/>
  </r>
  <r>
    <x v="866"/>
    <s v="Mike Anderson"/>
    <n v="30"/>
    <x v="0"/>
    <x v="2"/>
    <s v="mikeanderson@example.com"/>
    <x v="8"/>
    <x v="17"/>
    <x v="0"/>
    <n v="1.5"/>
    <x v="4"/>
    <n v="73247"/>
    <n v="15000"/>
    <s v="Low Income"/>
    <x v="764"/>
    <x v="2"/>
    <x v="2"/>
    <x v="2"/>
    <n v="15000"/>
    <s v="Phoenix"/>
    <s v="(609) 042-6019"/>
    <s v="1650 Oak Dr"/>
  </r>
  <r>
    <x v="867"/>
    <s v="Robert Taylor"/>
    <n v="50"/>
    <x v="1"/>
    <x v="2"/>
    <s v="Review Email"/>
    <x v="5"/>
    <x v="4"/>
    <x v="5"/>
    <n v="1.1000000000000001"/>
    <x v="4"/>
    <n v="121148"/>
    <n v="15000"/>
    <s v="Low Income"/>
    <x v="765"/>
    <x v="2"/>
    <x v="2"/>
    <x v="2"/>
    <n v="15000"/>
    <s v="San Antonio"/>
    <s v="(868) 957-7547"/>
    <s v="8708 View Ave, Apt 719"/>
  </r>
  <r>
    <x v="868"/>
    <s v="Jane Davis"/>
    <n v="32"/>
    <x v="1"/>
    <x v="2"/>
    <s v="janedavis@test.com"/>
    <x v="8"/>
    <x v="9"/>
    <x v="2"/>
    <n v="3"/>
    <x v="2"/>
    <n v="119990"/>
    <n v="88155.918367346923"/>
    <s v="High Income"/>
    <x v="766"/>
    <x v="2"/>
    <x v="2"/>
    <x v="2"/>
    <n v="88155.918367346923"/>
    <s v="Philadelphia"/>
    <s v="(886) 180-9665"/>
    <s v="5789 Maple St, Apt 852"/>
  </r>
  <r>
    <x v="869"/>
    <s v="Robert Brown"/>
    <n v="28"/>
    <x v="0"/>
    <x v="0"/>
    <s v="robertbrown@demo.net"/>
    <x v="3"/>
    <x v="18"/>
    <x v="0"/>
    <n v="1.4"/>
    <x v="4"/>
    <n v="106492"/>
    <n v="17038.719999999998"/>
    <s v="Low Income"/>
    <x v="767"/>
    <x v="2"/>
    <x v="2"/>
    <x v="2"/>
    <n v="17038.719999999998"/>
    <s v="San Jose"/>
    <s v="(846) 444-4451"/>
    <s v="7771 Cedar Ln, Apt 817"/>
  </r>
  <r>
    <x v="870"/>
    <s v="David Brown"/>
    <n v="26"/>
    <x v="0"/>
    <x v="2"/>
    <s v="davidbrown@test.com"/>
    <x v="1"/>
    <x v="3"/>
    <x v="10"/>
    <n v="1.5"/>
    <x v="4"/>
    <n v="96136"/>
    <n v="17657.632653061224"/>
    <s v="Low Income"/>
    <x v="768"/>
    <x v="2"/>
    <x v="2"/>
    <x v="2"/>
    <n v="17657.632653061224"/>
    <s v="Dallas"/>
    <s v="(935) 611-4630"/>
    <s v="2025 Pine Ln"/>
  </r>
  <r>
    <x v="871"/>
    <s v="Jane Davis"/>
    <n v="57"/>
    <x v="2"/>
    <x v="0"/>
    <s v="janedavis@example.com"/>
    <x v="1"/>
    <x v="12"/>
    <x v="3"/>
    <n v="2"/>
    <x v="3"/>
    <n v="113928"/>
    <n v="37200.979591836731"/>
    <s v="Low Income"/>
    <x v="769"/>
    <x v="2"/>
    <x v="2"/>
    <x v="2"/>
    <n v="37200.979591836731"/>
    <s v="New York"/>
    <s v="(387) 562-0316"/>
    <s v="5080 Cedar Dr"/>
  </r>
  <r>
    <x v="872"/>
    <s v="Linda Smith"/>
    <n v="30"/>
    <x v="0"/>
    <x v="2"/>
    <s v="lindasmith@test.com"/>
    <x v="4"/>
    <x v="9"/>
    <x v="8"/>
    <n v="1.2"/>
    <x v="4"/>
    <n v="140680"/>
    <n v="16537.077551020408"/>
    <s v="Low Income"/>
    <x v="770"/>
    <x v="2"/>
    <x v="2"/>
    <x v="2"/>
    <n v="16537.077551020408"/>
    <s v="Los Angeles"/>
    <s v="(974) 502-9181"/>
    <s v="2431 Oak Ave"/>
  </r>
  <r>
    <x v="873"/>
    <s v="Maria Jones"/>
    <n v="58"/>
    <x v="2"/>
    <x v="1"/>
    <s v="mariajones@test.com"/>
    <x v="0"/>
    <x v="5"/>
    <x v="3"/>
    <n v="4.3"/>
    <x v="1"/>
    <n v="43955"/>
    <n v="66345.13877551019"/>
    <s v="Medium Income"/>
    <x v="771"/>
    <x v="9"/>
    <x v="416"/>
    <x v="0"/>
    <n v="74795.13877551019"/>
    <s v="San Jose"/>
    <s v="Not Specified"/>
    <s v="5222 Cedar St"/>
  </r>
  <r>
    <x v="874"/>
    <s v="Mike Thomas"/>
    <n v="56"/>
    <x v="2"/>
    <x v="3"/>
    <s v="mikethomas@sample.org"/>
    <x v="1"/>
    <x v="4"/>
    <x v="2"/>
    <n v="4.0999999999999996"/>
    <x v="0"/>
    <n v="73581"/>
    <n v="100971.15183673466"/>
    <s v="High Income"/>
    <x v="772"/>
    <x v="0"/>
    <x v="417"/>
    <x v="0"/>
    <n v="107021.15183673466"/>
    <s v="New York"/>
    <s v="(559) 597-1065"/>
    <s v="8560 Maple Ave"/>
  </r>
  <r>
    <x v="875"/>
    <s v="Linda Smith"/>
    <n v="45"/>
    <x v="1"/>
    <x v="3"/>
    <s v="lindasmith@demo.net"/>
    <x v="7"/>
    <x v="5"/>
    <x v="5"/>
    <n v="1.7"/>
    <x v="4"/>
    <n v="84579"/>
    <n v="19953.739591836733"/>
    <s v="Low Income"/>
    <x v="773"/>
    <x v="2"/>
    <x v="2"/>
    <x v="2"/>
    <n v="19953.739591836733"/>
    <s v="Dallas"/>
    <s v="(748) 643-8885"/>
    <s v="4525 Hill Rd, Apt 960"/>
  </r>
  <r>
    <x v="876"/>
    <s v="Bob Thomas"/>
    <n v="49"/>
    <x v="1"/>
    <x v="0"/>
    <s v="bobthomas@example.com"/>
    <x v="3"/>
    <x v="1"/>
    <x v="0"/>
    <n v="2.5"/>
    <x v="3"/>
    <n v="38657"/>
    <n v="19722.959183673469"/>
    <s v="Low Income"/>
    <x v="774"/>
    <x v="2"/>
    <x v="2"/>
    <x v="2"/>
    <n v="19722.959183673469"/>
    <s v="San Antonio"/>
    <s v="(743) 897-8550"/>
    <s v="7465 Lake Ave, Apt 81"/>
  </r>
  <r>
    <x v="877"/>
    <s v="Maria Davis"/>
    <n v="21"/>
    <x v="0"/>
    <x v="2"/>
    <s v="mariadavis@example.com"/>
    <x v="0"/>
    <x v="8"/>
    <x v="6"/>
    <n v="1.3"/>
    <x v="4"/>
    <n v="148530"/>
    <n v="20491.077551020411"/>
    <s v="Low Income"/>
    <x v="775"/>
    <x v="2"/>
    <x v="2"/>
    <x v="2"/>
    <n v="20491.077551020411"/>
    <s v="San Diego"/>
    <s v="(359) 073-3459"/>
    <s v="3954 Pine Dr"/>
  </r>
  <r>
    <x v="878"/>
    <s v="Maria Anderson"/>
    <n v="41"/>
    <x v="1"/>
    <x v="2"/>
    <s v="mariaanderson@test.com"/>
    <x v="2"/>
    <x v="3"/>
    <x v="0"/>
    <n v="3.5"/>
    <x v="0"/>
    <n v="48647"/>
    <n v="48647"/>
    <s v="Low Income"/>
    <x v="776"/>
    <x v="5"/>
    <x v="418"/>
    <x v="3"/>
    <n v="49897"/>
    <s v="San Diego"/>
    <s v="(930) 117-1304"/>
    <s v="4631 Hill Blvd"/>
  </r>
  <r>
    <x v="879"/>
    <s v="Sara Williams"/>
    <n v="63"/>
    <x v="2"/>
    <x v="2"/>
    <s v="sarawilliams@test.com"/>
    <x v="9"/>
    <x v="0"/>
    <x v="0"/>
    <n v="4.3"/>
    <x v="1"/>
    <n v="133105"/>
    <n v="200907.05714285711"/>
    <s v="Very High Income"/>
    <x v="777"/>
    <x v="9"/>
    <x v="419"/>
    <x v="0"/>
    <n v="209357.05714285711"/>
    <s v="San Jose"/>
    <s v="(878) 316-9388"/>
    <s v="881 Oak Blvd"/>
  </r>
  <r>
    <x v="880"/>
    <s v="Susan Anderson"/>
    <n v="23"/>
    <x v="0"/>
    <x v="2"/>
    <s v="susananderson@sample.org"/>
    <x v="6"/>
    <x v="7"/>
    <x v="0"/>
    <n v="3.5"/>
    <x v="0"/>
    <n v="103991"/>
    <n v="103991"/>
    <s v="High Income"/>
    <x v="3"/>
    <x v="5"/>
    <x v="420"/>
    <x v="3"/>
    <n v="105241"/>
    <s v="Dallas"/>
    <s v="(549) 762-2879"/>
    <s v="Adress not provided"/>
  </r>
  <r>
    <x v="881"/>
    <s v="Alice Williams"/>
    <n v="64"/>
    <x v="2"/>
    <x v="0"/>
    <s v="alicewilliams@test.com"/>
    <x v="6"/>
    <x v="10"/>
    <x v="5"/>
    <n v="2"/>
    <x v="3"/>
    <n v="104550"/>
    <n v="34138.775510204076"/>
    <s v="Low Income"/>
    <x v="3"/>
    <x v="2"/>
    <x v="2"/>
    <x v="2"/>
    <n v="34138.775510204076"/>
    <s v="San Diego"/>
    <s v="(686) 897-4068"/>
    <s v="712 Lake Ln"/>
  </r>
  <r>
    <x v="882"/>
    <s v="Sara Moore"/>
    <n v="60"/>
    <x v="2"/>
    <x v="0"/>
    <s v="saramoore@sample.org"/>
    <x v="4"/>
    <x v="1"/>
    <x v="8"/>
    <n v="4.0999999999999996"/>
    <x v="0"/>
    <n v="56581"/>
    <n v="77642.988571428548"/>
    <s v="Medium Income"/>
    <x v="778"/>
    <x v="0"/>
    <x v="421"/>
    <x v="0"/>
    <n v="83692.988571428548"/>
    <s v="Dallas"/>
    <s v="(608) 240-3537"/>
    <s v="5264 Elm Ln, Apt 234"/>
  </r>
  <r>
    <x v="883"/>
    <s v="Susan Taylor"/>
    <n v="41"/>
    <x v="1"/>
    <x v="2"/>
    <s v="susantaylor@example.com"/>
    <x v="7"/>
    <x v="21"/>
    <x v="0"/>
    <n v="3"/>
    <x v="2"/>
    <n v="32040"/>
    <n v="23539.591836734693"/>
    <s v="Low Income"/>
    <x v="779"/>
    <x v="2"/>
    <x v="2"/>
    <x v="2"/>
    <n v="23539.591836734693"/>
    <s v="Chicago"/>
    <s v="(529) 788-7826"/>
    <s v="593 Hill Ave"/>
  </r>
  <r>
    <x v="884"/>
    <s v="Robert Smith"/>
    <n v="38"/>
    <x v="1"/>
    <x v="1"/>
    <s v="robertsmith@example.com"/>
    <x v="6"/>
    <x v="18"/>
    <x v="10"/>
    <n v="3"/>
    <x v="2"/>
    <n v="61534"/>
    <n v="45208.653061224482"/>
    <s v="Low Income"/>
    <x v="165"/>
    <x v="2"/>
    <x v="2"/>
    <x v="2"/>
    <n v="45208.653061224482"/>
    <s v="San Diego"/>
    <s v="(741) 299-4268"/>
    <s v="1871 Pine Dr, Apt 343"/>
  </r>
  <r>
    <x v="885"/>
    <s v="Jane Miller"/>
    <n v="36"/>
    <x v="1"/>
    <x v="2"/>
    <s v="janemiller@demo.net"/>
    <x v="8"/>
    <x v="14"/>
    <x v="5"/>
    <n v="4.8"/>
    <x v="1"/>
    <n v="61001"/>
    <n v="114731.67673469389"/>
    <s v="Very High Income"/>
    <x v="780"/>
    <x v="1"/>
    <x v="422"/>
    <x v="1"/>
    <n v="130931.67673469389"/>
    <s v="New York"/>
    <s v="(265) 014-3694"/>
    <s v="2311 Cedar St"/>
  </r>
  <r>
    <x v="886"/>
    <s v="Maria Johnson"/>
    <n v="28"/>
    <x v="0"/>
    <x v="0"/>
    <s v="mariajohnson@demo.net"/>
    <x v="1"/>
    <x v="12"/>
    <x v="8"/>
    <n v="1.1000000000000001"/>
    <x v="4"/>
    <n v="46955"/>
    <n v="15000"/>
    <s v="Low Income"/>
    <x v="781"/>
    <x v="2"/>
    <x v="2"/>
    <x v="2"/>
    <n v="15000"/>
    <s v="Phoenix"/>
    <s v="(947) 940-1078"/>
    <s v="272 Elm Ln, Apt 535"/>
  </r>
  <r>
    <x v="887"/>
    <s v="Mike Taylor"/>
    <n v="62"/>
    <x v="2"/>
    <x v="0"/>
    <s v="miketaylor@demo.net"/>
    <x v="9"/>
    <x v="3"/>
    <x v="1"/>
    <n v="3"/>
    <x v="2"/>
    <n v="31133"/>
    <n v="22873.224489795917"/>
    <s v="Low Income"/>
    <x v="782"/>
    <x v="2"/>
    <x v="2"/>
    <x v="2"/>
    <n v="22873.224489795917"/>
    <s v="San Diego"/>
    <s v="(229) 587-9197"/>
    <s v="8418 Hill Dr, Apt 966"/>
  </r>
  <r>
    <x v="888"/>
    <s v="Maria Brown"/>
    <n v="54"/>
    <x v="1"/>
    <x v="1"/>
    <s v="Review Email"/>
    <x v="7"/>
    <x v="4"/>
    <x v="4"/>
    <n v="1.8"/>
    <x v="4"/>
    <n v="42091"/>
    <n v="15000"/>
    <s v="Low Income"/>
    <x v="783"/>
    <x v="2"/>
    <x v="2"/>
    <x v="2"/>
    <n v="15000"/>
    <s v="San Jose"/>
    <s v="(863) 506-6516"/>
    <s v="6024 Elm Dr, Apt 194"/>
  </r>
  <r>
    <x v="889"/>
    <s v="Sara Brown"/>
    <n v="60"/>
    <x v="2"/>
    <x v="2"/>
    <s v="sarabrown@example.com"/>
    <x v="8"/>
    <x v="14"/>
    <x v="4"/>
    <n v="2.4"/>
    <x v="3"/>
    <n v="105195"/>
    <n v="49463.118367346942"/>
    <s v="Low Income"/>
    <x v="784"/>
    <x v="2"/>
    <x v="2"/>
    <x v="2"/>
    <n v="49463.118367346942"/>
    <s v="New York"/>
    <s v="(200) 346-1394"/>
    <s v="4216 Cedar Blvd, Apt 224"/>
  </r>
  <r>
    <x v="890"/>
    <s v="Karen Williams"/>
    <n v="25"/>
    <x v="0"/>
    <x v="2"/>
    <s v="karenwilliams@test.com"/>
    <x v="0"/>
    <x v="13"/>
    <x v="9"/>
    <n v="3.1"/>
    <x v="2"/>
    <n v="85429"/>
    <n v="67018.178775510212"/>
    <s v="Medium Income"/>
    <x v="3"/>
    <x v="14"/>
    <x v="423"/>
    <x v="3"/>
    <n v="67068.178775510212"/>
    <s v="New York"/>
    <s v="(551) 545-0667"/>
    <s v="5796 Cedar St"/>
  </r>
  <r>
    <x v="891"/>
    <s v="Karen Anderson"/>
    <n v="40"/>
    <x v="1"/>
    <x v="0"/>
    <s v="karenanderson@test.com"/>
    <x v="8"/>
    <x v="20"/>
    <x v="5"/>
    <n v="1.2"/>
    <x v="4"/>
    <n v="33098"/>
    <n v="15000"/>
    <s v="Low Income"/>
    <x v="785"/>
    <x v="2"/>
    <x v="2"/>
    <x v="2"/>
    <n v="15000"/>
    <s v="Los Angeles"/>
    <s v="(696) 748-6232"/>
    <s v="2442 Maple Dr"/>
  </r>
  <r>
    <x v="892"/>
    <s v="Patricia Thomas"/>
    <n v="38"/>
    <x v="1"/>
    <x v="1"/>
    <s v="patriciathomas@example.com"/>
    <x v="4"/>
    <x v="1"/>
    <x v="2"/>
    <n v="4.7"/>
    <x v="1"/>
    <n v="45542"/>
    <n v="82124.308571428584"/>
    <s v="High Income"/>
    <x v="786"/>
    <x v="7"/>
    <x v="424"/>
    <x v="4"/>
    <n v="96574.308571428584"/>
    <s v="Chicago"/>
    <s v="(413) 491-4178"/>
    <s v="3538 Hill Ave, Apt 907"/>
  </r>
  <r>
    <x v="893"/>
    <s v="Susan Thomas"/>
    <n v="41"/>
    <x v="1"/>
    <x v="0"/>
    <s v="susanthomas@demo.net"/>
    <x v="4"/>
    <x v="10"/>
    <x v="10"/>
    <n v="3.9"/>
    <x v="0"/>
    <n v="67980"/>
    <n v="84406.187755102044"/>
    <s v="High Income"/>
    <x v="787"/>
    <x v="15"/>
    <x v="425"/>
    <x v="3"/>
    <n v="88456.187755102044"/>
    <s v="Los Angeles"/>
    <s v="(887) 446-0094"/>
    <s v="5372 Lake Dr"/>
  </r>
  <r>
    <x v="894"/>
    <s v="Bob Williams"/>
    <n v="51"/>
    <x v="1"/>
    <x v="2"/>
    <s v="bobwilliams@test.com"/>
    <x v="1"/>
    <x v="0"/>
    <x v="8"/>
    <n v="3.5"/>
    <x v="0"/>
    <n v="112474"/>
    <n v="112474"/>
    <s v="Very High Income"/>
    <x v="3"/>
    <x v="5"/>
    <x v="426"/>
    <x v="3"/>
    <n v="113724"/>
    <s v="San Jose"/>
    <s v="(315) 259-0463"/>
    <s v="2457 Oak Blvd"/>
  </r>
  <r>
    <x v="895"/>
    <s v="Jane Jones"/>
    <n v="18"/>
    <x v="0"/>
    <x v="2"/>
    <s v="janejones@demo.net"/>
    <x v="2"/>
    <x v="1"/>
    <x v="1"/>
    <n v="4.0999999999999996"/>
    <x v="0"/>
    <n v="71784"/>
    <n v="98505.227755102009"/>
    <s v="High Income"/>
    <x v="3"/>
    <x v="0"/>
    <x v="427"/>
    <x v="0"/>
    <n v="104555.22775510201"/>
    <s v="Los Angeles"/>
    <s v="(861) 233-7846"/>
    <s v="4223 Pine Ln"/>
  </r>
  <r>
    <x v="896"/>
    <s v="Karen Anderson"/>
    <n v="54"/>
    <x v="1"/>
    <x v="2"/>
    <s v="Review Email"/>
    <x v="5"/>
    <x v="0"/>
    <x v="0"/>
    <n v="1.8"/>
    <x v="4"/>
    <n v="80217"/>
    <n v="21216.57795918368"/>
    <s v="Low Income"/>
    <x v="788"/>
    <x v="2"/>
    <x v="2"/>
    <x v="2"/>
    <n v="21216.57795918368"/>
    <s v="Los Angeles"/>
    <s v="(453) 367-4315"/>
    <s v="3766 Hill Rd"/>
  </r>
  <r>
    <x v="897"/>
    <s v="Bob Anderson"/>
    <n v="36"/>
    <x v="1"/>
    <x v="0"/>
    <s v="bobanderson@sample.org"/>
    <x v="8"/>
    <x v="12"/>
    <x v="10"/>
    <n v="1.2"/>
    <x v="4"/>
    <n v="149099"/>
    <n v="17526.739591836737"/>
    <s v="Low Income"/>
    <x v="3"/>
    <x v="2"/>
    <x v="2"/>
    <x v="2"/>
    <n v="17526.739591836737"/>
    <s v="Dallas"/>
    <s v="(258) 584-4895"/>
    <s v="Adress not provided"/>
  </r>
  <r>
    <x v="898"/>
    <s v="Robert Smith"/>
    <n v="61"/>
    <x v="2"/>
    <x v="2"/>
    <s v="robertsmith@example.com"/>
    <x v="0"/>
    <x v="9"/>
    <x v="4"/>
    <n v="3"/>
    <x v="2"/>
    <n v="113963"/>
    <n v="83727.918367346923"/>
    <s v="High Income"/>
    <x v="789"/>
    <x v="2"/>
    <x v="2"/>
    <x v="2"/>
    <n v="83727.918367346923"/>
    <s v="Phoenix"/>
    <s v="(592) 330-8326"/>
    <s v="8049 View Blvd"/>
  </r>
  <r>
    <x v="899"/>
    <s v="Karen Smith"/>
    <n v="54"/>
    <x v="1"/>
    <x v="0"/>
    <s v="karensmith@demo.net"/>
    <x v="6"/>
    <x v="0"/>
    <x v="3"/>
    <n v="2.6"/>
    <x v="3"/>
    <n v="74240"/>
    <n v="40968.359183673478"/>
    <s v="Low Income"/>
    <x v="790"/>
    <x v="2"/>
    <x v="2"/>
    <x v="2"/>
    <n v="40968.359183673478"/>
    <s v="Phoenix"/>
    <s v="(855) 945-9403"/>
    <s v="5529 Oak Ln"/>
  </r>
  <r>
    <x v="900"/>
    <s v="Jane Miller"/>
    <n v="41"/>
    <x v="1"/>
    <x v="0"/>
    <s v="janemiller@demo.net"/>
    <x v="1"/>
    <x v="3"/>
    <x v="9"/>
    <n v="4.9000000000000004"/>
    <x v="1"/>
    <n v="99945"/>
    <n v="195892.20000000004"/>
    <s v="Very High Income"/>
    <x v="791"/>
    <x v="13"/>
    <x v="428"/>
    <x v="1"/>
    <n v="213942.20000000004"/>
    <s v="Dallas"/>
    <s v="(412) 128-6776"/>
    <s v="4430 Hill Dr"/>
  </r>
  <r>
    <x v="901"/>
    <s v="Mike Thomas"/>
    <n v="57"/>
    <x v="2"/>
    <x v="0"/>
    <s v="mikethomas@test.com"/>
    <x v="1"/>
    <x v="10"/>
    <x v="3"/>
    <n v="1.9"/>
    <x v="4"/>
    <n v="82785"/>
    <n v="24396.232653061223"/>
    <s v="Low Income"/>
    <x v="792"/>
    <x v="2"/>
    <x v="2"/>
    <x v="2"/>
    <n v="24396.232653061223"/>
    <s v="Los Angeles"/>
    <s v="Not Specified"/>
    <s v="5679 Maple St"/>
  </r>
  <r>
    <x v="902"/>
    <s v="John Wilson"/>
    <n v="55"/>
    <x v="2"/>
    <x v="3"/>
    <s v="johnwilson@demo.net"/>
    <x v="6"/>
    <x v="8"/>
    <x v="0"/>
    <n v="2.8"/>
    <x v="3"/>
    <n v="103791"/>
    <n v="66426.239999999991"/>
    <s v="Medium Income"/>
    <x v="793"/>
    <x v="2"/>
    <x v="2"/>
    <x v="2"/>
    <n v="66426.239999999991"/>
    <s v="Dallas"/>
    <s v="(508) 858-9013"/>
    <s v="1006 Lake Rd"/>
  </r>
  <r>
    <x v="903"/>
    <s v="John Johnson"/>
    <n v="21"/>
    <x v="0"/>
    <x v="3"/>
    <s v="johnjohnson@sample.org"/>
    <x v="9"/>
    <x v="3"/>
    <x v="4"/>
    <n v="3.5"/>
    <x v="0"/>
    <n v="127052"/>
    <n v="127052"/>
    <s v="Very High Income"/>
    <x v="794"/>
    <x v="5"/>
    <x v="429"/>
    <x v="3"/>
    <n v="128302"/>
    <s v="Los Angeles"/>
    <s v="(621) 837-8350"/>
    <s v="3914 Lake Dr"/>
  </r>
  <r>
    <x v="904"/>
    <s v="Jane Johnson"/>
    <n v="35"/>
    <x v="1"/>
    <x v="0"/>
    <s v="janejohnson@sample.org"/>
    <x v="4"/>
    <x v="19"/>
    <x v="8"/>
    <n v="3.05"/>
    <x v="2"/>
    <n v="117317"/>
    <n v="89089.093265306103"/>
    <s v="High Income"/>
    <x v="795"/>
    <x v="21"/>
    <x v="430"/>
    <x v="3"/>
    <n v="89101.593265306103"/>
    <s v="Phoenix"/>
    <s v="(543) 467-6613"/>
    <s v="6261 Cedar Ln"/>
  </r>
  <r>
    <x v="905"/>
    <s v="Linda Taylor"/>
    <n v="47"/>
    <x v="1"/>
    <x v="1"/>
    <s v="lindataylor@test.com"/>
    <x v="2"/>
    <x v="7"/>
    <x v="8"/>
    <n v="1.4"/>
    <x v="4"/>
    <n v="77141"/>
    <n v="15000"/>
    <s v="Low Income"/>
    <x v="796"/>
    <x v="2"/>
    <x v="2"/>
    <x v="2"/>
    <n v="15000"/>
    <s v="Chicago"/>
    <s v="(222) 337-8470"/>
    <s v="857 Hill Rd, Apt 432"/>
  </r>
  <r>
    <x v="906"/>
    <s v="Maria Smith"/>
    <n v="47"/>
    <x v="1"/>
    <x v="0"/>
    <s v="Review Email"/>
    <x v="8"/>
    <x v="1"/>
    <x v="8"/>
    <n v="3.1"/>
    <x v="2"/>
    <n v="111862"/>
    <n v="87754.597551020415"/>
    <s v="High Income"/>
    <x v="797"/>
    <x v="14"/>
    <x v="431"/>
    <x v="3"/>
    <n v="87804.597551020415"/>
    <s v="Los Angeles"/>
    <s v="(561) 142-9646"/>
    <s v="2881 Cedar St"/>
  </r>
  <r>
    <x v="907"/>
    <s v="Bob Moore"/>
    <n v="35"/>
    <x v="1"/>
    <x v="1"/>
    <s v="bobmoore@test.com"/>
    <x v="1"/>
    <x v="0"/>
    <x v="2"/>
    <n v="2.9"/>
    <x v="3"/>
    <n v="40520"/>
    <n v="27818.220408163263"/>
    <s v="Low Income"/>
    <x v="798"/>
    <x v="2"/>
    <x v="2"/>
    <x v="2"/>
    <n v="27818.220408163263"/>
    <s v="New York"/>
    <s v="(815) 631-7139"/>
    <s v="3485 Elm Rd"/>
  </r>
  <r>
    <x v="908"/>
    <s v="Sara Smith"/>
    <n v="46"/>
    <x v="1"/>
    <x v="0"/>
    <s v="sarasmith@test.com"/>
    <x v="8"/>
    <x v="11"/>
    <x v="2"/>
    <n v="1.1000000000000001"/>
    <x v="4"/>
    <n v="53940"/>
    <n v="15000"/>
    <s v="Low Income"/>
    <x v="3"/>
    <x v="2"/>
    <x v="2"/>
    <x v="2"/>
    <n v="15000"/>
    <s v="San Jose"/>
    <s v="(580) 333-4991"/>
    <s v="5895 Oak Rd"/>
  </r>
  <r>
    <x v="909"/>
    <s v="Patricia Jones"/>
    <n v="49"/>
    <x v="1"/>
    <x v="2"/>
    <s v="patriciajones@example.com"/>
    <x v="2"/>
    <x v="9"/>
    <x v="7"/>
    <n v="3.2"/>
    <x v="2"/>
    <n v="62584"/>
    <n v="52315.115102040829"/>
    <s v="Medium Income"/>
    <x v="799"/>
    <x v="19"/>
    <x v="432"/>
    <x v="3"/>
    <n v="52515.115102040829"/>
    <s v="Dallas"/>
    <s v="(721) 315-2081"/>
    <s v="4356 Oak Ln"/>
  </r>
  <r>
    <x v="910"/>
    <s v="Patricia Taylor"/>
    <n v="52"/>
    <x v="1"/>
    <x v="0"/>
    <s v="patriciataylor@test.com"/>
    <x v="8"/>
    <x v="12"/>
    <x v="0"/>
    <n v="4.5"/>
    <x v="1"/>
    <n v="43450"/>
    <n v="71825.510204081642"/>
    <s v="Medium Income"/>
    <x v="800"/>
    <x v="17"/>
    <x v="433"/>
    <x v="4"/>
    <n v="83075.510204081642"/>
    <s v="San Antonio"/>
    <s v="(906) 539-9796"/>
    <s v="4146 Pine St, Apt 880"/>
  </r>
  <r>
    <x v="911"/>
    <s v="Karen Anderson"/>
    <n v="60"/>
    <x v="2"/>
    <x v="0"/>
    <s v="karenanderson@example.com"/>
    <x v="3"/>
    <x v="1"/>
    <x v="1"/>
    <n v="1.3"/>
    <x v="4"/>
    <n v="119966"/>
    <n v="16550.411428571431"/>
    <s v="Low Income"/>
    <x v="801"/>
    <x v="2"/>
    <x v="2"/>
    <x v="2"/>
    <n v="16550.411428571431"/>
    <s v="Phoenix"/>
    <s v="Not Specified"/>
    <s v="7883 Pine Ln"/>
  </r>
  <r>
    <x v="912"/>
    <s v="Alice Williams"/>
    <n v="31"/>
    <x v="1"/>
    <x v="2"/>
    <s v="alicewilliams@example.com"/>
    <x v="0"/>
    <x v="5"/>
    <x v="8"/>
    <n v="4.2"/>
    <x v="0"/>
    <n v="34769"/>
    <n v="50067.360000000001"/>
    <s v="Medium Income"/>
    <x v="802"/>
    <x v="3"/>
    <x v="434"/>
    <x v="0"/>
    <n v="57267.360000000001"/>
    <s v="Chicago"/>
    <s v="(524) 196-6340"/>
    <s v="Adress not provided"/>
  </r>
  <r>
    <x v="913"/>
    <s v="John Wilson"/>
    <n v="54"/>
    <x v="1"/>
    <x v="2"/>
    <s v="johnwilson@sample.org"/>
    <x v="1"/>
    <x v="5"/>
    <x v="1"/>
    <n v="4.0999999999999996"/>
    <x v="0"/>
    <n v="111921"/>
    <n v="153583.02122448976"/>
    <s v="Very High Income"/>
    <x v="803"/>
    <x v="0"/>
    <x v="435"/>
    <x v="0"/>
    <n v="159633.02122448976"/>
    <s v="Houston"/>
    <s v="(397) 187-6109"/>
    <s v="249 Lake Ave, Apt 60"/>
  </r>
  <r>
    <x v="914"/>
    <s v="Patricia Davis"/>
    <n v="60"/>
    <x v="2"/>
    <x v="0"/>
    <s v="patriciadavis@test.com"/>
    <x v="7"/>
    <x v="9"/>
    <x v="8"/>
    <n v="4.0999999999999996"/>
    <x v="0"/>
    <n v="93500"/>
    <n v="128304.89795918364"/>
    <s v="Very High Income"/>
    <x v="804"/>
    <x v="0"/>
    <x v="436"/>
    <x v="0"/>
    <n v="134354.89795918364"/>
    <s v="Phoenix"/>
    <s v="(386) 943-4578"/>
    <s v="3835 Maple Rd"/>
  </r>
  <r>
    <x v="915"/>
    <s v="Karen Smith"/>
    <n v="30"/>
    <x v="0"/>
    <x v="0"/>
    <s v="karensmith@test.com"/>
    <x v="6"/>
    <x v="15"/>
    <x v="7"/>
    <n v="3"/>
    <x v="2"/>
    <n v="90128"/>
    <n v="66216.489795918358"/>
    <s v="Medium Income"/>
    <x v="805"/>
    <x v="2"/>
    <x v="2"/>
    <x v="2"/>
    <n v="66216.489795918358"/>
    <s v="Philadelphia"/>
    <s v="(317) 372-7044"/>
    <s v="4761 Lake Blvd"/>
  </r>
  <r>
    <x v="916"/>
    <s v="Mike Miller"/>
    <n v="41"/>
    <x v="1"/>
    <x v="0"/>
    <s v="mikemiller@test.com"/>
    <x v="1"/>
    <x v="7"/>
    <x v="10"/>
    <n v="4.8"/>
    <x v="1"/>
    <n v="46992"/>
    <n v="88383.320816326537"/>
    <s v="High Income"/>
    <x v="806"/>
    <x v="1"/>
    <x v="437"/>
    <x v="1"/>
    <n v="104583.32081632654"/>
    <s v="San Antonio"/>
    <s v="(893) 524-4639"/>
    <s v="6790 Lake Blvd, Apt 138"/>
  </r>
  <r>
    <x v="917"/>
    <s v="John Moore"/>
    <n v="40"/>
    <x v="1"/>
    <x v="2"/>
    <s v="Review Email"/>
    <x v="9"/>
    <x v="17"/>
    <x v="9"/>
    <n v="4.2"/>
    <x v="0"/>
    <n v="53867"/>
    <n v="77568.479999999996"/>
    <s v="Medium Income"/>
    <x v="807"/>
    <x v="3"/>
    <x v="438"/>
    <x v="0"/>
    <n v="84768.48"/>
    <s v="San Antonio"/>
    <s v="(515) 285-0038"/>
    <s v="517 Elm Ave"/>
  </r>
  <r>
    <x v="918"/>
    <s v="Maria Taylor"/>
    <n v="36"/>
    <x v="1"/>
    <x v="1"/>
    <s v="mariataylor@demo.net"/>
    <x v="2"/>
    <x v="11"/>
    <x v="1"/>
    <n v="3"/>
    <x v="2"/>
    <n v="103653"/>
    <n v="76153.224489795917"/>
    <s v="Medium Income"/>
    <x v="808"/>
    <x v="2"/>
    <x v="2"/>
    <x v="2"/>
    <n v="76153.224489795917"/>
    <s v="San Antonio"/>
    <s v="(308) 505-7871"/>
    <s v="6824 Lake Ave, Apt 814"/>
  </r>
  <r>
    <x v="919"/>
    <s v="Linda Taylor"/>
    <n v="44"/>
    <x v="1"/>
    <x v="2"/>
    <s v="lindataylor@sample.org"/>
    <x v="0"/>
    <x v="17"/>
    <x v="6"/>
    <n v="1.2"/>
    <x v="4"/>
    <n v="132105"/>
    <n v="15529.077551020409"/>
    <s v="Low Income"/>
    <x v="809"/>
    <x v="2"/>
    <x v="2"/>
    <x v="2"/>
    <n v="15529.077551020409"/>
    <s v="Chicago"/>
    <s v="(779) 918-5755"/>
    <s v="9560 Hill Ave, Apt 88"/>
  </r>
  <r>
    <x v="920"/>
    <s v="David Anderson"/>
    <n v="39"/>
    <x v="1"/>
    <x v="1"/>
    <s v="davidanderson@demo.net"/>
    <x v="6"/>
    <x v="12"/>
    <x v="0"/>
    <n v="2"/>
    <x v="3"/>
    <n v="56811"/>
    <n v="18550.530612244896"/>
    <s v="Low Income"/>
    <x v="810"/>
    <x v="2"/>
    <x v="2"/>
    <x v="2"/>
    <n v="18550.530612244896"/>
    <s v="Philadelphia"/>
    <s v="(244) 876-0153"/>
    <s v="9967 Pine Ln, Apt 93"/>
  </r>
  <r>
    <x v="921"/>
    <s v="Robert Moore"/>
    <n v="62"/>
    <x v="2"/>
    <x v="2"/>
    <s v="robertmoore@test.com"/>
    <x v="1"/>
    <x v="11"/>
    <x v="9"/>
    <n v="1.5"/>
    <x v="4"/>
    <n v="137833"/>
    <n v="25316.265306122448"/>
    <s v="Low Income"/>
    <x v="811"/>
    <x v="2"/>
    <x v="2"/>
    <x v="2"/>
    <n v="25316.265306122448"/>
    <s v="San Jose"/>
    <s v="(398) 723-5876"/>
    <s v="3414 Cedar Dr"/>
  </r>
  <r>
    <x v="922"/>
    <s v="James Jones"/>
    <n v="60"/>
    <x v="2"/>
    <x v="2"/>
    <s v="jamesjones@demo.net"/>
    <x v="8"/>
    <x v="4"/>
    <x v="0"/>
    <n v="1.1000000000000001"/>
    <x v="4"/>
    <n v="61543"/>
    <n v="15000"/>
    <s v="Low Income"/>
    <x v="812"/>
    <x v="2"/>
    <x v="2"/>
    <x v="2"/>
    <n v="15000"/>
    <s v="Philadelphia"/>
    <s v="(217) 452-6534"/>
    <s v="9917 Cedar Blvd, Apt 24"/>
  </r>
  <r>
    <x v="923"/>
    <s v="Mike Miller"/>
    <n v="22"/>
    <x v="0"/>
    <x v="1"/>
    <s v="mikemiller@sample.org"/>
    <x v="6"/>
    <x v="3"/>
    <x v="6"/>
    <n v="3.7"/>
    <x v="0"/>
    <n v="87239"/>
    <n v="97494.033469387767"/>
    <s v="High Income"/>
    <x v="813"/>
    <x v="18"/>
    <x v="439"/>
    <x v="3"/>
    <n v="99944.033469387767"/>
    <s v="New York"/>
    <s v="Not Specified"/>
    <s v="2861 Elm Blvd"/>
  </r>
  <r>
    <x v="924"/>
    <s v="Patricia Moore"/>
    <n v="29"/>
    <x v="0"/>
    <x v="3"/>
    <s v="patriciamoore@demo.net"/>
    <x v="1"/>
    <x v="9"/>
    <x v="6"/>
    <n v="4"/>
    <x v="0"/>
    <n v="115912"/>
    <n v="151395.26530612243"/>
    <s v="Very High Income"/>
    <x v="814"/>
    <x v="20"/>
    <x v="440"/>
    <x v="3"/>
    <n v="156395.26530612243"/>
    <s v="San Antonio"/>
    <s v="(848) 120-0321"/>
    <s v="1380 Pine Ln, Apt 353"/>
  </r>
  <r>
    <x v="925"/>
    <s v="Susan Taylor"/>
    <n v="55"/>
    <x v="2"/>
    <x v="2"/>
    <s v="susantaylor@sample.org"/>
    <x v="0"/>
    <x v="15"/>
    <x v="3"/>
    <n v="4.8"/>
    <x v="1"/>
    <n v="104623"/>
    <n v="196776.64653061226"/>
    <s v="Very High Income"/>
    <x v="815"/>
    <x v="1"/>
    <x v="441"/>
    <x v="1"/>
    <n v="212976.64653061226"/>
    <s v="Chicago"/>
    <s v="(661) 169-1479"/>
    <s v="6980 Hill Rd"/>
  </r>
  <r>
    <x v="926"/>
    <s v="James Johnson"/>
    <n v="33"/>
    <x v="1"/>
    <x v="0"/>
    <s v="jamesjohnson@test.com"/>
    <x v="5"/>
    <x v="10"/>
    <x v="0"/>
    <n v="4.3"/>
    <x v="1"/>
    <n v="93910"/>
    <n v="141746.60408163263"/>
    <s v="Very High Income"/>
    <x v="816"/>
    <x v="9"/>
    <x v="442"/>
    <x v="0"/>
    <n v="150196.60408163263"/>
    <s v="New York"/>
    <s v="(785) 612-2777"/>
    <s v="5645 Elm Ave"/>
  </r>
  <r>
    <x v="927"/>
    <s v="Bob Taylor"/>
    <n v="32"/>
    <x v="1"/>
    <x v="0"/>
    <s v="Review Email"/>
    <x v="4"/>
    <x v="2"/>
    <x v="6"/>
    <n v="3.4"/>
    <x v="2"/>
    <n v="135141"/>
    <n v="127528.97632653061"/>
    <s v="Very High Income"/>
    <x v="817"/>
    <x v="16"/>
    <x v="443"/>
    <x v="3"/>
    <n v="128328.97632653061"/>
    <s v="New York"/>
    <s v="(576) 600-7310"/>
    <s v="2076 Oak Ave, Apt 834"/>
  </r>
  <r>
    <x v="928"/>
    <s v="Karen Anderson"/>
    <n v="32"/>
    <x v="1"/>
    <x v="0"/>
    <s v="Review Email"/>
    <x v="0"/>
    <x v="10"/>
    <x v="3"/>
    <n v="3.9"/>
    <x v="0"/>
    <n v="82942"/>
    <n v="102983.49551020408"/>
    <s v="High Income"/>
    <x v="428"/>
    <x v="15"/>
    <x v="444"/>
    <x v="3"/>
    <n v="107033.49551020408"/>
    <s v="Philadelphia"/>
    <s v="(805) 332-9397"/>
    <s v="9967 Oak Blvd, Apt 765"/>
  </r>
  <r>
    <x v="929"/>
    <s v="Susan Thomas"/>
    <n v="62"/>
    <x v="2"/>
    <x v="0"/>
    <s v="Review Email"/>
    <x v="6"/>
    <x v="8"/>
    <x v="7"/>
    <n v="3.1"/>
    <x v="2"/>
    <n v="131836"/>
    <n v="103423.99673469389"/>
    <s v="High Income"/>
    <x v="818"/>
    <x v="14"/>
    <x v="445"/>
    <x v="3"/>
    <n v="103473.99673469389"/>
    <s v="San Antonio"/>
    <s v="(577) 948-8204"/>
    <s v="9663 View Ln"/>
  </r>
  <r>
    <x v="930"/>
    <s v="James Johnson"/>
    <n v="38"/>
    <x v="1"/>
    <x v="2"/>
    <s v="Review Email"/>
    <x v="3"/>
    <x v="14"/>
    <x v="7"/>
    <n v="2.7"/>
    <x v="3"/>
    <n v="124156"/>
    <n v="73885.488979591843"/>
    <s v="Medium Income"/>
    <x v="819"/>
    <x v="2"/>
    <x v="2"/>
    <x v="2"/>
    <n v="73885.488979591843"/>
    <s v="San Diego"/>
    <s v="(669) 998-7692"/>
    <s v="9550 Hill Blvd, Apt 583"/>
  </r>
  <r>
    <x v="931"/>
    <s v="James Smith"/>
    <n v="49"/>
    <x v="1"/>
    <x v="0"/>
    <s v="jamessmith@test.com"/>
    <x v="5"/>
    <x v="1"/>
    <x v="4"/>
    <n v="2.2000000000000002"/>
    <x v="3"/>
    <n v="110933"/>
    <n v="43829.854693877569"/>
    <s v="Low Income"/>
    <x v="820"/>
    <x v="2"/>
    <x v="2"/>
    <x v="2"/>
    <n v="43829.854693877569"/>
    <s v="Phoenix"/>
    <s v="(989) 038-3602"/>
    <s v="4009 Oak Dr"/>
  </r>
  <r>
    <x v="932"/>
    <s v="Linda Miller"/>
    <n v="41"/>
    <x v="1"/>
    <x v="0"/>
    <s v="lindamiller@demo.net"/>
    <x v="0"/>
    <x v="9"/>
    <x v="7"/>
    <n v="3.7"/>
    <x v="0"/>
    <n v="34378"/>
    <n v="38419.168979591843"/>
    <s v="Low Income"/>
    <x v="821"/>
    <x v="18"/>
    <x v="446"/>
    <x v="3"/>
    <n v="40869.168979591843"/>
    <s v="New York"/>
    <s v="(563) 729-9643"/>
    <s v="5122 View Ln, Apt 532"/>
  </r>
  <r>
    <x v="933"/>
    <s v="Maria Anderson"/>
    <n v="36"/>
    <x v="1"/>
    <x v="2"/>
    <s v="mariaanderson@sample.org"/>
    <x v="8"/>
    <x v="6"/>
    <x v="2"/>
    <n v="1.3"/>
    <x v="4"/>
    <n v="86346"/>
    <n v="15000"/>
    <s v="Low Income"/>
    <x v="822"/>
    <x v="2"/>
    <x v="2"/>
    <x v="2"/>
    <n v="15000"/>
    <s v="Chicago"/>
    <s v="(933) 978-6684"/>
    <s v="7366 View St, Apt 399"/>
  </r>
  <r>
    <x v="934"/>
    <s v="James Davis"/>
    <n v="55"/>
    <x v="2"/>
    <x v="0"/>
    <s v="jamesdavis@sample.org"/>
    <x v="0"/>
    <x v="8"/>
    <x v="2"/>
    <n v="4.5"/>
    <x v="1"/>
    <n v="38496"/>
    <n v="63636.244897959194"/>
    <s v="Medium Income"/>
    <x v="823"/>
    <x v="17"/>
    <x v="447"/>
    <x v="4"/>
    <n v="74886.244897959201"/>
    <s v="Houston"/>
    <s v="(919) 824-1338"/>
    <s v="6381 Oak Dr, Apt 968"/>
  </r>
  <r>
    <x v="935"/>
    <s v="Sara Anderson"/>
    <n v="51"/>
    <x v="1"/>
    <x v="2"/>
    <s v="saraanderson@demo.net"/>
    <x v="3"/>
    <x v="20"/>
    <x v="5"/>
    <n v="3"/>
    <x v="2"/>
    <n v="98256"/>
    <n v="72188.081632653048"/>
    <s v="Medium Income"/>
    <x v="824"/>
    <x v="2"/>
    <x v="2"/>
    <x v="2"/>
    <n v="72188.081632653048"/>
    <s v="New York"/>
    <s v="(517) 825-1130"/>
    <s v="8838 Elm St"/>
  </r>
  <r>
    <x v="936"/>
    <s v="Sara Williams"/>
    <n v="41"/>
    <x v="1"/>
    <x v="1"/>
    <s v="sarawilliams@test.com"/>
    <x v="0"/>
    <x v="3"/>
    <x v="8"/>
    <n v="2"/>
    <x v="3"/>
    <n v="82682"/>
    <n v="26998.204081632652"/>
    <s v="Low Income"/>
    <x v="825"/>
    <x v="2"/>
    <x v="2"/>
    <x v="2"/>
    <n v="26998.204081632652"/>
    <s v="New York"/>
    <s v="(922) 993-3012"/>
    <s v="5343 Elm Blvd, Apt 564"/>
  </r>
  <r>
    <x v="937"/>
    <s v="Sara Miller"/>
    <n v="32"/>
    <x v="1"/>
    <x v="3"/>
    <s v="Review Email"/>
    <x v="2"/>
    <x v="9"/>
    <x v="10"/>
    <n v="3.4"/>
    <x v="2"/>
    <n v="129988"/>
    <n v="122666.22693877551"/>
    <s v="Very High Income"/>
    <x v="826"/>
    <x v="16"/>
    <x v="448"/>
    <x v="3"/>
    <n v="123466.22693877551"/>
    <s v="San Antonio"/>
    <s v="(409) 626-9535"/>
    <s v="4876 Hill Blvd"/>
  </r>
  <r>
    <x v="938"/>
    <s v="Maria Thomas"/>
    <n v="47"/>
    <x v="1"/>
    <x v="3"/>
    <s v="mariathomas@test.com"/>
    <x v="2"/>
    <x v="5"/>
    <x v="2"/>
    <n v="2.2999999999999998"/>
    <x v="3"/>
    <n v="80772"/>
    <n v="34880.316734693879"/>
    <s v="Low Income"/>
    <x v="827"/>
    <x v="2"/>
    <x v="2"/>
    <x v="2"/>
    <n v="34880.316734693879"/>
    <s v="San Antonio"/>
    <s v="(230) 595-2231"/>
    <s v="3200 Elm Ln, Apt 243"/>
  </r>
  <r>
    <x v="939"/>
    <s v="James Anderson"/>
    <n v="41"/>
    <x v="1"/>
    <x v="0"/>
    <s v="jamesanderson@sample.org"/>
    <x v="8"/>
    <x v="21"/>
    <x v="3"/>
    <n v="1.9"/>
    <x v="4"/>
    <n v="44219"/>
    <n v="15000"/>
    <s v="Low Income"/>
    <x v="3"/>
    <x v="2"/>
    <x v="2"/>
    <x v="2"/>
    <n v="15000"/>
    <s v="Los Angeles"/>
    <s v="(487) 893-7943"/>
    <s v="6307 Hill Ave"/>
  </r>
  <r>
    <x v="940"/>
    <s v="James Davis"/>
    <n v="21"/>
    <x v="0"/>
    <x v="0"/>
    <s v="jamesdavis@example.com"/>
    <x v="5"/>
    <x v="11"/>
    <x v="0"/>
    <n v="2.4"/>
    <x v="3"/>
    <n v="73567"/>
    <n v="34591.503673469393"/>
    <s v="Low Income"/>
    <x v="828"/>
    <x v="2"/>
    <x v="2"/>
    <x v="2"/>
    <n v="34591.503673469393"/>
    <s v="Phoenix"/>
    <s v="(397) 435-0087"/>
    <s v="8496 Hill Blvd, Apt 193"/>
  </r>
  <r>
    <x v="941"/>
    <s v="Bob Anderson"/>
    <n v="41"/>
    <x v="1"/>
    <x v="1"/>
    <s v="bobanderson@demo.net"/>
    <x v="3"/>
    <x v="17"/>
    <x v="8"/>
    <n v="2.2000000000000002"/>
    <x v="3"/>
    <n v="113772"/>
    <n v="44951.54938775512"/>
    <s v="Low Income"/>
    <x v="829"/>
    <x v="2"/>
    <x v="2"/>
    <x v="2"/>
    <n v="44951.54938775512"/>
    <s v="Philadelphia"/>
    <s v="(358) 674-5414"/>
    <s v="7541 Hill Dr"/>
  </r>
  <r>
    <x v="942"/>
    <s v="Mike Moore"/>
    <n v="58"/>
    <x v="2"/>
    <x v="0"/>
    <s v="Review Email"/>
    <x v="6"/>
    <x v="13"/>
    <x v="7"/>
    <n v="1.7"/>
    <x v="4"/>
    <n v="55151"/>
    <n v="15000"/>
    <s v="Low Income"/>
    <x v="830"/>
    <x v="2"/>
    <x v="2"/>
    <x v="2"/>
    <n v="15000"/>
    <s v="San Antonio"/>
    <s v="(570) 379-7824"/>
    <s v="Adress not provided"/>
  </r>
  <r>
    <x v="943"/>
    <s v="Susan Miller"/>
    <n v="30"/>
    <x v="0"/>
    <x v="2"/>
    <s v="susanmiller@demo.net"/>
    <x v="5"/>
    <x v="1"/>
    <x v="8"/>
    <n v="2.2000000000000002"/>
    <x v="3"/>
    <n v="105918"/>
    <n v="41848.417959183687"/>
    <s v="Low Income"/>
    <x v="831"/>
    <x v="2"/>
    <x v="2"/>
    <x v="2"/>
    <n v="41848.417959183687"/>
    <s v="Philadelphia"/>
    <s v="(358) 280-8868"/>
    <s v="6394 Hill Dr"/>
  </r>
  <r>
    <x v="944"/>
    <s v="John Anderson"/>
    <n v="53"/>
    <x v="1"/>
    <x v="2"/>
    <s v="johnanderson@test.com"/>
    <x v="3"/>
    <x v="12"/>
    <x v="2"/>
    <n v="3.1"/>
    <x v="2"/>
    <n v="59934"/>
    <n v="47017.611428571436"/>
    <s v="Low Income"/>
    <x v="832"/>
    <x v="14"/>
    <x v="449"/>
    <x v="3"/>
    <n v="47067.611428571436"/>
    <s v="Los Angeles"/>
    <s v="(217) 404-5381"/>
    <s v="3417 Pine Rd"/>
  </r>
  <r>
    <x v="945"/>
    <s v="Bob Williams"/>
    <n v="41"/>
    <x v="1"/>
    <x v="2"/>
    <s v="bobwilliams@test.com"/>
    <x v="0"/>
    <x v="9"/>
    <x v="8"/>
    <n v="3.5"/>
    <x v="0"/>
    <n v="121015"/>
    <n v="121015"/>
    <s v="Very High Income"/>
    <x v="833"/>
    <x v="5"/>
    <x v="450"/>
    <x v="3"/>
    <n v="122265"/>
    <s v="San Diego"/>
    <s v="(778) 437-0522"/>
    <s v="6463 Maple Ln"/>
  </r>
  <r>
    <x v="946"/>
    <s v="Alice Moore"/>
    <n v="41"/>
    <x v="1"/>
    <x v="2"/>
    <s v="alicemoore@example.com"/>
    <x v="6"/>
    <x v="12"/>
    <x v="2"/>
    <n v="1.9"/>
    <x v="4"/>
    <n v="138874"/>
    <n v="40925.317551020402"/>
    <s v="Low Income"/>
    <x v="834"/>
    <x v="2"/>
    <x v="2"/>
    <x v="2"/>
    <n v="40925.317551020402"/>
    <s v="Philadelphia"/>
    <s v="(527) 069-3800"/>
    <s v="5913 Maple Ave, Apt 186"/>
  </r>
  <r>
    <x v="947"/>
    <s v="Karen Miller"/>
    <n v="46"/>
    <x v="1"/>
    <x v="2"/>
    <s v="Review Email"/>
    <x v="6"/>
    <x v="13"/>
    <x v="3"/>
    <n v="3.3"/>
    <x v="2"/>
    <n v="139395"/>
    <n v="123919.31020408163"/>
    <s v="Very High Income"/>
    <x v="835"/>
    <x v="10"/>
    <x v="451"/>
    <x v="3"/>
    <n v="124369.31020408163"/>
    <s v="Chicago"/>
    <s v="(304) 276-4730"/>
    <s v="5352 Oak Rd"/>
  </r>
  <r>
    <x v="948"/>
    <s v="Susan Wilson"/>
    <n v="45"/>
    <x v="1"/>
    <x v="0"/>
    <s v="susanwilson@example.com"/>
    <x v="4"/>
    <x v="12"/>
    <x v="8"/>
    <n v="3.5"/>
    <x v="0"/>
    <n v="135983"/>
    <n v="135983"/>
    <s v="Very High Income"/>
    <x v="836"/>
    <x v="5"/>
    <x v="452"/>
    <x v="3"/>
    <n v="137233"/>
    <s v="San Antonio"/>
    <s v="Not Specified"/>
    <s v="9400 Hill Ln, Apt 587"/>
  </r>
  <r>
    <x v="949"/>
    <s v="Bob Miller"/>
    <n v="44"/>
    <x v="1"/>
    <x v="0"/>
    <s v="bobmiller@sample.org"/>
    <x v="4"/>
    <x v="14"/>
    <x v="9"/>
    <n v="1.9"/>
    <x v="4"/>
    <n v="120424"/>
    <n v="35488.215510204078"/>
    <s v="Low Income"/>
    <x v="837"/>
    <x v="2"/>
    <x v="2"/>
    <x v="2"/>
    <n v="35488.215510204078"/>
    <s v="New York"/>
    <s v="(221) 964-9916"/>
    <s v="5975 Elm Ave, Apt 583"/>
  </r>
  <r>
    <x v="950"/>
    <s v="Susan Taylor"/>
    <n v="41"/>
    <x v="1"/>
    <x v="2"/>
    <s v="susantaylor@test.com"/>
    <x v="2"/>
    <x v="8"/>
    <x v="9"/>
    <n v="3.1"/>
    <x v="2"/>
    <n v="130015"/>
    <n v="101995.44081632655"/>
    <s v="High Income"/>
    <x v="838"/>
    <x v="14"/>
    <x v="453"/>
    <x v="3"/>
    <n v="102045.44081632655"/>
    <s v="Chicago"/>
    <s v="(396) 186-9982"/>
    <s v="3512 View Rd"/>
  </r>
  <r>
    <x v="951"/>
    <s v="Karen Anderson"/>
    <n v="49"/>
    <x v="1"/>
    <x v="0"/>
    <s v="karenanderson@example.com"/>
    <x v="4"/>
    <x v="1"/>
    <x v="8"/>
    <n v="4.7"/>
    <x v="1"/>
    <n v="44619"/>
    <n v="80459.894693877563"/>
    <s v="High Income"/>
    <x v="839"/>
    <x v="7"/>
    <x v="454"/>
    <x v="4"/>
    <n v="94909.894693877563"/>
    <s v="San Diego"/>
    <s v="(307) 280-2041"/>
    <s v="1970 Cedar St, Apt 285"/>
  </r>
  <r>
    <x v="952"/>
    <s v="Maria Miller"/>
    <n v="27"/>
    <x v="0"/>
    <x v="1"/>
    <s v="mariamiller@sample.org"/>
    <x v="2"/>
    <x v="10"/>
    <x v="3"/>
    <n v="2"/>
    <x v="3"/>
    <n v="92045"/>
    <n v="30055.510204081631"/>
    <s v="Low Income"/>
    <x v="840"/>
    <x v="2"/>
    <x v="2"/>
    <x v="2"/>
    <n v="30055.510204081631"/>
    <s v="Philadelphia"/>
    <s v="(601) 669-4137"/>
    <s v="9066 Cedar Dr, Apt 443"/>
  </r>
  <r>
    <x v="953"/>
    <s v="Linda Williams"/>
    <n v="45"/>
    <x v="1"/>
    <x v="3"/>
    <s v="lindawilliams@test.com"/>
    <x v="8"/>
    <x v="17"/>
    <x v="10"/>
    <n v="4.2"/>
    <x v="0"/>
    <n v="71720"/>
    <n v="103276.8"/>
    <s v="High Income"/>
    <x v="841"/>
    <x v="3"/>
    <x v="455"/>
    <x v="0"/>
    <n v="110476.8"/>
    <s v="San Antonio"/>
    <s v="(911) 858-9101"/>
    <s v="6794 Pine Ave"/>
  </r>
  <r>
    <x v="954"/>
    <s v="James Smith"/>
    <n v="44"/>
    <x v="1"/>
    <x v="0"/>
    <s v="Review Email"/>
    <x v="6"/>
    <x v="12"/>
    <x v="5"/>
    <n v="3.1"/>
    <x v="2"/>
    <n v="98410"/>
    <n v="77201.640816326544"/>
    <s v="Medium Income"/>
    <x v="842"/>
    <x v="14"/>
    <x v="456"/>
    <x v="3"/>
    <n v="77251.640816326544"/>
    <s v="San Jose"/>
    <s v="(857) 610-6722"/>
    <s v="8134 View Ln"/>
  </r>
  <r>
    <x v="955"/>
    <s v="John Moore"/>
    <n v="65"/>
    <x v="2"/>
    <x v="2"/>
    <s v="johnmoore@sample.org"/>
    <x v="8"/>
    <x v="11"/>
    <x v="10"/>
    <n v="3"/>
    <x v="2"/>
    <n v="84150"/>
    <n v="61824.489795918358"/>
    <s v="Medium Income"/>
    <x v="843"/>
    <x v="2"/>
    <x v="2"/>
    <x v="2"/>
    <n v="61824.489795918358"/>
    <s v="San Antonio"/>
    <s v="(726) 096-4512"/>
    <s v="7665 Elm Ave, Apt 714"/>
  </r>
  <r>
    <x v="956"/>
    <s v="Maria Anderson"/>
    <n v="49"/>
    <x v="1"/>
    <x v="0"/>
    <s v="mariaanderson@test.com"/>
    <x v="2"/>
    <x v="3"/>
    <x v="7"/>
    <n v="4.5999999999999996"/>
    <x v="1"/>
    <n v="128347"/>
    <n v="221699.79755102043"/>
    <s v="Very High Income"/>
    <x v="844"/>
    <x v="6"/>
    <x v="457"/>
    <x v="4"/>
    <n v="234499.79755102043"/>
    <s v="Los Angeles"/>
    <s v="(284) 958-6582"/>
    <s v="8001 View Ln"/>
  </r>
  <r>
    <x v="957"/>
    <s v="Susan Taylor"/>
    <n v="45"/>
    <x v="1"/>
    <x v="1"/>
    <s v="susantaylor@example.com"/>
    <x v="2"/>
    <x v="14"/>
    <x v="2"/>
    <n v="3.7"/>
    <x v="0"/>
    <n v="37651"/>
    <n v="42076.913469387757"/>
    <s v="Low Income"/>
    <x v="845"/>
    <x v="18"/>
    <x v="458"/>
    <x v="3"/>
    <n v="44526.913469387757"/>
    <s v="San Diego"/>
    <s v="(751) 542-5984"/>
    <s v="5827 Elm Ln"/>
  </r>
  <r>
    <x v="958"/>
    <s v="Karen Brown"/>
    <n v="23"/>
    <x v="0"/>
    <x v="0"/>
    <s v="karenbrown@sample.org"/>
    <x v="4"/>
    <x v="17"/>
    <x v="8"/>
    <n v="2.2000000000000002"/>
    <x v="3"/>
    <n v="57180"/>
    <n v="22591.93469387756"/>
    <s v="Low Income"/>
    <x v="3"/>
    <x v="2"/>
    <x v="2"/>
    <x v="2"/>
    <n v="22591.93469387756"/>
    <s v="San Diego"/>
    <s v="(634) 417-4400"/>
    <s v="1493 Hill St, Apt 955"/>
  </r>
  <r>
    <x v="959"/>
    <s v="Karen Wilson"/>
    <n v="30"/>
    <x v="0"/>
    <x v="0"/>
    <s v="karenwilson@example.com"/>
    <x v="1"/>
    <x v="1"/>
    <x v="4"/>
    <n v="2.6"/>
    <x v="3"/>
    <n v="39577"/>
    <n v="21840.042448979595"/>
    <s v="Low Income"/>
    <x v="846"/>
    <x v="2"/>
    <x v="2"/>
    <x v="2"/>
    <n v="21840.042448979595"/>
    <s v="San Diego"/>
    <s v="(424) 393-1008"/>
    <s v="6865 Pine Dr"/>
  </r>
  <r>
    <x v="960"/>
    <s v="Alice Williams"/>
    <n v="23"/>
    <x v="0"/>
    <x v="0"/>
    <s v="alicewilliams@test.com"/>
    <x v="2"/>
    <x v="8"/>
    <x v="2"/>
    <n v="3.2"/>
    <x v="2"/>
    <n v="80386"/>
    <n v="67196.133877551038"/>
    <s v="Medium Income"/>
    <x v="847"/>
    <x v="19"/>
    <x v="459"/>
    <x v="3"/>
    <n v="67396.133877551038"/>
    <s v="San Diego"/>
    <s v="(884) 567-7450"/>
    <s v="2802 Lake Dr"/>
  </r>
  <r>
    <x v="961"/>
    <s v="Jane Moore"/>
    <n v="59"/>
    <x v="2"/>
    <x v="0"/>
    <s v="janemoore@sample.org"/>
    <x v="6"/>
    <x v="4"/>
    <x v="6"/>
    <n v="2.1"/>
    <x v="3"/>
    <n v="80076"/>
    <n v="28827.360000000001"/>
    <s v="Low Income"/>
    <x v="3"/>
    <x v="2"/>
    <x v="2"/>
    <x v="2"/>
    <n v="28827.360000000001"/>
    <s v="San Diego"/>
    <s v="(782) 772-8062"/>
    <s v="4911 Pine Ave, Apt 852"/>
  </r>
  <r>
    <x v="962"/>
    <s v="Linda Moore"/>
    <n v="39"/>
    <x v="1"/>
    <x v="2"/>
    <s v="lindamoore@sample.org"/>
    <x v="5"/>
    <x v="10"/>
    <x v="7"/>
    <n v="2.8"/>
    <x v="3"/>
    <n v="92207"/>
    <n v="59012.479999999989"/>
    <s v="Medium Income"/>
    <x v="848"/>
    <x v="2"/>
    <x v="2"/>
    <x v="2"/>
    <n v="59012.479999999989"/>
    <s v="Houston"/>
    <s v="(527) 564-4134"/>
    <s v="Adress not provided"/>
  </r>
  <r>
    <x v="963"/>
    <s v="Bob Davis"/>
    <n v="55"/>
    <x v="2"/>
    <x v="0"/>
    <s v="bobdavis@sample.org"/>
    <x v="8"/>
    <x v="1"/>
    <x v="9"/>
    <n v="4.5"/>
    <x v="1"/>
    <n v="80983"/>
    <n v="133869.85714285716"/>
    <s v="Very High Income"/>
    <x v="849"/>
    <x v="17"/>
    <x v="460"/>
    <x v="4"/>
    <n v="145119.85714285716"/>
    <s v="Los Angeles"/>
    <s v="(687) 335-0477"/>
    <s v="6860 Lake Rd"/>
  </r>
  <r>
    <x v="964"/>
    <s v="Alice Smith"/>
    <n v="52"/>
    <x v="1"/>
    <x v="2"/>
    <s v="alicesmith@demo.net"/>
    <x v="7"/>
    <x v="16"/>
    <x v="1"/>
    <n v="4.5"/>
    <x v="1"/>
    <n v="41518"/>
    <n v="68631.795918367352"/>
    <s v="Medium Income"/>
    <x v="850"/>
    <x v="17"/>
    <x v="461"/>
    <x v="4"/>
    <n v="79881.795918367352"/>
    <s v="Dallas"/>
    <s v="(305) 793-7507"/>
    <s v="8182 Oak Rd"/>
  </r>
  <r>
    <x v="965"/>
    <s v="Susan Taylor"/>
    <n v="25"/>
    <x v="0"/>
    <x v="0"/>
    <s v="susantaylor@test.com"/>
    <x v="0"/>
    <x v="21"/>
    <x v="9"/>
    <n v="2.7"/>
    <x v="3"/>
    <n v="81896"/>
    <n v="48736.476734693882"/>
    <s v="Low Income"/>
    <x v="851"/>
    <x v="2"/>
    <x v="2"/>
    <x v="2"/>
    <n v="48736.476734693882"/>
    <s v="Houston"/>
    <s v="(766) 394-7892"/>
    <s v="1758 Maple St"/>
  </r>
  <r>
    <x v="966"/>
    <s v="Maria Smith"/>
    <n v="41"/>
    <x v="1"/>
    <x v="3"/>
    <s v="mariasmith@example.com"/>
    <x v="1"/>
    <x v="4"/>
    <x v="0"/>
    <n v="3.4"/>
    <x v="2"/>
    <n v="35100"/>
    <n v="33122.938775510207"/>
    <s v="Low Income"/>
    <x v="852"/>
    <x v="16"/>
    <x v="462"/>
    <x v="3"/>
    <n v="33922.938775510207"/>
    <s v="San Jose"/>
    <s v="(275) 724-8735"/>
    <s v="4387 Elm Rd"/>
  </r>
  <r>
    <x v="967"/>
    <s v="Bob Anderson"/>
    <n v="35"/>
    <x v="1"/>
    <x v="3"/>
    <s v="bobanderson@example.com"/>
    <x v="7"/>
    <x v="11"/>
    <x v="10"/>
    <n v="1.5"/>
    <x v="4"/>
    <n v="115916"/>
    <n v="21290.693877551017"/>
    <s v="Low Income"/>
    <x v="687"/>
    <x v="2"/>
    <x v="2"/>
    <x v="2"/>
    <n v="21290.693877551017"/>
    <s v="Houston"/>
    <s v="(571) 698-6094"/>
    <s v="8003 Oak St"/>
  </r>
  <r>
    <x v="968"/>
    <s v="Sara Miller"/>
    <n v="39"/>
    <x v="1"/>
    <x v="3"/>
    <s v="saramiller@demo.net"/>
    <x v="7"/>
    <x v="1"/>
    <x v="9"/>
    <n v="3.4"/>
    <x v="2"/>
    <n v="58744"/>
    <n v="55435.154285714285"/>
    <s v="Medium Income"/>
    <x v="853"/>
    <x v="16"/>
    <x v="463"/>
    <x v="3"/>
    <n v="56235.154285714285"/>
    <s v="Philadelphia"/>
    <s v="(883) 743-2782"/>
    <s v="2486 Cedar Ln, Apt 925"/>
  </r>
  <r>
    <x v="969"/>
    <s v="Alice Brown"/>
    <n v="53"/>
    <x v="1"/>
    <x v="0"/>
    <s v="alicebrown@test.com"/>
    <x v="5"/>
    <x v="7"/>
    <x v="1"/>
    <n v="3.2"/>
    <x v="2"/>
    <n v="124712"/>
    <n v="104249.05142857145"/>
    <s v="High Income"/>
    <x v="854"/>
    <x v="19"/>
    <x v="464"/>
    <x v="3"/>
    <n v="104449.05142857145"/>
    <s v="Houston"/>
    <s v="(262) 971-4952"/>
    <s v="6200 Cedar Dr"/>
  </r>
  <r>
    <x v="970"/>
    <s v="David Smith"/>
    <n v="54"/>
    <x v="1"/>
    <x v="0"/>
    <s v="davidsmith@demo.net"/>
    <x v="7"/>
    <x v="10"/>
    <x v="4"/>
    <n v="3.5"/>
    <x v="0"/>
    <n v="115791"/>
    <n v="115791"/>
    <s v="Very High Income"/>
    <x v="855"/>
    <x v="5"/>
    <x v="465"/>
    <x v="3"/>
    <n v="117041"/>
    <s v="Phoenix"/>
    <s v="(446) 491-8973"/>
    <s v="3318 View Ln"/>
  </r>
  <r>
    <x v="971"/>
    <s v="David Thomas"/>
    <n v="22"/>
    <x v="0"/>
    <x v="0"/>
    <s v="davidthomas@demo.net"/>
    <x v="6"/>
    <x v="1"/>
    <x v="0"/>
    <n v="1.4"/>
    <x v="4"/>
    <n v="58155"/>
    <n v="15000"/>
    <s v="Low Income"/>
    <x v="856"/>
    <x v="2"/>
    <x v="2"/>
    <x v="2"/>
    <n v="15000"/>
    <s v="San Antonio"/>
    <s v="(261) 432-3503"/>
    <s v="5240 Elm Ln, Apt 182"/>
  </r>
  <r>
    <x v="972"/>
    <s v="Susan Brown"/>
    <n v="52"/>
    <x v="1"/>
    <x v="3"/>
    <s v="susanbrown@demo.net"/>
    <x v="5"/>
    <x v="5"/>
    <x v="2"/>
    <n v="4.3"/>
    <x v="1"/>
    <n v="40867"/>
    <n v="61684.149387755089"/>
    <s v="Medium Income"/>
    <x v="857"/>
    <x v="9"/>
    <x v="466"/>
    <x v="0"/>
    <n v="70134.149387755082"/>
    <s v="San Jose"/>
    <s v="(418) 997-9927"/>
    <s v="8867 Cedar Dr"/>
  </r>
  <r>
    <x v="973"/>
    <s v="Karen Brown"/>
    <n v="55"/>
    <x v="2"/>
    <x v="0"/>
    <s v="karenbrown@sample.org"/>
    <x v="1"/>
    <x v="15"/>
    <x v="8"/>
    <n v="3"/>
    <x v="2"/>
    <n v="145374"/>
    <n v="106805.38775510203"/>
    <s v="High Income"/>
    <x v="858"/>
    <x v="2"/>
    <x v="2"/>
    <x v="2"/>
    <n v="106805.38775510203"/>
    <s v="Philadelphia"/>
    <s v="(533) 118-1596"/>
    <s v="9951 Maple Ln"/>
  </r>
  <r>
    <x v="974"/>
    <s v="John Smith"/>
    <n v="40"/>
    <x v="1"/>
    <x v="0"/>
    <s v="johnsmith@sample.org"/>
    <x v="2"/>
    <x v="12"/>
    <x v="3"/>
    <n v="1.7"/>
    <x v="4"/>
    <n v="66340"/>
    <n v="15650.824489795918"/>
    <s v="Low Income"/>
    <x v="859"/>
    <x v="2"/>
    <x v="2"/>
    <x v="2"/>
    <n v="15650.824489795918"/>
    <s v="Philadelphia"/>
    <s v="Not Specified"/>
    <s v="5484 Cedar Ave"/>
  </r>
  <r>
    <x v="975"/>
    <s v="Karen Miller"/>
    <n v="22"/>
    <x v="0"/>
    <x v="1"/>
    <s v="karenmiller@test.com"/>
    <x v="1"/>
    <x v="3"/>
    <x v="6"/>
    <n v="4.5"/>
    <x v="1"/>
    <n v="55314"/>
    <n v="91437.42857142858"/>
    <s v="High Income"/>
    <x v="860"/>
    <x v="17"/>
    <x v="467"/>
    <x v="4"/>
    <n v="102687.42857142858"/>
    <s v="Philadelphia"/>
    <s v="(631) 336-3835"/>
    <s v="352 Elm Ave, Apt 32"/>
  </r>
  <r>
    <x v="976"/>
    <s v="John Thomas"/>
    <n v="27"/>
    <x v="0"/>
    <x v="0"/>
    <s v="johnthomas@test.com"/>
    <x v="9"/>
    <x v="4"/>
    <x v="5"/>
    <n v="1.2"/>
    <x v="4"/>
    <n v="61667"/>
    <n v="15000"/>
    <s v="Low Income"/>
    <x v="861"/>
    <x v="2"/>
    <x v="2"/>
    <x v="2"/>
    <n v="15000"/>
    <s v="Los Angeles"/>
    <s v="(632) 146-7704"/>
    <s v="5123 View Ave"/>
  </r>
  <r>
    <x v="977"/>
    <s v="David Moore"/>
    <n v="41"/>
    <x v="1"/>
    <x v="0"/>
    <s v="Review Email"/>
    <x v="6"/>
    <x v="3"/>
    <x v="6"/>
    <n v="2.2000000000000002"/>
    <x v="3"/>
    <n v="101725"/>
    <n v="40191.755102040828"/>
    <s v="Low Income"/>
    <x v="862"/>
    <x v="2"/>
    <x v="2"/>
    <x v="2"/>
    <n v="40191.755102040828"/>
    <s v="San Antonio"/>
    <s v="(403) 174-3125"/>
    <s v="8649 Cedar Rd"/>
  </r>
  <r>
    <x v="978"/>
    <s v="Maria Smith"/>
    <n v="46"/>
    <x v="1"/>
    <x v="2"/>
    <s v="Review Email"/>
    <x v="8"/>
    <x v="2"/>
    <x v="1"/>
    <n v="5"/>
    <x v="1"/>
    <n v="106588"/>
    <n v="217526.53061224491"/>
    <s v="Very High Income"/>
    <x v="863"/>
    <x v="11"/>
    <x v="468"/>
    <x v="1"/>
    <n v="237526.53061224491"/>
    <s v="Dallas"/>
    <s v="(719) 977-7852"/>
    <s v="2314 Pine Rd"/>
  </r>
  <r>
    <x v="979"/>
    <s v="Karen Wilson"/>
    <n v="33"/>
    <x v="1"/>
    <x v="0"/>
    <s v="karenwilson@demo.net"/>
    <x v="4"/>
    <x v="14"/>
    <x v="6"/>
    <n v="3.7"/>
    <x v="0"/>
    <n v="53198"/>
    <n v="59451.479183673473"/>
    <s v="Medium Income"/>
    <x v="864"/>
    <x v="18"/>
    <x v="469"/>
    <x v="3"/>
    <n v="61901.479183673473"/>
    <s v="Chicago"/>
    <s v="(359) 995-9079"/>
    <s v="1045 Hill St"/>
  </r>
  <r>
    <x v="980"/>
    <s v="Patricia Thomas"/>
    <n v="37"/>
    <x v="1"/>
    <x v="1"/>
    <s v="patriciathomas@sample.org"/>
    <x v="6"/>
    <x v="0"/>
    <x v="4"/>
    <n v="3.3"/>
    <x v="2"/>
    <n v="124736"/>
    <n v="110887.75836734693"/>
    <s v="Very High Income"/>
    <x v="865"/>
    <x v="10"/>
    <x v="470"/>
    <x v="3"/>
    <n v="111337.75836734693"/>
    <s v="Los Angeles"/>
    <s v="(799) 253-7522"/>
    <s v="4530 View Dr"/>
  </r>
  <r>
    <x v="981"/>
    <s v="Robert Jones"/>
    <n v="39"/>
    <x v="1"/>
    <x v="2"/>
    <s v="robertjones@demo.net"/>
    <x v="3"/>
    <x v="8"/>
    <x v="0"/>
    <n v="3.8"/>
    <x v="0"/>
    <n v="61857"/>
    <n v="72915.516734693869"/>
    <s v="Medium Income"/>
    <x v="866"/>
    <x v="4"/>
    <x v="471"/>
    <x v="3"/>
    <n v="76115.516734693869"/>
    <s v="Los Angeles"/>
    <s v="(662) 552-2289"/>
    <s v="2509 Cedar Ave, Apt 586"/>
  </r>
  <r>
    <x v="982"/>
    <s v="Karen Smith"/>
    <n v="63"/>
    <x v="2"/>
    <x v="2"/>
    <s v="karensmith@test.com"/>
    <x v="3"/>
    <x v="12"/>
    <x v="1"/>
    <n v="4.8"/>
    <x v="1"/>
    <n v="120640"/>
    <n v="226901.68163265308"/>
    <s v="Very High Income"/>
    <x v="336"/>
    <x v="1"/>
    <x v="472"/>
    <x v="1"/>
    <n v="243101.68163265308"/>
    <s v="Philadelphia"/>
    <s v="(640) 382-4770"/>
    <s v="1625 Cedar Dr, Apt 474"/>
  </r>
  <r>
    <x v="983"/>
    <s v="Linda Wilson"/>
    <n v="41"/>
    <x v="1"/>
    <x v="0"/>
    <s v="lindawilson@example.com"/>
    <x v="9"/>
    <x v="12"/>
    <x v="10"/>
    <n v="5"/>
    <x v="1"/>
    <n v="107299"/>
    <n v="218977.55102040817"/>
    <s v="Very High Income"/>
    <x v="150"/>
    <x v="11"/>
    <x v="473"/>
    <x v="1"/>
    <n v="238977.55102040817"/>
    <s v="Phoenix"/>
    <s v="(391) 844-2704"/>
    <s v="8155 View Blvd"/>
  </r>
  <r>
    <x v="984"/>
    <s v="Bob Davis"/>
    <n v="47"/>
    <x v="1"/>
    <x v="3"/>
    <s v="bobdavis@sample.org"/>
    <x v="9"/>
    <x v="4"/>
    <x v="10"/>
    <n v="4"/>
    <x v="0"/>
    <n v="23024"/>
    <n v="30072.163265306121"/>
    <s v="Low Income"/>
    <x v="3"/>
    <x v="20"/>
    <x v="474"/>
    <x v="3"/>
    <n v="35072.163265306124"/>
    <s v="San Jose"/>
    <s v="(205) 638-2929"/>
    <s v="3225 Oak Ave, Apt 450"/>
  </r>
  <r>
    <x v="985"/>
    <s v="Karen Thomas"/>
    <n v="41"/>
    <x v="1"/>
    <x v="1"/>
    <s v="karenthomas@example.com"/>
    <x v="6"/>
    <x v="4"/>
    <x v="10"/>
    <n v="1.2"/>
    <x v="4"/>
    <n v="63619"/>
    <n v="15000"/>
    <s v="Low Income"/>
    <x v="3"/>
    <x v="2"/>
    <x v="2"/>
    <x v="2"/>
    <n v="15000"/>
    <s v="New York"/>
    <s v="(691) 914-4592"/>
    <s v="Adress not provided"/>
  </r>
  <r>
    <x v="986"/>
    <s v="Jane Moore"/>
    <n v="41"/>
    <x v="1"/>
    <x v="2"/>
    <s v="janemoore@test.com"/>
    <x v="5"/>
    <x v="2"/>
    <x v="0"/>
    <n v="1.7"/>
    <x v="4"/>
    <n v="96163"/>
    <n v="22686.617959183674"/>
    <s v="Low Income"/>
    <x v="867"/>
    <x v="2"/>
    <x v="2"/>
    <x v="2"/>
    <n v="22686.617959183674"/>
    <s v="Phoenix"/>
    <s v="(376) 430-4050"/>
    <s v="823 View St"/>
  </r>
  <r>
    <x v="987"/>
    <s v="Maria Johnson"/>
    <n v="20"/>
    <x v="0"/>
    <x v="2"/>
    <s v="Review Email"/>
    <x v="1"/>
    <x v="3"/>
    <x v="0"/>
    <n v="2.1"/>
    <x v="3"/>
    <n v="146504"/>
    <n v="52741.439999999995"/>
    <s v="Medium Income"/>
    <x v="868"/>
    <x v="2"/>
    <x v="2"/>
    <x v="2"/>
    <n v="52741.439999999995"/>
    <s v="San Antonio"/>
    <s v="(638) 256-6603"/>
    <s v="5721 Elm Dr, Apt 293"/>
  </r>
  <r>
    <x v="988"/>
    <s v="Karen Jones"/>
    <n v="55"/>
    <x v="2"/>
    <x v="3"/>
    <s v="karenjones@demo.net"/>
    <x v="1"/>
    <x v="9"/>
    <x v="3"/>
    <n v="3.1"/>
    <x v="2"/>
    <n v="119175"/>
    <n v="93491.571428571435"/>
    <s v="High Income"/>
    <x v="869"/>
    <x v="14"/>
    <x v="475"/>
    <x v="3"/>
    <n v="93541.571428571435"/>
    <s v="Los Angeles"/>
    <s v="(548) 520-9986"/>
    <s v="2443 Maple Ln"/>
  </r>
  <r>
    <x v="989"/>
    <s v="Patricia Thomas"/>
    <n v="49"/>
    <x v="1"/>
    <x v="1"/>
    <s v="patriciathomas@test.com"/>
    <x v="6"/>
    <x v="3"/>
    <x v="8"/>
    <n v="1.4"/>
    <x v="4"/>
    <n v="144358"/>
    <n v="23097.279999999995"/>
    <s v="Low Income"/>
    <x v="870"/>
    <x v="2"/>
    <x v="2"/>
    <x v="2"/>
    <n v="23097.279999999995"/>
    <s v="Philadelphia"/>
    <s v="(714) 167-9348"/>
    <s v="1042 Hill Ave"/>
  </r>
  <r>
    <x v="990"/>
    <s v="Sara Anderson"/>
    <n v="50"/>
    <x v="1"/>
    <x v="3"/>
    <s v="saraanderson@demo.net"/>
    <x v="6"/>
    <x v="2"/>
    <x v="4"/>
    <n v="2.4"/>
    <x v="3"/>
    <n v="88472"/>
    <n v="41599.895510204085"/>
    <s v="Low Income"/>
    <x v="871"/>
    <x v="2"/>
    <x v="2"/>
    <x v="2"/>
    <n v="41599.895510204085"/>
    <s v="San Jose"/>
    <s v="(677) 292-3104"/>
    <s v="225 View Blvd"/>
  </r>
  <r>
    <x v="991"/>
    <s v="David Brown"/>
    <n v="46"/>
    <x v="1"/>
    <x v="0"/>
    <s v="Review Email"/>
    <x v="3"/>
    <x v="21"/>
    <x v="0"/>
    <n v="2.7"/>
    <x v="3"/>
    <n v="119933"/>
    <n v="71372.373061224498"/>
    <s v="Medium Income"/>
    <x v="872"/>
    <x v="2"/>
    <x v="2"/>
    <x v="2"/>
    <n v="71372.373061224498"/>
    <s v="San Jose"/>
    <s v="(371) 135-3872"/>
    <s v="7906 View Ave"/>
  </r>
  <r>
    <x v="992"/>
    <s v="James Brown"/>
    <n v="51"/>
    <x v="1"/>
    <x v="3"/>
    <s v="jamesbrown@test.com"/>
    <x v="3"/>
    <x v="0"/>
    <x v="3"/>
    <n v="2.6"/>
    <x v="3"/>
    <n v="44519"/>
    <n v="24567.219591836736"/>
    <s v="Low Income"/>
    <x v="873"/>
    <x v="2"/>
    <x v="2"/>
    <x v="2"/>
    <n v="24567.219591836736"/>
    <s v="New York"/>
    <s v="(333) 136-9216"/>
    <s v="824 Oak Blvd"/>
  </r>
  <r>
    <x v="993"/>
    <s v="Linda Johnson"/>
    <n v="56"/>
    <x v="2"/>
    <x v="1"/>
    <s v="lindajohnson@test.com"/>
    <x v="2"/>
    <x v="1"/>
    <x v="5"/>
    <n v="1.8"/>
    <x v="4"/>
    <n v="35960"/>
    <n v="15000"/>
    <s v="Low Income"/>
    <x v="3"/>
    <x v="2"/>
    <x v="2"/>
    <x v="2"/>
    <n v="15000"/>
    <s v="Philadelphia"/>
    <s v="(725) 133-3768"/>
    <s v="5947 Lake Dr, Apt 653"/>
  </r>
  <r>
    <x v="994"/>
    <s v="Mike Taylor"/>
    <n v="27"/>
    <x v="0"/>
    <x v="2"/>
    <s v="Review Email"/>
    <x v="8"/>
    <x v="1"/>
    <x v="6"/>
    <n v="3.05"/>
    <x v="2"/>
    <n v="89537"/>
    <n v="67993.301428571402"/>
    <s v="Medium Income"/>
    <x v="874"/>
    <x v="21"/>
    <x v="476"/>
    <x v="3"/>
    <n v="68005.801428571402"/>
    <s v="San Jose"/>
    <s v="Not Specified"/>
    <s v="6136 Lake Ave"/>
  </r>
  <r>
    <x v="995"/>
    <s v="David Smith"/>
    <n v="25"/>
    <x v="0"/>
    <x v="2"/>
    <s v="davidsmith@sample.org"/>
    <x v="8"/>
    <x v="19"/>
    <x v="8"/>
    <n v="3.9"/>
    <x v="0"/>
    <n v="38029"/>
    <n v="47218.04816326531"/>
    <s v="Low Income"/>
    <x v="875"/>
    <x v="15"/>
    <x v="477"/>
    <x v="3"/>
    <n v="51268.04816326531"/>
    <s v="Chicago"/>
    <s v="(992) 915-7499"/>
    <s v="1370 Elm Blvd"/>
  </r>
  <r>
    <x v="996"/>
    <s v="Alice Brown"/>
    <n v="28"/>
    <x v="0"/>
    <x v="1"/>
    <s v="alicebrown@sample.org"/>
    <x v="8"/>
    <x v="5"/>
    <x v="2"/>
    <n v="3"/>
    <x v="2"/>
    <n v="143411"/>
    <n v="105363.18367346938"/>
    <s v="High Income"/>
    <x v="876"/>
    <x v="2"/>
    <x v="2"/>
    <x v="2"/>
    <n v="105363.18367346938"/>
    <s v="New York"/>
    <s v="(808) 061-5583"/>
    <s v="9799 Lake Blvd"/>
  </r>
  <r>
    <x v="997"/>
    <s v="Susan Jones"/>
    <n v="40"/>
    <x v="1"/>
    <x v="1"/>
    <s v="susanjones@example.com"/>
    <x v="6"/>
    <x v="3"/>
    <x v="1"/>
    <n v="1.3"/>
    <x v="4"/>
    <n v="124446"/>
    <n v="17168.468571428573"/>
    <s v="Low Income"/>
    <x v="877"/>
    <x v="2"/>
    <x v="2"/>
    <x v="2"/>
    <n v="17168.468571428573"/>
    <s v="Dallas"/>
    <s v="(692) 457-2299"/>
    <s v="5170 View Rd"/>
  </r>
  <r>
    <x v="998"/>
    <s v="Linda Williams"/>
    <n v="44"/>
    <x v="1"/>
    <x v="1"/>
    <s v="lindawilliams@example.com"/>
    <x v="9"/>
    <x v="1"/>
    <x v="1"/>
    <n v="3.8"/>
    <x v="0"/>
    <n v="35318"/>
    <n v="41631.993469387751"/>
    <s v="Low Income"/>
    <x v="878"/>
    <x v="4"/>
    <x v="478"/>
    <x v="3"/>
    <n v="44831.993469387751"/>
    <s v="New York"/>
    <s v="(370) 571-9931"/>
    <s v="8867 View Ln"/>
  </r>
  <r>
    <x v="999"/>
    <s v="Patricia Anderson"/>
    <n v="46"/>
    <x v="1"/>
    <x v="2"/>
    <s v="patriciaanderson@example.com"/>
    <x v="4"/>
    <x v="8"/>
    <x v="10"/>
    <n v="4"/>
    <x v="0"/>
    <n v="66814"/>
    <n v="87267.265306122441"/>
    <s v="High Income"/>
    <x v="879"/>
    <x v="20"/>
    <x v="479"/>
    <x v="3"/>
    <n v="92267.265306122441"/>
    <s v="San Jose"/>
    <s v="(999) 319-5565"/>
    <s v="6994 View Ln, Apt 29"/>
  </r>
  <r>
    <x v="1000"/>
    <s v="David Johnson"/>
    <n v="20"/>
    <x v="0"/>
    <x v="2"/>
    <s v="davidjohnson@test.com"/>
    <x v="7"/>
    <x v="11"/>
    <x v="0"/>
    <n v="4.9000000000000004"/>
    <x v="1"/>
    <n v="49688"/>
    <n v="97388.480000000025"/>
    <s v="High Income"/>
    <x v="880"/>
    <x v="13"/>
    <x v="480"/>
    <x v="1"/>
    <n v="115438.48000000004"/>
    <s v="Dallas"/>
    <s v="(673) 303-2758"/>
    <s v="1927 Elm Dr, Apt 736"/>
  </r>
  <r>
    <x v="1001"/>
    <s v="Linda Taylor"/>
    <n v="20"/>
    <x v="0"/>
    <x v="2"/>
    <s v="lindataylor@example.com"/>
    <x v="0"/>
    <x v="11"/>
    <x v="10"/>
    <n v="4.0999999999999996"/>
    <x v="0"/>
    <n v="112739"/>
    <n v="154705.51755102037"/>
    <s v="Very High Income"/>
    <x v="881"/>
    <x v="0"/>
    <x v="481"/>
    <x v="0"/>
    <n v="160755.51755102037"/>
    <s v="San Antonio"/>
    <s v="Not Specified"/>
    <s v="3202 Maple Ln, Apt 70"/>
  </r>
  <r>
    <x v="1002"/>
    <s v="Karen Williams"/>
    <n v="24"/>
    <x v="0"/>
    <x v="2"/>
    <s v="karenwilliams@test.com"/>
    <x v="5"/>
    <x v="5"/>
    <x v="10"/>
    <n v="3.5"/>
    <x v="0"/>
    <n v="137912"/>
    <n v="137912"/>
    <s v="Very High Income"/>
    <x v="882"/>
    <x v="5"/>
    <x v="482"/>
    <x v="3"/>
    <n v="139162"/>
    <s v="San Antonio"/>
    <s v="(672) 125-5731"/>
    <s v="Adress not provided"/>
  </r>
  <r>
    <x v="1003"/>
    <s v="David Davis"/>
    <n v="42"/>
    <x v="1"/>
    <x v="2"/>
    <s v="daviddavis@test.com"/>
    <x v="0"/>
    <x v="9"/>
    <x v="9"/>
    <n v="1.3"/>
    <x v="4"/>
    <n v="145944"/>
    <n v="20134.315102040819"/>
    <s v="Low Income"/>
    <x v="3"/>
    <x v="2"/>
    <x v="2"/>
    <x v="2"/>
    <n v="20134.315102040819"/>
    <s v="New York"/>
    <s v="(629) 037-3494"/>
    <s v="8154 Maple St, Apt 168"/>
  </r>
  <r>
    <x v="1004"/>
    <s v="John Wilson"/>
    <n v="18"/>
    <x v="0"/>
    <x v="0"/>
    <s v="johnwilson@demo.net"/>
    <x v="1"/>
    <x v="5"/>
    <x v="7"/>
    <n v="2"/>
    <x v="3"/>
    <n v="139247"/>
    <n v="45468.408163265303"/>
    <s v="Low Income"/>
    <x v="883"/>
    <x v="2"/>
    <x v="2"/>
    <x v="2"/>
    <n v="45468.408163265303"/>
    <s v="Los Angeles"/>
    <s v="(942) 508-5056"/>
    <s v="7195 Oak Rd, Apt 131"/>
  </r>
  <r>
    <x v="1005"/>
    <s v="Sara Brown"/>
    <n v="41"/>
    <x v="1"/>
    <x v="2"/>
    <s v="sarabrown@sample.org"/>
    <x v="5"/>
    <x v="5"/>
    <x v="3"/>
    <n v="2.5"/>
    <x v="3"/>
    <n v="115293"/>
    <n v="58822.959183673469"/>
    <s v="Medium Income"/>
    <x v="884"/>
    <x v="2"/>
    <x v="2"/>
    <x v="2"/>
    <n v="58822.959183673469"/>
    <s v="San Antonio"/>
    <s v="(333) 827-1800"/>
    <s v="3273 View St"/>
  </r>
  <r>
    <x v="1006"/>
    <s v="Bob Moore"/>
    <n v="28"/>
    <x v="0"/>
    <x v="2"/>
    <s v="bobmoore@test.com"/>
    <x v="2"/>
    <x v="3"/>
    <x v="7"/>
    <n v="4.4000000000000004"/>
    <x v="1"/>
    <n v="69209"/>
    <n v="109378.4685714286"/>
    <s v="High Income"/>
    <x v="885"/>
    <x v="12"/>
    <x v="483"/>
    <x v="0"/>
    <n v="119178.4685714286"/>
    <s v="Houston"/>
    <s v="(700) 197-6235"/>
    <s v="570 Maple Ave"/>
  </r>
  <r>
    <x v="1007"/>
    <s v="Maria Anderson"/>
    <n v="51"/>
    <x v="1"/>
    <x v="2"/>
    <s v="mariaanderson@test.com"/>
    <x v="2"/>
    <x v="4"/>
    <x v="2"/>
    <n v="4.5999999999999996"/>
    <x v="1"/>
    <n v="70474"/>
    <n v="121733.04816326531"/>
    <s v="Very High Income"/>
    <x v="886"/>
    <x v="6"/>
    <x v="484"/>
    <x v="4"/>
    <n v="134533.04816326531"/>
    <s v="San Jose"/>
    <s v="(898) 278-3890"/>
    <s v="5042 View St, Apt 599"/>
  </r>
  <r>
    <x v="1008"/>
    <s v="Susan Jones"/>
    <n v="38"/>
    <x v="1"/>
    <x v="3"/>
    <s v="susanjones@test.com"/>
    <x v="6"/>
    <x v="14"/>
    <x v="0"/>
    <n v="3"/>
    <x v="2"/>
    <n v="41227"/>
    <n v="30289.224489795917"/>
    <s v="Low Income"/>
    <x v="887"/>
    <x v="2"/>
    <x v="2"/>
    <x v="2"/>
    <n v="30289.224489795917"/>
    <s v="New York"/>
    <s v="(508) 387-5600"/>
    <s v="2045 Oak Ave, Apt 771"/>
  </r>
  <r>
    <x v="1009"/>
    <s v="Maria Johnson"/>
    <n v="65"/>
    <x v="2"/>
    <x v="3"/>
    <s v="Review Email"/>
    <x v="3"/>
    <x v="4"/>
    <x v="4"/>
    <n v="3"/>
    <x v="2"/>
    <n v="45382"/>
    <n v="33341.877551020407"/>
    <s v="Low Income"/>
    <x v="888"/>
    <x v="2"/>
    <x v="2"/>
    <x v="2"/>
    <n v="33341.877551020407"/>
    <s v="Philadelphia"/>
    <s v="(648) 272-3364"/>
    <s v="4668 Elm Ave"/>
  </r>
  <r>
    <x v="1010"/>
    <s v="Mike Brown"/>
    <n v="24"/>
    <x v="0"/>
    <x v="3"/>
    <s v="Review Email"/>
    <x v="0"/>
    <x v="7"/>
    <x v="3"/>
    <n v="3.1"/>
    <x v="2"/>
    <n v="106009"/>
    <n v="83162.978775510215"/>
    <s v="High Income"/>
    <x v="889"/>
    <x v="14"/>
    <x v="485"/>
    <x v="3"/>
    <n v="83212.978775510215"/>
    <s v="New York"/>
    <s v="(581) 595-6169"/>
    <s v="662 Cedar Ln"/>
  </r>
  <r>
    <x v="1011"/>
    <s v="Jane Taylor"/>
    <n v="29"/>
    <x v="0"/>
    <x v="2"/>
    <s v="Review Email"/>
    <x v="1"/>
    <x v="2"/>
    <x v="10"/>
    <n v="4.5"/>
    <x v="1"/>
    <n v="87021"/>
    <n v="143851.04081632657"/>
    <s v="Very High Income"/>
    <x v="890"/>
    <x v="17"/>
    <x v="486"/>
    <x v="4"/>
    <n v="155101.04081632657"/>
    <s v="Dallas"/>
    <s v="(733) 814-8249"/>
    <s v="940 Lake Rd, Apt 866"/>
  </r>
  <r>
    <x v="1012"/>
    <s v="Sara Moore"/>
    <n v="41"/>
    <x v="1"/>
    <x v="1"/>
    <s v="saramoore@sample.org"/>
    <x v="6"/>
    <x v="8"/>
    <x v="6"/>
    <n v="3.6"/>
    <x v="0"/>
    <n v="141174"/>
    <n v="149356.3297959184"/>
    <s v="Very High Income"/>
    <x v="891"/>
    <x v="8"/>
    <x v="487"/>
    <x v="3"/>
    <n v="151156.3297959184"/>
    <s v="San Antonio"/>
    <s v="(964) 286-4212"/>
    <s v="707 Elm St"/>
  </r>
  <r>
    <x v="1013"/>
    <s v="Bob Anderson"/>
    <n v="33"/>
    <x v="1"/>
    <x v="2"/>
    <s v="bobanderson@demo.net"/>
    <x v="4"/>
    <x v="3"/>
    <x v="6"/>
    <n v="1.9"/>
    <x v="4"/>
    <n v="100280"/>
    <n v="29551.902040816323"/>
    <s v="Low Income"/>
    <x v="892"/>
    <x v="2"/>
    <x v="2"/>
    <x v="2"/>
    <n v="29551.902040816323"/>
    <s v="San Jose"/>
    <s v="(436) 293-5404"/>
    <s v="3216 Pine Rd"/>
  </r>
  <r>
    <x v="1014"/>
    <s v="David Taylor"/>
    <n v="65"/>
    <x v="2"/>
    <x v="0"/>
    <s v="davidtaylor@test.com"/>
    <x v="0"/>
    <x v="12"/>
    <x v="4"/>
    <n v="3.7"/>
    <x v="0"/>
    <n v="107161"/>
    <n v="119757.88489795919"/>
    <s v="Very High Income"/>
    <x v="893"/>
    <x v="18"/>
    <x v="488"/>
    <x v="3"/>
    <n v="122207.88489795919"/>
    <s v="San Diego"/>
    <s v="(422) 541-2195"/>
    <s v="2926 Cedar St"/>
  </r>
  <r>
    <x v="1015"/>
    <s v="Robert Anderson"/>
    <n v="19"/>
    <x v="0"/>
    <x v="2"/>
    <s v="robertanderson@demo.net"/>
    <x v="3"/>
    <x v="8"/>
    <x v="4"/>
    <n v="3.9"/>
    <x v="0"/>
    <n v="38146"/>
    <n v="47363.31918367347"/>
    <s v="Low Income"/>
    <x v="894"/>
    <x v="15"/>
    <x v="489"/>
    <x v="3"/>
    <n v="51413.31918367347"/>
    <s v="San Antonio"/>
    <s v="(580) 460-0895"/>
    <s v="7830 Hill Ln"/>
  </r>
  <r>
    <x v="1016"/>
    <s v="Patricia Smith"/>
    <n v="20"/>
    <x v="0"/>
    <x v="1"/>
    <s v="patriciasmith@test.com"/>
    <x v="3"/>
    <x v="14"/>
    <x v="2"/>
    <n v="2.7"/>
    <x v="3"/>
    <n v="35312"/>
    <n v="21014.243265306122"/>
    <s v="Low Income"/>
    <x v="3"/>
    <x v="2"/>
    <x v="2"/>
    <x v="2"/>
    <n v="21014.243265306122"/>
    <s v="Los Angeles"/>
    <s v="(989) 094-0263"/>
    <s v="8861 Elm Blvd"/>
  </r>
  <r>
    <x v="1017"/>
    <s v="Sara Anderson"/>
    <n v="43"/>
    <x v="1"/>
    <x v="0"/>
    <s v="saraanderson@sample.org"/>
    <x v="6"/>
    <x v="3"/>
    <x v="0"/>
    <n v="4.5"/>
    <x v="1"/>
    <n v="45628"/>
    <n v="75425.877551020414"/>
    <s v="Medium Income"/>
    <x v="895"/>
    <x v="17"/>
    <x v="490"/>
    <x v="4"/>
    <n v="86675.877551020414"/>
    <s v="Dallas"/>
    <s v="(835) 753-0765"/>
    <s v="6553 View Rd"/>
  </r>
  <r>
    <x v="1018"/>
    <s v="James Anderson"/>
    <n v="58"/>
    <x v="2"/>
    <x v="2"/>
    <s v="jamesanderson@test.com"/>
    <x v="6"/>
    <x v="12"/>
    <x v="6"/>
    <n v="4.0999999999999996"/>
    <x v="0"/>
    <n v="49090"/>
    <n v="67363.502040816311"/>
    <s v="Medium Income"/>
    <x v="896"/>
    <x v="0"/>
    <x v="491"/>
    <x v="0"/>
    <n v="73413.502040816311"/>
    <s v="San Jose"/>
    <s v="(206) 070-2130"/>
    <s v="6227 View Dr"/>
  </r>
  <r>
    <x v="1019"/>
    <s v="John Jones"/>
    <n v="28"/>
    <x v="0"/>
    <x v="0"/>
    <s v="Review Email"/>
    <x v="9"/>
    <x v="3"/>
    <x v="3"/>
    <n v="4.0999999999999996"/>
    <x v="0"/>
    <n v="31409"/>
    <n v="43100.839999999989"/>
    <s v="Low Income"/>
    <x v="897"/>
    <x v="0"/>
    <x v="492"/>
    <x v="0"/>
    <n v="49150.839999999982"/>
    <s v="San Antonio"/>
    <s v="(718) 533-9638"/>
    <s v="9893 Oak Blvd"/>
  </r>
  <r>
    <x v="1020"/>
    <s v="Patricia Wilson"/>
    <n v="61"/>
    <x v="2"/>
    <x v="2"/>
    <s v="patriciawilson@test.com"/>
    <x v="3"/>
    <x v="0"/>
    <x v="8"/>
    <n v="1.3"/>
    <x v="4"/>
    <n v="71135"/>
    <n v="15000"/>
    <s v="Low Income"/>
    <x v="3"/>
    <x v="2"/>
    <x v="2"/>
    <x v="2"/>
    <n v="15000"/>
    <s v="Philadelphia"/>
    <s v="(950) 955-3029"/>
    <s v="267 View Ave"/>
  </r>
  <r>
    <x v="1021"/>
    <s v="Sara Wilson"/>
    <n v="49"/>
    <x v="1"/>
    <x v="1"/>
    <s v="sarawilson@sample.org"/>
    <x v="2"/>
    <x v="14"/>
    <x v="0"/>
    <n v="2.1"/>
    <x v="3"/>
    <n v="66394"/>
    <n v="23901.84"/>
    <s v="Low Income"/>
    <x v="898"/>
    <x v="2"/>
    <x v="2"/>
    <x v="2"/>
    <n v="23901.84"/>
    <s v="San Antonio"/>
    <s v="(325) 626-8981"/>
    <s v="9585 View St"/>
  </r>
  <r>
    <x v="1022"/>
    <s v="Jane Taylor"/>
    <n v="46"/>
    <x v="1"/>
    <x v="0"/>
    <s v="janetaylor@demo.net"/>
    <x v="2"/>
    <x v="4"/>
    <x v="7"/>
    <n v="4.7"/>
    <x v="1"/>
    <n v="46090"/>
    <n v="83112.497959183689"/>
    <s v="High Income"/>
    <x v="899"/>
    <x v="7"/>
    <x v="493"/>
    <x v="4"/>
    <n v="97562.497959183689"/>
    <s v="Los Angeles"/>
    <s v="(320) 136-9315"/>
    <s v="1306 Cedar Rd"/>
  </r>
  <r>
    <x v="1023"/>
    <s v="Linda Miller"/>
    <n v="31"/>
    <x v="1"/>
    <x v="2"/>
    <s v="lindamiller@test.com"/>
    <x v="8"/>
    <x v="19"/>
    <x v="1"/>
    <n v="2.5"/>
    <x v="3"/>
    <n v="100500"/>
    <n v="51275.510204081635"/>
    <s v="Medium Income"/>
    <x v="900"/>
    <x v="2"/>
    <x v="2"/>
    <x v="2"/>
    <n v="51275.510204081635"/>
    <s v="Los Angeles"/>
    <s v="(781) 213-5146"/>
    <s v="1981 Oak Blvd"/>
  </r>
  <r>
    <x v="1024"/>
    <s v="David Taylor"/>
    <n v="23"/>
    <x v="0"/>
    <x v="0"/>
    <s v="davidtaylor@demo.net"/>
    <x v="3"/>
    <x v="21"/>
    <x v="9"/>
    <n v="1.1000000000000001"/>
    <x v="4"/>
    <n v="86470"/>
    <n v="15000"/>
    <s v="Low Income"/>
    <x v="3"/>
    <x v="2"/>
    <x v="2"/>
    <x v="2"/>
    <n v="15000"/>
    <s v="San Antonio"/>
    <s v="(375) 484-9019"/>
    <s v="1126 View Rd"/>
  </r>
  <r>
    <x v="1025"/>
    <s v="Susan Williams"/>
    <n v="37"/>
    <x v="1"/>
    <x v="3"/>
    <s v="Review Email"/>
    <x v="3"/>
    <x v="0"/>
    <x v="8"/>
    <n v="3.8"/>
    <x v="0"/>
    <n v="101101"/>
    <n v="119175.38285714285"/>
    <s v="Very High Income"/>
    <x v="3"/>
    <x v="4"/>
    <x v="494"/>
    <x v="3"/>
    <n v="122375.38285714285"/>
    <s v="Houston"/>
    <s v="(994) 365-2118"/>
    <s v="7225 Elm Blvd"/>
  </r>
  <r>
    <x v="1026"/>
    <s v="Karen Smith"/>
    <n v="52"/>
    <x v="1"/>
    <x v="1"/>
    <s v="karensmith@example.com"/>
    <x v="9"/>
    <x v="3"/>
    <x v="0"/>
    <n v="2.5"/>
    <x v="3"/>
    <n v="77230"/>
    <n v="39403.0612244898"/>
    <s v="Low Income"/>
    <x v="901"/>
    <x v="2"/>
    <x v="2"/>
    <x v="2"/>
    <n v="39403.0612244898"/>
    <s v="Philadelphia"/>
    <s v="(618) 495-9993"/>
    <s v="9749 Lake Rd"/>
  </r>
  <r>
    <x v="1027"/>
    <s v="Patricia Taylor"/>
    <n v="54"/>
    <x v="1"/>
    <x v="3"/>
    <s v="patriciataylor@demo.net"/>
    <x v="2"/>
    <x v="0"/>
    <x v="0"/>
    <n v="4.7"/>
    <x v="1"/>
    <n v="136633"/>
    <n v="246385.5485714286"/>
    <s v="Very High Income"/>
    <x v="902"/>
    <x v="7"/>
    <x v="495"/>
    <x v="4"/>
    <n v="260835.5485714286"/>
    <s v="Philadelphia"/>
    <s v="(717) 462-9584"/>
    <s v="6321 Elm Ln, Apt 951"/>
  </r>
  <r>
    <x v="1028"/>
    <s v="Alice Anderson"/>
    <n v="61"/>
    <x v="2"/>
    <x v="2"/>
    <s v="aliceanderson@test.com"/>
    <x v="8"/>
    <x v="11"/>
    <x v="1"/>
    <n v="4.4000000000000004"/>
    <x v="1"/>
    <n v="106383"/>
    <n v="168128.56163265312"/>
    <s v="Very High Income"/>
    <x v="903"/>
    <x v="12"/>
    <x v="496"/>
    <x v="0"/>
    <n v="177928.56163265312"/>
    <s v="Dallas"/>
    <s v="(839) 733-9437"/>
    <s v="Adress not provided"/>
  </r>
  <r>
    <x v="1029"/>
    <s v="James Williams"/>
    <n v="29"/>
    <x v="0"/>
    <x v="2"/>
    <s v="jameswilliams@demo.net"/>
    <x v="1"/>
    <x v="11"/>
    <x v="0"/>
    <n v="4.8"/>
    <x v="1"/>
    <n v="70806"/>
    <n v="133173.08081632655"/>
    <s v="Very High Income"/>
    <x v="904"/>
    <x v="1"/>
    <x v="497"/>
    <x v="1"/>
    <n v="149373.08081632655"/>
    <s v="San Jose"/>
    <s v="(619) 766-7710"/>
    <s v="9037 Cedar Dr"/>
  </r>
  <r>
    <x v="1030"/>
    <s v="Sara Johnson"/>
    <n v="46"/>
    <x v="1"/>
    <x v="0"/>
    <s v="Review Email"/>
    <x v="0"/>
    <x v="1"/>
    <x v="3"/>
    <n v="2.6"/>
    <x v="3"/>
    <n v="33765"/>
    <n v="18632.767346938777"/>
    <s v="Low Income"/>
    <x v="905"/>
    <x v="2"/>
    <x v="2"/>
    <x v="2"/>
    <n v="18632.767346938777"/>
    <s v="Dallas"/>
    <s v="(581) 929-9016"/>
    <s v="5308 View Dr, Apt 791"/>
  </r>
  <r>
    <x v="1031"/>
    <s v="Sara Anderson"/>
    <n v="51"/>
    <x v="1"/>
    <x v="2"/>
    <s v="Review Email"/>
    <x v="3"/>
    <x v="13"/>
    <x v="8"/>
    <n v="4.0999999999999996"/>
    <x v="0"/>
    <n v="75901"/>
    <n v="104154.75999999997"/>
    <s v="High Income"/>
    <x v="906"/>
    <x v="0"/>
    <x v="498"/>
    <x v="0"/>
    <n v="110204.75999999997"/>
    <s v="Phoenix"/>
    <s v="Not Specified"/>
    <s v="2216 Maple Rd"/>
  </r>
  <r>
    <x v="1032"/>
    <s v="Patricia Williams"/>
    <n v="32"/>
    <x v="1"/>
    <x v="2"/>
    <s v="patriciawilliams@test.com"/>
    <x v="8"/>
    <x v="3"/>
    <x v="0"/>
    <n v="3.3"/>
    <x v="2"/>
    <n v="59885"/>
    <n v="53236.542857142857"/>
    <s v="Medium Income"/>
    <x v="907"/>
    <x v="10"/>
    <x v="499"/>
    <x v="3"/>
    <n v="53686.542857142857"/>
    <s v="Philadelphia"/>
    <s v="(325) 771-0291"/>
    <s v="397 Elm Rd, Apt 512"/>
  </r>
  <r>
    <x v="1033"/>
    <s v="Maria Moore"/>
    <n v="31"/>
    <x v="1"/>
    <x v="0"/>
    <s v="mariamoore@test.com"/>
    <x v="9"/>
    <x v="9"/>
    <x v="0"/>
    <n v="4.9000000000000004"/>
    <x v="1"/>
    <n v="115235"/>
    <n v="225860.60000000003"/>
    <s v="Very High Income"/>
    <x v="908"/>
    <x v="13"/>
    <x v="500"/>
    <x v="1"/>
    <n v="243910.60000000003"/>
    <s v="San Antonio"/>
    <s v="(635) 184-4604"/>
    <s v="6045 View Dr"/>
  </r>
  <r>
    <x v="1034"/>
    <s v="John Anderson"/>
    <n v="41"/>
    <x v="1"/>
    <x v="3"/>
    <s v="Review Email"/>
    <x v="3"/>
    <x v="11"/>
    <x v="7"/>
    <n v="3.9"/>
    <x v="0"/>
    <n v="145184"/>
    <n v="180265.19510204083"/>
    <s v="Very High Income"/>
    <x v="909"/>
    <x v="15"/>
    <x v="501"/>
    <x v="3"/>
    <n v="184315.19510204083"/>
    <s v="San Jose"/>
    <s v="(485) 908-1119"/>
    <s v="5173 Lake Rd"/>
  </r>
  <r>
    <x v="1035"/>
    <s v="Mike Williams"/>
    <n v="61"/>
    <x v="2"/>
    <x v="2"/>
    <s v="mikewilliams@sample.org"/>
    <x v="6"/>
    <x v="10"/>
    <x v="3"/>
    <n v="4.5"/>
    <x v="1"/>
    <n v="41968"/>
    <n v="69375.673469387766"/>
    <s v="Medium Income"/>
    <x v="3"/>
    <x v="17"/>
    <x v="502"/>
    <x v="4"/>
    <n v="80625.673469387766"/>
    <s v="San Antonio"/>
    <s v="(313) 087-6934"/>
    <s v="8538 Pine St"/>
  </r>
  <r>
    <x v="1036"/>
    <s v="Alice Anderson"/>
    <n v="64"/>
    <x v="2"/>
    <x v="0"/>
    <s v="aliceanderson@example.com"/>
    <x v="0"/>
    <x v="3"/>
    <x v="1"/>
    <n v="2.7"/>
    <x v="3"/>
    <n v="67309"/>
    <n v="40055.723265306122"/>
    <s v="Low Income"/>
    <x v="3"/>
    <x v="2"/>
    <x v="2"/>
    <x v="2"/>
    <n v="40055.723265306122"/>
    <s v="San Diego"/>
    <s v="(217) 757-6314"/>
    <s v="3251 Oak Ln"/>
  </r>
  <r>
    <x v="1037"/>
    <s v="Sara Wilson"/>
    <n v="25"/>
    <x v="0"/>
    <x v="0"/>
    <s v="sarawilson@sample.org"/>
    <x v="4"/>
    <x v="21"/>
    <x v="3"/>
    <n v="2.2999999999999998"/>
    <x v="3"/>
    <n v="104314"/>
    <n v="45046.617142857147"/>
    <s v="Low Income"/>
    <x v="910"/>
    <x v="2"/>
    <x v="2"/>
    <x v="2"/>
    <n v="45046.617142857147"/>
    <s v="San Jose"/>
    <s v="(343) 870-1549"/>
    <s v="6746 Pine Blvd"/>
  </r>
  <r>
    <x v="1038"/>
    <s v="Robert Thomas"/>
    <n v="43"/>
    <x v="1"/>
    <x v="0"/>
    <s v="Review Email"/>
    <x v="0"/>
    <x v="6"/>
    <x v="3"/>
    <n v="2.6"/>
    <x v="3"/>
    <n v="85161"/>
    <n v="46994.968163265308"/>
    <s v="Low Income"/>
    <x v="911"/>
    <x v="2"/>
    <x v="2"/>
    <x v="2"/>
    <n v="46994.968163265308"/>
    <s v="San Jose"/>
    <s v="(890) 464-4858"/>
    <s v="4278 Hill St"/>
  </r>
  <r>
    <x v="1039"/>
    <s v="David Taylor"/>
    <n v="19"/>
    <x v="0"/>
    <x v="2"/>
    <s v="davidtaylor@demo.net"/>
    <x v="6"/>
    <x v="11"/>
    <x v="3"/>
    <n v="4.7"/>
    <x v="1"/>
    <n v="46238"/>
    <n v="83379.381224489814"/>
    <s v="High Income"/>
    <x v="912"/>
    <x v="7"/>
    <x v="503"/>
    <x v="4"/>
    <n v="97829.381224489814"/>
    <s v="San Antonio"/>
    <s v="(366) 407-0539"/>
    <s v="77 Oak St, Apt 176"/>
  </r>
  <r>
    <x v="1040"/>
    <s v="Linda Thomas"/>
    <n v="25"/>
    <x v="0"/>
    <x v="2"/>
    <s v="lindathomas@demo.net"/>
    <x v="7"/>
    <x v="1"/>
    <x v="5"/>
    <n v="2.9"/>
    <x v="3"/>
    <n v="57793"/>
    <n v="39676.663673469382"/>
    <s v="Low Income"/>
    <x v="913"/>
    <x v="2"/>
    <x v="2"/>
    <x v="2"/>
    <n v="39676.663673469382"/>
    <s v="San Antonio"/>
    <s v="(553) 653-9390"/>
    <s v="8350 Pine Blvd"/>
  </r>
  <r>
    <x v="1041"/>
    <s v="Maria Jones"/>
    <n v="41"/>
    <x v="1"/>
    <x v="2"/>
    <s v="Review Email"/>
    <x v="2"/>
    <x v="5"/>
    <x v="7"/>
    <n v="1.6"/>
    <x v="4"/>
    <n v="65473"/>
    <n v="15000"/>
    <s v="Low Income"/>
    <x v="914"/>
    <x v="2"/>
    <x v="2"/>
    <x v="2"/>
    <n v="15000"/>
    <s v="San Jose"/>
    <s v="(203) 765-9962"/>
    <s v="487 Maple Rd"/>
  </r>
  <r>
    <x v="1042"/>
    <s v="Karen Johnson"/>
    <n v="58"/>
    <x v="2"/>
    <x v="0"/>
    <s v="karenjohnson@sample.org"/>
    <x v="5"/>
    <x v="5"/>
    <x v="6"/>
    <n v="2.9"/>
    <x v="3"/>
    <n v="41772"/>
    <n v="28677.756734693874"/>
    <s v="Low Income"/>
    <x v="915"/>
    <x v="2"/>
    <x v="2"/>
    <x v="2"/>
    <n v="28677.756734693874"/>
    <s v="San Antonio"/>
    <s v="(424) 429-3785"/>
    <s v="5627 Pine Ave"/>
  </r>
  <r>
    <x v="1043"/>
    <s v="Mike Moore"/>
    <n v="41"/>
    <x v="1"/>
    <x v="0"/>
    <s v="mikemoore@demo.net"/>
    <x v="0"/>
    <x v="8"/>
    <x v="10"/>
    <n v="4.9000000000000004"/>
    <x v="1"/>
    <n v="92262"/>
    <n v="180833.52000000005"/>
    <s v="Very High Income"/>
    <x v="916"/>
    <x v="13"/>
    <x v="504"/>
    <x v="1"/>
    <n v="198883.52000000005"/>
    <s v="New York"/>
    <s v="(278) 699-1210"/>
    <s v="7612 View Ln"/>
  </r>
  <r>
    <x v="1044"/>
    <s v="Karen Miller"/>
    <n v="40"/>
    <x v="1"/>
    <x v="3"/>
    <s v="Review Email"/>
    <x v="3"/>
    <x v="0"/>
    <x v="10"/>
    <n v="3.6"/>
    <x v="0"/>
    <n v="63408"/>
    <n v="67083.075918367365"/>
    <s v="Medium Income"/>
    <x v="917"/>
    <x v="8"/>
    <x v="505"/>
    <x v="3"/>
    <n v="68883.075918367365"/>
    <s v="Houston"/>
    <s v="(283) 542-6979"/>
    <s v="3763 Cedar Rd"/>
  </r>
  <r>
    <x v="1045"/>
    <s v="David Jones"/>
    <n v="18"/>
    <x v="0"/>
    <x v="2"/>
    <s v="Review Email"/>
    <x v="3"/>
    <x v="8"/>
    <x v="5"/>
    <n v="2.2999999999999998"/>
    <x v="3"/>
    <n v="95515"/>
    <n v="41246.885714285716"/>
    <s v="Low Income"/>
    <x v="918"/>
    <x v="2"/>
    <x v="2"/>
    <x v="2"/>
    <n v="41246.885714285716"/>
    <s v="Philadelphia"/>
    <s v="(559) 904-0302"/>
    <s v="9756 Pine Ln"/>
  </r>
  <r>
    <x v="1046"/>
    <s v="John Miller"/>
    <n v="20"/>
    <x v="0"/>
    <x v="3"/>
    <s v="johnmiller@demo.net"/>
    <x v="6"/>
    <x v="3"/>
    <x v="5"/>
    <n v="1.2"/>
    <x v="4"/>
    <n v="41433"/>
    <n v="15000"/>
    <s v="Low Income"/>
    <x v="919"/>
    <x v="2"/>
    <x v="2"/>
    <x v="2"/>
    <n v="15000"/>
    <s v="Chicago"/>
    <s v="(689) 364-1307"/>
    <s v="8213 Cedar Ave, Apt 248"/>
  </r>
  <r>
    <x v="1047"/>
    <s v="Patricia Miller"/>
    <n v="18"/>
    <x v="0"/>
    <x v="1"/>
    <s v="patriciamiller@example.com"/>
    <x v="4"/>
    <x v="9"/>
    <x v="3"/>
    <n v="3.2"/>
    <x v="2"/>
    <n v="36864"/>
    <n v="30815.294693877557"/>
    <s v="Low Income"/>
    <x v="920"/>
    <x v="19"/>
    <x v="506"/>
    <x v="3"/>
    <n v="31015.294693877557"/>
    <s v="San Diego"/>
    <s v="(781) 750-7590"/>
    <s v="9467 Elm Blvd"/>
  </r>
  <r>
    <x v="1048"/>
    <s v="Patricia Brown"/>
    <n v="25"/>
    <x v="0"/>
    <x v="2"/>
    <s v="patriciabrown@test.com"/>
    <x v="8"/>
    <x v="12"/>
    <x v="0"/>
    <n v="3.4"/>
    <x v="2"/>
    <n v="63158"/>
    <n v="59600.528979591836"/>
    <s v="Medium Income"/>
    <x v="921"/>
    <x v="16"/>
    <x v="507"/>
    <x v="3"/>
    <n v="60400.528979591836"/>
    <s v="Philadelphia"/>
    <s v="(881) 287-5196"/>
    <s v="6245 Hill St"/>
  </r>
  <r>
    <x v="1049"/>
    <s v="Jane Davis"/>
    <n v="36"/>
    <x v="1"/>
    <x v="0"/>
    <s v="janedavis@example.com"/>
    <x v="9"/>
    <x v="13"/>
    <x v="9"/>
    <n v="3.1"/>
    <x v="2"/>
    <n v="40456"/>
    <n v="31737.319183673473"/>
    <s v="Low Income"/>
    <x v="922"/>
    <x v="14"/>
    <x v="508"/>
    <x v="3"/>
    <n v="31787.319183673473"/>
    <s v="San Diego"/>
    <s v="(802) 207-7421"/>
    <s v="9724 Elm Ave"/>
  </r>
  <r>
    <x v="1050"/>
    <s v="Alice Miller"/>
    <n v="65"/>
    <x v="2"/>
    <x v="1"/>
    <s v="alicemiller@test.com"/>
    <x v="5"/>
    <x v="4"/>
    <x v="9"/>
    <n v="2.7"/>
    <x v="3"/>
    <n v="125177"/>
    <n v="74493.088163265304"/>
    <s v="Medium Income"/>
    <x v="923"/>
    <x v="2"/>
    <x v="2"/>
    <x v="2"/>
    <n v="74493.088163265304"/>
    <s v="Chicago"/>
    <s v="(833) 405-7193"/>
    <s v="9054 Pine Blvd"/>
  </r>
  <r>
    <x v="1051"/>
    <s v="Sara Thomas"/>
    <n v="65"/>
    <x v="2"/>
    <x v="3"/>
    <s v="sarathomas@example.com"/>
    <x v="8"/>
    <x v="0"/>
    <x v="7"/>
    <n v="1.9"/>
    <x v="4"/>
    <n v="88413"/>
    <n v="26054.769795918364"/>
    <s v="Low Income"/>
    <x v="924"/>
    <x v="2"/>
    <x v="2"/>
    <x v="2"/>
    <n v="26054.769795918364"/>
    <s v="Chicago"/>
    <s v="(548) 087-5304"/>
    <s v="843 Oak Blvd"/>
  </r>
  <r>
    <x v="1052"/>
    <s v="Sara Williams"/>
    <n v="50"/>
    <x v="1"/>
    <x v="2"/>
    <s v="Review Email"/>
    <x v="4"/>
    <x v="8"/>
    <x v="7"/>
    <n v="1.8"/>
    <x v="4"/>
    <n v="40679"/>
    <n v="15000"/>
    <s v="Low Income"/>
    <x v="925"/>
    <x v="2"/>
    <x v="2"/>
    <x v="2"/>
    <n v="15000"/>
    <s v="San Jose"/>
    <s v="(940) 449-7009"/>
    <s v="190 Oak Dr"/>
  </r>
  <r>
    <x v="1053"/>
    <s v="Mike Johnson"/>
    <n v="43"/>
    <x v="1"/>
    <x v="1"/>
    <s v="mikejohnson@example.com"/>
    <x v="1"/>
    <x v="5"/>
    <x v="3"/>
    <n v="2.9"/>
    <x v="3"/>
    <n v="43686"/>
    <n v="29991.776326530609"/>
    <s v="Low Income"/>
    <x v="926"/>
    <x v="2"/>
    <x v="2"/>
    <x v="2"/>
    <n v="29991.776326530609"/>
    <s v="San Antonio"/>
    <s v="(358) 777-9941"/>
    <s v="9964 Maple Ln"/>
  </r>
  <r>
    <x v="1054"/>
    <s v="Jane Johnson"/>
    <n v="36"/>
    <x v="1"/>
    <x v="2"/>
    <s v="janejohnson@example.com"/>
    <x v="0"/>
    <x v="19"/>
    <x v="0"/>
    <n v="2.7"/>
    <x v="3"/>
    <n v="95007"/>
    <n v="56538.859591836735"/>
    <s v="Medium Income"/>
    <x v="927"/>
    <x v="2"/>
    <x v="2"/>
    <x v="2"/>
    <n v="56538.859591836735"/>
    <s v="San Antonio"/>
    <s v="(918) 365-5531"/>
    <s v="5002 Cedar Ave, Apt 465"/>
  </r>
  <r>
    <x v="1055"/>
    <s v="John Jones"/>
    <n v="31"/>
    <x v="1"/>
    <x v="1"/>
    <s v="Review Email"/>
    <x v="0"/>
    <x v="10"/>
    <x v="6"/>
    <n v="2.2000000000000002"/>
    <x v="3"/>
    <n v="66582"/>
    <n v="26306.684081632662"/>
    <s v="Low Income"/>
    <x v="928"/>
    <x v="2"/>
    <x v="2"/>
    <x v="2"/>
    <n v="26306.684081632662"/>
    <s v="San Antonio"/>
    <s v="(857) 258-8626"/>
    <s v="702 View Blvd"/>
  </r>
  <r>
    <x v="1056"/>
    <s v="David Anderson"/>
    <n v="41"/>
    <x v="1"/>
    <x v="0"/>
    <s v="Review Email"/>
    <x v="6"/>
    <x v="1"/>
    <x v="10"/>
    <n v="2.9"/>
    <x v="3"/>
    <n v="37209"/>
    <n v="25545.117551020405"/>
    <s v="Low Income"/>
    <x v="123"/>
    <x v="2"/>
    <x v="2"/>
    <x v="2"/>
    <n v="25545.117551020405"/>
    <s v="San Diego"/>
    <s v="(587) 617-3316"/>
    <s v="7032 Oak Ln"/>
  </r>
  <r>
    <x v="1057"/>
    <s v="Sara Jones"/>
    <n v="52"/>
    <x v="1"/>
    <x v="2"/>
    <s v="sarajones@test.com"/>
    <x v="6"/>
    <x v="5"/>
    <x v="3"/>
    <n v="2.9"/>
    <x v="3"/>
    <n v="71476"/>
    <n v="49070.462040816317"/>
    <s v="Low Income"/>
    <x v="929"/>
    <x v="2"/>
    <x v="2"/>
    <x v="2"/>
    <n v="49070.462040816317"/>
    <s v="San Jose"/>
    <s v="(638) 583-2728"/>
    <s v="3092 Hill Ln"/>
  </r>
  <r>
    <x v="1058"/>
    <s v="Bob Thomas"/>
    <n v="57"/>
    <x v="2"/>
    <x v="0"/>
    <s v="bobthomas@example.com"/>
    <x v="3"/>
    <x v="0"/>
    <x v="2"/>
    <n v="4.2"/>
    <x v="0"/>
    <n v="141028"/>
    <n v="203080.32000000001"/>
    <s v="Very High Income"/>
    <x v="930"/>
    <x v="3"/>
    <x v="509"/>
    <x v="0"/>
    <n v="210280.32000000001"/>
    <s v="New York"/>
    <s v="(765) 242-2122"/>
    <s v="6986 Maple St"/>
  </r>
  <r>
    <x v="1059"/>
    <s v="Susan Williams"/>
    <n v="39"/>
    <x v="1"/>
    <x v="3"/>
    <s v="susanwilliams@sample.org"/>
    <x v="1"/>
    <x v="16"/>
    <x v="7"/>
    <n v="2.4"/>
    <x v="3"/>
    <n v="73474"/>
    <n v="34547.774693877553"/>
    <s v="Low Income"/>
    <x v="3"/>
    <x v="2"/>
    <x v="2"/>
    <x v="2"/>
    <n v="34547.774693877553"/>
    <s v="Chicago"/>
    <s v="(765) 425-8209"/>
    <s v="393 Oak Ave, Apt 920"/>
  </r>
  <r>
    <x v="1060"/>
    <s v="Maria Brown"/>
    <n v="24"/>
    <x v="0"/>
    <x v="2"/>
    <s v="mariabrown@test.com"/>
    <x v="9"/>
    <x v="19"/>
    <x v="0"/>
    <n v="1.1000000000000001"/>
    <x v="4"/>
    <n v="48992"/>
    <n v="15000"/>
    <s v="Low Income"/>
    <x v="931"/>
    <x v="2"/>
    <x v="2"/>
    <x v="2"/>
    <n v="15000"/>
    <s v="Chicago"/>
    <s v="(842) 051-8130"/>
    <s v="2507 View Ln, Apt 23"/>
  </r>
  <r>
    <x v="1061"/>
    <s v="Patricia Johnson"/>
    <n v="49"/>
    <x v="1"/>
    <x v="3"/>
    <s v="patriciajohnson@example.com"/>
    <x v="3"/>
    <x v="5"/>
    <x v="2"/>
    <n v="2.2000000000000002"/>
    <x v="3"/>
    <n v="75751"/>
    <n v="29929.374693877562"/>
    <s v="Low Income"/>
    <x v="932"/>
    <x v="2"/>
    <x v="2"/>
    <x v="2"/>
    <n v="29929.374693877562"/>
    <s v="New York"/>
    <s v="(869) 328-8686"/>
    <s v="4091 Oak Ln"/>
  </r>
  <r>
    <x v="1062"/>
    <s v="Patricia Davis"/>
    <n v="50"/>
    <x v="1"/>
    <x v="2"/>
    <s v="patriciadavis@example.com"/>
    <x v="3"/>
    <x v="10"/>
    <x v="7"/>
    <n v="4.4000000000000004"/>
    <x v="1"/>
    <n v="90691"/>
    <n v="143328.79673469393"/>
    <s v="Very High Income"/>
    <x v="350"/>
    <x v="12"/>
    <x v="510"/>
    <x v="0"/>
    <n v="153128.79673469393"/>
    <s v="Chicago"/>
    <s v="(763) 098-5751"/>
    <s v="8162 Lake Rd"/>
  </r>
  <r>
    <x v="1063"/>
    <s v="Robert Taylor"/>
    <n v="61"/>
    <x v="2"/>
    <x v="3"/>
    <s v="roberttaylor@test.com"/>
    <x v="1"/>
    <x v="14"/>
    <x v="1"/>
    <n v="2.6"/>
    <x v="3"/>
    <n v="1174"/>
    <n v="15000"/>
    <s v="Low Income"/>
    <x v="933"/>
    <x v="2"/>
    <x v="2"/>
    <x v="2"/>
    <n v="15000"/>
    <s v="Philadelphia"/>
    <s v="(624) 027-3242"/>
    <s v="742 Elm Ave"/>
  </r>
  <r>
    <x v="1064"/>
    <s v="Sara Wilson"/>
    <n v="54"/>
    <x v="1"/>
    <x v="0"/>
    <s v="sarawilson@demo.net"/>
    <x v="3"/>
    <x v="5"/>
    <x v="1"/>
    <n v="1.2"/>
    <x v="4"/>
    <n v="133651"/>
    <n v="15710.811428571429"/>
    <s v="Low Income"/>
    <x v="934"/>
    <x v="2"/>
    <x v="2"/>
    <x v="2"/>
    <n v="15710.811428571429"/>
    <s v="Phoenix"/>
    <s v="(968) 602-8352"/>
    <s v="5074 View Rd"/>
  </r>
  <r>
    <x v="1065"/>
    <s v="David Smith"/>
    <n v="37"/>
    <x v="1"/>
    <x v="0"/>
    <s v="davidsmith@example.com"/>
    <x v="9"/>
    <x v="1"/>
    <x v="6"/>
    <n v="1.8"/>
    <x v="4"/>
    <n v="86564"/>
    <n v="22895.294693877557"/>
    <s v="Low Income"/>
    <x v="935"/>
    <x v="2"/>
    <x v="2"/>
    <x v="2"/>
    <n v="22895.294693877557"/>
    <s v="Philadelphia"/>
    <s v="Not Specified"/>
    <s v="9690 Maple Rd"/>
  </r>
  <r>
    <x v="1066"/>
    <s v="Bob Taylor"/>
    <n v="34"/>
    <x v="1"/>
    <x v="3"/>
    <s v="bobtaylor@test.com"/>
    <x v="4"/>
    <x v="0"/>
    <x v="9"/>
    <n v="2.8"/>
    <x v="3"/>
    <n v="66436"/>
    <n v="42519.039999999994"/>
    <s v="Low Income"/>
    <x v="3"/>
    <x v="2"/>
    <x v="2"/>
    <x v="2"/>
    <n v="42519.039999999994"/>
    <s v="San Antonio"/>
    <s v="Not Specified"/>
    <s v="Adress not provided"/>
  </r>
  <r>
    <x v="1067"/>
    <s v="Mike Johnson"/>
    <n v="22"/>
    <x v="0"/>
    <x v="2"/>
    <s v="mikejohnson@demo.net"/>
    <x v="7"/>
    <x v="5"/>
    <x v="0"/>
    <n v="3"/>
    <x v="2"/>
    <n v="100863"/>
    <n v="74103.428571428565"/>
    <s v="Medium Income"/>
    <x v="936"/>
    <x v="2"/>
    <x v="2"/>
    <x v="2"/>
    <n v="74103.428571428565"/>
    <s v="New York"/>
    <s v="(766) 344-2339"/>
    <s v="6361 Elm Rd, Apt 664"/>
  </r>
  <r>
    <x v="1068"/>
    <s v="James Miller"/>
    <n v="60"/>
    <x v="2"/>
    <x v="0"/>
    <s v="jamesmiller@example.com"/>
    <x v="2"/>
    <x v="12"/>
    <x v="8"/>
    <n v="1.9"/>
    <x v="4"/>
    <n v="90595"/>
    <n v="26697.791836734694"/>
    <s v="Low Income"/>
    <x v="3"/>
    <x v="2"/>
    <x v="2"/>
    <x v="2"/>
    <n v="26697.791836734694"/>
    <s v="Phoenix"/>
    <s v="(607) 019-5946"/>
    <s v="9692 Pine St, Apt 107"/>
  </r>
  <r>
    <x v="1069"/>
    <s v="Susan Thomas"/>
    <n v="63"/>
    <x v="2"/>
    <x v="2"/>
    <s v="susanthomas@demo.net"/>
    <x v="8"/>
    <x v="15"/>
    <x v="10"/>
    <n v="3.1"/>
    <x v="2"/>
    <n v="39859"/>
    <n v="31268.978775510208"/>
    <s v="Low Income"/>
    <x v="937"/>
    <x v="14"/>
    <x v="511"/>
    <x v="3"/>
    <n v="31318.978775510208"/>
    <s v="San Antonio"/>
    <s v="(447) 687-4364"/>
    <s v="3281 Pine Ln"/>
  </r>
  <r>
    <x v="1070"/>
    <s v="Sara Davis"/>
    <n v="41"/>
    <x v="1"/>
    <x v="0"/>
    <s v="saradavis@test.com"/>
    <x v="2"/>
    <x v="21"/>
    <x v="8"/>
    <n v="3.7"/>
    <x v="0"/>
    <n v="37219"/>
    <n v="41594.131428571432"/>
    <s v="Low Income"/>
    <x v="3"/>
    <x v="18"/>
    <x v="512"/>
    <x v="3"/>
    <n v="44044.131428571432"/>
    <s v="San Diego"/>
    <s v="(921) 569-9433"/>
    <s v="457 Cedar Ln, Apt 155"/>
  </r>
  <r>
    <x v="1071"/>
    <s v="Patricia Brown"/>
    <n v="60"/>
    <x v="2"/>
    <x v="2"/>
    <s v="patriciabrown@sample.org"/>
    <x v="1"/>
    <x v="14"/>
    <x v="8"/>
    <n v="4.7"/>
    <x v="1"/>
    <n v="73844"/>
    <n v="133160.32326530616"/>
    <s v="Very High Income"/>
    <x v="938"/>
    <x v="7"/>
    <x v="513"/>
    <x v="4"/>
    <n v="147610.32326530616"/>
    <s v="Houston"/>
    <s v="(727) 548-3402"/>
    <s v="9360 View Rd"/>
  </r>
  <r>
    <x v="1072"/>
    <s v="Bob Johnson"/>
    <n v="61"/>
    <x v="2"/>
    <x v="0"/>
    <s v="Review Email"/>
    <x v="2"/>
    <x v="2"/>
    <x v="2"/>
    <n v="1.4"/>
    <x v="4"/>
    <n v="109767"/>
    <n v="17562.719999999998"/>
    <s v="Low Income"/>
    <x v="687"/>
    <x v="2"/>
    <x v="2"/>
    <x v="2"/>
    <n v="17562.719999999998"/>
    <s v="San Antonio"/>
    <s v="(608) 796-9919"/>
    <s v="3660 Cedar Blvd"/>
  </r>
  <r>
    <x v="1073"/>
    <s v="David Brown"/>
    <n v="52"/>
    <x v="1"/>
    <x v="2"/>
    <s v="davidbrown@sample.org"/>
    <x v="0"/>
    <x v="0"/>
    <x v="2"/>
    <n v="1.1000000000000001"/>
    <x v="4"/>
    <n v="131084"/>
    <n v="15000"/>
    <s v="Low Income"/>
    <x v="939"/>
    <x v="2"/>
    <x v="2"/>
    <x v="2"/>
    <n v="15000"/>
    <s v="San Jose"/>
    <s v="(914) 744-6814"/>
    <s v="4853 Maple Dr"/>
  </r>
  <r>
    <x v="1074"/>
    <s v="Jane Wilson"/>
    <n v="46"/>
    <x v="1"/>
    <x v="2"/>
    <s v="Review Email"/>
    <x v="1"/>
    <x v="10"/>
    <x v="5"/>
    <n v="3.1"/>
    <x v="2"/>
    <n v="120339"/>
    <n v="94404.717551020411"/>
    <s v="High Income"/>
    <x v="940"/>
    <x v="14"/>
    <x v="514"/>
    <x v="3"/>
    <n v="94454.717551020411"/>
    <s v="New York"/>
    <s v="(526) 355-5233"/>
    <s v="9515 View Ave"/>
  </r>
  <r>
    <x v="1075"/>
    <s v="David Thomas"/>
    <n v="60"/>
    <x v="2"/>
    <x v="0"/>
    <s v="davidthomas@demo.net"/>
    <x v="1"/>
    <x v="18"/>
    <x v="2"/>
    <n v="4.8"/>
    <x v="1"/>
    <n v="104062"/>
    <n v="195721.5085714286"/>
    <s v="Very High Income"/>
    <x v="941"/>
    <x v="1"/>
    <x v="515"/>
    <x v="1"/>
    <n v="211921.5085714286"/>
    <s v="Houston"/>
    <s v="(825) 533-0776"/>
    <s v="8658 Cedar Dr, Apt 172"/>
  </r>
  <r>
    <x v="1076"/>
    <s v="Karen Smith"/>
    <n v="38"/>
    <x v="1"/>
    <x v="0"/>
    <s v="karensmith@example.com"/>
    <x v="0"/>
    <x v="10"/>
    <x v="6"/>
    <n v="4.5"/>
    <x v="1"/>
    <n v="86247"/>
    <n v="142571.57142857145"/>
    <s v="Very High Income"/>
    <x v="942"/>
    <x v="17"/>
    <x v="516"/>
    <x v="4"/>
    <n v="153821.57142857145"/>
    <s v="Chicago"/>
    <s v="(763) 101-5698"/>
    <s v="2061 Lake St, Apt 534"/>
  </r>
  <r>
    <x v="1077"/>
    <s v="Mike Davis"/>
    <n v="18"/>
    <x v="0"/>
    <x v="0"/>
    <s v="mikedavis@sample.org"/>
    <x v="0"/>
    <x v="10"/>
    <x v="4"/>
    <n v="2.7"/>
    <x v="3"/>
    <n v="92971"/>
    <n v="55327.231836734696"/>
    <s v="Medium Income"/>
    <x v="943"/>
    <x v="2"/>
    <x v="2"/>
    <x v="2"/>
    <n v="55327.231836734696"/>
    <s v="Philadelphia"/>
    <s v="Not Specified"/>
    <s v="860 Oak Dr, Apt 155"/>
  </r>
  <r>
    <x v="1078"/>
    <s v="Maria Jones"/>
    <n v="19"/>
    <x v="0"/>
    <x v="0"/>
    <s v="mariajones@example.com"/>
    <x v="8"/>
    <x v="5"/>
    <x v="5"/>
    <n v="3.6"/>
    <x v="0"/>
    <n v="122982"/>
    <n v="130109.93632653065"/>
    <s v="Very High Income"/>
    <x v="944"/>
    <x v="8"/>
    <x v="517"/>
    <x v="3"/>
    <n v="131909.93632653065"/>
    <s v="Dallas"/>
    <s v="(403) 711-7605"/>
    <s v="5572 Lake Ave"/>
  </r>
  <r>
    <x v="1079"/>
    <s v="Jane Taylor"/>
    <n v="59"/>
    <x v="2"/>
    <x v="1"/>
    <s v="janetaylor@sample.org"/>
    <x v="6"/>
    <x v="10"/>
    <x v="7"/>
    <n v="2"/>
    <x v="3"/>
    <n v="60200"/>
    <n v="19657.142857142855"/>
    <s v="Low Income"/>
    <x v="945"/>
    <x v="2"/>
    <x v="2"/>
    <x v="2"/>
    <n v="19657.142857142855"/>
    <s v="Dallas"/>
    <s v="(407) 768-7873"/>
    <s v="8470 Pine Rd"/>
  </r>
  <r>
    <x v="1080"/>
    <s v="James Jones"/>
    <n v="56"/>
    <x v="2"/>
    <x v="2"/>
    <s v="jamesjones@sample.org"/>
    <x v="4"/>
    <x v="5"/>
    <x v="1"/>
    <n v="3.05"/>
    <x v="2"/>
    <n v="33868"/>
    <n v="25718.944489795911"/>
    <s v="Low Income"/>
    <x v="946"/>
    <x v="21"/>
    <x v="518"/>
    <x v="3"/>
    <n v="25731.444489795911"/>
    <s v="Dallas"/>
    <s v="(464) 853-1825"/>
    <s v="7886 View Ln"/>
  </r>
  <r>
    <x v="1081"/>
    <s v="Patricia Jones"/>
    <n v="41"/>
    <x v="1"/>
    <x v="2"/>
    <s v="patriciajones@test.com"/>
    <x v="7"/>
    <x v="6"/>
    <x v="2"/>
    <n v="2.1"/>
    <x v="3"/>
    <n v="111392"/>
    <n v="40101.119999999995"/>
    <s v="Low Income"/>
    <x v="947"/>
    <x v="2"/>
    <x v="2"/>
    <x v="2"/>
    <n v="40101.119999999995"/>
    <s v="San Diego"/>
    <s v="(596) 408-5566"/>
    <s v="503 View Rd, Apt 516"/>
  </r>
  <r>
    <x v="1082"/>
    <s v="Sara Anderson"/>
    <n v="25"/>
    <x v="0"/>
    <x v="2"/>
    <s v="saraanderson@example.com"/>
    <x v="2"/>
    <x v="5"/>
    <x v="6"/>
    <n v="1.1000000000000001"/>
    <x v="4"/>
    <n v="71760"/>
    <n v="15000"/>
    <s v="Low Income"/>
    <x v="948"/>
    <x v="2"/>
    <x v="2"/>
    <x v="2"/>
    <n v="15000"/>
    <s v="Dallas"/>
    <s v="(559) 983-0774"/>
    <s v="Adress not provided"/>
  </r>
  <r>
    <x v="1083"/>
    <s v="Linda Johnson"/>
    <n v="18"/>
    <x v="0"/>
    <x v="2"/>
    <s v="lindajohnson@demo.net"/>
    <x v="0"/>
    <x v="9"/>
    <x v="2"/>
    <n v="4.4000000000000004"/>
    <x v="1"/>
    <n v="75032"/>
    <n v="118581.18530612248"/>
    <s v="Very High Income"/>
    <x v="949"/>
    <x v="12"/>
    <x v="519"/>
    <x v="0"/>
    <n v="128381.18530612248"/>
    <s v="Houston"/>
    <s v="(432) 690-0474"/>
    <s v="1243 Elm Ln"/>
  </r>
  <r>
    <x v="1084"/>
    <s v="James Miller"/>
    <n v="18"/>
    <x v="0"/>
    <x v="2"/>
    <s v="jamesmiller@demo.net"/>
    <x v="6"/>
    <x v="15"/>
    <x v="3"/>
    <n v="2.5"/>
    <x v="3"/>
    <n v="135307"/>
    <n v="69034.183673469393"/>
    <s v="Medium Income"/>
    <x v="950"/>
    <x v="2"/>
    <x v="2"/>
    <x v="2"/>
    <n v="69034.183673469393"/>
    <s v="San Jose"/>
    <s v="(466) 737-3701"/>
    <s v="2606 Lake Ave"/>
  </r>
  <r>
    <x v="1085"/>
    <s v="James Brown"/>
    <n v="41"/>
    <x v="1"/>
    <x v="2"/>
    <s v="jamesbrown@sample.org"/>
    <x v="0"/>
    <x v="20"/>
    <x v="0"/>
    <n v="4.3"/>
    <x v="1"/>
    <n v="56772"/>
    <n v="85690.961632653038"/>
    <s v="High Income"/>
    <x v="951"/>
    <x v="9"/>
    <x v="520"/>
    <x v="0"/>
    <n v="94140.961632653038"/>
    <s v="San Jose"/>
    <s v="(240) 759-9220"/>
    <s v="4446 Maple Dr, Apt 15"/>
  </r>
  <r>
    <x v="1086"/>
    <s v="Maria Thomas"/>
    <n v="48"/>
    <x v="1"/>
    <x v="3"/>
    <s v="mariathomas@example.com"/>
    <x v="4"/>
    <x v="14"/>
    <x v="3"/>
    <n v="4.7"/>
    <x v="1"/>
    <n v="147023"/>
    <n v="265121.47510204086"/>
    <s v="Very High Income"/>
    <x v="221"/>
    <x v="7"/>
    <x v="521"/>
    <x v="4"/>
    <n v="279571.47510204086"/>
    <s v="Chicago"/>
    <s v="(445) 939-9949"/>
    <s v="8566 View Ave, Apt 735"/>
  </r>
  <r>
    <x v="1087"/>
    <s v="Maria Taylor"/>
    <n v="20"/>
    <x v="0"/>
    <x v="2"/>
    <s v="mariataylor@demo.net"/>
    <x v="8"/>
    <x v="0"/>
    <x v="8"/>
    <n v="3.4"/>
    <x v="2"/>
    <n v="125985"/>
    <n v="118888.70204081632"/>
    <s v="Very High Income"/>
    <x v="3"/>
    <x v="16"/>
    <x v="522"/>
    <x v="3"/>
    <n v="119688.70204081632"/>
    <s v="San Diego"/>
    <s v="(901) 735-9952"/>
    <s v="4599 Elm Ln, Apt 152"/>
  </r>
  <r>
    <x v="1088"/>
    <s v="Sara Moore"/>
    <n v="40"/>
    <x v="1"/>
    <x v="2"/>
    <s v="saramoore@sample.org"/>
    <x v="9"/>
    <x v="9"/>
    <x v="1"/>
    <n v="3"/>
    <x v="2"/>
    <n v="98479"/>
    <n v="72351.918367346938"/>
    <s v="Medium Income"/>
    <x v="385"/>
    <x v="2"/>
    <x v="2"/>
    <x v="2"/>
    <n v="72351.918367346938"/>
    <s v="Chicago"/>
    <s v="(787) 624-5852"/>
    <s v="8447 Pine Ln"/>
  </r>
  <r>
    <x v="1089"/>
    <s v="Sara Williams"/>
    <n v="54"/>
    <x v="1"/>
    <x v="1"/>
    <s v="sarawilliams@demo.net"/>
    <x v="3"/>
    <x v="7"/>
    <x v="7"/>
    <n v="3"/>
    <x v="2"/>
    <n v="88810"/>
    <n v="65248.163265306117"/>
    <s v="Medium Income"/>
    <x v="952"/>
    <x v="2"/>
    <x v="2"/>
    <x v="2"/>
    <n v="65248.163265306117"/>
    <s v="Los Angeles"/>
    <s v="(817) 448-6867"/>
    <s v="4358 Elm Blvd"/>
  </r>
  <r>
    <x v="1090"/>
    <s v="Linda Anderson"/>
    <n v="36"/>
    <x v="1"/>
    <x v="1"/>
    <s v="lindaanderson@example.com"/>
    <x v="6"/>
    <x v="3"/>
    <x v="10"/>
    <n v="3.7"/>
    <x v="0"/>
    <n v="95553"/>
    <n v="106785.35265306123"/>
    <s v="High Income"/>
    <x v="953"/>
    <x v="18"/>
    <x v="523"/>
    <x v="3"/>
    <n v="109235.35265306123"/>
    <s v="New York"/>
    <s v="(881) 926-5714"/>
    <s v="9156 Pine Blvd"/>
  </r>
  <r>
    <x v="1091"/>
    <s v="Karen Miller"/>
    <n v="39"/>
    <x v="1"/>
    <x v="2"/>
    <s v="karenmiller@sample.org"/>
    <x v="6"/>
    <x v="7"/>
    <x v="3"/>
    <n v="1.8"/>
    <x v="4"/>
    <n v="81420"/>
    <n v="21534.759183673475"/>
    <s v="Low Income"/>
    <x v="954"/>
    <x v="2"/>
    <x v="2"/>
    <x v="2"/>
    <n v="21534.759183673475"/>
    <s v="San Jose"/>
    <s v="(552) 213-0106"/>
    <s v="1501 Cedar St"/>
  </r>
  <r>
    <x v="1092"/>
    <s v="Maria Jones"/>
    <n v="27"/>
    <x v="0"/>
    <x v="3"/>
    <s v="mariajones@example.com"/>
    <x v="6"/>
    <x v="9"/>
    <x v="1"/>
    <n v="1.5"/>
    <x v="4"/>
    <n v="39327"/>
    <n v="15000"/>
    <s v="Low Income"/>
    <x v="955"/>
    <x v="2"/>
    <x v="2"/>
    <x v="2"/>
    <n v="15000"/>
    <s v="Phoenix"/>
    <s v="(486) 656-0442"/>
    <s v="4740 Oak Rd"/>
  </r>
  <r>
    <x v="1093"/>
    <s v="Susan Davis"/>
    <n v="52"/>
    <x v="1"/>
    <x v="2"/>
    <s v="susandavis@test.com"/>
    <x v="9"/>
    <x v="11"/>
    <x v="5"/>
    <n v="5.5"/>
    <x v="1"/>
    <n v="63543"/>
    <n v="156912.30612244896"/>
    <s v="Very High Income"/>
    <x v="956"/>
    <x v="11"/>
    <x v="524"/>
    <x v="1"/>
    <n v="176912.30612244896"/>
    <s v="Philadelphia"/>
    <s v="(677) 174-5414"/>
    <s v="6581 Elm Rd"/>
  </r>
  <r>
    <x v="1094"/>
    <s v="Karen Moore"/>
    <n v="28"/>
    <x v="0"/>
    <x v="1"/>
    <s v="karenmoore@example.com"/>
    <x v="2"/>
    <x v="4"/>
    <x v="2"/>
    <n v="3.4"/>
    <x v="2"/>
    <n v="71923"/>
    <n v="67871.826938775514"/>
    <s v="Medium Income"/>
    <x v="957"/>
    <x v="16"/>
    <x v="525"/>
    <x v="3"/>
    <n v="68671.826938775514"/>
    <s v="Chicago"/>
    <s v="(585) 192-1492"/>
    <s v="464 Hill Rd"/>
  </r>
  <r>
    <x v="1095"/>
    <s v="Maria Thomas"/>
    <n v="46"/>
    <x v="1"/>
    <x v="2"/>
    <s v="mariathomas@example.com"/>
    <x v="4"/>
    <x v="7"/>
    <x v="5"/>
    <n v="2.6"/>
    <x v="3"/>
    <n v="123454"/>
    <n v="68126.45224489797"/>
    <s v="Medium Income"/>
    <x v="140"/>
    <x v="2"/>
    <x v="2"/>
    <x v="2"/>
    <n v="68126.45224489797"/>
    <s v="Philadelphia"/>
    <s v="(746) 339-4180"/>
    <s v="666 Elm Rd, Apt 404"/>
  </r>
  <r>
    <x v="1096"/>
    <s v="Patricia Taylor"/>
    <n v="29"/>
    <x v="0"/>
    <x v="0"/>
    <s v="Review Email"/>
    <x v="2"/>
    <x v="0"/>
    <x v="8"/>
    <n v="3"/>
    <x v="2"/>
    <n v="135391"/>
    <n v="99470.938775510192"/>
    <s v="High Income"/>
    <x v="958"/>
    <x v="2"/>
    <x v="2"/>
    <x v="2"/>
    <n v="99470.938775510192"/>
    <s v="San Diego"/>
    <s v="(927) 137-7379"/>
    <s v="3928 Hill St"/>
  </r>
  <r>
    <x v="1097"/>
    <s v="Karen Thomas"/>
    <n v="27"/>
    <x v="0"/>
    <x v="2"/>
    <s v="karenthomas@demo.net"/>
    <x v="0"/>
    <x v="8"/>
    <x v="7"/>
    <n v="3.7"/>
    <x v="0"/>
    <n v="119284"/>
    <n v="133305.95591836737"/>
    <s v="Very High Income"/>
    <x v="3"/>
    <x v="18"/>
    <x v="526"/>
    <x v="3"/>
    <n v="135755.95591836737"/>
    <s v="Phoenix"/>
    <s v="Not Specified"/>
    <s v="2899 Elm Rd, Apt 327"/>
  </r>
  <r>
    <x v="1098"/>
    <s v="Alice Taylor"/>
    <n v="45"/>
    <x v="1"/>
    <x v="0"/>
    <s v="alicetaylor@demo.net"/>
    <x v="1"/>
    <x v="5"/>
    <x v="10"/>
    <n v="2.7"/>
    <x v="3"/>
    <n v="88775"/>
    <n v="52830.183673469393"/>
    <s v="Medium Income"/>
    <x v="959"/>
    <x v="2"/>
    <x v="2"/>
    <x v="2"/>
    <n v="52830.183673469393"/>
    <s v="New York"/>
    <s v="(226) 341-6030"/>
    <s v="4713 Elm Rd, Apt 389"/>
  </r>
  <r>
    <x v="1099"/>
    <s v="Mike Davis"/>
    <n v="46"/>
    <x v="1"/>
    <x v="2"/>
    <s v="mikedavis@demo.net"/>
    <x v="5"/>
    <x v="19"/>
    <x v="8"/>
    <n v="4.3"/>
    <x v="1"/>
    <n v="47483"/>
    <n v="71670.258775510185"/>
    <s v="Medium Income"/>
    <x v="960"/>
    <x v="9"/>
    <x v="527"/>
    <x v="0"/>
    <n v="80120.258775510185"/>
    <s v="Los Angeles"/>
    <s v="(799) 879-8707"/>
    <s v="779 Pine Ave, Apt 533"/>
  </r>
  <r>
    <x v="1100"/>
    <s v="Karen Brown"/>
    <n v="58"/>
    <x v="2"/>
    <x v="0"/>
    <s v="Review Email"/>
    <x v="1"/>
    <x v="7"/>
    <x v="6"/>
    <n v="3"/>
    <x v="2"/>
    <n v="129058"/>
    <n v="94818.122448979586"/>
    <s v="High Income"/>
    <x v="961"/>
    <x v="2"/>
    <x v="2"/>
    <x v="2"/>
    <n v="94818.122448979586"/>
    <s v="Houston"/>
    <s v="(438) 160-1933"/>
    <s v="4373 Oak Ln"/>
  </r>
  <r>
    <x v="1101"/>
    <s v="Bob Miller"/>
    <n v="54"/>
    <x v="1"/>
    <x v="3"/>
    <s v="bobmiller@sample.org"/>
    <x v="8"/>
    <x v="9"/>
    <x v="2"/>
    <n v="4.2"/>
    <x v="0"/>
    <n v="124654"/>
    <n v="179501.75999999998"/>
    <s v="Very High Income"/>
    <x v="3"/>
    <x v="3"/>
    <x v="528"/>
    <x v="0"/>
    <n v="186701.75999999998"/>
    <s v="Houston"/>
    <s v="(786) 499-1581"/>
    <s v="6536 View Ln"/>
  </r>
  <r>
    <x v="1102"/>
    <s v="Sara Wilson"/>
    <n v="38"/>
    <x v="1"/>
    <x v="2"/>
    <s v="sarawilson@example.com"/>
    <x v="6"/>
    <x v="1"/>
    <x v="4"/>
    <n v="2.2999999999999998"/>
    <x v="3"/>
    <n v="55483"/>
    <n v="23959.597551020408"/>
    <s v="Low Income"/>
    <x v="962"/>
    <x v="2"/>
    <x v="2"/>
    <x v="2"/>
    <n v="23959.597551020408"/>
    <s v="Los Angeles"/>
    <s v="(445) 348-7164"/>
    <s v="133 Hill Rd, Apt 590"/>
  </r>
  <r>
    <x v="1103"/>
    <s v="Robert Moore"/>
    <n v="41"/>
    <x v="1"/>
    <x v="2"/>
    <s v="robertmoore@sample.org"/>
    <x v="5"/>
    <x v="3"/>
    <x v="7"/>
    <n v="4.8"/>
    <x v="1"/>
    <n v="111139"/>
    <n v="209032.04571428572"/>
    <s v="Very High Income"/>
    <x v="963"/>
    <x v="1"/>
    <x v="529"/>
    <x v="1"/>
    <n v="225232.04571428572"/>
    <s v="Los Angeles"/>
    <s v="(628) 908-8802"/>
    <s v="Adress not provided"/>
  </r>
  <r>
    <x v="1104"/>
    <s v="Susan Johnson"/>
    <n v="40"/>
    <x v="1"/>
    <x v="2"/>
    <s v="susanjohnson@demo.net"/>
    <x v="6"/>
    <x v="14"/>
    <x v="10"/>
    <n v="3"/>
    <x v="2"/>
    <n v="62293"/>
    <n v="45766.28571428571"/>
    <s v="Low Income"/>
    <x v="3"/>
    <x v="2"/>
    <x v="2"/>
    <x v="2"/>
    <n v="45766.28571428571"/>
    <s v="Phoenix"/>
    <s v="(355) 878-3146"/>
    <s v="8311 Oak Blvd"/>
  </r>
  <r>
    <x v="1105"/>
    <s v="Patricia Johnson"/>
    <n v="19"/>
    <x v="0"/>
    <x v="2"/>
    <s v="patriciajohnson@sample.org"/>
    <x v="0"/>
    <x v="17"/>
    <x v="6"/>
    <n v="1.4"/>
    <x v="4"/>
    <n v="33376"/>
    <n v="15000"/>
    <s v="Low Income"/>
    <x v="879"/>
    <x v="2"/>
    <x v="2"/>
    <x v="2"/>
    <n v="15000"/>
    <s v="San Diego"/>
    <s v="(898) 789-1260"/>
    <s v="7428 View Ln"/>
  </r>
  <r>
    <x v="1106"/>
    <s v="John Williams"/>
    <n v="45"/>
    <x v="1"/>
    <x v="2"/>
    <s v="johnwilliams@test.com"/>
    <x v="5"/>
    <x v="0"/>
    <x v="6"/>
    <n v="1.7"/>
    <x v="4"/>
    <n v="132412"/>
    <n v="31238.422857142858"/>
    <s v="Low Income"/>
    <x v="964"/>
    <x v="2"/>
    <x v="2"/>
    <x v="2"/>
    <n v="31238.422857142858"/>
    <s v="Dallas"/>
    <s v="(282) 292-1518"/>
    <s v="8616 Maple Ln, Apt 979"/>
  </r>
  <r>
    <x v="1107"/>
    <s v="Karen Wilson"/>
    <n v="45"/>
    <x v="1"/>
    <x v="0"/>
    <s v="karenwilson@demo.net"/>
    <x v="7"/>
    <x v="8"/>
    <x v="8"/>
    <n v="3"/>
    <x v="2"/>
    <n v="125654"/>
    <n v="92317.224489795903"/>
    <s v="High Income"/>
    <x v="965"/>
    <x v="2"/>
    <x v="2"/>
    <x v="2"/>
    <n v="92317.224489795903"/>
    <s v="Los Angeles"/>
    <s v="(463) 985-3334"/>
    <s v="23 Lake Dr"/>
  </r>
  <r>
    <x v="1108"/>
    <s v="Bob Jones"/>
    <n v="29"/>
    <x v="0"/>
    <x v="2"/>
    <s v="Review Email"/>
    <x v="4"/>
    <x v="4"/>
    <x v="4"/>
    <n v="4.3"/>
    <x v="1"/>
    <n v="43602"/>
    <n v="65812.324897959174"/>
    <s v="Medium Income"/>
    <x v="966"/>
    <x v="9"/>
    <x v="530"/>
    <x v="0"/>
    <n v="74262.324897959174"/>
    <s v="San Jose"/>
    <s v="(344) 943-7362"/>
    <s v="1971 Maple Blvd, Apt 537"/>
  </r>
  <r>
    <x v="1109"/>
    <s v="Mike Brown"/>
    <n v="59"/>
    <x v="2"/>
    <x v="0"/>
    <s v="mikebrown@demo.net"/>
    <x v="2"/>
    <x v="11"/>
    <x v="9"/>
    <n v="2.8"/>
    <x v="3"/>
    <n v="118108"/>
    <n v="75589.119999999995"/>
    <s v="Medium Income"/>
    <x v="967"/>
    <x v="2"/>
    <x v="2"/>
    <x v="2"/>
    <n v="75589.119999999995"/>
    <s v="New York"/>
    <s v="Not Specified"/>
    <s v="492 View St"/>
  </r>
  <r>
    <x v="1110"/>
    <s v="Robert Johnson"/>
    <n v="24"/>
    <x v="0"/>
    <x v="0"/>
    <s v="Review Email"/>
    <x v="2"/>
    <x v="7"/>
    <x v="0"/>
    <n v="1.9"/>
    <x v="4"/>
    <n v="57732"/>
    <n v="17013.266938775509"/>
    <s v="Low Income"/>
    <x v="968"/>
    <x v="2"/>
    <x v="2"/>
    <x v="2"/>
    <n v="17013.266938775509"/>
    <s v="Houston"/>
    <s v="(496) 342-5520"/>
    <s v="390 View Ave"/>
  </r>
  <r>
    <x v="1111"/>
    <s v="Susan Taylor"/>
    <n v="36"/>
    <x v="1"/>
    <x v="1"/>
    <s v="susantaylor@sample.org"/>
    <x v="3"/>
    <x v="1"/>
    <x v="9"/>
    <n v="3.2"/>
    <x v="2"/>
    <n v="117098"/>
    <n v="97884.368979591847"/>
    <s v="High Income"/>
    <x v="969"/>
    <x v="19"/>
    <x v="531"/>
    <x v="3"/>
    <n v="98084.368979591847"/>
    <s v="San Jose"/>
    <s v="(284) 481-0998"/>
    <s v="1422 Cedar St"/>
  </r>
  <r>
    <x v="1112"/>
    <s v="Patricia Wilson"/>
    <n v="41"/>
    <x v="1"/>
    <x v="3"/>
    <s v="patriciawilson@demo.net"/>
    <x v="1"/>
    <x v="8"/>
    <x v="5"/>
    <n v="2.2999999999999998"/>
    <x v="3"/>
    <n v="137789"/>
    <n v="59502.351836734699"/>
    <s v="Medium Income"/>
    <x v="970"/>
    <x v="2"/>
    <x v="2"/>
    <x v="2"/>
    <n v="59502.351836734699"/>
    <s v="Chicago"/>
    <s v="(764) 035-8576"/>
    <s v="8838 Lake Blvd"/>
  </r>
  <r>
    <x v="1113"/>
    <s v="Susan Davis"/>
    <n v="27"/>
    <x v="0"/>
    <x v="2"/>
    <s v="susandavis@example.com"/>
    <x v="5"/>
    <x v="8"/>
    <x v="0"/>
    <n v="4.4000000000000004"/>
    <x v="1"/>
    <n v="99695"/>
    <n v="157558.79183673474"/>
    <s v="Very High Income"/>
    <x v="971"/>
    <x v="12"/>
    <x v="532"/>
    <x v="0"/>
    <n v="167358.79183673474"/>
    <s v="San Jose"/>
    <s v="(550) 005-8158"/>
    <s v="6109 Pine St, Apt 7"/>
  </r>
  <r>
    <x v="1114"/>
    <s v="Maria Anderson"/>
    <n v="35"/>
    <x v="1"/>
    <x v="2"/>
    <s v="mariaanderson@test.com"/>
    <x v="6"/>
    <x v="5"/>
    <x v="5"/>
    <n v="2.9"/>
    <x v="3"/>
    <n v="135961"/>
    <n v="93341.388571428557"/>
    <s v="High Income"/>
    <x v="208"/>
    <x v="2"/>
    <x v="2"/>
    <x v="2"/>
    <n v="93341.388571428557"/>
    <s v="Phoenix"/>
    <s v="(584) 182-3045"/>
    <s v="7048 Pine Ln"/>
  </r>
  <r>
    <x v="1115"/>
    <s v="John Smith"/>
    <n v="41"/>
    <x v="1"/>
    <x v="1"/>
    <s v="johnsmith@test.com"/>
    <x v="6"/>
    <x v="21"/>
    <x v="10"/>
    <n v="2.6"/>
    <x v="3"/>
    <n v="70165"/>
    <n v="38719.624489795926"/>
    <s v="Low Income"/>
    <x v="972"/>
    <x v="2"/>
    <x v="2"/>
    <x v="2"/>
    <n v="38719.624489795926"/>
    <s v="New York"/>
    <s v="(733) 575-5251"/>
    <s v="2419 Lake Blvd"/>
  </r>
  <r>
    <x v="1116"/>
    <s v="Robert Brown"/>
    <n v="53"/>
    <x v="1"/>
    <x v="2"/>
    <s v="robertbrown@example.com"/>
    <x v="9"/>
    <x v="8"/>
    <x v="4"/>
    <n v="1.1000000000000001"/>
    <x v="4"/>
    <n v="69435"/>
    <n v="15000"/>
    <s v="Low Income"/>
    <x v="108"/>
    <x v="2"/>
    <x v="2"/>
    <x v="2"/>
    <n v="15000"/>
    <s v="San Diego"/>
    <s v="(392) 840-8637"/>
    <s v="7464 Maple Dr"/>
  </r>
  <r>
    <x v="1117"/>
    <s v="Jane Davis"/>
    <n v="64"/>
    <x v="2"/>
    <x v="0"/>
    <s v="janedavis@sample.org"/>
    <x v="5"/>
    <x v="4"/>
    <x v="7"/>
    <n v="2"/>
    <x v="3"/>
    <n v="50685"/>
    <n v="16550.204081632652"/>
    <s v="Low Income"/>
    <x v="973"/>
    <x v="2"/>
    <x v="2"/>
    <x v="2"/>
    <n v="16550.204081632652"/>
    <s v="Dallas"/>
    <s v="(391) 219-5983"/>
    <s v="4619 Hill Blvd, Apt 217"/>
  </r>
  <r>
    <x v="1118"/>
    <s v="Robert Wilson"/>
    <n v="20"/>
    <x v="0"/>
    <x v="0"/>
    <s v="robertwilson@example.com"/>
    <x v="1"/>
    <x v="17"/>
    <x v="6"/>
    <n v="3.1"/>
    <x v="2"/>
    <n v="145683"/>
    <n v="114286.82693877553"/>
    <s v="Very High Income"/>
    <x v="974"/>
    <x v="14"/>
    <x v="533"/>
    <x v="3"/>
    <n v="114336.82693877553"/>
    <s v="San Jose"/>
    <s v="(473) 764-4960"/>
    <s v="3112 Lake St, Apt 601"/>
  </r>
  <r>
    <x v="1119"/>
    <s v="Sara Taylor"/>
    <n v="41"/>
    <x v="1"/>
    <x v="0"/>
    <s v="sarataylor@example.com"/>
    <x v="0"/>
    <x v="3"/>
    <x v="3"/>
    <n v="2.2000000000000002"/>
    <x v="3"/>
    <n v="107514"/>
    <n v="42479.000816326545"/>
    <s v="Low Income"/>
    <x v="975"/>
    <x v="2"/>
    <x v="2"/>
    <x v="2"/>
    <n v="42479.000816326545"/>
    <s v="San Diego"/>
    <s v="(239) 936-8853"/>
    <s v="Adress not provided"/>
  </r>
  <r>
    <x v="1120"/>
    <s v="Mike Thomas"/>
    <n v="31"/>
    <x v="1"/>
    <x v="2"/>
    <s v="mikethomas@test.com"/>
    <x v="9"/>
    <x v="8"/>
    <x v="7"/>
    <n v="1.4"/>
    <x v="4"/>
    <n v="99421"/>
    <n v="15907.359999999997"/>
    <s v="Low Income"/>
    <x v="976"/>
    <x v="2"/>
    <x v="2"/>
    <x v="2"/>
    <n v="15907.359999999997"/>
    <s v="Chicago"/>
    <s v="(361) 014-5979"/>
    <s v="7363 Cedar Ln, Apt 350"/>
  </r>
  <r>
    <x v="1121"/>
    <s v="Linda Jones"/>
    <n v="27"/>
    <x v="0"/>
    <x v="2"/>
    <s v="lindajones@test.com"/>
    <x v="0"/>
    <x v="12"/>
    <x v="8"/>
    <n v="1.6"/>
    <x v="4"/>
    <n v="96287"/>
    <n v="20122.017959183679"/>
    <s v="Low Income"/>
    <x v="977"/>
    <x v="2"/>
    <x v="2"/>
    <x v="2"/>
    <n v="20122.017959183679"/>
    <s v="Houston"/>
    <s v="(995) 254-4572"/>
    <s v="5524 Maple Ave"/>
  </r>
  <r>
    <x v="1122"/>
    <s v="Robert Thomas"/>
    <n v="41"/>
    <x v="1"/>
    <x v="0"/>
    <s v="robertthomas@sample.org"/>
    <x v="2"/>
    <x v="9"/>
    <x v="7"/>
    <n v="3.9"/>
    <x v="0"/>
    <n v="119453"/>
    <n v="148316.74530612244"/>
    <s v="Very High Income"/>
    <x v="978"/>
    <x v="15"/>
    <x v="534"/>
    <x v="3"/>
    <n v="152366.74530612244"/>
    <s v="San Jose"/>
    <s v="(259) 170-9556"/>
    <s v="8243 Cedar Rd"/>
  </r>
  <r>
    <x v="1123"/>
    <s v="Susan Moore"/>
    <n v="44"/>
    <x v="1"/>
    <x v="2"/>
    <s v="Review Email"/>
    <x v="6"/>
    <x v="14"/>
    <x v="5"/>
    <n v="1.8"/>
    <x v="4"/>
    <n v="47374"/>
    <n v="15000"/>
    <s v="Low Income"/>
    <x v="979"/>
    <x v="2"/>
    <x v="2"/>
    <x v="2"/>
    <n v="15000"/>
    <s v="Chicago"/>
    <s v="Not Specified"/>
    <s v="4471 View Rd"/>
  </r>
  <r>
    <x v="1124"/>
    <s v="Linda Jones"/>
    <n v="40"/>
    <x v="1"/>
    <x v="0"/>
    <s v="lindajones@test.com"/>
    <x v="6"/>
    <x v="0"/>
    <x v="4"/>
    <n v="4.2"/>
    <x v="0"/>
    <n v="105051"/>
    <n v="151273.44"/>
    <s v="Very High Income"/>
    <x v="980"/>
    <x v="3"/>
    <x v="535"/>
    <x v="0"/>
    <n v="158473.44"/>
    <s v="Philadelphia"/>
    <s v="(969) 080-3720"/>
    <s v="1137 Maple Ln"/>
  </r>
  <r>
    <x v="1125"/>
    <s v="Bob Williams"/>
    <n v="23"/>
    <x v="0"/>
    <x v="2"/>
    <s v="Review Email"/>
    <x v="5"/>
    <x v="1"/>
    <x v="8"/>
    <n v="4.8"/>
    <x v="1"/>
    <n v="47428"/>
    <n v="89203.35673469388"/>
    <s v="High Income"/>
    <x v="981"/>
    <x v="1"/>
    <x v="536"/>
    <x v="1"/>
    <n v="105403.35673469388"/>
    <s v="San Diego"/>
    <s v="(623) 959-9748"/>
    <s v="5044 Pine Ave"/>
  </r>
  <r>
    <x v="1126"/>
    <s v="Patricia Moore"/>
    <n v="30"/>
    <x v="0"/>
    <x v="2"/>
    <s v="patriciamoore@test.com"/>
    <x v="8"/>
    <x v="9"/>
    <x v="2"/>
    <n v="2.9"/>
    <x v="3"/>
    <n v="124136"/>
    <n v="85223.16408163264"/>
    <s v="High Income"/>
    <x v="982"/>
    <x v="2"/>
    <x v="2"/>
    <x v="2"/>
    <n v="85223.16408163264"/>
    <s v="San Jose"/>
    <s v="(639) 739-9100"/>
    <s v="6938 Hill Ave, Apt 277"/>
  </r>
  <r>
    <x v="1127"/>
    <s v="Jane Thomas"/>
    <n v="19"/>
    <x v="0"/>
    <x v="2"/>
    <s v="janethomas@demo.net"/>
    <x v="0"/>
    <x v="6"/>
    <x v="0"/>
    <n v="1.5"/>
    <x v="4"/>
    <n v="125806"/>
    <n v="23107.224489795917"/>
    <s v="Low Income"/>
    <x v="983"/>
    <x v="2"/>
    <x v="2"/>
    <x v="2"/>
    <n v="23107.224489795917"/>
    <s v="Houston"/>
    <s v="(642) 215-6030"/>
    <s v="8368 Lake Rd, Apt 446"/>
  </r>
  <r>
    <x v="1128"/>
    <s v="Maria Miller"/>
    <n v="64"/>
    <x v="2"/>
    <x v="3"/>
    <s v="Review Email"/>
    <x v="3"/>
    <x v="5"/>
    <x v="10"/>
    <n v="4.0999999999999996"/>
    <x v="0"/>
    <n v="92806"/>
    <n v="127352.55999999995"/>
    <s v="Very High Income"/>
    <x v="3"/>
    <x v="0"/>
    <x v="537"/>
    <x v="0"/>
    <n v="133402.55999999994"/>
    <s v="New York"/>
    <s v="(681) 445-7010"/>
    <s v="9071 Elm St, Apt 69"/>
  </r>
  <r>
    <x v="1129"/>
    <s v="John Davis"/>
    <n v="62"/>
    <x v="2"/>
    <x v="2"/>
    <s v="johndavis@sample.org"/>
    <x v="7"/>
    <x v="3"/>
    <x v="2"/>
    <n v="2.8"/>
    <x v="3"/>
    <n v="119726"/>
    <n v="76624.639999999985"/>
    <s v="Medium Income"/>
    <x v="984"/>
    <x v="2"/>
    <x v="2"/>
    <x v="2"/>
    <n v="76624.639999999985"/>
    <s v="San Jose"/>
    <s v="(498) 129-5922"/>
    <s v="2385 Oak Ln"/>
  </r>
  <r>
    <x v="1130"/>
    <s v="David Anderson"/>
    <n v="44"/>
    <x v="1"/>
    <x v="0"/>
    <s v="davidanderson@demo.net"/>
    <x v="8"/>
    <x v="12"/>
    <x v="10"/>
    <n v="1.3"/>
    <x v="4"/>
    <n v="80754"/>
    <n v="15000"/>
    <s v="Low Income"/>
    <x v="985"/>
    <x v="2"/>
    <x v="2"/>
    <x v="2"/>
    <n v="15000"/>
    <s v="Philadelphia"/>
    <s v="(990) 138-1176"/>
    <s v="3821 Pine Blvd"/>
  </r>
  <r>
    <x v="1131"/>
    <s v="Alice Williams"/>
    <n v="19"/>
    <x v="0"/>
    <x v="0"/>
    <s v="alicewilliams@test.com"/>
    <x v="7"/>
    <x v="11"/>
    <x v="5"/>
    <n v="4.8"/>
    <x v="1"/>
    <n v="70912"/>
    <n v="133372.44734693877"/>
    <s v="Very High Income"/>
    <x v="986"/>
    <x v="1"/>
    <x v="538"/>
    <x v="1"/>
    <n v="149572.44734693877"/>
    <s v="San Antonio"/>
    <s v="(286) 282-0527"/>
    <s v="9867 Elm Ln"/>
  </r>
  <r>
    <x v="1132"/>
    <s v="Linda Wilson"/>
    <n v="63"/>
    <x v="2"/>
    <x v="0"/>
    <s v="lindawilson@test.com"/>
    <x v="1"/>
    <x v="4"/>
    <x v="3"/>
    <n v="4.2"/>
    <x v="0"/>
    <n v="27664"/>
    <n v="39836.159999999996"/>
    <s v="Low Income"/>
    <x v="987"/>
    <x v="3"/>
    <x v="539"/>
    <x v="0"/>
    <n v="47036.159999999996"/>
    <s v="New York"/>
    <s v="(958) 794-6046"/>
    <s v="3037 Maple Dr"/>
  </r>
  <r>
    <x v="1133"/>
    <s v="John Jones"/>
    <n v="20"/>
    <x v="0"/>
    <x v="2"/>
    <s v="johnjones@test.com"/>
    <x v="0"/>
    <x v="7"/>
    <x v="8"/>
    <n v="3.2"/>
    <x v="2"/>
    <n v="117559"/>
    <n v="98269.727346938787"/>
    <s v="High Income"/>
    <x v="988"/>
    <x v="19"/>
    <x v="540"/>
    <x v="3"/>
    <n v="98469.727346938787"/>
    <s v="Phoenix"/>
    <s v="(768) 047-0515"/>
    <s v="Adress not provided"/>
  </r>
  <r>
    <x v="1134"/>
    <s v="Maria Davis"/>
    <n v="36"/>
    <x v="1"/>
    <x v="0"/>
    <s v="Review Email"/>
    <x v="0"/>
    <x v="14"/>
    <x v="0"/>
    <n v="3.2"/>
    <x v="2"/>
    <n v="40328"/>
    <n v="33710.915918367355"/>
    <s v="Low Income"/>
    <x v="989"/>
    <x v="19"/>
    <x v="541"/>
    <x v="3"/>
    <n v="33910.915918367355"/>
    <s v="Phoenix"/>
    <s v="(431) 970-4714"/>
    <s v="735 Hill Ln, Apt 381"/>
  </r>
  <r>
    <x v="1135"/>
    <s v="Karen Anderson"/>
    <n v="62"/>
    <x v="2"/>
    <x v="0"/>
    <s v="karenanderson@demo.net"/>
    <x v="7"/>
    <x v="9"/>
    <x v="1"/>
    <n v="3.7"/>
    <x v="0"/>
    <n v="98610"/>
    <n v="110201.70612244899"/>
    <s v="Very High Income"/>
    <x v="990"/>
    <x v="18"/>
    <x v="542"/>
    <x v="3"/>
    <n v="112651.70612244899"/>
    <s v="Chicago"/>
    <s v="(512) 795-6356"/>
    <s v="4380 Elm Ave"/>
  </r>
  <r>
    <x v="1136"/>
    <s v="Robert Davis"/>
    <n v="48"/>
    <x v="1"/>
    <x v="2"/>
    <s v="robertdavis@test.com"/>
    <x v="6"/>
    <x v="3"/>
    <x v="4"/>
    <n v="3.1500000000000004"/>
    <x v="2"/>
    <n v="43261"/>
    <n v="35041.410000000011"/>
    <s v="Low Income"/>
    <x v="991"/>
    <x v="22"/>
    <x v="543"/>
    <x v="3"/>
    <n v="35153.910000000011"/>
    <s v="Chicago"/>
    <s v="(553) 638-1706"/>
    <s v="5342 Pine St"/>
  </r>
  <r>
    <x v="1137"/>
    <s v="Maria Brown"/>
    <n v="43"/>
    <x v="1"/>
    <x v="0"/>
    <s v="mariabrown@sample.org"/>
    <x v="3"/>
    <x v="21"/>
    <x v="5"/>
    <n v="2.4"/>
    <x v="3"/>
    <n v="138063"/>
    <n v="64917.786122448982"/>
    <s v="Medium Income"/>
    <x v="992"/>
    <x v="2"/>
    <x v="2"/>
    <x v="2"/>
    <n v="64917.786122448982"/>
    <s v="Phoenix"/>
    <s v="(441) 791-2289"/>
    <s v="4071 View Dr, Apt 830"/>
  </r>
  <r>
    <x v="1138"/>
    <s v="Mike Smith"/>
    <n v="62"/>
    <x v="2"/>
    <x v="2"/>
    <s v="mikesmith@sample.org"/>
    <x v="1"/>
    <x v="14"/>
    <x v="6"/>
    <n v="1.5"/>
    <x v="4"/>
    <n v="62832"/>
    <n v="15000"/>
    <s v="Low Income"/>
    <x v="993"/>
    <x v="2"/>
    <x v="2"/>
    <x v="2"/>
    <n v="15000"/>
    <s v="Chicago"/>
    <s v="(371) 801-4541"/>
    <s v="9912 Lake Blvd, Apt 167"/>
  </r>
  <r>
    <x v="1139"/>
    <s v="Alice Anderson"/>
    <n v="42"/>
    <x v="1"/>
    <x v="0"/>
    <s v="aliceanderson@sample.org"/>
    <x v="9"/>
    <x v="8"/>
    <x v="10"/>
    <n v="4.3"/>
    <x v="1"/>
    <n v="42109"/>
    <n v="63558.80897959182"/>
    <s v="Medium Income"/>
    <x v="994"/>
    <x v="9"/>
    <x v="544"/>
    <x v="0"/>
    <n v="72008.80897959182"/>
    <s v="Philadelphia"/>
    <s v="(329) 462-2121"/>
    <s v="6034 Lake St, Apt 87"/>
  </r>
  <r>
    <x v="1140"/>
    <s v="Bob Brown"/>
    <n v="39"/>
    <x v="1"/>
    <x v="2"/>
    <s v="bobbrown@test.com"/>
    <x v="7"/>
    <x v="4"/>
    <x v="6"/>
    <n v="3.5"/>
    <x v="0"/>
    <n v="58525"/>
    <n v="58525"/>
    <s v="Medium Income"/>
    <x v="995"/>
    <x v="5"/>
    <x v="545"/>
    <x v="3"/>
    <n v="59775"/>
    <s v="San Diego"/>
    <s v="(401) 546-2623"/>
    <s v="2951 Lake Ave, Apt 187"/>
  </r>
  <r>
    <x v="1141"/>
    <s v="Patricia Moore"/>
    <n v="49"/>
    <x v="1"/>
    <x v="2"/>
    <s v="patriciamoore@test.com"/>
    <x v="8"/>
    <x v="17"/>
    <x v="3"/>
    <n v="1.2"/>
    <x v="4"/>
    <n v="30864"/>
    <n v="15000"/>
    <s v="Low Income"/>
    <x v="996"/>
    <x v="2"/>
    <x v="2"/>
    <x v="2"/>
    <n v="15000"/>
    <s v="Phoenix"/>
    <s v="(400) 421-1291"/>
    <s v="7983 Hill St"/>
  </r>
  <r>
    <x v="1142"/>
    <s v="Bob Williams"/>
    <n v="29"/>
    <x v="0"/>
    <x v="0"/>
    <s v="Review Email"/>
    <x v="2"/>
    <x v="12"/>
    <x v="5"/>
    <n v="4"/>
    <x v="0"/>
    <n v="146729"/>
    <n v="191646.04081632651"/>
    <s v="Very High Income"/>
    <x v="997"/>
    <x v="20"/>
    <x v="546"/>
    <x v="3"/>
    <n v="196646.04081632651"/>
    <s v="San Antonio"/>
    <s v="(889) 930-9774"/>
    <s v="6842 Cedar Ave"/>
  </r>
  <r>
    <x v="1143"/>
    <s v="Linda Smith"/>
    <n v="28"/>
    <x v="0"/>
    <x v="2"/>
    <s v="lindasmith@demo.net"/>
    <x v="5"/>
    <x v="5"/>
    <x v="3"/>
    <n v="4.8"/>
    <x v="1"/>
    <n v="51396"/>
    <n v="96666.435918367351"/>
    <s v="High Income"/>
    <x v="998"/>
    <x v="1"/>
    <x v="547"/>
    <x v="1"/>
    <n v="112866.43591836735"/>
    <s v="Phoenix"/>
    <s v="Not Specified"/>
    <s v="3098 Cedar Dr"/>
  </r>
  <r>
    <x v="1144"/>
    <s v="Alice Taylor"/>
    <n v="64"/>
    <x v="2"/>
    <x v="0"/>
    <s v="alicetaylor@demo.net"/>
    <x v="1"/>
    <x v="4"/>
    <x v="6"/>
    <n v="2.5"/>
    <x v="3"/>
    <n v="62951"/>
    <n v="32117.857142857145"/>
    <s v="Low Income"/>
    <x v="3"/>
    <x v="2"/>
    <x v="2"/>
    <x v="2"/>
    <n v="32117.857142857145"/>
    <s v="San Diego"/>
    <s v="(768) 481-0965"/>
    <s v="1434 Lake St"/>
  </r>
  <r>
    <x v="1145"/>
    <s v="Karen Jones"/>
    <n v="54"/>
    <x v="1"/>
    <x v="3"/>
    <s v="Review Email"/>
    <x v="4"/>
    <x v="20"/>
    <x v="0"/>
    <n v="3"/>
    <x v="2"/>
    <n v="58694"/>
    <n v="43122.122448979586"/>
    <s v="Low Income"/>
    <x v="999"/>
    <x v="2"/>
    <x v="2"/>
    <x v="2"/>
    <n v="43122.122448979586"/>
    <s v="Chicago"/>
    <s v="(507) 322-2566"/>
    <s v="9289 Oak Ave"/>
  </r>
  <r>
    <x v="1146"/>
    <s v="David Davis"/>
    <n v="60"/>
    <x v="2"/>
    <x v="2"/>
    <s v="daviddavis@example.com"/>
    <x v="2"/>
    <x v="14"/>
    <x v="8"/>
    <n v="1.3"/>
    <x v="4"/>
    <n v="55214"/>
    <n v="15000"/>
    <s v="Low Income"/>
    <x v="1000"/>
    <x v="2"/>
    <x v="2"/>
    <x v="2"/>
    <n v="15000"/>
    <s v="New York"/>
    <s v="(815) 109-3046"/>
    <s v="7070 Maple St"/>
  </r>
  <r>
    <x v="1147"/>
    <s v="Sara Taylor"/>
    <n v="24"/>
    <x v="0"/>
    <x v="0"/>
    <s v="Review Email"/>
    <x v="7"/>
    <x v="14"/>
    <x v="2"/>
    <n v="4.7"/>
    <x v="1"/>
    <n v="78777"/>
    <n v="142055.83102040819"/>
    <s v="Very High Income"/>
    <x v="1001"/>
    <x v="7"/>
    <x v="548"/>
    <x v="4"/>
    <n v="156505.83102040819"/>
    <s v="Dallas"/>
    <s v="(372) 987-9509"/>
    <s v="9610 View St"/>
  </r>
  <r>
    <x v="1148"/>
    <s v="John Anderson"/>
    <n v="19"/>
    <x v="0"/>
    <x v="0"/>
    <s v="johnanderson@example.com"/>
    <x v="0"/>
    <x v="4"/>
    <x v="6"/>
    <n v="1.2"/>
    <x v="4"/>
    <n v="105528"/>
    <n v="15000"/>
    <s v="Low Income"/>
    <x v="1002"/>
    <x v="2"/>
    <x v="2"/>
    <x v="2"/>
    <n v="15000"/>
    <s v="Chicago"/>
    <s v="(220) 629-9020"/>
    <s v="532 Cedar Blvd, Apt 615"/>
  </r>
  <r>
    <x v="1149"/>
    <s v="Susan Anderson"/>
    <n v="57"/>
    <x v="2"/>
    <x v="3"/>
    <s v="susananderson@demo.net"/>
    <x v="2"/>
    <x v="7"/>
    <x v="10"/>
    <n v="1.2"/>
    <x v="4"/>
    <n v="50030"/>
    <n v="15000"/>
    <s v="Low Income"/>
    <x v="1003"/>
    <x v="2"/>
    <x v="2"/>
    <x v="2"/>
    <n v="15000"/>
    <s v="Chicago"/>
    <s v="(500) 767-8964"/>
    <s v="2547 Hill Rd, Apt 624"/>
  </r>
  <r>
    <x v="1150"/>
    <s v="Mike Brown"/>
    <n v="41"/>
    <x v="1"/>
    <x v="3"/>
    <s v="mikebrown@example.com"/>
    <x v="2"/>
    <x v="10"/>
    <x v="3"/>
    <n v="5"/>
    <x v="1"/>
    <n v="48447"/>
    <n v="98871.42857142858"/>
    <s v="High Income"/>
    <x v="1004"/>
    <x v="11"/>
    <x v="549"/>
    <x v="1"/>
    <n v="118871.42857142858"/>
    <s v="Los Angeles"/>
    <s v="(522) 891-0503"/>
    <s v="1464 Lake Rd"/>
  </r>
  <r>
    <x v="1151"/>
    <s v="Patricia Wilson"/>
    <n v="44"/>
    <x v="1"/>
    <x v="2"/>
    <s v="Review Email"/>
    <x v="2"/>
    <x v="2"/>
    <x v="6"/>
    <n v="2"/>
    <x v="3"/>
    <n v="80245"/>
    <n v="26202.448979591834"/>
    <s v="Low Income"/>
    <x v="1005"/>
    <x v="2"/>
    <x v="2"/>
    <x v="2"/>
    <n v="26202.448979591834"/>
    <s v="New York"/>
    <s v="(970) 786-1807"/>
    <s v="4835 Pine Ave"/>
  </r>
  <r>
    <x v="1152"/>
    <s v="David Wilson"/>
    <n v="34"/>
    <x v="1"/>
    <x v="1"/>
    <s v="davidwilson@demo.net"/>
    <x v="3"/>
    <x v="11"/>
    <x v="8"/>
    <n v="3.8"/>
    <x v="0"/>
    <n v="80569"/>
    <n v="94972.764081632646"/>
    <s v="High Income"/>
    <x v="1006"/>
    <x v="4"/>
    <x v="550"/>
    <x v="3"/>
    <n v="98172.764081632646"/>
    <s v="Chicago"/>
    <s v="(574) 044-5253"/>
    <s v="Adress not provided"/>
  </r>
  <r>
    <x v="1153"/>
    <s v="Robert Wilson"/>
    <n v="60"/>
    <x v="2"/>
    <x v="2"/>
    <s v="robertwilson@example.com"/>
    <x v="8"/>
    <x v="9"/>
    <x v="7"/>
    <n v="2.2000000000000002"/>
    <x v="3"/>
    <n v="134359"/>
    <n v="53085.51510204083"/>
    <s v="Medium Income"/>
    <x v="1007"/>
    <x v="2"/>
    <x v="2"/>
    <x v="2"/>
    <n v="53085.51510204083"/>
    <s v="New York"/>
    <s v="(235) 257-0318"/>
    <s v="3066 Oak Dr"/>
  </r>
  <r>
    <x v="1154"/>
    <s v="James Wilson"/>
    <n v="39"/>
    <x v="1"/>
    <x v="2"/>
    <s v="jameswilson@example.com"/>
    <x v="4"/>
    <x v="14"/>
    <x v="3"/>
    <n v="5"/>
    <x v="1"/>
    <n v="47323"/>
    <n v="96577.551020408166"/>
    <s v="High Income"/>
    <x v="1008"/>
    <x v="11"/>
    <x v="551"/>
    <x v="1"/>
    <n v="116577.55102040817"/>
    <s v="San Antonio"/>
    <s v="(285) 392-9023"/>
    <s v="4165 Oak Blvd, Apt 609"/>
  </r>
  <r>
    <x v="1155"/>
    <s v="John Wilson"/>
    <n v="25"/>
    <x v="0"/>
    <x v="2"/>
    <s v="johnwilson@demo.net"/>
    <x v="7"/>
    <x v="10"/>
    <x v="3"/>
    <n v="1.8"/>
    <x v="4"/>
    <n v="121614"/>
    <n v="32165.662040816333"/>
    <s v="Low Income"/>
    <x v="1009"/>
    <x v="2"/>
    <x v="2"/>
    <x v="2"/>
    <n v="32165.662040816333"/>
    <s v="Los Angeles"/>
    <s v="(900) 339-7524"/>
    <s v="5967 Lake Ln, Apt 313"/>
  </r>
  <r>
    <x v="1156"/>
    <s v="Jane Brown"/>
    <n v="19"/>
    <x v="0"/>
    <x v="0"/>
    <s v="Review Email"/>
    <x v="8"/>
    <x v="12"/>
    <x v="10"/>
    <n v="3.5"/>
    <x v="0"/>
    <n v="121574"/>
    <n v="121574"/>
    <s v="Very High Income"/>
    <x v="1010"/>
    <x v="5"/>
    <x v="552"/>
    <x v="3"/>
    <n v="122824"/>
    <s v="San Jose"/>
    <s v="(358) 864-5529"/>
    <s v="6075 Hill Blvd"/>
  </r>
  <r>
    <x v="1157"/>
    <s v="Jane Wilson"/>
    <n v="34"/>
    <x v="1"/>
    <x v="2"/>
    <s v="janewilson@test.com"/>
    <x v="6"/>
    <x v="13"/>
    <x v="8"/>
    <n v="3.9"/>
    <x v="0"/>
    <n v="85714"/>
    <n v="106425.3012244898"/>
    <s v="High Income"/>
    <x v="1011"/>
    <x v="15"/>
    <x v="553"/>
    <x v="3"/>
    <n v="110475.3012244898"/>
    <s v="San Jose"/>
    <s v="(885) 589-9133"/>
    <s v="516 Elm Dr"/>
  </r>
  <r>
    <x v="1158"/>
    <s v="Sara Williams"/>
    <n v="24"/>
    <x v="0"/>
    <x v="0"/>
    <s v="sarawilliams@demo.net"/>
    <x v="9"/>
    <x v="10"/>
    <x v="8"/>
    <n v="4.8"/>
    <x v="1"/>
    <n v="45538"/>
    <n v="85648.613877551019"/>
    <s v="High Income"/>
    <x v="1012"/>
    <x v="1"/>
    <x v="554"/>
    <x v="1"/>
    <n v="101848.61387755102"/>
    <s v="Phoenix"/>
    <s v="(404) 428-1547"/>
    <s v="9271 Maple Dr"/>
  </r>
  <r>
    <x v="1159"/>
    <s v="Patricia Davis"/>
    <n v="40"/>
    <x v="1"/>
    <x v="1"/>
    <s v="patriciadavis@sample.org"/>
    <x v="4"/>
    <x v="14"/>
    <x v="3"/>
    <n v="2.8"/>
    <x v="3"/>
    <n v="121706"/>
    <n v="77891.839999999982"/>
    <s v="Medium Income"/>
    <x v="3"/>
    <x v="2"/>
    <x v="2"/>
    <x v="2"/>
    <n v="77891.839999999982"/>
    <s v="Dallas"/>
    <s v="(621) 306-6059"/>
    <s v="7880 Lake Rd"/>
  </r>
  <r>
    <x v="1160"/>
    <s v="Alice Johnson"/>
    <n v="60"/>
    <x v="2"/>
    <x v="0"/>
    <s v="alicejohnson@demo.net"/>
    <x v="4"/>
    <x v="14"/>
    <x v="0"/>
    <n v="1.8"/>
    <x v="4"/>
    <n v="42990"/>
    <n v="15000"/>
    <s v="Low Income"/>
    <x v="185"/>
    <x v="2"/>
    <x v="2"/>
    <x v="2"/>
    <n v="15000"/>
    <s v="Houston"/>
    <s v="(255) 840-1089"/>
    <s v="7950 Pine Ave"/>
  </r>
  <r>
    <x v="1161"/>
    <s v="Alice Anderson"/>
    <n v="43"/>
    <x v="1"/>
    <x v="2"/>
    <s v="aliceanderson@sample.org"/>
    <x v="8"/>
    <x v="0"/>
    <x v="10"/>
    <n v="1.2"/>
    <x v="4"/>
    <n v="110865"/>
    <n v="15000"/>
    <s v="Low Income"/>
    <x v="1013"/>
    <x v="2"/>
    <x v="2"/>
    <x v="2"/>
    <n v="15000"/>
    <s v="Dallas"/>
    <s v="(992) 675-5280"/>
    <s v="3007 Lake Ave"/>
  </r>
  <r>
    <x v="1162"/>
    <s v="David Jones"/>
    <n v="45"/>
    <x v="1"/>
    <x v="1"/>
    <s v="davidjones@demo.net"/>
    <x v="2"/>
    <x v="3"/>
    <x v="0"/>
    <n v="1.5"/>
    <x v="4"/>
    <n v="117814"/>
    <n v="21639.306122448976"/>
    <s v="Low Income"/>
    <x v="1014"/>
    <x v="2"/>
    <x v="2"/>
    <x v="2"/>
    <n v="21639.306122448976"/>
    <s v="Philadelphia"/>
    <s v="(603) 376-6476"/>
    <s v="9682 Pine Ave"/>
  </r>
  <r>
    <x v="1163"/>
    <s v="Sara Anderson"/>
    <n v="51"/>
    <x v="1"/>
    <x v="0"/>
    <s v="saraanderson@example.com"/>
    <x v="2"/>
    <x v="8"/>
    <x v="0"/>
    <n v="1.6"/>
    <x v="4"/>
    <n v="61648"/>
    <n v="15000"/>
    <s v="Low Income"/>
    <x v="26"/>
    <x v="2"/>
    <x v="2"/>
    <x v="2"/>
    <n v="15000"/>
    <s v="Houston"/>
    <s v="Not Specified"/>
    <s v="5024 Lake Ln"/>
  </r>
  <r>
    <x v="1164"/>
    <s v="John Jones"/>
    <n v="60"/>
    <x v="2"/>
    <x v="2"/>
    <s v="johnjones@test.com"/>
    <x v="6"/>
    <x v="10"/>
    <x v="6"/>
    <n v="3.6"/>
    <x v="0"/>
    <n v="83561"/>
    <n v="88404.127346938796"/>
    <s v="High Income"/>
    <x v="3"/>
    <x v="8"/>
    <x v="555"/>
    <x v="3"/>
    <n v="90204.127346938796"/>
    <s v="Houston"/>
    <s v="(398) 375-6094"/>
    <s v="2903 Oak St"/>
  </r>
  <r>
    <x v="1165"/>
    <s v="John Johnson"/>
    <n v="41"/>
    <x v="1"/>
    <x v="2"/>
    <s v="johnjohnson@example.com"/>
    <x v="0"/>
    <x v="14"/>
    <x v="0"/>
    <n v="3.2"/>
    <x v="2"/>
    <n v="116218"/>
    <n v="97148.760816326554"/>
    <s v="High Income"/>
    <x v="1015"/>
    <x v="19"/>
    <x v="556"/>
    <x v="3"/>
    <n v="97348.760816326554"/>
    <s v="San Antonio"/>
    <s v="(432) 467-9139"/>
    <s v="5082 Oak Dr"/>
  </r>
  <r>
    <x v="1166"/>
    <s v="Jane Taylor"/>
    <n v="57"/>
    <x v="2"/>
    <x v="0"/>
    <s v="Review Email"/>
    <x v="1"/>
    <x v="11"/>
    <x v="4"/>
    <n v="4.3"/>
    <x v="1"/>
    <n v="132729"/>
    <n v="200339.52734693873"/>
    <s v="Very High Income"/>
    <x v="3"/>
    <x v="9"/>
    <x v="557"/>
    <x v="0"/>
    <n v="208789.52734693873"/>
    <s v="Philadelphia"/>
    <s v="(642) 794-0614"/>
    <s v="4994 Pine Rd"/>
  </r>
  <r>
    <x v="1167"/>
    <s v="Jane Williams"/>
    <n v="36"/>
    <x v="1"/>
    <x v="0"/>
    <s v="janewilliams@sample.org"/>
    <x v="6"/>
    <x v="1"/>
    <x v="5"/>
    <n v="1.7"/>
    <x v="4"/>
    <n v="124325"/>
    <n v="29330.551020408162"/>
    <s v="Low Income"/>
    <x v="1016"/>
    <x v="2"/>
    <x v="2"/>
    <x v="2"/>
    <n v="29330.551020408162"/>
    <s v="New York"/>
    <s v="(284) 590-8572"/>
    <s v="809 Pine Rd, Apt 426"/>
  </r>
  <r>
    <x v="1168"/>
    <s v="David Miller"/>
    <n v="41"/>
    <x v="1"/>
    <x v="2"/>
    <s v="davidmiller@demo.net"/>
    <x v="0"/>
    <x v="12"/>
    <x v="1"/>
    <n v="3.7"/>
    <x v="0"/>
    <n v="64415"/>
    <n v="71987.04897959184"/>
    <s v="Medium Income"/>
    <x v="487"/>
    <x v="18"/>
    <x v="558"/>
    <x v="3"/>
    <n v="74437.04897959184"/>
    <s v="Los Angeles"/>
    <s v="(314) 625-5000"/>
    <s v="1696 View Blvd, Apt 698"/>
  </r>
  <r>
    <x v="1169"/>
    <s v="Jane Taylor"/>
    <n v="61"/>
    <x v="2"/>
    <x v="3"/>
    <s v="janetaylor@example.com"/>
    <x v="3"/>
    <x v="14"/>
    <x v="1"/>
    <n v="3.1"/>
    <x v="2"/>
    <n v="8917"/>
    <n v="15000"/>
    <s v="Low Income"/>
    <x v="1017"/>
    <x v="14"/>
    <x v="559"/>
    <x v="3"/>
    <n v="15050"/>
    <s v="Dallas"/>
    <s v="(575) 042-7255"/>
    <s v="5684 Lake Dr"/>
  </r>
  <r>
    <x v="1170"/>
    <s v="Bob Johnson"/>
    <n v="36"/>
    <x v="1"/>
    <x v="0"/>
    <s v="bobjohnson@example.com"/>
    <x v="3"/>
    <x v="11"/>
    <x v="3"/>
    <n v="4.9000000000000004"/>
    <x v="1"/>
    <n v="70561"/>
    <n v="138299.56000000003"/>
    <s v="Very High Income"/>
    <x v="1018"/>
    <x v="13"/>
    <x v="560"/>
    <x v="1"/>
    <n v="156349.56000000003"/>
    <s v="New York"/>
    <s v="(477) 428-0281"/>
    <s v="9034 Pine Rd, Apt 728"/>
  </r>
  <r>
    <x v="1171"/>
    <s v="Sara Brown"/>
    <n v="45"/>
    <x v="1"/>
    <x v="3"/>
    <s v="sarabrown@demo.net"/>
    <x v="1"/>
    <x v="15"/>
    <x v="5"/>
    <n v="2.7"/>
    <x v="3"/>
    <n v="43875"/>
    <n v="26110.102040816328"/>
    <s v="Low Income"/>
    <x v="1019"/>
    <x v="2"/>
    <x v="2"/>
    <x v="2"/>
    <n v="26110.102040816328"/>
    <s v="Houston"/>
    <s v="(922) 300-5878"/>
    <s v="8056 Maple Dr"/>
  </r>
  <r>
    <x v="1172"/>
    <s v="James Smith"/>
    <n v="53"/>
    <x v="1"/>
    <x v="2"/>
    <s v="jamessmith@demo.net"/>
    <x v="4"/>
    <x v="2"/>
    <x v="2"/>
    <n v="1.3"/>
    <x v="4"/>
    <n v="112405"/>
    <n v="15507.302040816328"/>
    <s v="Low Income"/>
    <x v="3"/>
    <x v="2"/>
    <x v="2"/>
    <x v="2"/>
    <n v="15507.302040816328"/>
    <s v="San Diego"/>
    <s v="(605) 313-2728"/>
    <s v="3398 Pine St"/>
  </r>
  <r>
    <x v="1173"/>
    <s v="David Wilson"/>
    <n v="53"/>
    <x v="1"/>
    <x v="0"/>
    <s v="davidwilson@example.com"/>
    <x v="9"/>
    <x v="11"/>
    <x v="0"/>
    <n v="3.25"/>
    <x v="2"/>
    <n v="128323"/>
    <n v="110645.85204081633"/>
    <s v="Very High Income"/>
    <x v="1020"/>
    <x v="23"/>
    <x v="561"/>
    <x v="3"/>
    <n v="110958.35204081633"/>
    <s v="Chicago"/>
    <s v="(219) 618-6228"/>
    <s v="Adress not provided"/>
  </r>
  <r>
    <x v="1174"/>
    <s v="Robert Davis"/>
    <n v="46"/>
    <x v="1"/>
    <x v="0"/>
    <s v="robertdavis@sample.org"/>
    <x v="5"/>
    <x v="6"/>
    <x v="1"/>
    <n v="3.9"/>
    <x v="0"/>
    <n v="30323"/>
    <n v="37650.026938775511"/>
    <s v="Low Income"/>
    <x v="1021"/>
    <x v="15"/>
    <x v="562"/>
    <x v="3"/>
    <n v="41700.026938775511"/>
    <s v="San Diego"/>
    <s v="(972) 412-6500"/>
    <s v="3650 Cedar St"/>
  </r>
  <r>
    <x v="1175"/>
    <s v="Alice Moore"/>
    <n v="46"/>
    <x v="1"/>
    <x v="1"/>
    <s v="alicemoore@demo.net"/>
    <x v="6"/>
    <x v="12"/>
    <x v="2"/>
    <n v="3.3"/>
    <x v="2"/>
    <n v="66276"/>
    <n v="58918.01142857143"/>
    <s v="Medium Income"/>
    <x v="1022"/>
    <x v="10"/>
    <x v="563"/>
    <x v="3"/>
    <n v="59368.01142857143"/>
    <s v="San Antonio"/>
    <s v="(437) 642-6319"/>
    <s v="11 Pine St"/>
  </r>
  <r>
    <x v="1176"/>
    <s v="David Moore"/>
    <n v="21"/>
    <x v="0"/>
    <x v="2"/>
    <s v="davidmoore@demo.net"/>
    <x v="5"/>
    <x v="0"/>
    <x v="6"/>
    <n v="3.8"/>
    <x v="0"/>
    <n v="147835"/>
    <n v="174264.27755102041"/>
    <s v="Very High Income"/>
    <x v="1023"/>
    <x v="4"/>
    <x v="564"/>
    <x v="3"/>
    <n v="177464.27755102041"/>
    <s v="San Diego"/>
    <s v="(664) 657-3362"/>
    <s v="1777 Maple Blvd"/>
  </r>
  <r>
    <x v="1177"/>
    <s v="Susan Thomas"/>
    <n v="57"/>
    <x v="2"/>
    <x v="0"/>
    <s v="susanthomas@sample.org"/>
    <x v="0"/>
    <x v="7"/>
    <x v="3"/>
    <n v="3.6"/>
    <x v="0"/>
    <n v="83816"/>
    <n v="88673.90693877553"/>
    <s v="High Income"/>
    <x v="1024"/>
    <x v="8"/>
    <x v="565"/>
    <x v="3"/>
    <n v="90473.90693877553"/>
    <s v="Dallas"/>
    <s v="(585) 845-4835"/>
    <s v="4858 Pine Blvd"/>
  </r>
  <r>
    <x v="1178"/>
    <s v="Karen Wilson"/>
    <n v="46"/>
    <x v="1"/>
    <x v="3"/>
    <s v="Review Email"/>
    <x v="8"/>
    <x v="19"/>
    <x v="3"/>
    <n v="3.1"/>
    <x v="2"/>
    <n v="78935"/>
    <n v="61923.70204081633"/>
    <s v="Medium Income"/>
    <x v="1025"/>
    <x v="14"/>
    <x v="566"/>
    <x v="3"/>
    <n v="61973.70204081633"/>
    <s v="New York"/>
    <s v="(651) 315-4960"/>
    <s v="9777 Pine Ave, Apt 934"/>
  </r>
  <r>
    <x v="1179"/>
    <s v="John Williams"/>
    <n v="42"/>
    <x v="1"/>
    <x v="1"/>
    <s v="johnwilliams@example.com"/>
    <x v="4"/>
    <x v="12"/>
    <x v="2"/>
    <n v="4.3"/>
    <x v="1"/>
    <n v="69552"/>
    <n v="104980.93714285712"/>
    <s v="High Income"/>
    <x v="3"/>
    <x v="9"/>
    <x v="567"/>
    <x v="0"/>
    <n v="113430.93714285712"/>
    <s v="New York"/>
    <s v="(932) 386-9831"/>
    <s v="Adress not provided"/>
  </r>
  <r>
    <x v="1180"/>
    <s v="David Moore"/>
    <n v="24"/>
    <x v="0"/>
    <x v="2"/>
    <s v="davidmoore@test.com"/>
    <x v="7"/>
    <x v="15"/>
    <x v="2"/>
    <n v="2.8"/>
    <x v="3"/>
    <n v="83091"/>
    <n v="53178.239999999991"/>
    <s v="Medium Income"/>
    <x v="1026"/>
    <x v="2"/>
    <x v="2"/>
    <x v="2"/>
    <n v="53178.239999999991"/>
    <s v="Philadelphia"/>
    <s v="(375) 087-0078"/>
    <s v="3323 Oak Rd"/>
  </r>
  <r>
    <x v="1181"/>
    <s v="John Brown"/>
    <n v="31"/>
    <x v="1"/>
    <x v="0"/>
    <s v="johnbrown@sample.org"/>
    <x v="2"/>
    <x v="20"/>
    <x v="1"/>
    <n v="2.1"/>
    <x v="3"/>
    <n v="89522"/>
    <n v="32227.919999999998"/>
    <s v="Low Income"/>
    <x v="67"/>
    <x v="2"/>
    <x v="2"/>
    <x v="2"/>
    <n v="32227.919999999998"/>
    <s v="San Antonio"/>
    <s v="(769) 518-6091"/>
    <s v="3755 Maple Ln"/>
  </r>
  <r>
    <x v="1182"/>
    <s v="Jane Moore"/>
    <n v="53"/>
    <x v="1"/>
    <x v="3"/>
    <s v="janemoore@test.com"/>
    <x v="4"/>
    <x v="11"/>
    <x v="9"/>
    <n v="2.4"/>
    <x v="3"/>
    <n v="125741"/>
    <n v="59123.931428571435"/>
    <s v="Medium Income"/>
    <x v="1027"/>
    <x v="2"/>
    <x v="2"/>
    <x v="2"/>
    <n v="59123.931428571435"/>
    <s v="San Diego"/>
    <s v="(864) 410-5049"/>
    <s v="8106 Elm Ln"/>
  </r>
  <r>
    <x v="1183"/>
    <s v="Bob Johnson"/>
    <n v="20"/>
    <x v="0"/>
    <x v="0"/>
    <s v="bobjohnson@test.com"/>
    <x v="7"/>
    <x v="12"/>
    <x v="7"/>
    <n v="3.2"/>
    <x v="2"/>
    <n v="99998"/>
    <n v="83590.164897959199"/>
    <s v="High Income"/>
    <x v="1028"/>
    <x v="19"/>
    <x v="568"/>
    <x v="3"/>
    <n v="83790.164897959199"/>
    <s v="Dallas"/>
    <s v="(517) 108-0191"/>
    <s v="8728 Pine Ln"/>
  </r>
  <r>
    <x v="1184"/>
    <s v="Jane Brown"/>
    <n v="46"/>
    <x v="1"/>
    <x v="0"/>
    <s v="janebrown@test.com"/>
    <x v="6"/>
    <x v="17"/>
    <x v="0"/>
    <n v="4.9000000000000004"/>
    <x v="1"/>
    <n v="49946"/>
    <n v="97894.160000000018"/>
    <s v="High Income"/>
    <x v="1029"/>
    <x v="13"/>
    <x v="569"/>
    <x v="1"/>
    <n v="115944.16000000003"/>
    <s v="Chicago"/>
    <s v="(575) 251-8520"/>
    <s v="9435 Maple Dr"/>
  </r>
  <r>
    <x v="1185"/>
    <s v="David Wilson"/>
    <n v="24"/>
    <x v="0"/>
    <x v="1"/>
    <s v="davidwilson@example.com"/>
    <x v="4"/>
    <x v="5"/>
    <x v="0"/>
    <n v="4.3"/>
    <x v="1"/>
    <n v="132161"/>
    <n v="199482.19510204077"/>
    <s v="Very High Income"/>
    <x v="1030"/>
    <x v="9"/>
    <x v="570"/>
    <x v="0"/>
    <n v="207932.19510204077"/>
    <s v="San Jose"/>
    <s v="(206) 214-1761"/>
    <s v="5430 View St"/>
  </r>
  <r>
    <x v="1186"/>
    <s v="David Thomas"/>
    <n v="26"/>
    <x v="0"/>
    <x v="3"/>
    <s v="davidthomas@demo.net"/>
    <x v="2"/>
    <x v="15"/>
    <x v="7"/>
    <n v="4.0999999999999996"/>
    <x v="0"/>
    <n v="111465"/>
    <n v="152957.27755102035"/>
    <s v="Very High Income"/>
    <x v="81"/>
    <x v="0"/>
    <x v="571"/>
    <x v="0"/>
    <n v="159007.27755102035"/>
    <s v="Philadelphia"/>
    <s v="(815) 885-7751"/>
    <s v="8347 Oak Dr, Apt 85"/>
  </r>
  <r>
    <x v="1187"/>
    <s v="Jane Wilson"/>
    <n v="18"/>
    <x v="0"/>
    <x v="0"/>
    <s v="Review Email"/>
    <x v="1"/>
    <x v="19"/>
    <x v="4"/>
    <n v="3.6"/>
    <x v="0"/>
    <n v="80899"/>
    <n v="85587.840000000026"/>
    <s v="High Income"/>
    <x v="3"/>
    <x v="8"/>
    <x v="572"/>
    <x v="3"/>
    <n v="87387.840000000026"/>
    <s v="Dallas"/>
    <s v="(269) 640-9856"/>
    <s v="788 Elm Ln"/>
  </r>
  <r>
    <x v="1188"/>
    <s v="Karen Thomas"/>
    <n v="42"/>
    <x v="1"/>
    <x v="2"/>
    <s v="karenthomas@test.com"/>
    <x v="0"/>
    <x v="5"/>
    <x v="3"/>
    <n v="2.4"/>
    <x v="3"/>
    <n v="63093"/>
    <n v="29666.586122448982"/>
    <s v="Low Income"/>
    <x v="1031"/>
    <x v="2"/>
    <x v="2"/>
    <x v="2"/>
    <n v="29666.586122448982"/>
    <s v="San Jose"/>
    <s v="(302) 627-9870"/>
    <s v="61 Hill Ln, Apt 715"/>
  </r>
  <r>
    <x v="1189"/>
    <s v="James Davis"/>
    <n v="39"/>
    <x v="1"/>
    <x v="2"/>
    <s v="jamesdavis@test.com"/>
    <x v="2"/>
    <x v="9"/>
    <x v="4"/>
    <n v="3.2"/>
    <x v="2"/>
    <n v="9191"/>
    <n v="15000"/>
    <s v="Low Income"/>
    <x v="1032"/>
    <x v="19"/>
    <x v="573"/>
    <x v="3"/>
    <n v="15200"/>
    <s v="San Diego"/>
    <s v="(524) 733-2908"/>
    <s v="Adress not provided"/>
  </r>
  <r>
    <x v="1190"/>
    <s v="Sara Moore"/>
    <n v="65"/>
    <x v="2"/>
    <x v="2"/>
    <s v="saramoore@test.com"/>
    <x v="8"/>
    <x v="18"/>
    <x v="1"/>
    <n v="1.6"/>
    <x v="4"/>
    <n v="137352"/>
    <n v="28703.764897959187"/>
    <s v="Low Income"/>
    <x v="1033"/>
    <x v="2"/>
    <x v="2"/>
    <x v="2"/>
    <n v="28703.764897959187"/>
    <s v="Houston"/>
    <s v="(336) 430-2275"/>
    <s v="1992 View Blvd, Apt 353"/>
  </r>
  <r>
    <x v="1191"/>
    <s v="Maria Davis"/>
    <n v="50"/>
    <x v="1"/>
    <x v="3"/>
    <s v="Review Email"/>
    <x v="1"/>
    <x v="1"/>
    <x v="10"/>
    <n v="4.5"/>
    <x v="1"/>
    <n v="33633"/>
    <n v="55597.408163265318"/>
    <s v="Medium Income"/>
    <x v="1034"/>
    <x v="17"/>
    <x v="574"/>
    <x v="4"/>
    <n v="66847.408163265325"/>
    <s v="San Diego"/>
    <s v="Not Specified"/>
    <s v="5131 Oak Blvd, Apt 712"/>
  </r>
  <r>
    <x v="1192"/>
    <s v="Bob Miller"/>
    <n v="54"/>
    <x v="1"/>
    <x v="1"/>
    <s v="bobmiller@test.com"/>
    <x v="3"/>
    <x v="12"/>
    <x v="0"/>
    <n v="4.8"/>
    <x v="1"/>
    <n v="97447"/>
    <n v="183279.90857142859"/>
    <s v="Very High Income"/>
    <x v="1035"/>
    <x v="1"/>
    <x v="575"/>
    <x v="1"/>
    <n v="199479.90857142859"/>
    <s v="Phoenix"/>
    <s v="(844) 008-8004"/>
    <s v="981 Lake St"/>
  </r>
  <r>
    <x v="1193"/>
    <s v="Patricia Miller"/>
    <n v="41"/>
    <x v="1"/>
    <x v="0"/>
    <s v="patriciamiller@demo.net"/>
    <x v="7"/>
    <x v="6"/>
    <x v="8"/>
    <n v="2.7"/>
    <x v="3"/>
    <n v="59351"/>
    <n v="35319.901224489797"/>
    <s v="Low Income"/>
    <x v="1036"/>
    <x v="2"/>
    <x v="2"/>
    <x v="2"/>
    <n v="35319.901224489797"/>
    <s v="Philadelphia"/>
    <s v="(816) 107-9495"/>
    <s v="619 Oak Rd"/>
  </r>
  <r>
    <x v="1194"/>
    <s v="James Brown"/>
    <n v="49"/>
    <x v="1"/>
    <x v="3"/>
    <s v="Review Email"/>
    <x v="3"/>
    <x v="5"/>
    <x v="10"/>
    <n v="1.2"/>
    <x v="4"/>
    <n v="30333"/>
    <n v="15000"/>
    <s v="Low Income"/>
    <x v="1037"/>
    <x v="2"/>
    <x v="2"/>
    <x v="2"/>
    <n v="15000"/>
    <s v="San Jose"/>
    <s v="(210) 448-2943"/>
    <s v="6415 Elm St"/>
  </r>
  <r>
    <x v="1195"/>
    <s v="Jane Moore"/>
    <n v="37"/>
    <x v="1"/>
    <x v="0"/>
    <s v="janemoore@demo.net"/>
    <x v="3"/>
    <x v="3"/>
    <x v="4"/>
    <n v="3.2"/>
    <x v="2"/>
    <n v="68166"/>
    <n v="56981.211428571442"/>
    <s v="Medium Income"/>
    <x v="1038"/>
    <x v="19"/>
    <x v="576"/>
    <x v="3"/>
    <n v="57181.211428571442"/>
    <s v="New York"/>
    <s v="(310) 575-0419"/>
    <s v="745 View St, Apt 426"/>
  </r>
  <r>
    <x v="1196"/>
    <s v="Mike Miller"/>
    <n v="41"/>
    <x v="1"/>
    <x v="2"/>
    <s v="mikemiller@sample.org"/>
    <x v="1"/>
    <x v="2"/>
    <x v="3"/>
    <n v="2.6"/>
    <x v="3"/>
    <n v="62676"/>
    <n v="34586.919183673475"/>
    <s v="Low Income"/>
    <x v="1039"/>
    <x v="2"/>
    <x v="2"/>
    <x v="2"/>
    <n v="34586.919183673475"/>
    <s v="San Diego"/>
    <s v="(835) 976-8873"/>
    <s v="Adress not provided"/>
  </r>
  <r>
    <x v="1197"/>
    <s v="Mike Thomas"/>
    <n v="47"/>
    <x v="1"/>
    <x v="1"/>
    <s v="mikethomas@test.com"/>
    <x v="3"/>
    <x v="11"/>
    <x v="8"/>
    <n v="2.1"/>
    <x v="3"/>
    <n v="136104"/>
    <n v="48997.439999999995"/>
    <s v="Low Income"/>
    <x v="1040"/>
    <x v="2"/>
    <x v="2"/>
    <x v="2"/>
    <n v="48997.439999999995"/>
    <s v="Los Angeles"/>
    <s v="(228) 319-7385"/>
    <s v="3711 Lake Blvd"/>
  </r>
  <r>
    <x v="1198"/>
    <s v="Patricia Brown"/>
    <n v="42"/>
    <x v="1"/>
    <x v="1"/>
    <s v="patriciabrown@test.com"/>
    <x v="6"/>
    <x v="11"/>
    <x v="9"/>
    <n v="2.8"/>
    <x v="3"/>
    <n v="142460"/>
    <n v="91174.39999999998"/>
    <s v="High Income"/>
    <x v="1041"/>
    <x v="2"/>
    <x v="2"/>
    <x v="2"/>
    <n v="91174.39999999998"/>
    <s v="Houston"/>
    <s v="(266) 680-8146"/>
    <s v="8191 Cedar Blvd, Apt 624"/>
  </r>
  <r>
    <x v="1199"/>
    <s v="Alice Taylor"/>
    <n v="48"/>
    <x v="1"/>
    <x v="1"/>
    <s v="Review Email"/>
    <x v="8"/>
    <x v="17"/>
    <x v="0"/>
    <n v="3.3"/>
    <x v="2"/>
    <n v="47018"/>
    <n v="41798.042448979591"/>
    <s v="Low Income"/>
    <x v="1042"/>
    <x v="10"/>
    <x v="577"/>
    <x v="3"/>
    <n v="42248.042448979591"/>
    <s v="Dallas"/>
    <s v="(665) 989-3796"/>
    <s v="8564 Elm S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6B94A1-56AF-A74B-A605-0D6095A3AF0E}" name="Employee Count by Department"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0" rowHeaderCaption="Department">
  <location ref="B1:E12" firstHeaderRow="0" firstDataRow="1" firstDataCol="1"/>
  <pivotFields count="22">
    <pivotField dataField="1" showAll="0">
      <items count="1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t="default"/>
      </items>
    </pivotField>
    <pivotField showAll="0"/>
    <pivotField numFmtId="1" showAll="0"/>
    <pivotField showAll="0">
      <items count="4">
        <item x="1"/>
        <item x="0"/>
        <item x="2"/>
        <item t="default"/>
      </items>
    </pivotField>
    <pivotField showAll="0">
      <items count="5">
        <item x="2"/>
        <item x="0"/>
        <item x="1"/>
        <item x="3"/>
        <item t="default"/>
      </items>
    </pivotField>
    <pivotField showAll="0"/>
    <pivotField axis="axisRow" showAll="0">
      <items count="11">
        <item x="0"/>
        <item x="4"/>
        <item x="7"/>
        <item x="2"/>
        <item x="8"/>
        <item x="9"/>
        <item x="1"/>
        <item x="6"/>
        <item x="5"/>
        <item x="3"/>
        <item t="default"/>
      </items>
    </pivotField>
    <pivotField showAll="0">
      <items count="23">
        <item x="3"/>
        <item x="18"/>
        <item x="10"/>
        <item x="19"/>
        <item x="11"/>
        <item x="16"/>
        <item x="0"/>
        <item x="21"/>
        <item x="14"/>
        <item x="15"/>
        <item x="1"/>
        <item x="20"/>
        <item x="8"/>
        <item x="2"/>
        <item x="12"/>
        <item x="7"/>
        <item x="4"/>
        <item x="17"/>
        <item x="9"/>
        <item x="6"/>
        <item x="5"/>
        <item x="13"/>
        <item t="default"/>
      </items>
    </pivotField>
    <pivotField numFmtId="1" showAll="0">
      <items count="12">
        <item x="0"/>
        <item x="2"/>
        <item x="1"/>
        <item x="9"/>
        <item x="8"/>
        <item x="3"/>
        <item x="5"/>
        <item x="7"/>
        <item x="4"/>
        <item x="6"/>
        <item x="10"/>
        <item t="default"/>
      </items>
    </pivotField>
    <pivotField numFmtId="165" showAll="0"/>
    <pivotField showAll="0"/>
    <pivotField numFmtId="167" showAll="0"/>
    <pivotField dataField="1" numFmtId="167" showAll="0"/>
    <pivotField showAll="0"/>
    <pivotField showAll="0">
      <items count="1044">
        <item x="719"/>
        <item x="165"/>
        <item x="854"/>
        <item x="248"/>
        <item x="251"/>
        <item x="880"/>
        <item x="135"/>
        <item x="887"/>
        <item x="68"/>
        <item x="104"/>
        <item x="321"/>
        <item x="722"/>
        <item x="761"/>
        <item x="467"/>
        <item x="801"/>
        <item x="899"/>
        <item x="534"/>
        <item x="80"/>
        <item x="630"/>
        <item x="698"/>
        <item x="226"/>
        <item x="538"/>
        <item x="632"/>
        <item x="16"/>
        <item x="585"/>
        <item x="705"/>
        <item x="838"/>
        <item x="27"/>
        <item x="520"/>
        <item x="14"/>
        <item x="777"/>
        <item x="13"/>
        <item x="901"/>
        <item x="101"/>
        <item x="34"/>
        <item x="335"/>
        <item x="799"/>
        <item x="303"/>
        <item x="222"/>
        <item x="649"/>
        <item x="516"/>
        <item x="254"/>
        <item x="193"/>
        <item x="517"/>
        <item x="755"/>
        <item x="983"/>
        <item x="609"/>
        <item x="849"/>
        <item x="1"/>
        <item x="749"/>
        <item x="532"/>
        <item x="806"/>
        <item x="451"/>
        <item x="575"/>
        <item x="727"/>
        <item x="391"/>
        <item x="55"/>
        <item x="306"/>
        <item x="910"/>
        <item x="376"/>
        <item x="909"/>
        <item x="923"/>
        <item x="345"/>
        <item x="578"/>
        <item x="57"/>
        <item x="1022"/>
        <item x="793"/>
        <item x="262"/>
        <item x="728"/>
        <item x="372"/>
        <item x="337"/>
        <item x="716"/>
        <item x="844"/>
        <item x="653"/>
        <item x="949"/>
        <item x="779"/>
        <item x="189"/>
        <item x="332"/>
        <item x="786"/>
        <item x="298"/>
        <item x="821"/>
        <item x="333"/>
        <item x="1016"/>
        <item x="479"/>
        <item x="1012"/>
        <item x="243"/>
        <item x="522"/>
        <item x="497"/>
        <item x="384"/>
        <item x="981"/>
        <item x="732"/>
        <item x="171"/>
        <item x="984"/>
        <item x="172"/>
        <item x="133"/>
        <item x="937"/>
        <item x="316"/>
        <item x="914"/>
        <item x="898"/>
        <item x="385"/>
        <item x="400"/>
        <item x="506"/>
        <item x="127"/>
        <item x="709"/>
        <item x="312"/>
        <item x="378"/>
        <item x="205"/>
        <item x="839"/>
        <item x="576"/>
        <item x="974"/>
        <item x="766"/>
        <item x="650"/>
        <item x="813"/>
        <item x="2"/>
        <item x="275"/>
        <item x="985"/>
        <item x="430"/>
        <item x="452"/>
        <item x="458"/>
        <item x="448"/>
        <item x="814"/>
        <item x="304"/>
        <item x="53"/>
        <item x="988"/>
        <item x="438"/>
        <item x="148"/>
        <item x="997"/>
        <item x="756"/>
        <item x="958"/>
        <item x="596"/>
        <item x="199"/>
        <item x="614"/>
        <item x="511"/>
        <item x="590"/>
        <item x="885"/>
        <item x="669"/>
        <item x="496"/>
        <item x="834"/>
        <item x="143"/>
        <item x="989"/>
        <item x="841"/>
        <item x="201"/>
        <item x="508"/>
        <item x="685"/>
        <item x="493"/>
        <item x="1026"/>
        <item x="318"/>
        <item x="699"/>
        <item x="589"/>
        <item x="772"/>
        <item x="93"/>
        <item x="531"/>
        <item x="120"/>
        <item x="1033"/>
        <item x="852"/>
        <item x="768"/>
        <item x="954"/>
        <item x="218"/>
        <item x="45"/>
        <item x="723"/>
        <item x="334"/>
        <item x="440"/>
        <item x="800"/>
        <item x="871"/>
        <item x="216"/>
        <item x="932"/>
        <item x="405"/>
        <item x="543"/>
        <item x="65"/>
        <item x="474"/>
        <item x="661"/>
        <item x="54"/>
        <item x="757"/>
        <item x="271"/>
        <item x="571"/>
        <item x="408"/>
        <item x="390"/>
        <item x="950"/>
        <item x="202"/>
        <item x="90"/>
        <item x="443"/>
        <item x="20"/>
        <item x="21"/>
        <item x="468"/>
        <item x="213"/>
        <item x="710"/>
        <item x="1005"/>
        <item x="116"/>
        <item x="447"/>
        <item x="528"/>
        <item x="967"/>
        <item x="141"/>
        <item x="179"/>
        <item x="758"/>
        <item x="18"/>
        <item x="870"/>
        <item x="182"/>
        <item x="350"/>
        <item x="151"/>
        <item x="134"/>
        <item x="867"/>
        <item x="72"/>
        <item x="825"/>
        <item x="965"/>
        <item x="533"/>
        <item x="613"/>
        <item x="882"/>
        <item x="784"/>
        <item x="895"/>
        <item x="319"/>
        <item x="96"/>
        <item x="946"/>
        <item x="387"/>
        <item x="744"/>
        <item x="655"/>
        <item x="489"/>
        <item x="114"/>
        <item x="883"/>
        <item x="355"/>
        <item x="973"/>
        <item x="380"/>
        <item x="587"/>
        <item x="22"/>
        <item x="618"/>
        <item x="798"/>
        <item x="964"/>
        <item x="690"/>
        <item x="600"/>
        <item x="223"/>
        <item x="794"/>
        <item x="315"/>
        <item x="554"/>
        <item x="33"/>
        <item x="351"/>
        <item x="666"/>
        <item x="313"/>
        <item x="155"/>
        <item x="1024"/>
        <item x="567"/>
        <item x="915"/>
        <item x="111"/>
        <item x="583"/>
        <item x="188"/>
        <item x="418"/>
        <item x="856"/>
        <item x="865"/>
        <item x="1042"/>
        <item x="708"/>
        <item x="483"/>
        <item x="470"/>
        <item x="831"/>
        <item x="142"/>
        <item x="272"/>
        <item x="424"/>
        <item x="42"/>
        <item x="718"/>
        <item x="286"/>
        <item x="701"/>
        <item x="47"/>
        <item x="523"/>
        <item x="331"/>
        <item x="1027"/>
        <item x="488"/>
        <item x="927"/>
        <item x="670"/>
        <item x="308"/>
        <item x="968"/>
        <item x="197"/>
        <item x="789"/>
        <item x="473"/>
        <item x="369"/>
        <item x="51"/>
        <item x="881"/>
        <item x="129"/>
        <item x="648"/>
        <item x="645"/>
        <item x="296"/>
        <item x="1013"/>
        <item x="388"/>
        <item x="654"/>
        <item x="829"/>
        <item x="775"/>
        <item x="638"/>
        <item x="403"/>
        <item x="17"/>
        <item x="1029"/>
        <item x="83"/>
        <item x="285"/>
        <item x="48"/>
        <item x="327"/>
        <item x="365"/>
        <item x="745"/>
        <item x="503"/>
        <item x="936"/>
        <item x="565"/>
        <item x="233"/>
        <item x="809"/>
        <item x="633"/>
        <item x="911"/>
        <item x="406"/>
        <item x="790"/>
        <item x="342"/>
        <item x="305"/>
        <item x="610"/>
        <item x="629"/>
        <item x="941"/>
        <item x="125"/>
        <item x="890"/>
        <item x="238"/>
        <item x="383"/>
        <item x="1028"/>
        <item x="896"/>
        <item x="746"/>
        <item x="234"/>
        <item x="955"/>
        <item x="966"/>
        <item x="494"/>
        <item x="1034"/>
        <item x="88"/>
        <item x="938"/>
        <item x="210"/>
        <item x="584"/>
        <item x="763"/>
        <item x="28"/>
        <item x="773"/>
        <item x="481"/>
        <item x="393"/>
        <item x="128"/>
        <item x="562"/>
        <item x="398"/>
        <item x="750"/>
        <item x="1032"/>
        <item x="833"/>
        <item x="919"/>
        <item x="947"/>
        <item x="61"/>
        <item x="616"/>
        <item x="780"/>
        <item x="31"/>
        <item x="634"/>
        <item x="592"/>
        <item x="252"/>
        <item x="190"/>
        <item x="191"/>
        <item x="49"/>
        <item x="944"/>
        <item x="227"/>
        <item x="119"/>
        <item x="70"/>
        <item x="529"/>
        <item x="267"/>
        <item x="860"/>
        <item x="237"/>
        <item x="733"/>
        <item x="642"/>
        <item x="987"/>
        <item x="678"/>
        <item x="663"/>
        <item x="818"/>
        <item x="582"/>
        <item x="1015"/>
        <item x="963"/>
        <item x="700"/>
        <item x="413"/>
        <item x="273"/>
        <item x="423"/>
        <item x="245"/>
        <item x="401"/>
        <item x="426"/>
        <item x="112"/>
        <item x="486"/>
        <item x="558"/>
        <item x="505"/>
        <item x="168"/>
        <item x="868"/>
        <item x="857"/>
        <item x="598"/>
        <item x="599"/>
        <item x="924"/>
        <item x="604"/>
        <item x="878"/>
        <item x="459"/>
        <item x="367"/>
        <item x="449"/>
        <item x="597"/>
        <item x="707"/>
        <item x="123"/>
        <item x="781"/>
        <item x="289"/>
        <item x="329"/>
        <item x="959"/>
        <item x="715"/>
        <item x="439"/>
        <item x="747"/>
        <item x="564"/>
        <item x="693"/>
        <item x="257"/>
        <item x="921"/>
        <item x="803"/>
        <item x="515"/>
        <item x="97"/>
        <item x="427"/>
        <item x="99"/>
        <item x="92"/>
        <item x="546"/>
        <item x="71"/>
        <item x="302"/>
        <item x="360"/>
        <item x="908"/>
        <item x="144"/>
        <item x="1004"/>
        <item x="450"/>
        <item x="828"/>
        <item x="280"/>
        <item x="816"/>
        <item x="64"/>
        <item x="588"/>
        <item x="484"/>
        <item x="601"/>
        <item x="725"/>
        <item x="180"/>
        <item x="5"/>
        <item x="972"/>
        <item x="52"/>
        <item x="1038"/>
        <item x="660"/>
        <item x="850"/>
        <item x="644"/>
        <item x="295"/>
        <item x="105"/>
        <item x="703"/>
        <item x="953"/>
        <item x="691"/>
        <item x="138"/>
        <item x="807"/>
        <item x="568"/>
        <item x="782"/>
        <item x="662"/>
        <item x="311"/>
        <item x="185"/>
        <item x="354"/>
        <item x="810"/>
        <item x="183"/>
        <item x="980"/>
        <item x="344"/>
        <item x="521"/>
        <item x="804"/>
        <item x="682"/>
        <item x="826"/>
        <item x="1018"/>
        <item x="811"/>
        <item x="922"/>
        <item x="771"/>
        <item x="178"/>
        <item x="602"/>
        <item x="736"/>
        <item x="536"/>
        <item x="518"/>
        <item x="652"/>
        <item x="1010"/>
        <item x="891"/>
        <item x="720"/>
        <item x="1001"/>
        <item x="874"/>
        <item x="244"/>
        <item x="164"/>
        <item x="98"/>
        <item x="1003"/>
        <item x="353"/>
        <item x="855"/>
        <item x="317"/>
        <item x="1040"/>
        <item x="363"/>
        <item x="738"/>
        <item x="340"/>
        <item x="221"/>
        <item x="563"/>
        <item x="63"/>
        <item x="43"/>
        <item x="525"/>
        <item x="976"/>
        <item x="737"/>
        <item x="410"/>
        <item x="421"/>
        <item x="204"/>
        <item x="752"/>
        <item x="615"/>
        <item x="951"/>
        <item x="374"/>
        <item x="229"/>
        <item x="79"/>
        <item x="622"/>
        <item x="853"/>
        <item x="1007"/>
        <item x="514"/>
        <item x="1014"/>
        <item x="432"/>
        <item x="357"/>
        <item x="530"/>
        <item x="724"/>
        <item x="673"/>
        <item x="952"/>
        <item x="994"/>
        <item x="425"/>
        <item x="247"/>
        <item x="299"/>
        <item x="95"/>
        <item x="819"/>
        <item x="902"/>
        <item x="208"/>
        <item x="460"/>
        <item x="623"/>
        <item x="913"/>
        <item x="282"/>
        <item x="606"/>
        <item x="586"/>
        <item x="320"/>
        <item x="0"/>
        <item x="359"/>
        <item x="651"/>
        <item x="977"/>
        <item x="646"/>
        <item x="637"/>
        <item x="456"/>
        <item x="146"/>
        <item x="294"/>
        <item x="903"/>
        <item x="545"/>
        <item x="815"/>
        <item x="377"/>
        <item x="370"/>
        <item x="382"/>
        <item x="945"/>
        <item x="442"/>
        <item x="217"/>
        <item x="36"/>
        <item x="817"/>
        <item x="547"/>
        <item x="1025"/>
        <item x="664"/>
        <item x="495"/>
        <item x="368"/>
        <item x="785"/>
        <item x="341"/>
        <item x="336"/>
        <item x="115"/>
        <item x="621"/>
        <item x="607"/>
        <item x="225"/>
        <item x="397"/>
        <item x="897"/>
        <item x="348"/>
        <item x="153"/>
        <item x="626"/>
        <item x="26"/>
        <item x="519"/>
        <item x="152"/>
        <item x="300"/>
        <item x="102"/>
        <item x="679"/>
        <item x="926"/>
        <item x="154"/>
        <item x="866"/>
        <item x="177"/>
        <item x="672"/>
        <item x="906"/>
        <item x="455"/>
        <item x="10"/>
        <item x="137"/>
        <item x="37"/>
        <item x="553"/>
        <item x="373"/>
        <item x="81"/>
        <item x="783"/>
        <item x="1035"/>
        <item x="402"/>
        <item x="412"/>
        <item x="717"/>
        <item x="307"/>
        <item x="485"/>
        <item x="76"/>
        <item x="50"/>
        <item x="608"/>
        <item x="876"/>
        <item x="539"/>
        <item x="552"/>
        <item x="593"/>
        <item x="957"/>
        <item x="195"/>
        <item x="292"/>
        <item x="975"/>
        <item x="86"/>
        <item x="551"/>
        <item x="242"/>
        <item x="665"/>
        <item x="416"/>
        <item x="478"/>
        <item x="260"/>
        <item x="702"/>
        <item x="206"/>
        <item x="362"/>
        <item x="11"/>
        <item x="466"/>
        <item x="170"/>
        <item x="971"/>
        <item x="1023"/>
        <item x="548"/>
        <item x="993"/>
        <item x="212"/>
        <item x="100"/>
        <item x="935"/>
        <item x="445"/>
        <item x="556"/>
        <item x="265"/>
        <item x="961"/>
        <item x="288"/>
        <item x="118"/>
        <item x="573"/>
        <item x="399"/>
        <item x="454"/>
        <item x="721"/>
        <item x="356"/>
        <item x="471"/>
        <item x="361"/>
        <item x="215"/>
        <item x="162"/>
        <item x="409"/>
        <item x="121"/>
        <item x="293"/>
        <item x="776"/>
        <item x="541"/>
        <item x="4"/>
        <item x="502"/>
        <item x="279"/>
        <item x="396"/>
        <item x="32"/>
        <item x="861"/>
        <item x="688"/>
        <item x="631"/>
        <item x="904"/>
        <item x="12"/>
        <item x="998"/>
        <item x="1000"/>
        <item x="696"/>
        <item x="326"/>
        <item x="1039"/>
        <item x="150"/>
        <item x="464"/>
        <item x="864"/>
        <item x="39"/>
        <item x="962"/>
        <item x="263"/>
        <item x="145"/>
        <item x="1006"/>
        <item x="1037"/>
        <item x="734"/>
        <item x="939"/>
        <item x="6"/>
        <item x="603"/>
        <item x="978"/>
        <item x="510"/>
        <item x="1030"/>
        <item x="209"/>
        <item x="930"/>
        <item x="429"/>
        <item x="509"/>
        <item x="640"/>
        <item x="253"/>
        <item x="960"/>
        <item x="156"/>
        <item x="457"/>
        <item x="256"/>
        <item x="437"/>
        <item x="414"/>
        <item x="60"/>
        <item x="291"/>
        <item x="277"/>
        <item x="706"/>
        <item x="692"/>
        <item x="131"/>
        <item x="848"/>
        <item x="566"/>
        <item x="680"/>
        <item x="480"/>
        <item x="15"/>
        <item x="38"/>
        <item x="595"/>
        <item x="270"/>
        <item x="764"/>
        <item x="933"/>
        <item x="729"/>
        <item x="433"/>
        <item x="434"/>
        <item x="863"/>
        <item x="203"/>
        <item x="187"/>
        <item x="711"/>
        <item x="918"/>
        <item x="1009"/>
        <item x="259"/>
        <item x="381"/>
        <item x="956"/>
        <item x="250"/>
        <item x="802"/>
        <item x="636"/>
        <item x="581"/>
        <item x="166"/>
        <item x="25"/>
        <item x="89"/>
        <item x="792"/>
        <item x="753"/>
        <item x="916"/>
        <item x="35"/>
        <item x="675"/>
        <item x="920"/>
        <item x="59"/>
        <item x="482"/>
        <item x="107"/>
        <item x="501"/>
        <item x="477"/>
        <item x="113"/>
        <item x="774"/>
        <item x="465"/>
        <item x="431"/>
        <item x="657"/>
        <item x="310"/>
        <item x="29"/>
        <item x="24"/>
        <item x="969"/>
        <item x="735"/>
        <item x="625"/>
        <item x="847"/>
        <item x="742"/>
        <item x="674"/>
        <item x="196"/>
        <item x="788"/>
        <item x="122"/>
        <item x="759"/>
        <item x="110"/>
        <item x="840"/>
        <item x="82"/>
        <item x="619"/>
        <item x="940"/>
        <item x="580"/>
        <item x="411"/>
        <item x="827"/>
        <item x="349"/>
        <item x="200"/>
        <item x="419"/>
        <item x="347"/>
        <item x="30"/>
        <item x="231"/>
        <item x="612"/>
        <item x="778"/>
        <item x="812"/>
        <item x="846"/>
        <item x="805"/>
        <item x="996"/>
        <item x="714"/>
        <item x="659"/>
        <item x="230"/>
        <item x="1002"/>
        <item x="324"/>
        <item x="444"/>
        <item x="453"/>
        <item x="160"/>
        <item x="676"/>
        <item x="44"/>
        <item x="579"/>
        <item x="346"/>
        <item x="1036"/>
        <item x="9"/>
        <item x="78"/>
        <item x="117"/>
        <item x="219"/>
        <item x="246"/>
        <item x="69"/>
        <item x="748"/>
        <item x="628"/>
        <item x="658"/>
        <item x="167"/>
        <item x="635"/>
        <item x="754"/>
        <item x="791"/>
        <item x="492"/>
        <item x="704"/>
        <item x="224"/>
        <item x="490"/>
        <item x="875"/>
        <item x="837"/>
        <item x="436"/>
        <item x="198"/>
        <item x="893"/>
        <item x="255"/>
        <item x="108"/>
        <item x="236"/>
        <item x="836"/>
        <item x="147"/>
        <item x="697"/>
        <item x="283"/>
        <item x="872"/>
        <item x="570"/>
        <item x="1020"/>
        <item x="174"/>
        <item x="647"/>
        <item x="94"/>
        <item x="884"/>
        <item x="1019"/>
        <item x="158"/>
        <item x="739"/>
        <item x="683"/>
        <item x="239"/>
        <item x="309"/>
        <item x="808"/>
        <item x="942"/>
        <item x="339"/>
        <item x="504"/>
        <item x="822"/>
        <item x="278"/>
        <item x="624"/>
        <item x="441"/>
        <item x="643"/>
        <item x="550"/>
        <item x="982"/>
        <item x="591"/>
        <item x="694"/>
        <item x="577"/>
        <item x="770"/>
        <item x="1031"/>
        <item x="126"/>
        <item x="986"/>
        <item x="469"/>
        <item x="40"/>
        <item x="862"/>
        <item x="743"/>
        <item x="499"/>
        <item x="392"/>
        <item x="948"/>
        <item x="851"/>
        <item x="91"/>
        <item x="557"/>
        <item x="132"/>
        <item x="667"/>
        <item x="161"/>
        <item x="364"/>
        <item x="535"/>
        <item x="323"/>
        <item x="765"/>
        <item x="163"/>
        <item x="428"/>
        <item x="740"/>
        <item x="888"/>
        <item x="487"/>
        <item x="136"/>
        <item x="181"/>
        <item x="730"/>
        <item x="62"/>
        <item x="169"/>
        <item x="58"/>
        <item x="301"/>
        <item x="845"/>
        <item x="731"/>
        <item x="842"/>
        <item x="269"/>
        <item x="605"/>
        <item x="19"/>
        <item x="395"/>
        <item x="656"/>
        <item x="84"/>
        <item x="211"/>
        <item x="149"/>
        <item x="641"/>
        <item x="175"/>
        <item x="540"/>
        <item x="681"/>
        <item x="512"/>
        <item x="274"/>
        <item x="124"/>
        <item x="907"/>
        <item x="281"/>
        <item x="990"/>
        <item x="620"/>
        <item x="366"/>
        <item x="322"/>
        <item x="276"/>
        <item x="970"/>
        <item x="77"/>
        <item x="258"/>
        <item x="261"/>
        <item x="795"/>
        <item x="544"/>
        <item x="912"/>
        <item x="66"/>
        <item x="762"/>
        <item x="328"/>
        <item x="46"/>
        <item x="572"/>
        <item x="787"/>
        <item x="796"/>
        <item x="886"/>
        <item x="526"/>
        <item x="56"/>
        <item x="8"/>
        <item x="415"/>
        <item x="686"/>
        <item x="928"/>
        <item x="797"/>
        <item x="712"/>
        <item x="446"/>
        <item x="820"/>
        <item x="917"/>
        <item x="549"/>
        <item x="574"/>
        <item x="611"/>
        <item x="130"/>
        <item x="905"/>
        <item x="843"/>
        <item x="617"/>
        <item x="537"/>
        <item x="264"/>
        <item x="925"/>
        <item x="394"/>
        <item x="824"/>
        <item x="627"/>
        <item x="75"/>
        <item x="268"/>
        <item x="830"/>
        <item x="214"/>
        <item x="671"/>
        <item x="352"/>
        <item x="207"/>
        <item x="109"/>
        <item x="106"/>
        <item x="1017"/>
        <item x="684"/>
        <item x="873"/>
        <item x="929"/>
        <item x="389"/>
        <item x="931"/>
        <item x="767"/>
        <item x="417"/>
        <item x="371"/>
        <item x="1021"/>
        <item x="889"/>
        <item x="498"/>
        <item x="877"/>
        <item x="999"/>
        <item x="266"/>
        <item x="241"/>
        <item x="713"/>
        <item x="41"/>
        <item x="751"/>
        <item x="157"/>
        <item x="314"/>
        <item x="173"/>
        <item x="513"/>
        <item x="741"/>
        <item x="67"/>
        <item x="74"/>
        <item x="235"/>
        <item x="249"/>
        <item x="726"/>
        <item x="1011"/>
        <item x="404"/>
        <item x="103"/>
        <item x="832"/>
        <item x="943"/>
        <item x="639"/>
        <item x="420"/>
        <item x="668"/>
        <item x="527"/>
        <item x="85"/>
        <item x="240"/>
        <item x="476"/>
        <item x="379"/>
        <item x="1041"/>
        <item x="284"/>
        <item x="343"/>
        <item x="500"/>
        <item x="934"/>
        <item x="375"/>
        <item x="330"/>
        <item x="338"/>
        <item x="823"/>
        <item x="687"/>
        <item x="979"/>
        <item x="769"/>
        <item x="194"/>
        <item x="176"/>
        <item x="23"/>
        <item x="7"/>
        <item x="894"/>
        <item x="542"/>
        <item x="159"/>
        <item x="463"/>
        <item x="677"/>
        <item x="140"/>
        <item x="475"/>
        <item x="386"/>
        <item x="892"/>
        <item x="900"/>
        <item x="186"/>
        <item x="594"/>
        <item x="139"/>
        <item x="73"/>
        <item x="561"/>
        <item x="507"/>
        <item x="287"/>
        <item x="87"/>
        <item x="358"/>
        <item x="559"/>
        <item x="462"/>
        <item x="422"/>
        <item x="569"/>
        <item x="524"/>
        <item x="290"/>
        <item x="992"/>
        <item x="491"/>
        <item x="995"/>
        <item x="858"/>
        <item x="220"/>
        <item x="869"/>
        <item x="555"/>
        <item x="461"/>
        <item x="879"/>
        <item x="760"/>
        <item x="835"/>
        <item x="232"/>
        <item x="991"/>
        <item x="184"/>
        <item x="435"/>
        <item x="192"/>
        <item x="695"/>
        <item x="560"/>
        <item x="325"/>
        <item x="407"/>
        <item x="1008"/>
        <item x="859"/>
        <item x="689"/>
        <item x="228"/>
        <item x="297"/>
        <item x="472"/>
        <item x="3"/>
        <item t="default"/>
      </items>
    </pivotField>
    <pivotField dataField="1" showAll="0">
      <items count="25">
        <item x="2"/>
        <item x="21"/>
        <item x="14"/>
        <item x="22"/>
        <item x="19"/>
        <item x="23"/>
        <item x="10"/>
        <item x="16"/>
        <item x="5"/>
        <item x="8"/>
        <item x="18"/>
        <item x="4"/>
        <item x="15"/>
        <item x="20"/>
        <item x="0"/>
        <item x="3"/>
        <item x="9"/>
        <item x="12"/>
        <item x="17"/>
        <item x="6"/>
        <item x="7"/>
        <item x="1"/>
        <item x="13"/>
        <item x="11"/>
        <item t="default"/>
      </items>
    </pivotField>
    <pivotField showAll="0">
      <items count="579">
        <item x="2"/>
        <item x="300"/>
        <item x="430"/>
        <item x="476"/>
        <item x="128"/>
        <item x="171"/>
        <item x="533"/>
        <item x="352"/>
        <item x="57"/>
        <item x="213"/>
        <item x="291"/>
        <item x="274"/>
        <item x="389"/>
        <item x="445"/>
        <item x="518"/>
        <item x="402"/>
        <item x="453"/>
        <item x="289"/>
        <item x="514"/>
        <item x="475"/>
        <item x="251"/>
        <item x="157"/>
        <item x="153"/>
        <item x="369"/>
        <item x="431"/>
        <item x="354"/>
        <item x="485"/>
        <item x="197"/>
        <item x="134"/>
        <item x="456"/>
        <item x="253"/>
        <item x="185"/>
        <item x="423"/>
        <item x="226"/>
        <item x="380"/>
        <item x="225"/>
        <item x="566"/>
        <item x="298"/>
        <item x="258"/>
        <item x="88"/>
        <item x="223"/>
        <item x="187"/>
        <item x="333"/>
        <item x="219"/>
        <item x="345"/>
        <item x="449"/>
        <item x="222"/>
        <item x="23"/>
        <item x="405"/>
        <item x="272"/>
        <item x="250"/>
        <item x="508"/>
        <item x="246"/>
        <item x="511"/>
        <item x="228"/>
        <item x="189"/>
        <item x="332"/>
        <item x="383"/>
        <item x="378"/>
        <item x="379"/>
        <item x="464"/>
        <item x="284"/>
        <item x="235"/>
        <item x="200"/>
        <item x="154"/>
        <item x="540"/>
        <item x="531"/>
        <item x="556"/>
        <item x="285"/>
        <item x="304"/>
        <item x="111"/>
        <item x="263"/>
        <item x="568"/>
        <item x="310"/>
        <item x="309"/>
        <item x="561"/>
        <item x="109"/>
        <item x="459"/>
        <item x="543"/>
        <item x="151"/>
        <item x="559"/>
        <item x="141"/>
        <item x="108"/>
        <item x="576"/>
        <item x="71"/>
        <item x="367"/>
        <item x="286"/>
        <item x="451"/>
        <item x="74"/>
        <item x="432"/>
        <item x="255"/>
        <item x="147"/>
        <item x="25"/>
        <item x="470"/>
        <item x="54"/>
        <item x="150"/>
        <item x="409"/>
        <item x="112"/>
        <item x="66"/>
        <item x="191"/>
        <item x="338"/>
        <item x="181"/>
        <item x="12"/>
        <item x="366"/>
        <item x="541"/>
        <item x="410"/>
        <item x="227"/>
        <item x="320"/>
        <item x="443"/>
        <item x="75"/>
        <item x="137"/>
        <item x="361"/>
        <item x="506"/>
        <item x="448"/>
        <item x="117"/>
        <item x="357"/>
        <item x="522"/>
        <item x="324"/>
        <item x="395"/>
        <item x="276"/>
        <item x="78"/>
        <item x="168"/>
        <item x="81"/>
        <item x="563"/>
        <item x="127"/>
        <item x="11"/>
        <item x="499"/>
        <item x="387"/>
        <item x="138"/>
        <item x="280"/>
        <item x="65"/>
        <item x="148"/>
        <item x="482"/>
        <item x="452"/>
        <item x="339"/>
        <item x="170"/>
        <item x="232"/>
        <item x="172"/>
        <item x="429"/>
        <item x="175"/>
        <item x="552"/>
        <item x="450"/>
        <item x="215"/>
        <item x="56"/>
        <item x="577"/>
        <item x="465"/>
        <item x="106"/>
        <item x="426"/>
        <item x="5"/>
        <item x="49"/>
        <item x="525"/>
        <item x="243"/>
        <item x="420"/>
        <item x="487"/>
        <item x="173"/>
        <item x="50"/>
        <item x="336"/>
        <item x="214"/>
        <item x="209"/>
        <item x="307"/>
        <item x="573"/>
        <item x="283"/>
        <item x="507"/>
        <item x="32"/>
        <item x="517"/>
        <item x="463"/>
        <item x="113"/>
        <item x="39"/>
        <item x="101"/>
        <item x="52"/>
        <item x="365"/>
        <item x="330"/>
        <item x="256"/>
        <item x="27"/>
        <item x="359"/>
        <item x="178"/>
        <item x="288"/>
        <item x="125"/>
        <item x="564"/>
        <item x="123"/>
        <item x="526"/>
        <item x="396"/>
        <item x="201"/>
        <item x="397"/>
        <item x="290"/>
        <item x="165"/>
        <item x="84"/>
        <item x="565"/>
        <item x="555"/>
        <item x="488"/>
        <item x="572"/>
        <item x="335"/>
        <item x="545"/>
        <item x="33"/>
        <item x="63"/>
        <item x="542"/>
        <item x="202"/>
        <item x="501"/>
        <item x="301"/>
        <item x="38"/>
        <item x="142"/>
        <item x="139"/>
        <item x="523"/>
        <item x="44"/>
        <item x="203"/>
        <item x="316"/>
        <item x="47"/>
        <item x="462"/>
        <item x="159"/>
        <item x="58"/>
        <item x="163"/>
        <item x="46"/>
        <item x="278"/>
        <item x="439"/>
        <item x="363"/>
        <item x="164"/>
        <item x="418"/>
        <item x="349"/>
        <item x="546"/>
        <item x="406"/>
        <item x="351"/>
        <item x="371"/>
        <item x="386"/>
        <item x="505"/>
        <item x="494"/>
        <item x="534"/>
        <item x="408"/>
        <item x="158"/>
        <item x="334"/>
        <item x="179"/>
        <item x="30"/>
        <item x="51"/>
        <item x="385"/>
        <item x="176"/>
        <item x="99"/>
        <item x="115"/>
        <item x="375"/>
        <item x="264"/>
        <item x="440"/>
        <item x="122"/>
        <item x="295"/>
        <item x="550"/>
        <item x="240"/>
        <item x="558"/>
        <item x="218"/>
        <item x="376"/>
        <item x="306"/>
        <item x="331"/>
        <item x="509"/>
        <item x="297"/>
        <item x="303"/>
        <item x="89"/>
        <item x="313"/>
        <item x="177"/>
        <item x="97"/>
        <item x="553"/>
        <item x="229"/>
        <item x="68"/>
        <item x="481"/>
        <item x="210"/>
        <item x="444"/>
        <item x="435"/>
        <item x="268"/>
        <item x="18"/>
        <item x="571"/>
        <item x="55"/>
        <item x="329"/>
        <item x="327"/>
        <item x="528"/>
        <item x="362"/>
        <item x="86"/>
        <item x="160"/>
        <item x="207"/>
        <item x="70"/>
        <item x="83"/>
        <item x="374"/>
        <item x="469"/>
        <item x="275"/>
        <item x="419"/>
        <item x="557"/>
        <item x="570"/>
        <item x="119"/>
        <item x="73"/>
        <item x="230"/>
        <item x="149"/>
        <item x="152"/>
        <item x="471"/>
        <item x="392"/>
        <item x="328"/>
        <item x="43"/>
        <item x="384"/>
        <item x="77"/>
        <item x="129"/>
        <item x="29"/>
        <item x="62"/>
        <item x="105"/>
        <item x="60"/>
        <item x="348"/>
        <item x="281"/>
        <item x="436"/>
        <item x="537"/>
        <item x="535"/>
        <item x="425"/>
        <item x="180"/>
        <item x="205"/>
        <item x="390"/>
        <item x="93"/>
        <item x="110"/>
        <item x="114"/>
        <item x="358"/>
        <item x="373"/>
        <item x="312"/>
        <item x="196"/>
        <item x="391"/>
        <item x="186"/>
        <item x="237"/>
        <item x="208"/>
        <item x="45"/>
        <item x="353"/>
        <item x="21"/>
        <item x="319"/>
        <item x="521"/>
        <item x="98"/>
        <item x="10"/>
        <item x="85"/>
        <item x="261"/>
        <item x="404"/>
        <item x="216"/>
        <item x="116"/>
        <item x="479"/>
        <item x="381"/>
        <item x="79"/>
        <item x="457"/>
        <item x="498"/>
        <item x="183"/>
        <item x="124"/>
        <item x="458"/>
        <item x="496"/>
        <item x="293"/>
        <item x="495"/>
        <item x="308"/>
        <item x="4"/>
        <item x="512"/>
        <item x="121"/>
        <item x="442"/>
        <item x="417"/>
        <item x="247"/>
        <item x="22"/>
        <item x="427"/>
        <item x="3"/>
        <item x="133"/>
        <item x="532"/>
        <item x="347"/>
        <item x="262"/>
        <item x="166"/>
        <item x="220"/>
        <item x="271"/>
        <item x="103"/>
        <item x="446"/>
        <item x="231"/>
        <item x="364"/>
        <item x="234"/>
        <item x="132"/>
        <item x="277"/>
        <item x="36"/>
        <item x="318"/>
        <item x="41"/>
        <item x="144"/>
        <item x="64"/>
        <item x="510"/>
        <item x="252"/>
        <item x="217"/>
        <item x="455"/>
        <item x="80"/>
        <item x="294"/>
        <item x="236"/>
        <item x="388"/>
        <item x="412"/>
        <item x="472"/>
        <item x="350"/>
        <item x="212"/>
        <item x="31"/>
        <item x="305"/>
        <item x="292"/>
        <item x="398"/>
        <item x="315"/>
        <item x="399"/>
        <item x="368"/>
        <item x="321"/>
        <item x="478"/>
        <item x="322"/>
        <item x="69"/>
        <item x="91"/>
        <item x="529"/>
        <item x="211"/>
        <item x="421"/>
        <item x="486"/>
        <item x="265"/>
        <item x="516"/>
        <item x="266"/>
        <item x="500"/>
        <item x="76"/>
        <item x="567"/>
        <item x="372"/>
        <item x="343"/>
        <item x="35"/>
        <item x="270"/>
        <item x="28"/>
        <item x="441"/>
        <item x="519"/>
        <item x="6"/>
        <item x="515"/>
        <item x="254"/>
        <item x="104"/>
        <item x="460"/>
        <item x="174"/>
        <item x="337"/>
        <item x="249"/>
        <item x="400"/>
        <item x="489"/>
        <item x="477"/>
        <item x="143"/>
        <item x="161"/>
        <item x="146"/>
        <item x="221"/>
        <item x="575"/>
        <item x="96"/>
        <item x="483"/>
        <item x="382"/>
        <item x="82"/>
        <item x="491"/>
        <item x="245"/>
        <item x="473"/>
        <item x="198"/>
        <item x="325"/>
        <item x="468"/>
        <item x="16"/>
        <item x="355"/>
        <item x="428"/>
        <item x="204"/>
        <item x="224"/>
        <item x="438"/>
        <item x="0"/>
        <item x="145"/>
        <item x="188"/>
        <item x="9"/>
        <item x="520"/>
        <item x="340"/>
        <item x="238"/>
        <item x="195"/>
        <item x="504"/>
        <item x="314"/>
        <item x="548"/>
        <item x="48"/>
        <item x="40"/>
        <item x="199"/>
        <item x="415"/>
        <item x="484"/>
        <item x="241"/>
        <item x="360"/>
        <item x="136"/>
        <item x="242"/>
        <item x="15"/>
        <item x="194"/>
        <item x="562"/>
        <item x="130"/>
        <item x="513"/>
        <item x="267"/>
        <item x="94"/>
        <item x="323"/>
        <item x="37"/>
        <item x="302"/>
        <item x="61"/>
        <item x="24"/>
        <item x="248"/>
        <item x="102"/>
        <item x="92"/>
        <item x="120"/>
        <item x="527"/>
        <item x="156"/>
        <item x="8"/>
        <item x="538"/>
        <item x="497"/>
        <item x="370"/>
        <item x="162"/>
        <item x="155"/>
        <item x="467"/>
        <item x="233"/>
        <item x="394"/>
        <item x="259"/>
        <item x="317"/>
        <item x="416"/>
        <item x="524"/>
        <item x="530"/>
        <item x="344"/>
        <item x="190"/>
        <item x="560"/>
        <item x="67"/>
        <item x="544"/>
        <item x="401"/>
        <item x="14"/>
        <item x="466"/>
        <item x="87"/>
        <item x="492"/>
        <item x="422"/>
        <item x="434"/>
        <item x="269"/>
        <item x="244"/>
        <item x="490"/>
        <item x="346"/>
        <item x="100"/>
        <item x="26"/>
        <item x="407"/>
        <item x="311"/>
        <item x="140"/>
        <item x="433"/>
        <item x="356"/>
        <item x="287"/>
        <item x="1"/>
        <item x="20"/>
        <item x="167"/>
        <item x="131"/>
        <item x="182"/>
        <item x="403"/>
        <item x="7"/>
        <item x="377"/>
        <item x="502"/>
        <item x="461"/>
        <item x="474"/>
        <item x="239"/>
        <item x="393"/>
        <item x="206"/>
        <item x="257"/>
        <item x="547"/>
        <item x="184"/>
        <item x="413"/>
        <item x="118"/>
        <item x="503"/>
        <item x="493"/>
        <item x="90"/>
        <item x="424"/>
        <item x="414"/>
        <item x="13"/>
        <item x="447"/>
        <item x="260"/>
        <item x="411"/>
        <item x="34"/>
        <item x="19"/>
        <item x="454"/>
        <item x="341"/>
        <item x="539"/>
        <item x="536"/>
        <item x="17"/>
        <item x="437"/>
        <item x="95"/>
        <item x="569"/>
        <item x="107"/>
        <item x="480"/>
        <item x="126"/>
        <item x="554"/>
        <item x="279"/>
        <item x="192"/>
        <item x="193"/>
        <item x="282"/>
        <item x="299"/>
        <item x="135"/>
        <item x="53"/>
        <item x="273"/>
        <item x="296"/>
        <item x="342"/>
        <item x="549"/>
        <item x="574"/>
        <item x="72"/>
        <item x="169"/>
        <item x="326"/>
        <item x="59"/>
        <item x="42"/>
        <item x="551"/>
        <item t="default"/>
      </items>
    </pivotField>
    <pivotField showAll="0">
      <items count="6">
        <item x="0"/>
        <item x="4"/>
        <item x="2"/>
        <item x="1"/>
        <item x="3"/>
        <item t="default"/>
      </items>
    </pivotField>
    <pivotField numFmtId="167" showAll="0"/>
    <pivotField showAll="0"/>
    <pivotField showAll="0"/>
    <pivotField showAll="0"/>
  </pivotFields>
  <rowFields count="1">
    <field x="6"/>
  </rowFields>
  <rowItems count="11">
    <i>
      <x/>
    </i>
    <i>
      <x v="1"/>
    </i>
    <i>
      <x v="2"/>
    </i>
    <i>
      <x v="3"/>
    </i>
    <i>
      <x v="4"/>
    </i>
    <i>
      <x v="5"/>
    </i>
    <i>
      <x v="6"/>
    </i>
    <i>
      <x v="7"/>
    </i>
    <i>
      <x v="8"/>
    </i>
    <i>
      <x v="9"/>
    </i>
    <i t="grand">
      <x/>
    </i>
  </rowItems>
  <colFields count="1">
    <field x="-2"/>
  </colFields>
  <colItems count="3">
    <i>
      <x/>
    </i>
    <i i="1">
      <x v="1"/>
    </i>
    <i i="2">
      <x v="2"/>
    </i>
  </colItems>
  <dataFields count="3">
    <dataField name="Count of Employee ID" fld="0" subtotal="count" baseField="0" baseItem="0"/>
    <dataField name="Average Salary" fld="12" subtotal="average" baseField="0" baseItem="0" numFmtId="167"/>
    <dataField name="Average Bonus" fld="15" subtotal="average" baseField="0" baseItem="0" numFmtId="167"/>
  </dataFields>
  <formats count="50">
    <format dxfId="49">
      <pivotArea type="all" dataOnly="0" outline="0" fieldPosition="0"/>
    </format>
    <format dxfId="48">
      <pivotArea outline="0" collapsedLevelsAreSubtotals="1" fieldPosition="0"/>
    </format>
    <format dxfId="47">
      <pivotArea field="6" type="button" dataOnly="0" labelOnly="1" outline="0" axis="axisRow" fieldPosition="0"/>
    </format>
    <format dxfId="46">
      <pivotArea dataOnly="0" labelOnly="1" fieldPosition="0">
        <references count="1">
          <reference field="6" count="0"/>
        </references>
      </pivotArea>
    </format>
    <format dxfId="45">
      <pivotArea dataOnly="0" labelOnly="1" grandRow="1" outline="0" fieldPosition="0"/>
    </format>
    <format dxfId="44">
      <pivotArea dataOnly="0" labelOnly="1" outline="0" fieldPosition="0">
        <references count="1">
          <reference field="4294967294" count="3">
            <x v="0"/>
            <x v="1"/>
            <x v="2"/>
          </reference>
        </references>
      </pivotArea>
    </format>
    <format dxfId="43">
      <pivotArea type="all" dataOnly="0" outline="0" fieldPosition="0"/>
    </format>
    <format dxfId="42">
      <pivotArea outline="0" collapsedLevelsAreSubtotals="1" fieldPosition="0"/>
    </format>
    <format dxfId="41">
      <pivotArea field="6" type="button" dataOnly="0" labelOnly="1" outline="0" axis="axisRow" fieldPosition="0"/>
    </format>
    <format dxfId="40">
      <pivotArea dataOnly="0" labelOnly="1" fieldPosition="0">
        <references count="1">
          <reference field="6" count="0"/>
        </references>
      </pivotArea>
    </format>
    <format dxfId="39">
      <pivotArea dataOnly="0" labelOnly="1" grandRow="1" outline="0" fieldPosition="0"/>
    </format>
    <format dxfId="38">
      <pivotArea dataOnly="0" labelOnly="1" outline="0" fieldPosition="0">
        <references count="1">
          <reference field="4294967294" count="3">
            <x v="0"/>
            <x v="1"/>
            <x v="2"/>
          </reference>
        </references>
      </pivotArea>
    </format>
    <format dxfId="37">
      <pivotArea outline="0" collapsedLevelsAreSubtotals="1" fieldPosition="0">
        <references count="1">
          <reference field="4294967294" count="1" selected="0">
            <x v="2"/>
          </reference>
        </references>
      </pivotArea>
    </format>
    <format dxfId="36">
      <pivotArea dataOnly="0" labelOnly="1" outline="0" fieldPosition="0">
        <references count="1">
          <reference field="4294967294" count="1">
            <x v="2"/>
          </reference>
        </references>
      </pivotArea>
    </format>
    <format dxfId="35">
      <pivotArea type="all" dataOnly="0" outline="0" fieldPosition="0"/>
    </format>
    <format dxfId="34">
      <pivotArea outline="0" collapsedLevelsAreSubtotals="1" fieldPosition="0"/>
    </format>
    <format dxfId="33">
      <pivotArea field="6" type="button" dataOnly="0" labelOnly="1" outline="0" axis="axisRow" fieldPosition="0"/>
    </format>
    <format dxfId="32">
      <pivotArea dataOnly="0" labelOnly="1" fieldPosition="0">
        <references count="1">
          <reference field="6" count="0"/>
        </references>
      </pivotArea>
    </format>
    <format dxfId="31">
      <pivotArea dataOnly="0" labelOnly="1" grandRow="1" outline="0" fieldPosition="0"/>
    </format>
    <format dxfId="30">
      <pivotArea dataOnly="0" labelOnly="1" outline="0" fieldPosition="0">
        <references count="1">
          <reference field="4294967294" count="3">
            <x v="0"/>
            <x v="1"/>
            <x v="2"/>
          </reference>
        </references>
      </pivotArea>
    </format>
    <format dxfId="29">
      <pivotArea type="all" dataOnly="0" outline="0" fieldPosition="0"/>
    </format>
    <format dxfId="28">
      <pivotArea outline="0" collapsedLevelsAreSubtotals="1" fieldPosition="0"/>
    </format>
    <format dxfId="27">
      <pivotArea field="6" type="button" dataOnly="0" labelOnly="1" outline="0" axis="axisRow" fieldPosition="0"/>
    </format>
    <format dxfId="26">
      <pivotArea dataOnly="0" labelOnly="1" outline="0" fieldPosition="0">
        <references count="1">
          <reference field="4294967294" count="3">
            <x v="0"/>
            <x v="1"/>
            <x v="2"/>
          </reference>
        </references>
      </pivotArea>
    </format>
    <format dxfId="25">
      <pivotArea dataOnly="0" labelOnly="1" fieldPosition="0">
        <references count="1">
          <reference field="6" count="0"/>
        </references>
      </pivotArea>
    </format>
    <format dxfId="24">
      <pivotArea dataOnly="0" labelOnly="1" grandRow="1" outline="0" fieldPosition="0"/>
    </format>
    <format dxfId="23">
      <pivotArea type="all" dataOnly="0" outline="0" fieldPosition="0"/>
    </format>
    <format dxfId="22">
      <pivotArea outline="0" collapsedLevelsAreSubtotals="1" fieldPosition="0"/>
    </format>
    <format dxfId="21">
      <pivotArea field="6" type="button" dataOnly="0" labelOnly="1" outline="0" axis="axisRow" fieldPosition="0"/>
    </format>
    <format dxfId="20">
      <pivotArea dataOnly="0" labelOnly="1" fieldPosition="0">
        <references count="1">
          <reference field="6" count="0"/>
        </references>
      </pivotArea>
    </format>
    <format dxfId="19">
      <pivotArea dataOnly="0" labelOnly="1" grandRow="1" outline="0" fieldPosition="0"/>
    </format>
    <format dxfId="18">
      <pivotArea dataOnly="0" labelOnly="1" outline="0" fieldPosition="0">
        <references count="1">
          <reference field="4294967294" count="3">
            <x v="0"/>
            <x v="1"/>
            <x v="2"/>
          </reference>
        </references>
      </pivotArea>
    </format>
    <format dxfId="17">
      <pivotArea type="all" dataOnly="0" outline="0" fieldPosition="0"/>
    </format>
    <format dxfId="16">
      <pivotArea outline="0" collapsedLevelsAreSubtotals="1" fieldPosition="0"/>
    </format>
    <format dxfId="15">
      <pivotArea field="6" type="button" dataOnly="0" labelOnly="1" outline="0" axis="axisRow" fieldPosition="0"/>
    </format>
    <format dxfId="14">
      <pivotArea dataOnly="0" labelOnly="1" fieldPosition="0">
        <references count="1">
          <reference field="6" count="0"/>
        </references>
      </pivotArea>
    </format>
    <format dxfId="13">
      <pivotArea dataOnly="0" labelOnly="1" grandRow="1" outline="0" fieldPosition="0"/>
    </format>
    <format dxfId="12">
      <pivotArea dataOnly="0" labelOnly="1" outline="0" fieldPosition="0">
        <references count="1">
          <reference field="4294967294" count="3">
            <x v="0"/>
            <x v="1"/>
            <x v="2"/>
          </reference>
        </references>
      </pivotArea>
    </format>
    <format dxfId="11">
      <pivotArea collapsedLevelsAreSubtotals="1" fieldPosition="0">
        <references count="1">
          <reference field="6" count="0"/>
        </references>
      </pivotArea>
    </format>
    <format dxfId="10">
      <pivotArea grandRow="1" outline="0" collapsedLevelsAreSubtotals="1" fieldPosition="0"/>
    </format>
    <format dxfId="9">
      <pivotArea dataOnly="0" labelOnly="1" outline="0" fieldPosition="0">
        <references count="1">
          <reference field="4294967294" count="3">
            <x v="0"/>
            <x v="1"/>
            <x v="2"/>
          </reference>
        </references>
      </pivotArea>
    </format>
    <format dxfId="8">
      <pivotArea field="6" type="button" dataOnly="0" labelOnly="1" outline="0" axis="axisRow" fieldPosition="0"/>
    </format>
    <format dxfId="7">
      <pivotArea dataOnly="0" labelOnly="1" fieldPosition="0">
        <references count="1">
          <reference field="6" count="0"/>
        </references>
      </pivotArea>
    </format>
    <format dxfId="6">
      <pivotArea dataOnly="0" labelOnly="1" outline="0" fieldPosition="0">
        <references count="1">
          <reference field="4294967294" count="3">
            <x v="0"/>
            <x v="1"/>
            <x v="2"/>
          </reference>
        </references>
      </pivotArea>
    </format>
    <format dxfId="5">
      <pivotArea dataOnly="0" labelOnly="1" fieldPosition="0">
        <references count="1">
          <reference field="6" count="0"/>
        </references>
      </pivotArea>
    </format>
    <format dxfId="4">
      <pivotArea dataOnly="0" labelOnly="1" fieldPosition="0">
        <references count="1">
          <reference field="6" count="0"/>
        </references>
      </pivotArea>
    </format>
    <format dxfId="3">
      <pivotArea dataOnly="0" labelOnly="1" grandRow="1" outline="0" fieldPosition="0"/>
    </format>
    <format dxfId="2">
      <pivotArea dataOnly="0" labelOnly="1" grandRow="1" outline="0" fieldPosition="0"/>
    </format>
    <format dxfId="1">
      <pivotArea field="6" type="button" dataOnly="0" labelOnly="1" outline="0" axis="axisRow" fieldPosition="0"/>
    </format>
    <format dxfId="0">
      <pivotArea dataOnly="0" labelOnly="1" outline="0" fieldPosition="0">
        <references count="1">
          <reference field="4294967294" count="3">
            <x v="0"/>
            <x v="1"/>
            <x v="2"/>
          </reference>
        </references>
      </pivotArea>
    </format>
  </formats>
  <conditionalFormats count="3">
    <conditionalFormat priority="12">
      <pivotAreas count="1">
        <pivotArea type="data" collapsedLevelsAreSubtotals="1" fieldPosition="0">
          <references count="2">
            <reference field="4294967294" count="1" selected="0">
              <x v="1"/>
            </reference>
            <reference field="6" count="10">
              <x v="0"/>
              <x v="1"/>
              <x v="2"/>
              <x v="3"/>
              <x v="4"/>
              <x v="5"/>
              <x v="6"/>
              <x v="7"/>
              <x v="8"/>
              <x v="9"/>
            </reference>
          </references>
        </pivotArea>
      </pivotAreas>
    </conditionalFormat>
    <conditionalFormat priority="11">
      <pivotAreas count="1">
        <pivotArea type="data" collapsedLevelsAreSubtotals="1" fieldPosition="0">
          <references count="2">
            <reference field="4294967294" count="1" selected="0">
              <x v="1"/>
            </reference>
            <reference field="6" count="10">
              <x v="0"/>
              <x v="1"/>
              <x v="2"/>
              <x v="3"/>
              <x v="4"/>
              <x v="5"/>
              <x v="6"/>
              <x v="7"/>
              <x v="8"/>
              <x v="9"/>
            </reference>
          </references>
        </pivotArea>
      </pivotAreas>
    </conditionalFormat>
    <conditionalFormat priority="10">
      <pivotAreas count="1">
        <pivotArea type="data" collapsedLevelsAreSubtotals="1" fieldPosition="0">
          <references count="2">
            <reference field="4294967294" count="1" selected="0">
              <x v="1"/>
            </reference>
            <reference field="6" count="10">
              <x v="0"/>
              <x v="1"/>
              <x v="2"/>
              <x v="3"/>
              <x v="4"/>
              <x v="5"/>
              <x v="6"/>
              <x v="7"/>
              <x v="8"/>
              <x v="9"/>
            </reference>
          </references>
        </pivotArea>
      </pivotAreas>
    </conditionalFormat>
  </conditionalFormats>
  <chartFormats count="69">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2"/>
          </reference>
        </references>
      </pivotArea>
    </chartFormat>
    <chartFormat chart="17" format="3">
      <pivotArea type="data" outline="0" fieldPosition="0">
        <references count="2">
          <reference field="4294967294" count="1" selected="0">
            <x v="0"/>
          </reference>
          <reference field="6" count="1" selected="0">
            <x v="7"/>
          </reference>
        </references>
      </pivotArea>
    </chartFormat>
    <chartFormat chart="17" format="4">
      <pivotArea type="data" outline="0" fieldPosition="0">
        <references count="2">
          <reference field="4294967294" count="1" selected="0">
            <x v="0"/>
          </reference>
          <reference field="6" count="1" selected="0">
            <x v="6"/>
          </reference>
        </references>
      </pivotArea>
    </chartFormat>
    <chartFormat chart="17" format="5">
      <pivotArea type="data" outline="0" fieldPosition="0">
        <references count="2">
          <reference field="4294967294" count="1" selected="0">
            <x v="0"/>
          </reference>
          <reference field="6" count="1" selected="0">
            <x v="5"/>
          </reference>
        </references>
      </pivotArea>
    </chartFormat>
    <chartFormat chart="17" format="6">
      <pivotArea type="data" outline="0" fieldPosition="0">
        <references count="2">
          <reference field="4294967294" count="1" selected="0">
            <x v="0"/>
          </reference>
          <reference field="6" count="1" selected="0">
            <x v="4"/>
          </reference>
        </references>
      </pivotArea>
    </chartFormat>
    <chartFormat chart="17" format="7">
      <pivotArea type="data" outline="0" fieldPosition="0">
        <references count="2">
          <reference field="4294967294" count="1" selected="0">
            <x v="0"/>
          </reference>
          <reference field="6" count="1" selected="0">
            <x v="3"/>
          </reference>
        </references>
      </pivotArea>
    </chartFormat>
    <chartFormat chart="17" format="8">
      <pivotArea type="data" outline="0" fieldPosition="0">
        <references count="2">
          <reference field="4294967294" count="1" selected="0">
            <x v="0"/>
          </reference>
          <reference field="6" count="1" selected="0">
            <x v="2"/>
          </reference>
        </references>
      </pivotArea>
    </chartFormat>
    <chartFormat chart="17" format="9">
      <pivotArea type="data" outline="0" fieldPosition="0">
        <references count="2">
          <reference field="4294967294" count="1" selected="0">
            <x v="0"/>
          </reference>
          <reference field="6" count="1" selected="0">
            <x v="1"/>
          </reference>
        </references>
      </pivotArea>
    </chartFormat>
    <chartFormat chart="17" format="10">
      <pivotArea type="data" outline="0" fieldPosition="0">
        <references count="2">
          <reference field="4294967294" count="1" selected="0">
            <x v="0"/>
          </reference>
          <reference field="6" count="1" selected="0">
            <x v="0"/>
          </reference>
        </references>
      </pivotArea>
    </chartFormat>
    <chartFormat chart="17" format="11">
      <pivotArea type="data" outline="0" fieldPosition="0">
        <references count="2">
          <reference field="4294967294" count="1" selected="0">
            <x v="0"/>
          </reference>
          <reference field="6" count="1" selected="0">
            <x v="9"/>
          </reference>
        </references>
      </pivotArea>
    </chartFormat>
    <chartFormat chart="17" format="12">
      <pivotArea type="data" outline="0" fieldPosition="0">
        <references count="2">
          <reference field="4294967294" count="1" selected="0">
            <x v="0"/>
          </reference>
          <reference field="6" count="1" selected="0">
            <x v="8"/>
          </reference>
        </references>
      </pivotArea>
    </chartFormat>
    <chartFormat chart="27" format="46" series="1">
      <pivotArea type="data" outline="0" fieldPosition="0">
        <references count="1">
          <reference field="4294967294" count="1" selected="0">
            <x v="0"/>
          </reference>
        </references>
      </pivotArea>
    </chartFormat>
    <chartFormat chart="27" format="47">
      <pivotArea type="data" outline="0" fieldPosition="0">
        <references count="2">
          <reference field="4294967294" count="1" selected="0">
            <x v="0"/>
          </reference>
          <reference field="6" count="1" selected="0">
            <x v="0"/>
          </reference>
        </references>
      </pivotArea>
    </chartFormat>
    <chartFormat chart="27" format="48">
      <pivotArea type="data" outline="0" fieldPosition="0">
        <references count="2">
          <reference field="4294967294" count="1" selected="0">
            <x v="0"/>
          </reference>
          <reference field="6" count="1" selected="0">
            <x v="1"/>
          </reference>
        </references>
      </pivotArea>
    </chartFormat>
    <chartFormat chart="27" format="49">
      <pivotArea type="data" outline="0" fieldPosition="0">
        <references count="2">
          <reference field="4294967294" count="1" selected="0">
            <x v="0"/>
          </reference>
          <reference field="6" count="1" selected="0">
            <x v="2"/>
          </reference>
        </references>
      </pivotArea>
    </chartFormat>
    <chartFormat chart="27" format="50">
      <pivotArea type="data" outline="0" fieldPosition="0">
        <references count="2">
          <reference field="4294967294" count="1" selected="0">
            <x v="0"/>
          </reference>
          <reference field="6" count="1" selected="0">
            <x v="3"/>
          </reference>
        </references>
      </pivotArea>
    </chartFormat>
    <chartFormat chart="27" format="51">
      <pivotArea type="data" outline="0" fieldPosition="0">
        <references count="2">
          <reference field="4294967294" count="1" selected="0">
            <x v="0"/>
          </reference>
          <reference field="6" count="1" selected="0">
            <x v="4"/>
          </reference>
        </references>
      </pivotArea>
    </chartFormat>
    <chartFormat chart="27" format="52">
      <pivotArea type="data" outline="0" fieldPosition="0">
        <references count="2">
          <reference field="4294967294" count="1" selected="0">
            <x v="0"/>
          </reference>
          <reference field="6" count="1" selected="0">
            <x v="5"/>
          </reference>
        </references>
      </pivotArea>
    </chartFormat>
    <chartFormat chart="27" format="53">
      <pivotArea type="data" outline="0" fieldPosition="0">
        <references count="2">
          <reference field="4294967294" count="1" selected="0">
            <x v="0"/>
          </reference>
          <reference field="6" count="1" selected="0">
            <x v="6"/>
          </reference>
        </references>
      </pivotArea>
    </chartFormat>
    <chartFormat chart="27" format="54">
      <pivotArea type="data" outline="0" fieldPosition="0">
        <references count="2">
          <reference field="4294967294" count="1" selected="0">
            <x v="0"/>
          </reference>
          <reference field="6" count="1" selected="0">
            <x v="7"/>
          </reference>
        </references>
      </pivotArea>
    </chartFormat>
    <chartFormat chart="27" format="55">
      <pivotArea type="data" outline="0" fieldPosition="0">
        <references count="2">
          <reference field="4294967294" count="1" selected="0">
            <x v="0"/>
          </reference>
          <reference field="6" count="1" selected="0">
            <x v="8"/>
          </reference>
        </references>
      </pivotArea>
    </chartFormat>
    <chartFormat chart="27" format="56">
      <pivotArea type="data" outline="0" fieldPosition="0">
        <references count="2">
          <reference field="4294967294" count="1" selected="0">
            <x v="0"/>
          </reference>
          <reference field="6" count="1" selected="0">
            <x v="9"/>
          </reference>
        </references>
      </pivotArea>
    </chartFormat>
    <chartFormat chart="27" format="57" series="1">
      <pivotArea type="data" outline="0" fieldPosition="0">
        <references count="1">
          <reference field="4294967294" count="1" selected="0">
            <x v="1"/>
          </reference>
        </references>
      </pivotArea>
    </chartFormat>
    <chartFormat chart="27" format="58">
      <pivotArea type="data" outline="0" fieldPosition="0">
        <references count="2">
          <reference field="4294967294" count="1" selected="0">
            <x v="1"/>
          </reference>
          <reference field="6" count="1" selected="0">
            <x v="0"/>
          </reference>
        </references>
      </pivotArea>
    </chartFormat>
    <chartFormat chart="27" format="59">
      <pivotArea type="data" outline="0" fieldPosition="0">
        <references count="2">
          <reference field="4294967294" count="1" selected="0">
            <x v="1"/>
          </reference>
          <reference field="6" count="1" selected="0">
            <x v="1"/>
          </reference>
        </references>
      </pivotArea>
    </chartFormat>
    <chartFormat chart="27" format="60">
      <pivotArea type="data" outline="0" fieldPosition="0">
        <references count="2">
          <reference field="4294967294" count="1" selected="0">
            <x v="1"/>
          </reference>
          <reference field="6" count="1" selected="0">
            <x v="2"/>
          </reference>
        </references>
      </pivotArea>
    </chartFormat>
    <chartFormat chart="27" format="61">
      <pivotArea type="data" outline="0" fieldPosition="0">
        <references count="2">
          <reference field="4294967294" count="1" selected="0">
            <x v="1"/>
          </reference>
          <reference field="6" count="1" selected="0">
            <x v="3"/>
          </reference>
        </references>
      </pivotArea>
    </chartFormat>
    <chartFormat chart="27" format="62">
      <pivotArea type="data" outline="0" fieldPosition="0">
        <references count="2">
          <reference field="4294967294" count="1" selected="0">
            <x v="1"/>
          </reference>
          <reference field="6" count="1" selected="0">
            <x v="4"/>
          </reference>
        </references>
      </pivotArea>
    </chartFormat>
    <chartFormat chart="27" format="63">
      <pivotArea type="data" outline="0" fieldPosition="0">
        <references count="2">
          <reference field="4294967294" count="1" selected="0">
            <x v="1"/>
          </reference>
          <reference field="6" count="1" selected="0">
            <x v="5"/>
          </reference>
        </references>
      </pivotArea>
    </chartFormat>
    <chartFormat chart="27" format="64">
      <pivotArea type="data" outline="0" fieldPosition="0">
        <references count="2">
          <reference field="4294967294" count="1" selected="0">
            <x v="1"/>
          </reference>
          <reference field="6" count="1" selected="0">
            <x v="6"/>
          </reference>
        </references>
      </pivotArea>
    </chartFormat>
    <chartFormat chart="27" format="65">
      <pivotArea type="data" outline="0" fieldPosition="0">
        <references count="2">
          <reference field="4294967294" count="1" selected="0">
            <x v="1"/>
          </reference>
          <reference field="6" count="1" selected="0">
            <x v="7"/>
          </reference>
        </references>
      </pivotArea>
    </chartFormat>
    <chartFormat chart="27" format="66">
      <pivotArea type="data" outline="0" fieldPosition="0">
        <references count="2">
          <reference field="4294967294" count="1" selected="0">
            <x v="1"/>
          </reference>
          <reference field="6" count="1" selected="0">
            <x v="8"/>
          </reference>
        </references>
      </pivotArea>
    </chartFormat>
    <chartFormat chart="27" format="67">
      <pivotArea type="data" outline="0" fieldPosition="0">
        <references count="2">
          <reference field="4294967294" count="1" selected="0">
            <x v="1"/>
          </reference>
          <reference field="6" count="1" selected="0">
            <x v="9"/>
          </reference>
        </references>
      </pivotArea>
    </chartFormat>
    <chartFormat chart="27" format="68" series="1">
      <pivotArea type="data" outline="0" fieldPosition="0">
        <references count="1">
          <reference field="4294967294" count="1" selected="0">
            <x v="2"/>
          </reference>
        </references>
      </pivotArea>
    </chartFormat>
    <chartFormat chart="27" format="69">
      <pivotArea type="data" outline="0" fieldPosition="0">
        <references count="2">
          <reference field="4294967294" count="1" selected="0">
            <x v="2"/>
          </reference>
          <reference field="6" count="1" selected="0">
            <x v="0"/>
          </reference>
        </references>
      </pivotArea>
    </chartFormat>
    <chartFormat chart="27" format="70">
      <pivotArea type="data" outline="0" fieldPosition="0">
        <references count="2">
          <reference field="4294967294" count="1" selected="0">
            <x v="2"/>
          </reference>
          <reference field="6" count="1" selected="0">
            <x v="1"/>
          </reference>
        </references>
      </pivotArea>
    </chartFormat>
    <chartFormat chart="27" format="71">
      <pivotArea type="data" outline="0" fieldPosition="0">
        <references count="2">
          <reference field="4294967294" count="1" selected="0">
            <x v="2"/>
          </reference>
          <reference field="6" count="1" selected="0">
            <x v="2"/>
          </reference>
        </references>
      </pivotArea>
    </chartFormat>
    <chartFormat chart="27" format="72">
      <pivotArea type="data" outline="0" fieldPosition="0">
        <references count="2">
          <reference field="4294967294" count="1" selected="0">
            <x v="2"/>
          </reference>
          <reference field="6" count="1" selected="0">
            <x v="3"/>
          </reference>
        </references>
      </pivotArea>
    </chartFormat>
    <chartFormat chart="27" format="73">
      <pivotArea type="data" outline="0" fieldPosition="0">
        <references count="2">
          <reference field="4294967294" count="1" selected="0">
            <x v="2"/>
          </reference>
          <reference field="6" count="1" selected="0">
            <x v="4"/>
          </reference>
        </references>
      </pivotArea>
    </chartFormat>
    <chartFormat chart="27" format="74">
      <pivotArea type="data" outline="0" fieldPosition="0">
        <references count="2">
          <reference field="4294967294" count="1" selected="0">
            <x v="2"/>
          </reference>
          <reference field="6" count="1" selected="0">
            <x v="5"/>
          </reference>
        </references>
      </pivotArea>
    </chartFormat>
    <chartFormat chart="27" format="75">
      <pivotArea type="data" outline="0" fieldPosition="0">
        <references count="2">
          <reference field="4294967294" count="1" selected="0">
            <x v="2"/>
          </reference>
          <reference field="6" count="1" selected="0">
            <x v="6"/>
          </reference>
        </references>
      </pivotArea>
    </chartFormat>
    <chartFormat chart="27" format="76">
      <pivotArea type="data" outline="0" fieldPosition="0">
        <references count="2">
          <reference field="4294967294" count="1" selected="0">
            <x v="2"/>
          </reference>
          <reference field="6" count="1" selected="0">
            <x v="7"/>
          </reference>
        </references>
      </pivotArea>
    </chartFormat>
    <chartFormat chart="27" format="77">
      <pivotArea type="data" outline="0" fieldPosition="0">
        <references count="2">
          <reference field="4294967294" count="1" selected="0">
            <x v="2"/>
          </reference>
          <reference field="6" count="1" selected="0">
            <x v="8"/>
          </reference>
        </references>
      </pivotArea>
    </chartFormat>
    <chartFormat chart="27" format="78">
      <pivotArea type="data" outline="0" fieldPosition="0">
        <references count="2">
          <reference field="4294967294" count="1" selected="0">
            <x v="2"/>
          </reference>
          <reference field="6" count="1" selected="0">
            <x v="9"/>
          </reference>
        </references>
      </pivotArea>
    </chartFormat>
    <chartFormat chart="17" format="13">
      <pivotArea type="data" outline="0" fieldPosition="0">
        <references count="2">
          <reference field="4294967294" count="1" selected="0">
            <x v="1"/>
          </reference>
          <reference field="6" count="1" selected="0">
            <x v="0"/>
          </reference>
        </references>
      </pivotArea>
    </chartFormat>
    <chartFormat chart="17" format="14">
      <pivotArea type="data" outline="0" fieldPosition="0">
        <references count="2">
          <reference field="4294967294" count="1" selected="0">
            <x v="1"/>
          </reference>
          <reference field="6" count="1" selected="0">
            <x v="1"/>
          </reference>
        </references>
      </pivotArea>
    </chartFormat>
    <chartFormat chart="17" format="15">
      <pivotArea type="data" outline="0" fieldPosition="0">
        <references count="2">
          <reference field="4294967294" count="1" selected="0">
            <x v="1"/>
          </reference>
          <reference field="6" count="1" selected="0">
            <x v="2"/>
          </reference>
        </references>
      </pivotArea>
    </chartFormat>
    <chartFormat chart="17" format="16">
      <pivotArea type="data" outline="0" fieldPosition="0">
        <references count="2">
          <reference field="4294967294" count="1" selected="0">
            <x v="1"/>
          </reference>
          <reference field="6" count="1" selected="0">
            <x v="3"/>
          </reference>
        </references>
      </pivotArea>
    </chartFormat>
    <chartFormat chart="17" format="17">
      <pivotArea type="data" outline="0" fieldPosition="0">
        <references count="2">
          <reference field="4294967294" count="1" selected="0">
            <x v="1"/>
          </reference>
          <reference field="6" count="1" selected="0">
            <x v="4"/>
          </reference>
        </references>
      </pivotArea>
    </chartFormat>
    <chartFormat chart="17" format="18">
      <pivotArea type="data" outline="0" fieldPosition="0">
        <references count="2">
          <reference field="4294967294" count="1" selected="0">
            <x v="1"/>
          </reference>
          <reference field="6" count="1" selected="0">
            <x v="5"/>
          </reference>
        </references>
      </pivotArea>
    </chartFormat>
    <chartFormat chart="17" format="19">
      <pivotArea type="data" outline="0" fieldPosition="0">
        <references count="2">
          <reference field="4294967294" count="1" selected="0">
            <x v="1"/>
          </reference>
          <reference field="6" count="1" selected="0">
            <x v="6"/>
          </reference>
        </references>
      </pivotArea>
    </chartFormat>
    <chartFormat chart="17" format="20">
      <pivotArea type="data" outline="0" fieldPosition="0">
        <references count="2">
          <reference field="4294967294" count="1" selected="0">
            <x v="1"/>
          </reference>
          <reference field="6" count="1" selected="0">
            <x v="7"/>
          </reference>
        </references>
      </pivotArea>
    </chartFormat>
    <chartFormat chart="17" format="21">
      <pivotArea type="data" outline="0" fieldPosition="0">
        <references count="2">
          <reference field="4294967294" count="1" selected="0">
            <x v="1"/>
          </reference>
          <reference field="6" count="1" selected="0">
            <x v="8"/>
          </reference>
        </references>
      </pivotArea>
    </chartFormat>
    <chartFormat chart="17" format="22">
      <pivotArea type="data" outline="0" fieldPosition="0">
        <references count="2">
          <reference field="4294967294" count="1" selected="0">
            <x v="1"/>
          </reference>
          <reference field="6" count="1" selected="0">
            <x v="9"/>
          </reference>
        </references>
      </pivotArea>
    </chartFormat>
    <chartFormat chart="17" format="23">
      <pivotArea type="data" outline="0" fieldPosition="0">
        <references count="2">
          <reference field="4294967294" count="1" selected="0">
            <x v="2"/>
          </reference>
          <reference field="6" count="1" selected="0">
            <x v="0"/>
          </reference>
        </references>
      </pivotArea>
    </chartFormat>
    <chartFormat chart="17" format="24">
      <pivotArea type="data" outline="0" fieldPosition="0">
        <references count="2">
          <reference field="4294967294" count="1" selected="0">
            <x v="2"/>
          </reference>
          <reference field="6" count="1" selected="0">
            <x v="1"/>
          </reference>
        </references>
      </pivotArea>
    </chartFormat>
    <chartFormat chart="17" format="25">
      <pivotArea type="data" outline="0" fieldPosition="0">
        <references count="2">
          <reference field="4294967294" count="1" selected="0">
            <x v="2"/>
          </reference>
          <reference field="6" count="1" selected="0">
            <x v="2"/>
          </reference>
        </references>
      </pivotArea>
    </chartFormat>
    <chartFormat chart="17" format="26">
      <pivotArea type="data" outline="0" fieldPosition="0">
        <references count="2">
          <reference field="4294967294" count="1" selected="0">
            <x v="2"/>
          </reference>
          <reference field="6" count="1" selected="0">
            <x v="3"/>
          </reference>
        </references>
      </pivotArea>
    </chartFormat>
    <chartFormat chart="17" format="27">
      <pivotArea type="data" outline="0" fieldPosition="0">
        <references count="2">
          <reference field="4294967294" count="1" selected="0">
            <x v="2"/>
          </reference>
          <reference field="6" count="1" selected="0">
            <x v="4"/>
          </reference>
        </references>
      </pivotArea>
    </chartFormat>
    <chartFormat chart="17" format="28">
      <pivotArea type="data" outline="0" fieldPosition="0">
        <references count="2">
          <reference field="4294967294" count="1" selected="0">
            <x v="2"/>
          </reference>
          <reference field="6" count="1" selected="0">
            <x v="5"/>
          </reference>
        </references>
      </pivotArea>
    </chartFormat>
    <chartFormat chart="17" format="29">
      <pivotArea type="data" outline="0" fieldPosition="0">
        <references count="2">
          <reference field="4294967294" count="1" selected="0">
            <x v="2"/>
          </reference>
          <reference field="6" count="1" selected="0">
            <x v="6"/>
          </reference>
        </references>
      </pivotArea>
    </chartFormat>
    <chartFormat chart="17" format="30">
      <pivotArea type="data" outline="0" fieldPosition="0">
        <references count="2">
          <reference field="4294967294" count="1" selected="0">
            <x v="2"/>
          </reference>
          <reference field="6" count="1" selected="0">
            <x v="7"/>
          </reference>
        </references>
      </pivotArea>
    </chartFormat>
    <chartFormat chart="17" format="31">
      <pivotArea type="data" outline="0" fieldPosition="0">
        <references count="2">
          <reference field="4294967294" count="1" selected="0">
            <x v="2"/>
          </reference>
          <reference field="6" count="1" selected="0">
            <x v="8"/>
          </reference>
        </references>
      </pivotArea>
    </chartFormat>
    <chartFormat chart="17" format="32">
      <pivotArea type="data" outline="0" fieldPosition="0">
        <references count="2">
          <reference field="4294967294" count="1" selected="0">
            <x v="2"/>
          </reference>
          <reference field="6" count="1" selected="0">
            <x v="9"/>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EA483F-C97E-174A-A238-6C21F1DB4354}" name="Performance Results" cacheId="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Manager ID" colHeaderCaption="Performance Category">
  <location ref="B76:H89" firstHeaderRow="1" firstDataRow="2" firstDataCol="1"/>
  <pivotFields count="22">
    <pivotField dataField="1" showAll="0"/>
    <pivotField showAll="0"/>
    <pivotField numFmtId="1" showAll="0"/>
    <pivotField showAll="0">
      <items count="4">
        <item x="1"/>
        <item x="0"/>
        <item x="2"/>
        <item t="default"/>
      </items>
    </pivotField>
    <pivotField showAll="0">
      <items count="5">
        <item x="2"/>
        <item x="0"/>
        <item x="1"/>
        <item x="3"/>
        <item t="default"/>
      </items>
    </pivotField>
    <pivotField showAll="0"/>
    <pivotField showAll="0">
      <items count="11">
        <item x="0"/>
        <item x="4"/>
        <item x="7"/>
        <item x="2"/>
        <item x="8"/>
        <item x="9"/>
        <item x="1"/>
        <item x="6"/>
        <item x="5"/>
        <item x="3"/>
        <item t="default"/>
      </items>
    </pivotField>
    <pivotField showAll="0">
      <items count="23">
        <item x="3"/>
        <item x="18"/>
        <item x="10"/>
        <item x="19"/>
        <item x="11"/>
        <item x="16"/>
        <item x="0"/>
        <item x="21"/>
        <item x="14"/>
        <item x="15"/>
        <item x="1"/>
        <item x="20"/>
        <item x="8"/>
        <item x="2"/>
        <item x="12"/>
        <item x="7"/>
        <item x="4"/>
        <item x="17"/>
        <item x="9"/>
        <item x="6"/>
        <item x="5"/>
        <item x="13"/>
        <item t="default"/>
      </items>
    </pivotField>
    <pivotField axis="axisRow" numFmtId="1" showAll="0">
      <items count="12">
        <item x="0"/>
        <item x="2"/>
        <item x="1"/>
        <item x="9"/>
        <item x="8"/>
        <item x="3"/>
        <item x="5"/>
        <item x="7"/>
        <item x="4"/>
        <item x="6"/>
        <item x="10"/>
        <item t="default"/>
      </items>
    </pivotField>
    <pivotField numFmtId="165" showAll="0"/>
    <pivotField axis="axisCol" showAll="0">
      <items count="6">
        <item x="4"/>
        <item x="3"/>
        <item x="2"/>
        <item x="0"/>
        <item x="1"/>
        <item t="default"/>
      </items>
    </pivotField>
    <pivotField numFmtId="167" showAll="0"/>
    <pivotField numFmtId="167" showAll="0"/>
    <pivotField showAll="0"/>
    <pivotField showAll="0"/>
    <pivotField numFmtId="168" showAll="0"/>
    <pivotField numFmtId="10" showAll="0"/>
    <pivotField showAll="0">
      <items count="6">
        <item x="0"/>
        <item x="4"/>
        <item x="2"/>
        <item x="1"/>
        <item x="3"/>
        <item t="default"/>
      </items>
    </pivotField>
    <pivotField numFmtId="167" showAll="0"/>
    <pivotField showAll="0"/>
    <pivotField showAll="0"/>
    <pivotField showAll="0"/>
  </pivotFields>
  <rowFields count="1">
    <field x="8"/>
  </rowFields>
  <rowItems count="12">
    <i>
      <x/>
    </i>
    <i>
      <x v="1"/>
    </i>
    <i>
      <x v="2"/>
    </i>
    <i>
      <x v="3"/>
    </i>
    <i>
      <x v="4"/>
    </i>
    <i>
      <x v="5"/>
    </i>
    <i>
      <x v="6"/>
    </i>
    <i>
      <x v="7"/>
    </i>
    <i>
      <x v="8"/>
    </i>
    <i>
      <x v="9"/>
    </i>
    <i>
      <x v="10"/>
    </i>
    <i t="grand">
      <x/>
    </i>
  </rowItems>
  <colFields count="1">
    <field x="10"/>
  </colFields>
  <colItems count="6">
    <i>
      <x/>
    </i>
    <i>
      <x v="1"/>
    </i>
    <i>
      <x v="2"/>
    </i>
    <i>
      <x v="3"/>
    </i>
    <i>
      <x v="4"/>
    </i>
    <i t="grand">
      <x/>
    </i>
  </colItems>
  <dataFields count="1">
    <dataField name="Count of Employee ID" fld="0" subtotal="count" baseField="0" baseItem="0"/>
  </dataFields>
  <formats count="60">
    <format dxfId="109">
      <pivotArea type="all" dataOnly="0" outline="0" fieldPosition="0"/>
    </format>
    <format dxfId="108">
      <pivotArea outline="0" collapsedLevelsAreSubtotals="1" fieldPosition="0"/>
    </format>
    <format dxfId="107">
      <pivotArea type="origin" dataOnly="0" labelOnly="1" outline="0" fieldPosition="0"/>
    </format>
    <format dxfId="106">
      <pivotArea field="10" type="button" dataOnly="0" labelOnly="1" outline="0" axis="axisCol" fieldPosition="0"/>
    </format>
    <format dxfId="105">
      <pivotArea type="topRight" dataOnly="0" labelOnly="1" outline="0" fieldPosition="0"/>
    </format>
    <format dxfId="104">
      <pivotArea field="8" type="button" dataOnly="0" labelOnly="1" outline="0" axis="axisRow" fieldPosition="0"/>
    </format>
    <format dxfId="103">
      <pivotArea dataOnly="0" labelOnly="1" fieldPosition="0">
        <references count="1">
          <reference field="8" count="0"/>
        </references>
      </pivotArea>
    </format>
    <format dxfId="102">
      <pivotArea dataOnly="0" labelOnly="1" grandRow="1" outline="0" fieldPosition="0"/>
    </format>
    <format dxfId="101">
      <pivotArea dataOnly="0" labelOnly="1" fieldPosition="0">
        <references count="1">
          <reference field="10" count="0"/>
        </references>
      </pivotArea>
    </format>
    <format dxfId="100">
      <pivotArea dataOnly="0" labelOnly="1" grandCol="1" outline="0" fieldPosition="0"/>
    </format>
    <format dxfId="99">
      <pivotArea type="all" dataOnly="0" outline="0" fieldPosition="0"/>
    </format>
    <format dxfId="98">
      <pivotArea outline="0" collapsedLevelsAreSubtotals="1" fieldPosition="0"/>
    </format>
    <format dxfId="97">
      <pivotArea type="origin" dataOnly="0" labelOnly="1" outline="0" fieldPosition="0"/>
    </format>
    <format dxfId="96">
      <pivotArea field="10" type="button" dataOnly="0" labelOnly="1" outline="0" axis="axisCol" fieldPosition="0"/>
    </format>
    <format dxfId="95">
      <pivotArea type="topRight" dataOnly="0" labelOnly="1" outline="0" fieldPosition="0"/>
    </format>
    <format dxfId="94">
      <pivotArea field="8" type="button" dataOnly="0" labelOnly="1" outline="0" axis="axisRow" fieldPosition="0"/>
    </format>
    <format dxfId="93">
      <pivotArea dataOnly="0" labelOnly="1" fieldPosition="0">
        <references count="1">
          <reference field="8" count="0"/>
        </references>
      </pivotArea>
    </format>
    <format dxfId="92">
      <pivotArea dataOnly="0" labelOnly="1" grandRow="1" outline="0" fieldPosition="0"/>
    </format>
    <format dxfId="91">
      <pivotArea dataOnly="0" labelOnly="1" fieldPosition="0">
        <references count="1">
          <reference field="10" count="0"/>
        </references>
      </pivotArea>
    </format>
    <format dxfId="90">
      <pivotArea dataOnly="0" labelOnly="1" grandCol="1" outline="0" fieldPosition="0"/>
    </format>
    <format dxfId="89">
      <pivotArea type="all" dataOnly="0" outline="0" fieldPosition="0"/>
    </format>
    <format dxfId="88">
      <pivotArea outline="0" collapsedLevelsAreSubtotals="1" fieldPosition="0"/>
    </format>
    <format dxfId="87">
      <pivotArea type="origin" dataOnly="0" labelOnly="1" outline="0" fieldPosition="0"/>
    </format>
    <format dxfId="86">
      <pivotArea field="10" type="button" dataOnly="0" labelOnly="1" outline="0" axis="axisCol" fieldPosition="0"/>
    </format>
    <format dxfId="85">
      <pivotArea type="topRight" dataOnly="0" labelOnly="1" outline="0" fieldPosition="0"/>
    </format>
    <format dxfId="84">
      <pivotArea field="8" type="button" dataOnly="0" labelOnly="1" outline="0" axis="axisRow" fieldPosition="0"/>
    </format>
    <format dxfId="83">
      <pivotArea dataOnly="0" labelOnly="1" fieldPosition="0">
        <references count="1">
          <reference field="8" count="0"/>
        </references>
      </pivotArea>
    </format>
    <format dxfId="82">
      <pivotArea dataOnly="0" labelOnly="1" grandRow="1" outline="0" fieldPosition="0"/>
    </format>
    <format dxfId="81">
      <pivotArea dataOnly="0" labelOnly="1" fieldPosition="0">
        <references count="1">
          <reference field="10" count="0"/>
        </references>
      </pivotArea>
    </format>
    <format dxfId="80">
      <pivotArea dataOnly="0" labelOnly="1" grandCol="1" outline="0" fieldPosition="0"/>
    </format>
    <format dxfId="79">
      <pivotArea grandRow="1" grandCol="1" outline="0" collapsedLevelsAreSubtotals="1" fieldPosition="0"/>
    </format>
    <format dxfId="78">
      <pivotArea field="10" grandRow="1" outline="0" collapsedLevelsAreSubtotals="1" axis="axisCol" fieldPosition="0">
        <references count="1">
          <reference field="10" count="0" selected="0"/>
        </references>
      </pivotArea>
    </format>
    <format dxfId="77">
      <pivotArea dataOnly="0" grandRow="1" axis="axisRow" fieldPosition="0"/>
    </format>
    <format dxfId="76">
      <pivotArea dataOnly="0" labelOnly="1" fieldPosition="0">
        <references count="1">
          <reference field="8" count="0"/>
        </references>
      </pivotArea>
    </format>
    <format dxfId="75">
      <pivotArea collapsedLevelsAreSubtotals="1" fieldPosition="0">
        <references count="2">
          <reference field="8" count="0"/>
          <reference field="10" count="0" selected="0"/>
        </references>
      </pivotArea>
    </format>
    <format dxfId="74">
      <pivotArea field="8" grandCol="1" collapsedLevelsAreSubtotals="1" axis="axisRow" fieldPosition="0">
        <references count="1">
          <reference field="8" count="0"/>
        </references>
      </pivotArea>
    </format>
    <format dxfId="73">
      <pivotArea dataOnly="0" labelOnly="1" grandCol="1" outline="0" fieldPosition="0"/>
    </format>
    <format dxfId="72">
      <pivotArea field="10" type="button" dataOnly="0" labelOnly="1" outline="0" axis="axisCol" fieldPosition="0"/>
    </format>
    <format dxfId="71">
      <pivotArea type="topRight" dataOnly="0" labelOnly="1" outline="0" fieldPosition="0"/>
    </format>
    <format dxfId="70">
      <pivotArea dataOnly="0" labelOnly="1" fieldPosition="0">
        <references count="1">
          <reference field="10" count="0"/>
        </references>
      </pivotArea>
    </format>
    <format dxfId="69">
      <pivotArea field="8" type="button" dataOnly="0" labelOnly="1" outline="0" axis="axisRow" fieldPosition="0"/>
    </format>
    <format dxfId="68">
      <pivotArea type="origin" dataOnly="0" labelOnly="1" outline="0" fieldPosition="0"/>
    </format>
    <format dxfId="67">
      <pivotArea type="origin" dataOnly="0" labelOnly="1" outline="0" fieldPosition="0"/>
    </format>
    <format dxfId="66">
      <pivotArea field="10" type="button" dataOnly="0" labelOnly="1" outline="0" axis="axisCol" fieldPosition="0"/>
    </format>
    <format dxfId="65">
      <pivotArea type="topRight" dataOnly="0" labelOnly="1" outline="0" fieldPosition="0"/>
    </format>
    <format dxfId="64">
      <pivotArea field="8" type="button" dataOnly="0" labelOnly="1" outline="0" axis="axisRow" fieldPosition="0"/>
    </format>
    <format dxfId="63">
      <pivotArea dataOnly="0" labelOnly="1" fieldPosition="0">
        <references count="1">
          <reference field="10" count="0"/>
        </references>
      </pivotArea>
    </format>
    <format dxfId="62">
      <pivotArea dataOnly="0" labelOnly="1" grandCol="1" outline="0" fieldPosition="0"/>
    </format>
    <format dxfId="61">
      <pivotArea dataOnly="0" labelOnly="1" fieldPosition="0">
        <references count="1">
          <reference field="8" count="0"/>
        </references>
      </pivotArea>
    </format>
    <format dxfId="60">
      <pivotArea dataOnly="0" labelOnly="1" grandRow="1" outline="0" fieldPosition="0"/>
    </format>
    <format dxfId="59">
      <pivotArea type="all" dataOnly="0" outline="0" fieldPosition="0"/>
    </format>
    <format dxfId="58">
      <pivotArea outline="0" collapsedLevelsAreSubtotals="1" fieldPosition="0"/>
    </format>
    <format dxfId="57">
      <pivotArea type="origin" dataOnly="0" labelOnly="1" outline="0" fieldPosition="0"/>
    </format>
    <format dxfId="56">
      <pivotArea field="10" type="button" dataOnly="0" labelOnly="1" outline="0" axis="axisCol" fieldPosition="0"/>
    </format>
    <format dxfId="55">
      <pivotArea type="topRight" dataOnly="0" labelOnly="1" outline="0" fieldPosition="0"/>
    </format>
    <format dxfId="54">
      <pivotArea field="8" type="button" dataOnly="0" labelOnly="1" outline="0" axis="axisRow" fieldPosition="0"/>
    </format>
    <format dxfId="53">
      <pivotArea dataOnly="0" labelOnly="1" fieldPosition="0">
        <references count="1">
          <reference field="8" count="0"/>
        </references>
      </pivotArea>
    </format>
    <format dxfId="52">
      <pivotArea dataOnly="0" labelOnly="1" grandRow="1" outline="0" fieldPosition="0"/>
    </format>
    <format dxfId="51">
      <pivotArea dataOnly="0" labelOnly="1" fieldPosition="0">
        <references count="1">
          <reference field="10" count="0"/>
        </references>
      </pivotArea>
    </format>
    <format dxfId="50">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747ABB-C4E0-F94E-B8C3-E3340707D08A}" name="Age and Gender Distribut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rowHeaderCaption="Age Range" colHeaderCaption="Gender">
  <location ref="B55:G60" firstHeaderRow="1" firstDataRow="2" firstDataCol="1"/>
  <pivotFields count="22">
    <pivotField dataField="1" showAll="0"/>
    <pivotField showAll="0"/>
    <pivotField numFmtId="1" showAll="0"/>
    <pivotField axis="axisRow" showAll="0">
      <items count="4">
        <item x="0"/>
        <item x="1"/>
        <item x="2"/>
        <item t="default"/>
      </items>
    </pivotField>
    <pivotField axis="axisCol" showAll="0">
      <items count="5">
        <item x="2"/>
        <item x="0"/>
        <item x="1"/>
        <item x="3"/>
        <item t="default"/>
      </items>
    </pivotField>
    <pivotField showAll="0"/>
    <pivotField showAll="0">
      <items count="11">
        <item x="0"/>
        <item x="4"/>
        <item x="7"/>
        <item x="2"/>
        <item x="8"/>
        <item x="9"/>
        <item x="1"/>
        <item x="6"/>
        <item x="5"/>
        <item x="3"/>
        <item t="default"/>
      </items>
    </pivotField>
    <pivotField showAll="0">
      <items count="23">
        <item x="3"/>
        <item x="18"/>
        <item x="10"/>
        <item x="19"/>
        <item x="11"/>
        <item x="16"/>
        <item x="0"/>
        <item x="21"/>
        <item x="14"/>
        <item x="15"/>
        <item x="1"/>
        <item x="20"/>
        <item x="8"/>
        <item x="2"/>
        <item x="12"/>
        <item x="7"/>
        <item x="4"/>
        <item x="17"/>
        <item x="9"/>
        <item x="6"/>
        <item x="5"/>
        <item x="13"/>
        <item t="default"/>
      </items>
    </pivotField>
    <pivotField numFmtId="1" showAll="0">
      <items count="12">
        <item x="0"/>
        <item x="2"/>
        <item x="1"/>
        <item x="9"/>
        <item x="8"/>
        <item x="3"/>
        <item x="5"/>
        <item x="7"/>
        <item x="4"/>
        <item x="6"/>
        <item x="10"/>
        <item t="default"/>
      </items>
    </pivotField>
    <pivotField numFmtId="165" showAll="0"/>
    <pivotField showAll="0"/>
    <pivotField numFmtId="167" showAll="0"/>
    <pivotField numFmtId="167" showAll="0"/>
    <pivotField showAll="0"/>
    <pivotField showAll="0"/>
    <pivotField numFmtId="168" showAll="0"/>
    <pivotField numFmtId="10" showAll="0"/>
    <pivotField showAll="0">
      <items count="6">
        <item x="0"/>
        <item x="4"/>
        <item x="2"/>
        <item x="1"/>
        <item x="3"/>
        <item t="default"/>
      </items>
    </pivotField>
    <pivotField numFmtId="167" showAll="0"/>
    <pivotField showAll="0"/>
    <pivotField showAll="0"/>
    <pivotField showAll="0"/>
  </pivotFields>
  <rowFields count="1">
    <field x="3"/>
  </rowFields>
  <rowItems count="4">
    <i>
      <x/>
    </i>
    <i>
      <x v="1"/>
    </i>
    <i>
      <x v="2"/>
    </i>
    <i t="grand">
      <x/>
    </i>
  </rowItems>
  <colFields count="1">
    <field x="4"/>
  </colFields>
  <colItems count="5">
    <i>
      <x/>
    </i>
    <i>
      <x v="1"/>
    </i>
    <i>
      <x v="2"/>
    </i>
    <i>
      <x v="3"/>
    </i>
    <i t="grand">
      <x/>
    </i>
  </colItems>
  <dataFields count="1">
    <dataField name="Count of Employee ID" fld="0" subtotal="count" baseField="0" baseItem="0"/>
  </dataFields>
  <formats count="73">
    <format dxfId="182">
      <pivotArea type="all" dataOnly="0" outline="0" fieldPosition="0"/>
    </format>
    <format dxfId="181">
      <pivotArea outline="0" collapsedLevelsAreSubtotals="1" fieldPosition="0"/>
    </format>
    <format dxfId="180">
      <pivotArea type="origin" dataOnly="0" labelOnly="1" outline="0" fieldPosition="0"/>
    </format>
    <format dxfId="179">
      <pivotArea field="4" type="button" dataOnly="0" labelOnly="1" outline="0" axis="axisCol" fieldPosition="0"/>
    </format>
    <format dxfId="178">
      <pivotArea type="topRight" dataOnly="0" labelOnly="1" outline="0" fieldPosition="0"/>
    </format>
    <format dxfId="177">
      <pivotArea field="3" type="button" dataOnly="0" labelOnly="1" outline="0" axis="axisRow" fieldPosition="0"/>
    </format>
    <format dxfId="176">
      <pivotArea dataOnly="0" labelOnly="1" fieldPosition="0">
        <references count="1">
          <reference field="3" count="0"/>
        </references>
      </pivotArea>
    </format>
    <format dxfId="175">
      <pivotArea dataOnly="0" labelOnly="1" grandRow="1" outline="0" fieldPosition="0"/>
    </format>
    <format dxfId="174">
      <pivotArea dataOnly="0" labelOnly="1" fieldPosition="0">
        <references count="1">
          <reference field="4" count="0"/>
        </references>
      </pivotArea>
    </format>
    <format dxfId="173">
      <pivotArea dataOnly="0" labelOnly="1" grandCol="1" outline="0" fieldPosition="0"/>
    </format>
    <format dxfId="172">
      <pivotArea type="all" dataOnly="0" outline="0" fieldPosition="0"/>
    </format>
    <format dxfId="171">
      <pivotArea outline="0" collapsedLevelsAreSubtotals="1" fieldPosition="0"/>
    </format>
    <format dxfId="170">
      <pivotArea type="origin" dataOnly="0" labelOnly="1" outline="0" fieldPosition="0"/>
    </format>
    <format dxfId="169">
      <pivotArea field="4" type="button" dataOnly="0" labelOnly="1" outline="0" axis="axisCol" fieldPosition="0"/>
    </format>
    <format dxfId="168">
      <pivotArea type="topRight" dataOnly="0" labelOnly="1" outline="0" fieldPosition="0"/>
    </format>
    <format dxfId="167">
      <pivotArea field="3" type="button" dataOnly="0" labelOnly="1" outline="0" axis="axisRow" fieldPosition="0"/>
    </format>
    <format dxfId="166">
      <pivotArea dataOnly="0" labelOnly="1" fieldPosition="0">
        <references count="1">
          <reference field="3" count="0"/>
        </references>
      </pivotArea>
    </format>
    <format dxfId="165">
      <pivotArea dataOnly="0" labelOnly="1" grandRow="1" outline="0" fieldPosition="0"/>
    </format>
    <format dxfId="164">
      <pivotArea dataOnly="0" labelOnly="1" fieldPosition="0">
        <references count="1">
          <reference field="4" count="0"/>
        </references>
      </pivotArea>
    </format>
    <format dxfId="163">
      <pivotArea dataOnly="0" labelOnly="1" grandCol="1" outline="0" fieldPosition="0"/>
    </format>
    <format dxfId="162">
      <pivotArea type="all" dataOnly="0" outline="0" fieldPosition="0"/>
    </format>
    <format dxfId="161">
      <pivotArea outline="0" collapsedLevelsAreSubtotals="1" fieldPosition="0"/>
    </format>
    <format dxfId="160">
      <pivotArea type="origin" dataOnly="0" labelOnly="1" outline="0" fieldPosition="0"/>
    </format>
    <format dxfId="159">
      <pivotArea field="4" type="button" dataOnly="0" labelOnly="1" outline="0" axis="axisCol" fieldPosition="0"/>
    </format>
    <format dxfId="158">
      <pivotArea type="topRight" dataOnly="0" labelOnly="1" outline="0" fieldPosition="0"/>
    </format>
    <format dxfId="157">
      <pivotArea field="3" type="button" dataOnly="0" labelOnly="1" outline="0" axis="axisRow" fieldPosition="0"/>
    </format>
    <format dxfId="156">
      <pivotArea dataOnly="0" labelOnly="1" fieldPosition="0">
        <references count="1">
          <reference field="3" count="0"/>
        </references>
      </pivotArea>
    </format>
    <format dxfId="155">
      <pivotArea dataOnly="0" labelOnly="1" grandRow="1" outline="0" fieldPosition="0"/>
    </format>
    <format dxfId="154">
      <pivotArea dataOnly="0" labelOnly="1" fieldPosition="0">
        <references count="1">
          <reference field="4" count="0"/>
        </references>
      </pivotArea>
    </format>
    <format dxfId="153">
      <pivotArea dataOnly="0" labelOnly="1" grandCol="1" outline="0" fieldPosition="0"/>
    </format>
    <format dxfId="152">
      <pivotArea type="origin" dataOnly="0" labelOnly="1" outline="0" fieldPosition="0"/>
    </format>
    <format dxfId="151">
      <pivotArea field="4" type="button" dataOnly="0" labelOnly="1" outline="0" axis="axisCol" fieldPosition="0"/>
    </format>
    <format dxfId="150">
      <pivotArea type="topRight" dataOnly="0" labelOnly="1" outline="0" fieldPosition="0"/>
    </format>
    <format dxfId="149">
      <pivotArea field="3" type="button" dataOnly="0" labelOnly="1" outline="0" axis="axisRow" fieldPosition="0"/>
    </format>
    <format dxfId="148">
      <pivotArea dataOnly="0" labelOnly="1" fieldPosition="0">
        <references count="1">
          <reference field="3" count="0"/>
        </references>
      </pivotArea>
    </format>
    <format dxfId="147">
      <pivotArea dataOnly="0" labelOnly="1" grandRow="1" outline="0" fieldPosition="0"/>
    </format>
    <format dxfId="146">
      <pivotArea dataOnly="0" labelOnly="1" fieldPosition="0">
        <references count="1">
          <reference field="4" count="0"/>
        </references>
      </pivotArea>
    </format>
    <format dxfId="145">
      <pivotArea dataOnly="0" labelOnly="1" grandCol="1" outline="0" fieldPosition="0"/>
    </format>
    <format dxfId="144">
      <pivotArea type="all" dataOnly="0" outline="0" fieldPosition="0"/>
    </format>
    <format dxfId="143">
      <pivotArea outline="0" collapsedLevelsAreSubtotals="1" fieldPosition="0"/>
    </format>
    <format dxfId="142">
      <pivotArea type="origin" dataOnly="0" labelOnly="1" outline="0" fieldPosition="0"/>
    </format>
    <format dxfId="141">
      <pivotArea field="4" type="button" dataOnly="0" labelOnly="1" outline="0" axis="axisCol" fieldPosition="0"/>
    </format>
    <format dxfId="140">
      <pivotArea type="topRight" dataOnly="0" labelOnly="1" outline="0" fieldPosition="0"/>
    </format>
    <format dxfId="139">
      <pivotArea field="3" type="button" dataOnly="0" labelOnly="1" outline="0" axis="axisRow" fieldPosition="0"/>
    </format>
    <format dxfId="138">
      <pivotArea dataOnly="0" labelOnly="1" fieldPosition="0">
        <references count="1">
          <reference field="3" count="0"/>
        </references>
      </pivotArea>
    </format>
    <format dxfId="137">
      <pivotArea dataOnly="0" labelOnly="1" grandRow="1" outline="0" fieldPosition="0"/>
    </format>
    <format dxfId="136">
      <pivotArea dataOnly="0" labelOnly="1" fieldPosition="0">
        <references count="1">
          <reference field="4" count="0"/>
        </references>
      </pivotArea>
    </format>
    <format dxfId="135">
      <pivotArea dataOnly="0" labelOnly="1" grandCol="1" outline="0" fieldPosition="0"/>
    </format>
    <format dxfId="134">
      <pivotArea type="all" dataOnly="0" outline="0" fieldPosition="0"/>
    </format>
    <format dxfId="133">
      <pivotArea outline="0" collapsedLevelsAreSubtotals="1" fieldPosition="0"/>
    </format>
    <format dxfId="132">
      <pivotArea type="origin" dataOnly="0" labelOnly="1" outline="0" fieldPosition="0"/>
    </format>
    <format dxfId="131">
      <pivotArea field="4" type="button" dataOnly="0" labelOnly="1" outline="0" axis="axisCol" fieldPosition="0"/>
    </format>
    <format dxfId="130">
      <pivotArea type="topRight" dataOnly="0" labelOnly="1" outline="0" fieldPosition="0"/>
    </format>
    <format dxfId="129">
      <pivotArea field="3" type="button" dataOnly="0" labelOnly="1" outline="0" axis="axisRow" fieldPosition="0"/>
    </format>
    <format dxfId="128">
      <pivotArea dataOnly="0" labelOnly="1" fieldPosition="0">
        <references count="1">
          <reference field="3" count="0"/>
        </references>
      </pivotArea>
    </format>
    <format dxfId="127">
      <pivotArea dataOnly="0" labelOnly="1" grandRow="1" outline="0" fieldPosition="0"/>
    </format>
    <format dxfId="126">
      <pivotArea dataOnly="0" labelOnly="1" fieldPosition="0">
        <references count="1">
          <reference field="4" count="0"/>
        </references>
      </pivotArea>
    </format>
    <format dxfId="125">
      <pivotArea dataOnly="0" labelOnly="1" grandCol="1" outline="0" fieldPosition="0"/>
    </format>
    <format dxfId="124">
      <pivotArea dataOnly="0" labelOnly="1" grandCol="1" outline="0" fieldPosition="0"/>
    </format>
    <format dxfId="123">
      <pivotArea field="3" grandCol="1" collapsedLevelsAreSubtotals="1" axis="axisRow" fieldPosition="0">
        <references count="1">
          <reference field="3" count="0"/>
        </references>
      </pivotArea>
    </format>
    <format dxfId="122">
      <pivotArea grandRow="1" grandCol="1" outline="0" collapsedLevelsAreSubtotals="1" fieldPosition="0"/>
    </format>
    <format dxfId="121">
      <pivotArea field="4" grandRow="1" outline="0" collapsedLevelsAreSubtotals="1" axis="axisCol" fieldPosition="0">
        <references count="1">
          <reference field="4" count="0" selected="0"/>
        </references>
      </pivotArea>
    </format>
    <format dxfId="120">
      <pivotArea collapsedLevelsAreSubtotals="1" fieldPosition="0">
        <references count="2">
          <reference field="3" count="0"/>
          <reference field="4" count="0" selected="0"/>
        </references>
      </pivotArea>
    </format>
    <format dxfId="119">
      <pivotArea dataOnly="0" labelOnly="1" fieldPosition="0">
        <references count="1">
          <reference field="4" count="0"/>
        </references>
      </pivotArea>
    </format>
    <format dxfId="118">
      <pivotArea type="origin" dataOnly="0" labelOnly="1" outline="0" fieldPosition="0"/>
    </format>
    <format dxfId="117">
      <pivotArea field="3" type="button" dataOnly="0" labelOnly="1" outline="0" axis="axisRow" fieldPosition="0"/>
    </format>
    <format dxfId="116">
      <pivotArea dataOnly="0" labelOnly="1" fieldPosition="0">
        <references count="1">
          <reference field="3" count="0"/>
        </references>
      </pivotArea>
    </format>
    <format dxfId="115">
      <pivotArea type="origin" dataOnly="0" labelOnly="1" outline="0" fieldPosition="0"/>
    </format>
    <format dxfId="114">
      <pivotArea field="4" type="button" dataOnly="0" labelOnly="1" outline="0" axis="axisCol" fieldPosition="0"/>
    </format>
    <format dxfId="113">
      <pivotArea type="topRight" dataOnly="0" labelOnly="1" outline="0" fieldPosition="0"/>
    </format>
    <format dxfId="112">
      <pivotArea field="3" type="button" dataOnly="0" labelOnly="1" outline="0" axis="axisRow" fieldPosition="0"/>
    </format>
    <format dxfId="111">
      <pivotArea dataOnly="0" labelOnly="1" fieldPosition="0">
        <references count="1">
          <reference field="4" count="0"/>
        </references>
      </pivotArea>
    </format>
    <format dxfId="110">
      <pivotArea dataOnly="0" labelOnly="1" grandCol="1" outline="0" fieldPosition="0"/>
    </format>
  </formats>
  <conditionalFormats count="2">
    <conditionalFormat priority="4">
      <pivotAreas count="1">
        <pivotArea type="data" collapsedLevelsAreSubtotals="1" fieldPosition="0">
          <references count="3">
            <reference field="4294967294" count="1" selected="0">
              <x v="0"/>
            </reference>
            <reference field="3" count="3">
              <x v="0"/>
              <x v="1"/>
              <x v="2"/>
            </reference>
            <reference field="4" count="4" selected="0">
              <x v="0"/>
              <x v="1"/>
              <x v="2"/>
              <x v="3"/>
            </reference>
          </references>
        </pivotArea>
      </pivotAreas>
    </conditionalFormat>
    <conditionalFormat priority="3">
      <pivotAreas count="1">
        <pivotArea type="data" collapsedLevelsAreSubtotals="1" fieldPosition="0">
          <references count="3">
            <reference field="4294967294" count="1" selected="0">
              <x v="0"/>
            </reference>
            <reference field="3" count="3">
              <x v="0"/>
              <x v="1"/>
              <x v="2"/>
            </reference>
            <reference field="4" count="4" selected="0">
              <x v="0"/>
              <x v="1"/>
              <x v="2"/>
              <x v="3"/>
            </reference>
          </references>
        </pivotArea>
      </pivotAreas>
    </conditionalFormat>
  </conditionalFormats>
  <chartFormats count="10">
    <chartFormat chart="17" format="0" series="1">
      <pivotArea type="data" outline="0" fieldPosition="0">
        <references count="2">
          <reference field="4294967294" count="1" selected="0">
            <x v="0"/>
          </reference>
          <reference field="4" count="1" selected="0">
            <x v="0"/>
          </reference>
        </references>
      </pivotArea>
    </chartFormat>
    <chartFormat chart="17" format="1" series="1">
      <pivotArea type="data" outline="0" fieldPosition="0">
        <references count="2">
          <reference field="4294967294" count="1" selected="0">
            <x v="0"/>
          </reference>
          <reference field="4" count="1" selected="0">
            <x v="1"/>
          </reference>
        </references>
      </pivotArea>
    </chartFormat>
    <chartFormat chart="17" format="2" series="1">
      <pivotArea type="data" outline="0" fieldPosition="0">
        <references count="2">
          <reference field="4294967294" count="1" selected="0">
            <x v="0"/>
          </reference>
          <reference field="4" count="1" selected="0">
            <x v="2"/>
          </reference>
        </references>
      </pivotArea>
    </chartFormat>
    <chartFormat chart="17" format="3" series="1">
      <pivotArea type="data" outline="0" fieldPosition="0">
        <references count="2">
          <reference field="4294967294" count="1" selected="0">
            <x v="0"/>
          </reference>
          <reference field="4" count="1" selected="0">
            <x v="3"/>
          </reference>
        </references>
      </pivotArea>
    </chartFormat>
    <chartFormat chart="23" format="8" series="1">
      <pivotArea type="data" outline="0" fieldPosition="0">
        <references count="2">
          <reference field="4294967294" count="1" selected="0">
            <x v="0"/>
          </reference>
          <reference field="4" count="1" selected="0">
            <x v="0"/>
          </reference>
        </references>
      </pivotArea>
    </chartFormat>
    <chartFormat chart="23" format="9" series="1">
      <pivotArea type="data" outline="0" fieldPosition="0">
        <references count="2">
          <reference field="4294967294" count="1" selected="0">
            <x v="0"/>
          </reference>
          <reference field="4" count="1" selected="0">
            <x v="1"/>
          </reference>
        </references>
      </pivotArea>
    </chartFormat>
    <chartFormat chart="23" format="10" series="1">
      <pivotArea type="data" outline="0" fieldPosition="0">
        <references count="2">
          <reference field="4294967294" count="1" selected="0">
            <x v="0"/>
          </reference>
          <reference field="4" count="1" selected="0">
            <x v="2"/>
          </reference>
        </references>
      </pivotArea>
    </chartFormat>
    <chartFormat chart="23" format="11" series="1">
      <pivotArea type="data" outline="0" fieldPosition="0">
        <references count="2">
          <reference field="4294967294" count="1" selected="0">
            <x v="0"/>
          </reference>
          <reference field="4" count="1" selected="0">
            <x v="3"/>
          </reference>
        </references>
      </pivotArea>
    </chartFormat>
    <chartFormat chart="23" format="12"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5F3A97-200A-8548-8539-D284D6F37DD1}" name="Job Title Compensat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rowHeaderCaption="Job Title">
  <location ref="B23:F46" firstHeaderRow="0" firstDataRow="1" firstDataCol="1"/>
  <pivotFields count="22">
    <pivotField dataField="1" showAll="0"/>
    <pivotField showAll="0"/>
    <pivotField numFmtId="1" showAll="0"/>
    <pivotField showAll="0">
      <items count="4">
        <item x="1"/>
        <item x="0"/>
        <item x="2"/>
        <item t="default"/>
      </items>
    </pivotField>
    <pivotField showAll="0">
      <items count="5">
        <item x="2"/>
        <item x="0"/>
        <item x="1"/>
        <item x="3"/>
        <item t="default"/>
      </items>
    </pivotField>
    <pivotField showAll="0"/>
    <pivotField showAll="0">
      <items count="11">
        <item x="0"/>
        <item x="4"/>
        <item x="7"/>
        <item x="2"/>
        <item x="8"/>
        <item x="9"/>
        <item x="1"/>
        <item x="6"/>
        <item x="5"/>
        <item x="3"/>
        <item t="default"/>
      </items>
    </pivotField>
    <pivotField axis="axisRow" showAll="0" sortType="ascending">
      <items count="23">
        <item x="3"/>
        <item x="18"/>
        <item x="10"/>
        <item x="19"/>
        <item x="11"/>
        <item x="16"/>
        <item x="0"/>
        <item x="21"/>
        <item x="14"/>
        <item x="15"/>
        <item x="1"/>
        <item x="20"/>
        <item x="8"/>
        <item x="2"/>
        <item x="12"/>
        <item x="7"/>
        <item x="4"/>
        <item x="17"/>
        <item x="9"/>
        <item x="6"/>
        <item x="5"/>
        <item x="13"/>
        <item t="default"/>
      </items>
      <autoSortScope>
        <pivotArea dataOnly="0" outline="0" fieldPosition="0">
          <references count="1">
            <reference field="4294967294" count="1" selected="0">
              <x v="3"/>
            </reference>
          </references>
        </pivotArea>
      </autoSortScope>
    </pivotField>
    <pivotField numFmtId="1" showAll="0">
      <items count="12">
        <item x="0"/>
        <item x="2"/>
        <item x="1"/>
        <item x="9"/>
        <item x="8"/>
        <item x="3"/>
        <item x="5"/>
        <item x="7"/>
        <item x="4"/>
        <item x="6"/>
        <item x="10"/>
        <item t="default"/>
      </items>
    </pivotField>
    <pivotField numFmtId="165" showAll="0"/>
    <pivotField showAll="0"/>
    <pivotField numFmtId="167" showAll="0"/>
    <pivotField dataField="1" numFmtId="167" showAll="0"/>
    <pivotField showAll="0"/>
    <pivotField showAll="0"/>
    <pivotField dataField="1" showAll="0"/>
    <pivotField showAll="0"/>
    <pivotField showAll="0">
      <items count="6">
        <item x="0"/>
        <item x="4"/>
        <item x="2"/>
        <item x="1"/>
        <item x="3"/>
        <item t="default"/>
      </items>
    </pivotField>
    <pivotField dataField="1" numFmtId="167" showAll="0"/>
    <pivotField showAll="0"/>
    <pivotField showAll="0"/>
    <pivotField showAll="0"/>
  </pivotFields>
  <rowFields count="1">
    <field x="7"/>
  </rowFields>
  <rowItems count="23">
    <i>
      <x v="19"/>
    </i>
    <i>
      <x v="17"/>
    </i>
    <i>
      <x v="10"/>
    </i>
    <i>
      <x v="16"/>
    </i>
    <i>
      <x v="15"/>
    </i>
    <i>
      <x v="3"/>
    </i>
    <i>
      <x v="2"/>
    </i>
    <i>
      <x v="13"/>
    </i>
    <i>
      <x v="7"/>
    </i>
    <i>
      <x v="5"/>
    </i>
    <i>
      <x v="11"/>
    </i>
    <i>
      <x v="8"/>
    </i>
    <i>
      <x v="1"/>
    </i>
    <i>
      <x v="14"/>
    </i>
    <i>
      <x v="12"/>
    </i>
    <i>
      <x v="18"/>
    </i>
    <i>
      <x v="20"/>
    </i>
    <i>
      <x v="6"/>
    </i>
    <i>
      <x/>
    </i>
    <i>
      <x v="9"/>
    </i>
    <i>
      <x v="4"/>
    </i>
    <i>
      <x v="21"/>
    </i>
    <i t="grand">
      <x/>
    </i>
  </rowItems>
  <colFields count="1">
    <field x="-2"/>
  </colFields>
  <colItems count="4">
    <i>
      <x/>
    </i>
    <i i="1">
      <x v="1"/>
    </i>
    <i i="2">
      <x v="2"/>
    </i>
    <i i="3">
      <x v="3"/>
    </i>
  </colItems>
  <dataFields count="4">
    <dataField name="Count of Employee ID" fld="0" subtotal="count" baseField="0" baseItem="0"/>
    <dataField name="Average Salary" fld="12" subtotal="average" baseField="0" baseItem="0" numFmtId="167"/>
    <dataField name="Average Bonus" fld="15" subtotal="average" baseField="0" baseItem="0" numFmtId="167"/>
    <dataField name="Average Total Compensation" fld="18" subtotal="average" baseField="0" baseItem="0" numFmtId="167"/>
  </dataFields>
  <formats count="45">
    <format dxfId="227">
      <pivotArea outline="0" collapsedLevelsAreSubtotals="1" fieldPosition="0">
        <references count="1">
          <reference field="4294967294" count="1" selected="0">
            <x v="2"/>
          </reference>
        </references>
      </pivotArea>
    </format>
    <format dxfId="226">
      <pivotArea dataOnly="0" labelOnly="1" outline="0" fieldPosition="0">
        <references count="1">
          <reference field="4294967294" count="1">
            <x v="2"/>
          </reference>
        </references>
      </pivotArea>
    </format>
    <format dxfId="225">
      <pivotArea type="all" dataOnly="0" outline="0" fieldPosition="0"/>
    </format>
    <format dxfId="224">
      <pivotArea outline="0" collapsedLevelsAreSubtotals="1" fieldPosition="0"/>
    </format>
    <format dxfId="223">
      <pivotArea field="7" type="button" dataOnly="0" labelOnly="1" outline="0" axis="axisRow" fieldPosition="0"/>
    </format>
    <format dxfId="222">
      <pivotArea dataOnly="0" labelOnly="1" fieldPosition="0">
        <references count="1">
          <reference field="7" count="0"/>
        </references>
      </pivotArea>
    </format>
    <format dxfId="221">
      <pivotArea dataOnly="0" labelOnly="1" grandRow="1" outline="0" fieldPosition="0"/>
    </format>
    <format dxfId="220">
      <pivotArea dataOnly="0" labelOnly="1" outline="0" fieldPosition="0">
        <references count="1">
          <reference field="4294967294" count="4">
            <x v="0"/>
            <x v="1"/>
            <x v="2"/>
            <x v="3"/>
          </reference>
        </references>
      </pivotArea>
    </format>
    <format dxfId="219">
      <pivotArea type="all" dataOnly="0" outline="0" fieldPosition="0"/>
    </format>
    <format dxfId="218">
      <pivotArea outline="0" collapsedLevelsAreSubtotals="1" fieldPosition="0"/>
    </format>
    <format dxfId="217">
      <pivotArea field="7" type="button" dataOnly="0" labelOnly="1" outline="0" axis="axisRow" fieldPosition="0"/>
    </format>
    <format dxfId="216">
      <pivotArea dataOnly="0" labelOnly="1" fieldPosition="0">
        <references count="1">
          <reference field="7" count="0"/>
        </references>
      </pivotArea>
    </format>
    <format dxfId="215">
      <pivotArea dataOnly="0" labelOnly="1" grandRow="1" outline="0" fieldPosition="0"/>
    </format>
    <format dxfId="214">
      <pivotArea dataOnly="0" labelOnly="1" outline="0" fieldPosition="0">
        <references count="1">
          <reference field="4294967294" count="4">
            <x v="0"/>
            <x v="1"/>
            <x v="2"/>
            <x v="3"/>
          </reference>
        </references>
      </pivotArea>
    </format>
    <format dxfId="213">
      <pivotArea type="all" dataOnly="0" outline="0" fieldPosition="0"/>
    </format>
    <format dxfId="212">
      <pivotArea outline="0" collapsedLevelsAreSubtotals="1" fieldPosition="0"/>
    </format>
    <format dxfId="211">
      <pivotArea field="7" type="button" dataOnly="0" labelOnly="1" outline="0" axis="axisRow" fieldPosition="0"/>
    </format>
    <format dxfId="210">
      <pivotArea dataOnly="0" labelOnly="1" fieldPosition="0">
        <references count="1">
          <reference field="7" count="0"/>
        </references>
      </pivotArea>
    </format>
    <format dxfId="209">
      <pivotArea dataOnly="0" labelOnly="1" grandRow="1" outline="0" fieldPosition="0"/>
    </format>
    <format dxfId="208">
      <pivotArea dataOnly="0" labelOnly="1" outline="0" fieldPosition="0">
        <references count="1">
          <reference field="4294967294" count="4">
            <x v="0"/>
            <x v="1"/>
            <x v="2"/>
            <x v="3"/>
          </reference>
        </references>
      </pivotArea>
    </format>
    <format dxfId="207">
      <pivotArea field="7" type="button" dataOnly="0" labelOnly="1" outline="0" axis="axisRow" fieldPosition="0"/>
    </format>
    <format dxfId="206">
      <pivotArea dataOnly="0" labelOnly="1" outline="0" fieldPosition="0">
        <references count="1">
          <reference field="4294967294" count="4">
            <x v="0"/>
            <x v="1"/>
            <x v="2"/>
            <x v="3"/>
          </reference>
        </references>
      </pivotArea>
    </format>
    <format dxfId="205">
      <pivotArea dataOnly="0" labelOnly="1" fieldPosition="0">
        <references count="1">
          <reference field="7" count="0"/>
        </references>
      </pivotArea>
    </format>
    <format dxfId="204">
      <pivotArea dataOnly="0" labelOnly="1" grandRow="1" outline="0" fieldPosition="0"/>
    </format>
    <format dxfId="203">
      <pivotArea type="all" dataOnly="0" outline="0" fieldPosition="0"/>
    </format>
    <format dxfId="202">
      <pivotArea outline="0" collapsedLevelsAreSubtotals="1" fieldPosition="0"/>
    </format>
    <format dxfId="201">
      <pivotArea field="7" type="button" dataOnly="0" labelOnly="1" outline="0" axis="axisRow" fieldPosition="0"/>
    </format>
    <format dxfId="200">
      <pivotArea dataOnly="0" labelOnly="1" fieldPosition="0">
        <references count="1">
          <reference field="7" count="0"/>
        </references>
      </pivotArea>
    </format>
    <format dxfId="199">
      <pivotArea dataOnly="0" labelOnly="1" grandRow="1" outline="0" fieldPosition="0"/>
    </format>
    <format dxfId="198">
      <pivotArea dataOnly="0" labelOnly="1" outline="0" fieldPosition="0">
        <references count="1">
          <reference field="4294967294" count="4">
            <x v="0"/>
            <x v="1"/>
            <x v="2"/>
            <x v="3"/>
          </reference>
        </references>
      </pivotArea>
    </format>
    <format dxfId="197">
      <pivotArea type="all" dataOnly="0" outline="0" fieldPosition="0"/>
    </format>
    <format dxfId="196">
      <pivotArea outline="0" collapsedLevelsAreSubtotals="1" fieldPosition="0"/>
    </format>
    <format dxfId="195">
      <pivotArea field="7" type="button" dataOnly="0" labelOnly="1" outline="0" axis="axisRow" fieldPosition="0"/>
    </format>
    <format dxfId="194">
      <pivotArea dataOnly="0" labelOnly="1" fieldPosition="0">
        <references count="1">
          <reference field="7" count="0"/>
        </references>
      </pivotArea>
    </format>
    <format dxfId="193">
      <pivotArea dataOnly="0" labelOnly="1" grandRow="1" outline="0" fieldPosition="0"/>
    </format>
    <format dxfId="192">
      <pivotArea dataOnly="0" labelOnly="1" outline="0" fieldPosition="0">
        <references count="1">
          <reference field="4294967294" count="4">
            <x v="0"/>
            <x v="1"/>
            <x v="2"/>
            <x v="3"/>
          </reference>
        </references>
      </pivotArea>
    </format>
    <format dxfId="191">
      <pivotArea field="7" type="button" dataOnly="0" labelOnly="1" outline="0" axis="axisRow" fieldPosition="0"/>
    </format>
    <format dxfId="190">
      <pivotArea dataOnly="0" labelOnly="1" outline="0" fieldPosition="0">
        <references count="1">
          <reference field="4294967294" count="4">
            <x v="0"/>
            <x v="1"/>
            <x v="2"/>
            <x v="3"/>
          </reference>
        </references>
      </pivotArea>
    </format>
    <format dxfId="189">
      <pivotArea collapsedLevelsAreSubtotals="1" fieldPosition="0">
        <references count="1">
          <reference field="7" count="0"/>
        </references>
      </pivotArea>
    </format>
    <format dxfId="188">
      <pivotArea dataOnly="0" labelOnly="1" grandRow="1" outline="0" fieldPosition="0"/>
    </format>
    <format dxfId="187">
      <pivotArea dataOnly="0" labelOnly="1" grandRow="1" outline="0" fieldPosition="0"/>
    </format>
    <format dxfId="186">
      <pivotArea dataOnly="0" labelOnly="1" grandRow="1" outline="0" fieldPosition="0"/>
    </format>
    <format dxfId="185">
      <pivotArea field="7" type="button" dataOnly="0" labelOnly="1" outline="0" axis="axisRow" fieldPosition="0"/>
    </format>
    <format dxfId="184">
      <pivotArea dataOnly="0" labelOnly="1" outline="0" fieldPosition="0">
        <references count="1">
          <reference field="4294967294" count="4">
            <x v="0"/>
            <x v="1"/>
            <x v="2"/>
            <x v="3"/>
          </reference>
        </references>
      </pivotArea>
    </format>
    <format dxfId="183">
      <pivotArea dataOnly="0" labelOnly="1" fieldPosition="0">
        <references count="1">
          <reference field="7" count="0"/>
        </references>
      </pivotArea>
    </format>
  </formats>
  <conditionalFormats count="3">
    <conditionalFormat priority="7">
      <pivotAreas count="1">
        <pivotArea type="data" collapsedLevelsAreSubtotals="1" fieldPosition="0">
          <references count="2">
            <reference field="4294967294" count="1" selected="0">
              <x v="1"/>
            </reference>
            <reference field="7" count="22">
              <x v="0"/>
              <x v="1"/>
              <x v="2"/>
              <x v="3"/>
              <x v="4"/>
              <x v="5"/>
              <x v="6"/>
              <x v="7"/>
              <x v="8"/>
              <x v="9"/>
              <x v="10"/>
              <x v="11"/>
              <x v="12"/>
              <x v="13"/>
              <x v="14"/>
              <x v="15"/>
              <x v="16"/>
              <x v="17"/>
              <x v="18"/>
              <x v="19"/>
              <x v="20"/>
              <x v="21"/>
            </reference>
          </references>
        </pivotArea>
      </pivotAreas>
    </conditionalFormat>
    <conditionalFormat priority="6">
      <pivotAreas count="1">
        <pivotArea type="data" collapsedLevelsAreSubtotals="1" fieldPosition="0">
          <references count="2">
            <reference field="4294967294" count="1" selected="0">
              <x v="2"/>
            </reference>
            <reference field="7" count="22">
              <x v="0"/>
              <x v="1"/>
              <x v="2"/>
              <x v="3"/>
              <x v="4"/>
              <x v="5"/>
              <x v="6"/>
              <x v="7"/>
              <x v="8"/>
              <x v="9"/>
              <x v="10"/>
              <x v="11"/>
              <x v="12"/>
              <x v="13"/>
              <x v="14"/>
              <x v="15"/>
              <x v="16"/>
              <x v="17"/>
              <x v="18"/>
              <x v="19"/>
              <x v="20"/>
              <x v="21"/>
            </reference>
          </references>
        </pivotArea>
      </pivotAreas>
    </conditionalFormat>
    <conditionalFormat priority="5">
      <pivotAreas count="1">
        <pivotArea type="data" collapsedLevelsAreSubtotals="1" fieldPosition="0">
          <references count="2">
            <reference field="4294967294" count="1" selected="0">
              <x v="3"/>
            </reference>
            <reference field="7" count="22">
              <x v="0"/>
              <x v="1"/>
              <x v="2"/>
              <x v="3"/>
              <x v="4"/>
              <x v="5"/>
              <x v="6"/>
              <x v="7"/>
              <x v="8"/>
              <x v="9"/>
              <x v="10"/>
              <x v="11"/>
              <x v="12"/>
              <x v="13"/>
              <x v="14"/>
              <x v="15"/>
              <x v="16"/>
              <x v="17"/>
              <x v="18"/>
              <x v="19"/>
              <x v="20"/>
              <x v="21"/>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20" format="10" series="1">
      <pivotArea type="data" outline="0" fieldPosition="0">
        <references count="1">
          <reference field="4294967294" count="1" selected="0">
            <x v="2"/>
          </reference>
        </references>
      </pivotArea>
    </chartFormat>
    <chartFormat chart="20" format="11" series="1">
      <pivotArea type="data" outline="0" fieldPosition="0">
        <references count="1">
          <reference field="429496729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6DA17EA4-07F1-B345-A336-6FE1B74DD1CA}" sourceName="Age Range">
  <pivotTables>
    <pivotTable tabId="6" name="Employee Count by Department"/>
    <pivotTable tabId="6" name="Job Title Compensation"/>
    <pivotTable tabId="6" name="Age and Gender Distribution"/>
    <pivotTable tabId="6" name="Performance Results"/>
  </pivotTables>
  <data>
    <tabular pivotCacheId="34563767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BB5DE4C-FD75-6B46-91EC-62FF3A02C58D}" sourceName="Department">
  <pivotTables>
    <pivotTable tabId="6" name="Employee Count by Department"/>
    <pivotTable tabId="6" name="Job Title Compensation"/>
    <pivotTable tabId="6" name="Age and Gender Distribution"/>
    <pivotTable tabId="6" name="Performance Results"/>
  </pivotTables>
  <data>
    <tabular pivotCacheId="345637672">
      <items count="10">
        <i x="0" s="1"/>
        <i x="4" s="1"/>
        <i x="7" s="1"/>
        <i x="2" s="1"/>
        <i x="8" s="1"/>
        <i x="9" s="1"/>
        <i x="1" s="1"/>
        <i x="6"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A40C3EB1-FFFE-3E45-BB82-CB72B865D16F}" sourceName="Job Title">
  <pivotTables>
    <pivotTable tabId="6" name="Employee Count by Department"/>
    <pivotTable tabId="6" name="Job Title Compensation"/>
    <pivotTable tabId="6" name="Age and Gender Distribution"/>
    <pivotTable tabId="6" name="Performance Results"/>
  </pivotTables>
  <data>
    <tabular pivotCacheId="345637672">
      <items count="22">
        <i x="3" s="1"/>
        <i x="18" s="1"/>
        <i x="10" s="1"/>
        <i x="19" s="1"/>
        <i x="11" s="1"/>
        <i x="16" s="1"/>
        <i x="0" s="1"/>
        <i x="21" s="1"/>
        <i x="14" s="1"/>
        <i x="15" s="1"/>
        <i x="1" s="1"/>
        <i x="20" s="1"/>
        <i x="8" s="1"/>
        <i x="2" s="1"/>
        <i x="12" s="1"/>
        <i x="7" s="1"/>
        <i x="4" s="1"/>
        <i x="17" s="1"/>
        <i x="9" s="1"/>
        <i x="6" s="1"/>
        <i x="5" s="1"/>
        <i x="1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1862D76-B6E8-CC4F-B527-33216E0362D1}" sourceName="Gender">
  <pivotTables>
    <pivotTable tabId="6" name="Employee Count by Department"/>
    <pivotTable tabId="6" name="Job Title Compensation"/>
    <pivotTable tabId="6" name="Age and Gender Distribution"/>
    <pivotTable tabId="6" name="Performance Results"/>
  </pivotTables>
  <data>
    <tabular pivotCacheId="345637672">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Range" xr10:uid="{FEAAE810-54B9-E64C-9DEB-A1CB6C6966C0}" cache="Slicer_Age_Range" caption="Age Range" style="SlicerStyleOther2" rowHeight="230716"/>
  <slicer name="Department" xr10:uid="{0DE2AC3B-6378-724F-AA2B-3C1A428C60B3}" cache="Slicer_Department" caption="Department" style="SlicerStyleOther2" rowHeight="230716"/>
  <slicer name="Job Title" xr10:uid="{66A45688-6DA7-B943-910D-AA6C4CF0B797}" cache="Slicer_Job_Title" caption="Job Title" style="SlicerStyleOther2" rowHeight="230716"/>
  <slicer name="Gender" xr10:uid="{63BE2C49-4B14-EE47-8D4A-6F67A05216CF}" cache="Slicer_Gender" caption="Gender" style="SlicerStyleOther2" rowHeight="230716"/>
</slicer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mailto:robertdavis@sample.org" TargetMode="External"/><Relationship Id="rId170" Type="http://schemas.openxmlformats.org/officeDocument/2006/relationships/hyperlink" Target="mailto:janemoore@sample.org" TargetMode="External"/><Relationship Id="rId268" Type="http://schemas.openxmlformats.org/officeDocument/2006/relationships/hyperlink" Target="mailto:davidmiller@example.com" TargetMode="External"/><Relationship Id="rId475" Type="http://schemas.openxmlformats.org/officeDocument/2006/relationships/hyperlink" Target="http://demo.net/" TargetMode="External"/><Relationship Id="rId682" Type="http://schemas.openxmlformats.org/officeDocument/2006/relationships/hyperlink" Target="mailto:susananderson@example.com" TargetMode="External"/><Relationship Id="rId128" Type="http://schemas.openxmlformats.org/officeDocument/2006/relationships/hyperlink" Target="mailto:jamestaylor@sample.org" TargetMode="External"/><Relationship Id="rId335" Type="http://schemas.openxmlformats.org/officeDocument/2006/relationships/hyperlink" Target="mailto:bobwilliams@test.com" TargetMode="External"/><Relationship Id="rId542" Type="http://schemas.openxmlformats.org/officeDocument/2006/relationships/hyperlink" Target="mailto:patriciasmith@sample.org" TargetMode="External"/><Relationship Id="rId987" Type="http://schemas.openxmlformats.org/officeDocument/2006/relationships/hyperlink" Target="mailto:mariajones@example.com" TargetMode="External"/><Relationship Id="rId402" Type="http://schemas.openxmlformats.org/officeDocument/2006/relationships/hyperlink" Target="mailto:janesmith@test.com" TargetMode="External"/><Relationship Id="rId847" Type="http://schemas.openxmlformats.org/officeDocument/2006/relationships/hyperlink" Target="mailto:jamesdavis@example.com" TargetMode="External"/><Relationship Id="rId1032" Type="http://schemas.openxmlformats.org/officeDocument/2006/relationships/hyperlink" Target="mailto:patriciamoore@test.com" TargetMode="External"/><Relationship Id="rId707" Type="http://schemas.openxmlformats.org/officeDocument/2006/relationships/hyperlink" Target="mailto:karenjohnson@test.com" TargetMode="External"/><Relationship Id="rId914" Type="http://schemas.openxmlformats.org/officeDocument/2006/relationships/hyperlink" Target="mailto:saramoore@sample.org" TargetMode="External"/><Relationship Id="rId43" Type="http://schemas.openxmlformats.org/officeDocument/2006/relationships/hyperlink" Target="mailto:susansmith@sample.org" TargetMode="External"/><Relationship Id="rId192" Type="http://schemas.openxmlformats.org/officeDocument/2006/relationships/hyperlink" Target="mailto:davidjones@test.com" TargetMode="External"/><Relationship Id="rId497" Type="http://schemas.openxmlformats.org/officeDocument/2006/relationships/hyperlink" Target="mailto:sarabrown@example.com" TargetMode="External"/><Relationship Id="rId357" Type="http://schemas.openxmlformats.org/officeDocument/2006/relationships/hyperlink" Target="mailto:lindawilson@demo.net" TargetMode="External"/><Relationship Id="rId217" Type="http://schemas.openxmlformats.org/officeDocument/2006/relationships/hyperlink" Target="mailto:alicetaylor@demo.net" TargetMode="External"/><Relationship Id="rId564" Type="http://schemas.openxmlformats.org/officeDocument/2006/relationships/hyperlink" Target="mailto:jameswilson@demo.net" TargetMode="External"/><Relationship Id="rId771" Type="http://schemas.openxmlformats.org/officeDocument/2006/relationships/hyperlink" Target="mailto:karenmiller@test.com" TargetMode="External"/><Relationship Id="rId869" Type="http://schemas.openxmlformats.org/officeDocument/2006/relationships/hyperlink" Target="mailto:bobdavis@sample.org" TargetMode="External"/><Relationship Id="rId424" Type="http://schemas.openxmlformats.org/officeDocument/2006/relationships/hyperlink" Target="mailto:patriciamiller@test.com" TargetMode="External"/><Relationship Id="rId631" Type="http://schemas.openxmlformats.org/officeDocument/2006/relationships/hyperlink" Target="mailto:janemoore@demo.net" TargetMode="External"/><Relationship Id="rId729" Type="http://schemas.openxmlformats.org/officeDocument/2006/relationships/hyperlink" Target="mailto:alicedavis@demo.net" TargetMode="External"/><Relationship Id="rId1054" Type="http://schemas.openxmlformats.org/officeDocument/2006/relationships/hyperlink" Target="mailto:johnjones@test.com" TargetMode="External"/><Relationship Id="rId936" Type="http://schemas.openxmlformats.org/officeDocument/2006/relationships/hyperlink" Target="mailto:aliceanderson@example.com" TargetMode="External"/><Relationship Id="rId65" Type="http://schemas.openxmlformats.org/officeDocument/2006/relationships/hyperlink" Target="mailto:robertjones@demo.net" TargetMode="External"/><Relationship Id="rId281" Type="http://schemas.openxmlformats.org/officeDocument/2006/relationships/hyperlink" Target="mailto:aliceanderson@example.com" TargetMode="External"/><Relationship Id="rId502" Type="http://schemas.openxmlformats.org/officeDocument/2006/relationships/hyperlink" Target="mailto:mariawilson@example.com" TargetMode="External"/><Relationship Id="rId947" Type="http://schemas.openxmlformats.org/officeDocument/2006/relationships/hyperlink" Target="mailto:janedavis@example.com" TargetMode="External"/><Relationship Id="rId76" Type="http://schemas.openxmlformats.org/officeDocument/2006/relationships/hyperlink" Target="mailto:robertbrown@test.com" TargetMode="External"/><Relationship Id="rId141" Type="http://schemas.openxmlformats.org/officeDocument/2006/relationships/hyperlink" Target="mailto:mikewilliams@sample.org" TargetMode="External"/><Relationship Id="rId379" Type="http://schemas.openxmlformats.org/officeDocument/2006/relationships/hyperlink" Target="mailto:alicethomas@test.com" TargetMode="External"/><Relationship Id="rId586" Type="http://schemas.openxmlformats.org/officeDocument/2006/relationships/hyperlink" Target="mailto:patriciajones@example.com" TargetMode="External"/><Relationship Id="rId793" Type="http://schemas.openxmlformats.org/officeDocument/2006/relationships/hyperlink" Target="mailto:susananderson@sample.org" TargetMode="External"/><Relationship Id="rId807" Type="http://schemas.openxmlformats.org/officeDocument/2006/relationships/hyperlink" Target="mailto:bobwilliams@test.com" TargetMode="External"/><Relationship Id="rId7" Type="http://schemas.openxmlformats.org/officeDocument/2006/relationships/hyperlink" Target="mailto:saraanderson@test.com" TargetMode="External"/><Relationship Id="rId239" Type="http://schemas.openxmlformats.org/officeDocument/2006/relationships/hyperlink" Target="mailto:alicetaylor@example.com" TargetMode="External"/><Relationship Id="rId446" Type="http://schemas.openxmlformats.org/officeDocument/2006/relationships/hyperlink" Target="mailto:robertwilliams@sample.org" TargetMode="External"/><Relationship Id="rId653" Type="http://schemas.openxmlformats.org/officeDocument/2006/relationships/hyperlink" Target="mailto:lindadavis@sample.org" TargetMode="External"/><Relationship Id="rId1076" Type="http://schemas.openxmlformats.org/officeDocument/2006/relationships/hyperlink" Target="mailto:karenthomas@test.com" TargetMode="External"/><Relationship Id="rId292" Type="http://schemas.openxmlformats.org/officeDocument/2006/relationships/hyperlink" Target="mailto:patriciajohnson@example.com" TargetMode="External"/><Relationship Id="rId306" Type="http://schemas.openxmlformats.org/officeDocument/2006/relationships/hyperlink" Target="mailto:jamessmith@example.com" TargetMode="External"/><Relationship Id="rId860" Type="http://schemas.openxmlformats.org/officeDocument/2006/relationships/hyperlink" Target="http://sample.org/" TargetMode="External"/><Relationship Id="rId958" Type="http://schemas.openxmlformats.org/officeDocument/2006/relationships/hyperlink" Target="mailto:patriciadavis@example.com" TargetMode="External"/><Relationship Id="rId87" Type="http://schemas.openxmlformats.org/officeDocument/2006/relationships/hyperlink" Target="mailto:sarabrown@sample.org" TargetMode="External"/><Relationship Id="rId513" Type="http://schemas.openxmlformats.org/officeDocument/2006/relationships/hyperlink" Target="mailto:lindataylor@test.com" TargetMode="External"/><Relationship Id="rId597" Type="http://schemas.openxmlformats.org/officeDocument/2006/relationships/hyperlink" Target="mailto:jamesbrown@demo.net" TargetMode="External"/><Relationship Id="rId720" Type="http://schemas.openxmlformats.org/officeDocument/2006/relationships/hyperlink" Target="mailto:johnsmith@sample.org" TargetMode="External"/><Relationship Id="rId818" Type="http://schemas.openxmlformats.org/officeDocument/2006/relationships/hyperlink" Target="mailto:lindataylor@test.com" TargetMode="External"/><Relationship Id="rId152" Type="http://schemas.openxmlformats.org/officeDocument/2006/relationships/hyperlink" Target="mailto:karentaylor@demo.net" TargetMode="External"/><Relationship Id="rId457" Type="http://schemas.openxmlformats.org/officeDocument/2006/relationships/hyperlink" Target="mailto:saraanderson@sample.org" TargetMode="External"/><Relationship Id="rId1003" Type="http://schemas.openxmlformats.org/officeDocument/2006/relationships/hyperlink" Target="mailto:susantaylor@sample.org" TargetMode="External"/><Relationship Id="rId664" Type="http://schemas.openxmlformats.org/officeDocument/2006/relationships/hyperlink" Target="mailto:alicesmith@example.com" TargetMode="External"/><Relationship Id="rId871" Type="http://schemas.openxmlformats.org/officeDocument/2006/relationships/hyperlink" Target="mailto:susantaylor@test.com" TargetMode="External"/><Relationship Id="rId969" Type="http://schemas.openxmlformats.org/officeDocument/2006/relationships/hyperlink" Target="mailto:davidbrown@sample.org" TargetMode="External"/><Relationship Id="rId14" Type="http://schemas.openxmlformats.org/officeDocument/2006/relationships/hyperlink" Target="mailto:saramoore@test.com" TargetMode="External"/><Relationship Id="rId317" Type="http://schemas.openxmlformats.org/officeDocument/2006/relationships/hyperlink" Target="mailto:janejones@example.com" TargetMode="External"/><Relationship Id="rId524" Type="http://schemas.openxmlformats.org/officeDocument/2006/relationships/hyperlink" Target="mailto:alicejones@example.com" TargetMode="External"/><Relationship Id="rId731" Type="http://schemas.openxmlformats.org/officeDocument/2006/relationships/hyperlink" Target="mailto:jamestaylor@sample.org" TargetMode="External"/><Relationship Id="rId98" Type="http://schemas.openxmlformats.org/officeDocument/2006/relationships/hyperlink" Target="mailto:janesmith@test.com" TargetMode="External"/><Relationship Id="rId163" Type="http://schemas.openxmlformats.org/officeDocument/2006/relationships/hyperlink" Target="mailto:janebrown@sample.org" TargetMode="External"/><Relationship Id="rId370" Type="http://schemas.openxmlformats.org/officeDocument/2006/relationships/hyperlink" Target="http://janethomasdemo.net/" TargetMode="External"/><Relationship Id="rId829" Type="http://schemas.openxmlformats.org/officeDocument/2006/relationships/hyperlink" Target="mailto:mariataylor@demo.net" TargetMode="External"/><Relationship Id="rId1014" Type="http://schemas.openxmlformats.org/officeDocument/2006/relationships/hyperlink" Target="mailto:robertthomas@sample.org" TargetMode="External"/><Relationship Id="rId230" Type="http://schemas.openxmlformats.org/officeDocument/2006/relationships/hyperlink" Target="http://mariaandersondemo.net/" TargetMode="External"/><Relationship Id="rId468" Type="http://schemas.openxmlformats.org/officeDocument/2006/relationships/hyperlink" Target="mailto:johndavis@sample.org" TargetMode="External"/><Relationship Id="rId675" Type="http://schemas.openxmlformats.org/officeDocument/2006/relationships/hyperlink" Target="mailto:roberttaylor@example.com" TargetMode="External"/><Relationship Id="rId882" Type="http://schemas.openxmlformats.org/officeDocument/2006/relationships/hyperlink" Target="mailto:johnthomas@test.com" TargetMode="External"/><Relationship Id="rId25" Type="http://schemas.openxmlformats.org/officeDocument/2006/relationships/hyperlink" Target="mailto:jamesmiller@demo.net" TargetMode="External"/><Relationship Id="rId328" Type="http://schemas.openxmlformats.org/officeDocument/2006/relationships/hyperlink" Target="mailto:karenjones@demo.net" TargetMode="External"/><Relationship Id="rId535" Type="http://schemas.openxmlformats.org/officeDocument/2006/relationships/hyperlink" Target="mailto:alicejohnson@demo.net" TargetMode="External"/><Relationship Id="rId742" Type="http://schemas.openxmlformats.org/officeDocument/2006/relationships/hyperlink" Target="http://mikejohnsonexample.com/" TargetMode="External"/><Relationship Id="rId174" Type="http://schemas.openxmlformats.org/officeDocument/2006/relationships/hyperlink" Target="mailto:mariamoore@example.com" TargetMode="External"/><Relationship Id="rId381" Type="http://schemas.openxmlformats.org/officeDocument/2006/relationships/hyperlink" Target="mailto:karensmith@example.com" TargetMode="External"/><Relationship Id="rId602" Type="http://schemas.openxmlformats.org/officeDocument/2006/relationships/hyperlink" Target="mailto:janeanderson@demo.net" TargetMode="External"/><Relationship Id="rId1025" Type="http://schemas.openxmlformats.org/officeDocument/2006/relationships/hyperlink" Target="http://example.com/" TargetMode="External"/><Relationship Id="rId241" Type="http://schemas.openxmlformats.org/officeDocument/2006/relationships/hyperlink" Target="mailto:alicetaylor@sample.org" TargetMode="External"/><Relationship Id="rId479" Type="http://schemas.openxmlformats.org/officeDocument/2006/relationships/hyperlink" Target="mailto:alicethomas@example.com" TargetMode="External"/><Relationship Id="rId686" Type="http://schemas.openxmlformats.org/officeDocument/2006/relationships/hyperlink" Target="mailto:janesmith@test.com" TargetMode="External"/><Relationship Id="rId893" Type="http://schemas.openxmlformats.org/officeDocument/2006/relationships/hyperlink" Target="mailto:patriciathomas@test.com" TargetMode="External"/><Relationship Id="rId907" Type="http://schemas.openxmlformats.org/officeDocument/2006/relationships/hyperlink" Target="mailto:johnwilson@demo.net" TargetMode="External"/><Relationship Id="rId36" Type="http://schemas.openxmlformats.org/officeDocument/2006/relationships/hyperlink" Target="mailto:johnjohnson@sample.org" TargetMode="External"/><Relationship Id="rId339" Type="http://schemas.openxmlformats.org/officeDocument/2006/relationships/hyperlink" Target="mailto:lindawilliams@test.com" TargetMode="External"/><Relationship Id="rId546" Type="http://schemas.openxmlformats.org/officeDocument/2006/relationships/hyperlink" Target="mailto:roberttaylor@test.com" TargetMode="External"/><Relationship Id="rId753" Type="http://schemas.openxmlformats.org/officeDocument/2006/relationships/hyperlink" Target="mailto:lindawilson@test.com" TargetMode="External"/><Relationship Id="rId101" Type="http://schemas.openxmlformats.org/officeDocument/2006/relationships/hyperlink" Target="mailto:susansmith@example.com" TargetMode="External"/><Relationship Id="rId185" Type="http://schemas.openxmlformats.org/officeDocument/2006/relationships/hyperlink" Target="mailto:karenmiller@demo.net" TargetMode="External"/><Relationship Id="rId406" Type="http://schemas.openxmlformats.org/officeDocument/2006/relationships/hyperlink" Target="mailto:patriciajohnson@demo.net" TargetMode="External"/><Relationship Id="rId960" Type="http://schemas.openxmlformats.org/officeDocument/2006/relationships/hyperlink" Target="mailto:sarawilson@demo.net" TargetMode="External"/><Relationship Id="rId1036" Type="http://schemas.openxmlformats.org/officeDocument/2006/relationships/hyperlink" Target="mailto:daviddavis@example.com" TargetMode="External"/><Relationship Id="rId392" Type="http://schemas.openxmlformats.org/officeDocument/2006/relationships/hyperlink" Target="mailto:robertjohnson@sample.org" TargetMode="External"/><Relationship Id="rId613" Type="http://schemas.openxmlformats.org/officeDocument/2006/relationships/hyperlink" Target="mailto:sarabrown@demo.net" TargetMode="External"/><Relationship Id="rId697" Type="http://schemas.openxmlformats.org/officeDocument/2006/relationships/hyperlink" Target="mailto:johntaylor@test.com" TargetMode="External"/><Relationship Id="rId820" Type="http://schemas.openxmlformats.org/officeDocument/2006/relationships/hyperlink" Target="mailto:sarasmith@test.com" TargetMode="External"/><Relationship Id="rId918" Type="http://schemas.openxmlformats.org/officeDocument/2006/relationships/hyperlink" Target="mailto:patriciasmith@test.com" TargetMode="External"/><Relationship Id="rId252" Type="http://schemas.openxmlformats.org/officeDocument/2006/relationships/hyperlink" Target="mailto:alicethomas@test.com" TargetMode="External"/><Relationship Id="rId47" Type="http://schemas.openxmlformats.org/officeDocument/2006/relationships/hyperlink" Target="mailto:mikewilson@test.com" TargetMode="External"/><Relationship Id="rId112" Type="http://schemas.openxmlformats.org/officeDocument/2006/relationships/hyperlink" Target="mailto:lindajohnson@sample.org" TargetMode="External"/><Relationship Id="rId557" Type="http://schemas.openxmlformats.org/officeDocument/2006/relationships/hyperlink" Target="mailto:mikewilson@demo.net" TargetMode="External"/><Relationship Id="rId764" Type="http://schemas.openxmlformats.org/officeDocument/2006/relationships/hyperlink" Target="mailto:miketaylor@example.com" TargetMode="External"/><Relationship Id="rId971" Type="http://schemas.openxmlformats.org/officeDocument/2006/relationships/hyperlink" Target="mailto:karensmith@example.com" TargetMode="External"/><Relationship Id="rId196" Type="http://schemas.openxmlformats.org/officeDocument/2006/relationships/hyperlink" Target="mailto:bobmoore@demo.net" TargetMode="External"/><Relationship Id="rId417" Type="http://schemas.openxmlformats.org/officeDocument/2006/relationships/hyperlink" Target="mailto:mariajohnson@example.com" TargetMode="External"/><Relationship Id="rId624" Type="http://schemas.openxmlformats.org/officeDocument/2006/relationships/hyperlink" Target="mailto:karenwilliams@test.com" TargetMode="External"/><Relationship Id="rId831" Type="http://schemas.openxmlformats.org/officeDocument/2006/relationships/hyperlink" Target="mailto:davidanderson@demo.net" TargetMode="External"/><Relationship Id="rId1047" Type="http://schemas.openxmlformats.org/officeDocument/2006/relationships/hyperlink" Target="mailto:janewilson@test.com" TargetMode="External"/><Relationship Id="rId263" Type="http://schemas.openxmlformats.org/officeDocument/2006/relationships/hyperlink" Target="mailto:susansmith@demo.net" TargetMode="External"/><Relationship Id="rId470" Type="http://schemas.openxmlformats.org/officeDocument/2006/relationships/hyperlink" Target="mailto:mikeanderson@example.com" TargetMode="External"/><Relationship Id="rId929" Type="http://schemas.openxmlformats.org/officeDocument/2006/relationships/hyperlink" Target="mailto:jameswilliams@demo.net" TargetMode="External"/><Relationship Id="rId58" Type="http://schemas.openxmlformats.org/officeDocument/2006/relationships/hyperlink" Target="mailto:mikeanderson@test.com" TargetMode="External"/><Relationship Id="rId123" Type="http://schemas.openxmlformats.org/officeDocument/2006/relationships/hyperlink" Target="mailto:alicetaylor@example.com" TargetMode="External"/><Relationship Id="rId330" Type="http://schemas.openxmlformats.org/officeDocument/2006/relationships/hyperlink" Target="mailto:davidanderson@demo.net" TargetMode="External"/><Relationship Id="rId568" Type="http://schemas.openxmlformats.org/officeDocument/2006/relationships/hyperlink" Target="mailto:mariasmith@sample.org" TargetMode="External"/><Relationship Id="rId775" Type="http://schemas.openxmlformats.org/officeDocument/2006/relationships/hyperlink" Target="mailto:mariathomas@demo.net" TargetMode="External"/><Relationship Id="rId982" Type="http://schemas.openxmlformats.org/officeDocument/2006/relationships/hyperlink" Target="mailto:mariataylor@demo.net" TargetMode="External"/><Relationship Id="rId428" Type="http://schemas.openxmlformats.org/officeDocument/2006/relationships/hyperlink" Target="mailto:johndavis@demo.net" TargetMode="External"/><Relationship Id="rId635" Type="http://schemas.openxmlformats.org/officeDocument/2006/relationships/hyperlink" Target="mailto:jamesmiller@sample.org" TargetMode="External"/><Relationship Id="rId842" Type="http://schemas.openxmlformats.org/officeDocument/2006/relationships/hyperlink" Target="mailto:jamesdavis@sample.org" TargetMode="External"/><Relationship Id="rId1058" Type="http://schemas.openxmlformats.org/officeDocument/2006/relationships/hyperlink" Target="mailto:davidmiller@demo.net" TargetMode="External"/><Relationship Id="rId274" Type="http://schemas.openxmlformats.org/officeDocument/2006/relationships/hyperlink" Target="mailto:susanjones@example.com" TargetMode="External"/><Relationship Id="rId481" Type="http://schemas.openxmlformats.org/officeDocument/2006/relationships/hyperlink" Target="http://sample.org/" TargetMode="External"/><Relationship Id="rId702" Type="http://schemas.openxmlformats.org/officeDocument/2006/relationships/hyperlink" Target="mailto:sarajohnson@demo.net" TargetMode="External"/><Relationship Id="rId69" Type="http://schemas.openxmlformats.org/officeDocument/2006/relationships/hyperlink" Target="mailto:saradavis@demo.net" TargetMode="External"/><Relationship Id="rId134" Type="http://schemas.openxmlformats.org/officeDocument/2006/relationships/hyperlink" Target="mailto:sarawilson@demo.net" TargetMode="External"/><Relationship Id="rId579" Type="http://schemas.openxmlformats.org/officeDocument/2006/relationships/hyperlink" Target="http://sample.org/" TargetMode="External"/><Relationship Id="rId786" Type="http://schemas.openxmlformats.org/officeDocument/2006/relationships/hyperlink" Target="mailto:mariajones@test.com" TargetMode="External"/><Relationship Id="rId993" Type="http://schemas.openxmlformats.org/officeDocument/2006/relationships/hyperlink" Target="mailto:alicetaylor@demo.net" TargetMode="External"/><Relationship Id="rId341" Type="http://schemas.openxmlformats.org/officeDocument/2006/relationships/hyperlink" Target="mailto:daviddavis@demo.net" TargetMode="External"/><Relationship Id="rId439" Type="http://schemas.openxmlformats.org/officeDocument/2006/relationships/hyperlink" Target="mailto:robertsmith@example.com" TargetMode="External"/><Relationship Id="rId646" Type="http://schemas.openxmlformats.org/officeDocument/2006/relationships/hyperlink" Target="mailto:mikesmith@sample.org" TargetMode="External"/><Relationship Id="rId1069" Type="http://schemas.openxmlformats.org/officeDocument/2006/relationships/hyperlink" Target="mailto:davidmoore@test.com" TargetMode="External"/><Relationship Id="rId201" Type="http://schemas.openxmlformats.org/officeDocument/2006/relationships/hyperlink" Target="mailto:roberttaylor@example.com" TargetMode="External"/><Relationship Id="rId285" Type="http://schemas.openxmlformats.org/officeDocument/2006/relationships/hyperlink" Target="http://test.com/" TargetMode="External"/><Relationship Id="rId506" Type="http://schemas.openxmlformats.org/officeDocument/2006/relationships/hyperlink" Target="mailto:karensmith@sample.org" TargetMode="External"/><Relationship Id="rId853" Type="http://schemas.openxmlformats.org/officeDocument/2006/relationships/hyperlink" Target="mailto:alicemoore@example.com" TargetMode="External"/><Relationship Id="rId492" Type="http://schemas.openxmlformats.org/officeDocument/2006/relationships/hyperlink" Target="mailto:jamesmiller@example.com" TargetMode="External"/><Relationship Id="rId713" Type="http://schemas.openxmlformats.org/officeDocument/2006/relationships/hyperlink" Target="mailto:janebrown@example.com" TargetMode="External"/><Relationship Id="rId797" Type="http://schemas.openxmlformats.org/officeDocument/2006/relationships/hyperlink" Target="mailto:robertsmith@example.com" TargetMode="External"/><Relationship Id="rId920" Type="http://schemas.openxmlformats.org/officeDocument/2006/relationships/hyperlink" Target="mailto:jamesanderson@test.com" TargetMode="External"/><Relationship Id="rId145" Type="http://schemas.openxmlformats.org/officeDocument/2006/relationships/hyperlink" Target="http://test.com/" TargetMode="External"/><Relationship Id="rId352" Type="http://schemas.openxmlformats.org/officeDocument/2006/relationships/hyperlink" Target="mailto:bobjohnson@sample.org" TargetMode="External"/><Relationship Id="rId212" Type="http://schemas.openxmlformats.org/officeDocument/2006/relationships/hyperlink" Target="http://example.com/" TargetMode="External"/><Relationship Id="rId657" Type="http://schemas.openxmlformats.org/officeDocument/2006/relationships/hyperlink" Target="mailto:mikejones@example.com" TargetMode="External"/><Relationship Id="rId864" Type="http://schemas.openxmlformats.org/officeDocument/2006/relationships/hyperlink" Target="mailto:karenbrown@sample.org" TargetMode="External"/><Relationship Id="rId296" Type="http://schemas.openxmlformats.org/officeDocument/2006/relationships/hyperlink" Target="mailto:mariaanderson@test.com" TargetMode="External"/><Relationship Id="rId517" Type="http://schemas.openxmlformats.org/officeDocument/2006/relationships/hyperlink" Target="mailto:janesmith@test.com" TargetMode="External"/><Relationship Id="rId724" Type="http://schemas.openxmlformats.org/officeDocument/2006/relationships/hyperlink" Target="mailto:susansmith@example.com" TargetMode="External"/><Relationship Id="rId931" Type="http://schemas.openxmlformats.org/officeDocument/2006/relationships/hyperlink" Target="http://demo.net/" TargetMode="External"/><Relationship Id="rId60" Type="http://schemas.openxmlformats.org/officeDocument/2006/relationships/hyperlink" Target="mailto:davidmiller@demo.net" TargetMode="External"/><Relationship Id="rId156" Type="http://schemas.openxmlformats.org/officeDocument/2006/relationships/hyperlink" Target="mailto:janemiller@demo.net" TargetMode="External"/><Relationship Id="rId363" Type="http://schemas.openxmlformats.org/officeDocument/2006/relationships/hyperlink" Target="mailto:davidmiller@demo.net" TargetMode="External"/><Relationship Id="rId570" Type="http://schemas.openxmlformats.org/officeDocument/2006/relationships/hyperlink" Target="mailto:janetaylor@sample.org" TargetMode="External"/><Relationship Id="rId1007" Type="http://schemas.openxmlformats.org/officeDocument/2006/relationships/hyperlink" Target="mailto:johnsmith@test.com" TargetMode="External"/><Relationship Id="rId223" Type="http://schemas.openxmlformats.org/officeDocument/2006/relationships/hyperlink" Target="mailto:johnjohnson@demo.net" TargetMode="External"/><Relationship Id="rId430" Type="http://schemas.openxmlformats.org/officeDocument/2006/relationships/hyperlink" Target="mailto:alicethomas@sample.org" TargetMode="External"/><Relationship Id="rId668" Type="http://schemas.openxmlformats.org/officeDocument/2006/relationships/hyperlink" Target="mailto:sarawilliams@sample.org" TargetMode="External"/><Relationship Id="rId875" Type="http://schemas.openxmlformats.org/officeDocument/2006/relationships/hyperlink" Target="mailto:alicebrown@test.com" TargetMode="External"/><Relationship Id="rId1060" Type="http://schemas.openxmlformats.org/officeDocument/2006/relationships/hyperlink" Target="mailto:bobjohnson@example.com" TargetMode="External"/><Relationship Id="rId18" Type="http://schemas.openxmlformats.org/officeDocument/2006/relationships/hyperlink" Target="mailto:mikebrown@test.com" TargetMode="External"/><Relationship Id="rId528" Type="http://schemas.openxmlformats.org/officeDocument/2006/relationships/hyperlink" Target="mailto:davidmoore@example.com" TargetMode="External"/><Relationship Id="rId735" Type="http://schemas.openxmlformats.org/officeDocument/2006/relationships/hyperlink" Target="mailto:susanjones@example.com" TargetMode="External"/><Relationship Id="rId942" Type="http://schemas.openxmlformats.org/officeDocument/2006/relationships/hyperlink" Target="http://example.com/" TargetMode="External"/><Relationship Id="rId167" Type="http://schemas.openxmlformats.org/officeDocument/2006/relationships/hyperlink" Target="http://sample.org/" TargetMode="External"/><Relationship Id="rId374" Type="http://schemas.openxmlformats.org/officeDocument/2006/relationships/hyperlink" Target="mailto:jamesmoore@sample.org" TargetMode="External"/><Relationship Id="rId581" Type="http://schemas.openxmlformats.org/officeDocument/2006/relationships/hyperlink" Target="http://mikethomastest.com/" TargetMode="External"/><Relationship Id="rId1018" Type="http://schemas.openxmlformats.org/officeDocument/2006/relationships/hyperlink" Target="mailto:janethomas@demo.net" TargetMode="External"/><Relationship Id="rId71" Type="http://schemas.openxmlformats.org/officeDocument/2006/relationships/hyperlink" Target="mailto:susanmiller@example.com" TargetMode="External"/><Relationship Id="rId234" Type="http://schemas.openxmlformats.org/officeDocument/2006/relationships/hyperlink" Target="mailto:lindataylor@example.com" TargetMode="External"/><Relationship Id="rId679" Type="http://schemas.openxmlformats.org/officeDocument/2006/relationships/hyperlink" Target="mailto:johnmoore@test.com" TargetMode="External"/><Relationship Id="rId802" Type="http://schemas.openxmlformats.org/officeDocument/2006/relationships/hyperlink" Target="mailto:sarabrown@example.com" TargetMode="External"/><Relationship Id="rId886" Type="http://schemas.openxmlformats.org/officeDocument/2006/relationships/hyperlink" Target="mailto:karensmith@test.com" TargetMode="External"/><Relationship Id="rId2" Type="http://schemas.openxmlformats.org/officeDocument/2006/relationships/hyperlink" Target="mailto:mikejohnson@demo.net" TargetMode="External"/><Relationship Id="rId29" Type="http://schemas.openxmlformats.org/officeDocument/2006/relationships/hyperlink" Target="mailto:robertanderson@test.com" TargetMode="External"/><Relationship Id="rId441" Type="http://schemas.openxmlformats.org/officeDocument/2006/relationships/hyperlink" Target="mailto:alicemoore@sample.org" TargetMode="External"/><Relationship Id="rId539" Type="http://schemas.openxmlformats.org/officeDocument/2006/relationships/hyperlink" Target="mailto:bobjones@example.com" TargetMode="External"/><Relationship Id="rId746" Type="http://schemas.openxmlformats.org/officeDocument/2006/relationships/hyperlink" Target="mailto:jamesdavis@test.com" TargetMode="External"/><Relationship Id="rId1071" Type="http://schemas.openxmlformats.org/officeDocument/2006/relationships/hyperlink" Target="mailto:janemoore@test.com" TargetMode="External"/><Relationship Id="rId178" Type="http://schemas.openxmlformats.org/officeDocument/2006/relationships/hyperlink" Target="mailto:janebrown@demo.net" TargetMode="External"/><Relationship Id="rId301" Type="http://schemas.openxmlformats.org/officeDocument/2006/relationships/hyperlink" Target="mailto:jamesthomas@test.com" TargetMode="External"/><Relationship Id="rId953" Type="http://schemas.openxmlformats.org/officeDocument/2006/relationships/hyperlink" Target="mailto:sarajones@test.com" TargetMode="External"/><Relationship Id="rId1029" Type="http://schemas.openxmlformats.org/officeDocument/2006/relationships/hyperlink" Target="mailto:mikesmith@sample.org" TargetMode="External"/><Relationship Id="rId82" Type="http://schemas.openxmlformats.org/officeDocument/2006/relationships/hyperlink" Target="mailto:saramoore@test.com" TargetMode="External"/><Relationship Id="rId385" Type="http://schemas.openxmlformats.org/officeDocument/2006/relationships/hyperlink" Target="mailto:robertjones@sample.org" TargetMode="External"/><Relationship Id="rId592" Type="http://schemas.openxmlformats.org/officeDocument/2006/relationships/hyperlink" Target="mailto:susansmith@test.com" TargetMode="External"/><Relationship Id="rId606" Type="http://schemas.openxmlformats.org/officeDocument/2006/relationships/hyperlink" Target="mailto:alicebrown@sample.org" TargetMode="External"/><Relationship Id="rId813" Type="http://schemas.openxmlformats.org/officeDocument/2006/relationships/hyperlink" Target="mailto:janemiller@demo.net" TargetMode="External"/><Relationship Id="rId245" Type="http://schemas.openxmlformats.org/officeDocument/2006/relationships/hyperlink" Target="mailto:susanjohnson@demo.net" TargetMode="External"/><Relationship Id="rId452" Type="http://schemas.openxmlformats.org/officeDocument/2006/relationships/hyperlink" Target="mailto:susandavis@sample.org" TargetMode="External"/><Relationship Id="rId897" Type="http://schemas.openxmlformats.org/officeDocument/2006/relationships/hyperlink" Target="mailto:lindajohnson@test.com" TargetMode="External"/><Relationship Id="rId1082" Type="http://schemas.openxmlformats.org/officeDocument/2006/relationships/hyperlink" Target="http://example.com/" TargetMode="External"/><Relationship Id="rId105" Type="http://schemas.openxmlformats.org/officeDocument/2006/relationships/hyperlink" Target="mailto:bobbrown@test.com" TargetMode="External"/><Relationship Id="rId312" Type="http://schemas.openxmlformats.org/officeDocument/2006/relationships/hyperlink" Target="mailto:alicedavis@test.com" TargetMode="External"/><Relationship Id="rId757" Type="http://schemas.openxmlformats.org/officeDocument/2006/relationships/hyperlink" Target="mailto:susanwilson@demo.net" TargetMode="External"/><Relationship Id="rId964" Type="http://schemas.openxmlformats.org/officeDocument/2006/relationships/hyperlink" Target="mailto:jamesmiller@example.com" TargetMode="External"/><Relationship Id="rId93" Type="http://schemas.openxmlformats.org/officeDocument/2006/relationships/hyperlink" Target="http://sample.org/" TargetMode="External"/><Relationship Id="rId189" Type="http://schemas.openxmlformats.org/officeDocument/2006/relationships/hyperlink" Target="mailto:mikewilson@example.com" TargetMode="External"/><Relationship Id="rId396" Type="http://schemas.openxmlformats.org/officeDocument/2006/relationships/hyperlink" Target="mailto:robertanderson@example.com" TargetMode="External"/><Relationship Id="rId617" Type="http://schemas.openxmlformats.org/officeDocument/2006/relationships/hyperlink" Target="mailto:karenbrown@demo.net" TargetMode="External"/><Relationship Id="rId824" Type="http://schemas.openxmlformats.org/officeDocument/2006/relationships/hyperlink" Target="mailto:alicewilliams@example.com" TargetMode="External"/><Relationship Id="rId256" Type="http://schemas.openxmlformats.org/officeDocument/2006/relationships/hyperlink" Target="mailto:susananderson@test.com" TargetMode="External"/><Relationship Id="rId463" Type="http://schemas.openxmlformats.org/officeDocument/2006/relationships/hyperlink" Target="mailto:mariaanderson@sample.org" TargetMode="External"/><Relationship Id="rId670" Type="http://schemas.openxmlformats.org/officeDocument/2006/relationships/hyperlink" Target="mailto:alicethomas@test.com" TargetMode="External"/><Relationship Id="rId116" Type="http://schemas.openxmlformats.org/officeDocument/2006/relationships/hyperlink" Target="mailto:mikedavis@example.com" TargetMode="External"/><Relationship Id="rId323" Type="http://schemas.openxmlformats.org/officeDocument/2006/relationships/hyperlink" Target="mailto:bobmiller@test.com" TargetMode="External"/><Relationship Id="rId530" Type="http://schemas.openxmlformats.org/officeDocument/2006/relationships/hyperlink" Target="mailto:davidmoore@sample.org" TargetMode="External"/><Relationship Id="rId768" Type="http://schemas.openxmlformats.org/officeDocument/2006/relationships/hyperlink" Target="mailto:janejohnson@sample.org" TargetMode="External"/><Relationship Id="rId975" Type="http://schemas.openxmlformats.org/officeDocument/2006/relationships/hyperlink" Target="mailto:jamesjones@sample.org" TargetMode="External"/><Relationship Id="rId20" Type="http://schemas.openxmlformats.org/officeDocument/2006/relationships/hyperlink" Target="http://susandavisdemo.net/" TargetMode="External"/><Relationship Id="rId628" Type="http://schemas.openxmlformats.org/officeDocument/2006/relationships/hyperlink" Target="mailto:lindadavis@test.com" TargetMode="External"/><Relationship Id="rId835" Type="http://schemas.openxmlformats.org/officeDocument/2006/relationships/hyperlink" Target="mailto:patriciamoore@demo.net" TargetMode="External"/><Relationship Id="rId267" Type="http://schemas.openxmlformats.org/officeDocument/2006/relationships/hyperlink" Target="mailto:aliceanderson@sample.org" TargetMode="External"/><Relationship Id="rId474" Type="http://schemas.openxmlformats.org/officeDocument/2006/relationships/hyperlink" Target="mailto:janetaylor@test.com" TargetMode="External"/><Relationship Id="rId1020" Type="http://schemas.openxmlformats.org/officeDocument/2006/relationships/hyperlink" Target="mailto:johndavis@sample.org" TargetMode="External"/><Relationship Id="rId127" Type="http://schemas.openxmlformats.org/officeDocument/2006/relationships/hyperlink" Target="mailto:mikemiller@test.com" TargetMode="External"/><Relationship Id="rId681" Type="http://schemas.openxmlformats.org/officeDocument/2006/relationships/hyperlink" Target="mailto:saradavis@sample.org" TargetMode="External"/><Relationship Id="rId779" Type="http://schemas.openxmlformats.org/officeDocument/2006/relationships/hyperlink" Target="mailto:mikeanderson@example.com" TargetMode="External"/><Relationship Id="rId902" Type="http://schemas.openxmlformats.org/officeDocument/2006/relationships/hyperlink" Target="mailto:patriciaanderson@example.com" TargetMode="External"/><Relationship Id="rId986" Type="http://schemas.openxmlformats.org/officeDocument/2006/relationships/hyperlink" Target="mailto:karenmiller@sample.org" TargetMode="External"/><Relationship Id="rId31" Type="http://schemas.openxmlformats.org/officeDocument/2006/relationships/hyperlink" Target="http://test.com/" TargetMode="External"/><Relationship Id="rId334" Type="http://schemas.openxmlformats.org/officeDocument/2006/relationships/hyperlink" Target="mailto:mikemiller@demo.net" TargetMode="External"/><Relationship Id="rId541" Type="http://schemas.openxmlformats.org/officeDocument/2006/relationships/hyperlink" Target="mailto:mariadavis@example.com" TargetMode="External"/><Relationship Id="rId639" Type="http://schemas.openxmlformats.org/officeDocument/2006/relationships/hyperlink" Target="mailto:lindajones@example.com" TargetMode="External"/><Relationship Id="rId180" Type="http://schemas.openxmlformats.org/officeDocument/2006/relationships/hyperlink" Target="mailto:patriciawilson@sample.org" TargetMode="External"/><Relationship Id="rId278" Type="http://schemas.openxmlformats.org/officeDocument/2006/relationships/hyperlink" Target="mailto:karenwilliams@example.com" TargetMode="External"/><Relationship Id="rId401" Type="http://schemas.openxmlformats.org/officeDocument/2006/relationships/hyperlink" Target="mailto:janemiller@test.com" TargetMode="External"/><Relationship Id="rId846" Type="http://schemas.openxmlformats.org/officeDocument/2006/relationships/hyperlink" Target="mailto:jamesanderson@sample.org" TargetMode="External"/><Relationship Id="rId1031" Type="http://schemas.openxmlformats.org/officeDocument/2006/relationships/hyperlink" Target="mailto:bobbrown@test.com" TargetMode="External"/><Relationship Id="rId485" Type="http://schemas.openxmlformats.org/officeDocument/2006/relationships/hyperlink" Target="mailto:alicewilson@test.com" TargetMode="External"/><Relationship Id="rId692" Type="http://schemas.openxmlformats.org/officeDocument/2006/relationships/hyperlink" Target="http://demo.net/" TargetMode="External"/><Relationship Id="rId706" Type="http://schemas.openxmlformats.org/officeDocument/2006/relationships/hyperlink" Target="mailto:jamesbrown@demo.net" TargetMode="External"/><Relationship Id="rId913" Type="http://schemas.openxmlformats.org/officeDocument/2006/relationships/hyperlink" Target="http://janetaylordemo.net/" TargetMode="External"/><Relationship Id="rId42" Type="http://schemas.openxmlformats.org/officeDocument/2006/relationships/hyperlink" Target="mailto:karenwilson@sample.org" TargetMode="External"/><Relationship Id="rId138" Type="http://schemas.openxmlformats.org/officeDocument/2006/relationships/hyperlink" Target="mailto:alicewilliams@test.com" TargetMode="External"/><Relationship Id="rId345" Type="http://schemas.openxmlformats.org/officeDocument/2006/relationships/hyperlink" Target="mailto:bobjohnson@test.com" TargetMode="External"/><Relationship Id="rId552" Type="http://schemas.openxmlformats.org/officeDocument/2006/relationships/hyperlink" Target="mailto:susandavis@demo.net" TargetMode="External"/><Relationship Id="rId997" Type="http://schemas.openxmlformats.org/officeDocument/2006/relationships/hyperlink" Target="mailto:robertmoore@sample.org" TargetMode="External"/><Relationship Id="rId191" Type="http://schemas.openxmlformats.org/officeDocument/2006/relationships/hyperlink" Target="mailto:susanwilson@example.com" TargetMode="External"/><Relationship Id="rId205" Type="http://schemas.openxmlformats.org/officeDocument/2006/relationships/hyperlink" Target="mailto:jamesthomas@demo.net" TargetMode="External"/><Relationship Id="rId412" Type="http://schemas.openxmlformats.org/officeDocument/2006/relationships/hyperlink" Target="mailto:mariamiller@sample.org" TargetMode="External"/><Relationship Id="rId857" Type="http://schemas.openxmlformats.org/officeDocument/2006/relationships/hyperlink" Target="mailto:karenanderson@example.com" TargetMode="External"/><Relationship Id="rId1042" Type="http://schemas.openxmlformats.org/officeDocument/2006/relationships/hyperlink" Target="mailto:davidwilson@demo.net" TargetMode="External"/><Relationship Id="rId289" Type="http://schemas.openxmlformats.org/officeDocument/2006/relationships/hyperlink" Target="http://sample.org/" TargetMode="External"/><Relationship Id="rId496" Type="http://schemas.openxmlformats.org/officeDocument/2006/relationships/hyperlink" Target="mailto:miketaylor@demo.net" TargetMode="External"/><Relationship Id="rId717" Type="http://schemas.openxmlformats.org/officeDocument/2006/relationships/hyperlink" Target="mailto:mikesmith@sample.org" TargetMode="External"/><Relationship Id="rId924" Type="http://schemas.openxmlformats.org/officeDocument/2006/relationships/hyperlink" Target="mailto:lindamiller@test.com" TargetMode="External"/><Relationship Id="rId53" Type="http://schemas.openxmlformats.org/officeDocument/2006/relationships/hyperlink" Target="mailto:susanwilliams@sample.org" TargetMode="External"/><Relationship Id="rId149" Type="http://schemas.openxmlformats.org/officeDocument/2006/relationships/hyperlink" Target="mailto:davidtaylor@demo.net" TargetMode="External"/><Relationship Id="rId356" Type="http://schemas.openxmlformats.org/officeDocument/2006/relationships/hyperlink" Target="mailto:jameswilson@test.com" TargetMode="External"/><Relationship Id="rId563" Type="http://schemas.openxmlformats.org/officeDocument/2006/relationships/hyperlink" Target="mailto:alicesmith@sample.org" TargetMode="External"/><Relationship Id="rId770" Type="http://schemas.openxmlformats.org/officeDocument/2006/relationships/hyperlink" Target="mailto:johntaylor@demo.net" TargetMode="External"/><Relationship Id="rId216" Type="http://schemas.openxmlformats.org/officeDocument/2006/relationships/hyperlink" Target="http://sample.org/" TargetMode="External"/><Relationship Id="rId423" Type="http://schemas.openxmlformats.org/officeDocument/2006/relationships/hyperlink" Target="mailto:janethomas@demo.net" TargetMode="External"/><Relationship Id="rId868" Type="http://schemas.openxmlformats.org/officeDocument/2006/relationships/hyperlink" Target="mailto:lindamoore@sample.org" TargetMode="External"/><Relationship Id="rId1053" Type="http://schemas.openxmlformats.org/officeDocument/2006/relationships/hyperlink" Target="mailto:saraanderson@example.com" TargetMode="External"/><Relationship Id="rId630" Type="http://schemas.openxmlformats.org/officeDocument/2006/relationships/hyperlink" Target="mailto:lindaanderson@sample.org" TargetMode="External"/><Relationship Id="rId728" Type="http://schemas.openxmlformats.org/officeDocument/2006/relationships/hyperlink" Target="mailto:sarawilliams@test.com" TargetMode="External"/><Relationship Id="rId935" Type="http://schemas.openxmlformats.org/officeDocument/2006/relationships/hyperlink" Target="mailto:mikewilliams@sample.org" TargetMode="External"/><Relationship Id="rId64" Type="http://schemas.openxmlformats.org/officeDocument/2006/relationships/hyperlink" Target="mailto:karenwilliams@sample.org" TargetMode="External"/><Relationship Id="rId367" Type="http://schemas.openxmlformats.org/officeDocument/2006/relationships/hyperlink" Target="http://davidjohnsonsample.org/" TargetMode="External"/><Relationship Id="rId574" Type="http://schemas.openxmlformats.org/officeDocument/2006/relationships/hyperlink" Target="mailto:mikemoore@sample.org" TargetMode="External"/><Relationship Id="rId227" Type="http://schemas.openxmlformats.org/officeDocument/2006/relationships/hyperlink" Target="http://patriciabrowntest.com/" TargetMode="External"/><Relationship Id="rId781" Type="http://schemas.openxmlformats.org/officeDocument/2006/relationships/hyperlink" Target="mailto:janedavis@test.com" TargetMode="External"/><Relationship Id="rId879" Type="http://schemas.openxmlformats.org/officeDocument/2006/relationships/hyperlink" Target="mailto:karenbrown@sample.org" TargetMode="External"/><Relationship Id="rId434" Type="http://schemas.openxmlformats.org/officeDocument/2006/relationships/hyperlink" Target="mailto:susansmith@sample.org" TargetMode="External"/><Relationship Id="rId641" Type="http://schemas.openxmlformats.org/officeDocument/2006/relationships/hyperlink" Target="mailto:mikedavis@demo.net" TargetMode="External"/><Relationship Id="rId739" Type="http://schemas.openxmlformats.org/officeDocument/2006/relationships/hyperlink" Target="mailto:karenwilson@example.com" TargetMode="External"/><Relationship Id="rId1064" Type="http://schemas.openxmlformats.org/officeDocument/2006/relationships/hyperlink" Target="mailto:robertdavis@sample.org" TargetMode="External"/><Relationship Id="rId280" Type="http://schemas.openxmlformats.org/officeDocument/2006/relationships/hyperlink" Target="mailto:johnjones@example.com" TargetMode="External"/><Relationship Id="rId501" Type="http://schemas.openxmlformats.org/officeDocument/2006/relationships/hyperlink" Target="mailto:bobjohnson@example.com" TargetMode="External"/><Relationship Id="rId946" Type="http://schemas.openxmlformats.org/officeDocument/2006/relationships/hyperlink" Target="mailto:patriciabrown@test.com" TargetMode="External"/><Relationship Id="rId75" Type="http://schemas.openxmlformats.org/officeDocument/2006/relationships/hyperlink" Target="mailto:mikejohnson@example.com" TargetMode="External"/><Relationship Id="rId140" Type="http://schemas.openxmlformats.org/officeDocument/2006/relationships/hyperlink" Target="mailto:patriciamoore@sample.org" TargetMode="External"/><Relationship Id="rId378" Type="http://schemas.openxmlformats.org/officeDocument/2006/relationships/hyperlink" Target="http://test.com/" TargetMode="External"/><Relationship Id="rId585" Type="http://schemas.openxmlformats.org/officeDocument/2006/relationships/hyperlink" Target="mailto:karenjohnson@test.com" TargetMode="External"/><Relationship Id="rId792" Type="http://schemas.openxmlformats.org/officeDocument/2006/relationships/hyperlink" Target="mailto:sarawilliams@test.com" TargetMode="External"/><Relationship Id="rId806" Type="http://schemas.openxmlformats.org/officeDocument/2006/relationships/hyperlink" Target="mailto:susanthomas@demo.net" TargetMode="External"/><Relationship Id="rId6" Type="http://schemas.openxmlformats.org/officeDocument/2006/relationships/hyperlink" Target="mailto:robertsmith@sample.org" TargetMode="External"/><Relationship Id="rId238" Type="http://schemas.openxmlformats.org/officeDocument/2006/relationships/hyperlink" Target="mailto:davidwilliams@sample.org" TargetMode="External"/><Relationship Id="rId445" Type="http://schemas.openxmlformats.org/officeDocument/2006/relationships/hyperlink" Target="mailto:alicejohnson@test.com" TargetMode="External"/><Relationship Id="rId652" Type="http://schemas.openxmlformats.org/officeDocument/2006/relationships/hyperlink" Target="http://alicewilliamsdemo.net/" TargetMode="External"/><Relationship Id="rId1075" Type="http://schemas.openxmlformats.org/officeDocument/2006/relationships/hyperlink" Target="mailto:davidthomas@demo.net" TargetMode="External"/><Relationship Id="rId291" Type="http://schemas.openxmlformats.org/officeDocument/2006/relationships/hyperlink" Target="mailto:sarawilliams@example.com" TargetMode="External"/><Relationship Id="rId305" Type="http://schemas.openxmlformats.org/officeDocument/2006/relationships/hyperlink" Target="mailto:bobjohnson@sample.org" TargetMode="External"/><Relationship Id="rId512" Type="http://schemas.openxmlformats.org/officeDocument/2006/relationships/hyperlink" Target="mailto:alicemoore@demo.net" TargetMode="External"/><Relationship Id="rId957" Type="http://schemas.openxmlformats.org/officeDocument/2006/relationships/hyperlink" Target="mailto:patriciajohnson@example.com" TargetMode="External"/><Relationship Id="rId86" Type="http://schemas.openxmlformats.org/officeDocument/2006/relationships/hyperlink" Target="mailto:robertwilson@demo.net" TargetMode="External"/><Relationship Id="rId151" Type="http://schemas.openxmlformats.org/officeDocument/2006/relationships/hyperlink" Target="mailto:bobanderson@sample.org" TargetMode="External"/><Relationship Id="rId389" Type="http://schemas.openxmlformats.org/officeDocument/2006/relationships/hyperlink" Target="mailto:johnmoore@demo.net" TargetMode="External"/><Relationship Id="rId596" Type="http://schemas.openxmlformats.org/officeDocument/2006/relationships/hyperlink" Target="mailto:mikemoore@sample.org" TargetMode="External"/><Relationship Id="rId817" Type="http://schemas.openxmlformats.org/officeDocument/2006/relationships/hyperlink" Target="mailto:janejohnson@sample.org" TargetMode="External"/><Relationship Id="rId1002" Type="http://schemas.openxmlformats.org/officeDocument/2006/relationships/hyperlink" Target="mailto:mikebrown@demo.net" TargetMode="External"/><Relationship Id="rId249" Type="http://schemas.openxmlformats.org/officeDocument/2006/relationships/hyperlink" Target="mailto:davidthomas@test.com" TargetMode="External"/><Relationship Id="rId456" Type="http://schemas.openxmlformats.org/officeDocument/2006/relationships/hyperlink" Target="mailto:patriciadavis@example.com" TargetMode="External"/><Relationship Id="rId663" Type="http://schemas.openxmlformats.org/officeDocument/2006/relationships/hyperlink" Target="mailto:robertbrown@demo.net" TargetMode="External"/><Relationship Id="rId870" Type="http://schemas.openxmlformats.org/officeDocument/2006/relationships/hyperlink" Target="mailto:alicesmith@demo.net" TargetMode="External"/><Relationship Id="rId1086" Type="http://schemas.openxmlformats.org/officeDocument/2006/relationships/hyperlink" Target="mailto:patriciabrown@test.com" TargetMode="External"/><Relationship Id="rId13" Type="http://schemas.openxmlformats.org/officeDocument/2006/relationships/hyperlink" Target="mailto:aliceanderson@sample.org" TargetMode="External"/><Relationship Id="rId109" Type="http://schemas.openxmlformats.org/officeDocument/2006/relationships/hyperlink" Target="mailto:johnwilson@test.com" TargetMode="External"/><Relationship Id="rId316" Type="http://schemas.openxmlformats.org/officeDocument/2006/relationships/hyperlink" Target="mailto:saradavis@demo.net" TargetMode="External"/><Relationship Id="rId523" Type="http://schemas.openxmlformats.org/officeDocument/2006/relationships/hyperlink" Target="mailto:saramiller@test.com" TargetMode="External"/><Relationship Id="rId968" Type="http://schemas.openxmlformats.org/officeDocument/2006/relationships/hyperlink" Target="http://example.com/" TargetMode="External"/><Relationship Id="rId97" Type="http://schemas.openxmlformats.org/officeDocument/2006/relationships/hyperlink" Target="mailto:patriciawilliams@example.com" TargetMode="External"/><Relationship Id="rId730" Type="http://schemas.openxmlformats.org/officeDocument/2006/relationships/hyperlink" Target="mailto:jameswilson@example.com" TargetMode="External"/><Relationship Id="rId828" Type="http://schemas.openxmlformats.org/officeDocument/2006/relationships/hyperlink" Target="mailto:mikemiller@test.com" TargetMode="External"/><Relationship Id="rId1013" Type="http://schemas.openxmlformats.org/officeDocument/2006/relationships/hyperlink" Target="mailto:lindajones@test.com" TargetMode="External"/><Relationship Id="rId162" Type="http://schemas.openxmlformats.org/officeDocument/2006/relationships/hyperlink" Target="mailto:davidbrown@example.com" TargetMode="External"/><Relationship Id="rId467" Type="http://schemas.openxmlformats.org/officeDocument/2006/relationships/hyperlink" Target="mailto:bobbrown@test.com" TargetMode="External"/><Relationship Id="rId674" Type="http://schemas.openxmlformats.org/officeDocument/2006/relationships/hyperlink" Target="mailto:jamesthomas@test.com" TargetMode="External"/><Relationship Id="rId881" Type="http://schemas.openxmlformats.org/officeDocument/2006/relationships/hyperlink" Target="mailto:karenmiller@test.com" TargetMode="External"/><Relationship Id="rId979" Type="http://schemas.openxmlformats.org/officeDocument/2006/relationships/hyperlink" Target="mailto:jamesmiller@demo.net" TargetMode="External"/><Relationship Id="rId24" Type="http://schemas.openxmlformats.org/officeDocument/2006/relationships/hyperlink" Target="mailto:johnsmith@demo.net" TargetMode="External"/><Relationship Id="rId327" Type="http://schemas.openxmlformats.org/officeDocument/2006/relationships/hyperlink" Target="http://example.com/" TargetMode="External"/><Relationship Id="rId534" Type="http://schemas.openxmlformats.org/officeDocument/2006/relationships/hyperlink" Target="mailto:johnsmith@sample.org" TargetMode="External"/><Relationship Id="rId741" Type="http://schemas.openxmlformats.org/officeDocument/2006/relationships/hyperlink" Target="http://example.com/" TargetMode="External"/><Relationship Id="rId839" Type="http://schemas.openxmlformats.org/officeDocument/2006/relationships/hyperlink" Target="mailto:jamessmith@test.com" TargetMode="External"/><Relationship Id="rId173" Type="http://schemas.openxmlformats.org/officeDocument/2006/relationships/hyperlink" Target="mailto:patriciamoore@sample.org" TargetMode="External"/><Relationship Id="rId380" Type="http://schemas.openxmlformats.org/officeDocument/2006/relationships/hyperlink" Target="http://example.com/" TargetMode="External"/><Relationship Id="rId601" Type="http://schemas.openxmlformats.org/officeDocument/2006/relationships/hyperlink" Target="mailto:saramiller@demo.net" TargetMode="External"/><Relationship Id="rId1024" Type="http://schemas.openxmlformats.org/officeDocument/2006/relationships/hyperlink" Target="mailto:johnjones@test.com" TargetMode="External"/><Relationship Id="rId240" Type="http://schemas.openxmlformats.org/officeDocument/2006/relationships/hyperlink" Target="mailto:patriciawilson@sample.org" TargetMode="External"/><Relationship Id="rId478" Type="http://schemas.openxmlformats.org/officeDocument/2006/relationships/hyperlink" Target="mailto:jamesjohnson@example.com" TargetMode="External"/><Relationship Id="rId685" Type="http://schemas.openxmlformats.org/officeDocument/2006/relationships/hyperlink" Target="mailto:alicedavis@sample.org" TargetMode="External"/><Relationship Id="rId892" Type="http://schemas.openxmlformats.org/officeDocument/2006/relationships/hyperlink" Target="mailto:karenjones@demo.net" TargetMode="External"/><Relationship Id="rId906" Type="http://schemas.openxmlformats.org/officeDocument/2006/relationships/hyperlink" Target="mailto:daviddavis@test.com" TargetMode="External"/><Relationship Id="rId35" Type="http://schemas.openxmlformats.org/officeDocument/2006/relationships/hyperlink" Target="mailto:jamesmiller@sample.org" TargetMode="External"/><Relationship Id="rId100" Type="http://schemas.openxmlformats.org/officeDocument/2006/relationships/hyperlink" Target="mailto:bobmoore@demo.net" TargetMode="External"/><Relationship Id="rId338" Type="http://schemas.openxmlformats.org/officeDocument/2006/relationships/hyperlink" Target="mailto:aliceanderson@sample.org" TargetMode="External"/><Relationship Id="rId545" Type="http://schemas.openxmlformats.org/officeDocument/2006/relationships/hyperlink" Target="mailto:janetaylor@sample.org" TargetMode="External"/><Relationship Id="rId752" Type="http://schemas.openxmlformats.org/officeDocument/2006/relationships/hyperlink" Target="mailto:janedavis@test.com" TargetMode="External"/><Relationship Id="rId184" Type="http://schemas.openxmlformats.org/officeDocument/2006/relationships/hyperlink" Target="mailto:alicebrown@sample.org" TargetMode="External"/><Relationship Id="rId391" Type="http://schemas.openxmlformats.org/officeDocument/2006/relationships/hyperlink" Target="mailto:jamesanderson@sample.org" TargetMode="External"/><Relationship Id="rId405" Type="http://schemas.openxmlformats.org/officeDocument/2006/relationships/hyperlink" Target="mailto:janejones@sample.org" TargetMode="External"/><Relationship Id="rId612" Type="http://schemas.openxmlformats.org/officeDocument/2006/relationships/hyperlink" Target="mailto:alicebrown@demo.net" TargetMode="External"/><Relationship Id="rId1035" Type="http://schemas.openxmlformats.org/officeDocument/2006/relationships/hyperlink" Target="http://karenjonessample.org/" TargetMode="External"/><Relationship Id="rId251" Type="http://schemas.openxmlformats.org/officeDocument/2006/relationships/hyperlink" Target="mailto:alicewilliams@sample.org" TargetMode="External"/><Relationship Id="rId489" Type="http://schemas.openxmlformats.org/officeDocument/2006/relationships/hyperlink" Target="mailto:johnthomas@demo.net" TargetMode="External"/><Relationship Id="rId696" Type="http://schemas.openxmlformats.org/officeDocument/2006/relationships/hyperlink" Target="mailto:johnjones@sample.org" TargetMode="External"/><Relationship Id="rId917" Type="http://schemas.openxmlformats.org/officeDocument/2006/relationships/hyperlink" Target="mailto:robertanderson@demo.net" TargetMode="External"/><Relationship Id="rId46" Type="http://schemas.openxmlformats.org/officeDocument/2006/relationships/hyperlink" Target="mailto:johnjones@sample.org" TargetMode="External"/><Relationship Id="rId349" Type="http://schemas.openxmlformats.org/officeDocument/2006/relationships/hyperlink" Target="mailto:johnbrown@demo.net" TargetMode="External"/><Relationship Id="rId556" Type="http://schemas.openxmlformats.org/officeDocument/2006/relationships/hyperlink" Target="mailto:lindabrown@sample.org" TargetMode="External"/><Relationship Id="rId763" Type="http://schemas.openxmlformats.org/officeDocument/2006/relationships/hyperlink" Target="mailto:bobjones@demo.net" TargetMode="External"/><Relationship Id="rId111" Type="http://schemas.openxmlformats.org/officeDocument/2006/relationships/hyperlink" Target="http://sample.org/" TargetMode="External"/><Relationship Id="rId195" Type="http://schemas.openxmlformats.org/officeDocument/2006/relationships/hyperlink" Target="mailto:karensmith@sample.org" TargetMode="External"/><Relationship Id="rId209" Type="http://schemas.openxmlformats.org/officeDocument/2006/relationships/hyperlink" Target="mailto:davidmiller@test.com" TargetMode="External"/><Relationship Id="rId416" Type="http://schemas.openxmlformats.org/officeDocument/2006/relationships/hyperlink" Target="http://demo.net/" TargetMode="External"/><Relationship Id="rId970" Type="http://schemas.openxmlformats.org/officeDocument/2006/relationships/hyperlink" Target="mailto:davidthomas@demo.net" TargetMode="External"/><Relationship Id="rId1046" Type="http://schemas.openxmlformats.org/officeDocument/2006/relationships/hyperlink" Target="http://janebrownsample.org/" TargetMode="External"/><Relationship Id="rId623" Type="http://schemas.openxmlformats.org/officeDocument/2006/relationships/hyperlink" Target="mailto:sarathomas@demo.net" TargetMode="External"/><Relationship Id="rId830" Type="http://schemas.openxmlformats.org/officeDocument/2006/relationships/hyperlink" Target="mailto:lindataylor@sample.org" TargetMode="External"/><Relationship Id="rId928" Type="http://schemas.openxmlformats.org/officeDocument/2006/relationships/hyperlink" Target="mailto:aliceanderson@test.com" TargetMode="External"/><Relationship Id="rId57" Type="http://schemas.openxmlformats.org/officeDocument/2006/relationships/hyperlink" Target="mailto:patriciamiller@demo.net" TargetMode="External"/><Relationship Id="rId262" Type="http://schemas.openxmlformats.org/officeDocument/2006/relationships/hyperlink" Target="mailto:karendavis@demo.net" TargetMode="External"/><Relationship Id="rId567" Type="http://schemas.openxmlformats.org/officeDocument/2006/relationships/hyperlink" Target="mailto:susansmith@sample.org" TargetMode="External"/><Relationship Id="rId122" Type="http://schemas.openxmlformats.org/officeDocument/2006/relationships/hyperlink" Target="mailto:mikewilliams@test.com" TargetMode="External"/><Relationship Id="rId774" Type="http://schemas.openxmlformats.org/officeDocument/2006/relationships/hyperlink" Target="mailto:johntaylor@sample.org" TargetMode="External"/><Relationship Id="rId981" Type="http://schemas.openxmlformats.org/officeDocument/2006/relationships/hyperlink" Target="mailto:mariathomas@example.com" TargetMode="External"/><Relationship Id="rId1057" Type="http://schemas.openxmlformats.org/officeDocument/2006/relationships/hyperlink" Target="mailto:janewilliams@sample.org" TargetMode="External"/><Relationship Id="rId427" Type="http://schemas.openxmlformats.org/officeDocument/2006/relationships/hyperlink" Target="mailto:mikeanderson@test.com" TargetMode="External"/><Relationship Id="rId634" Type="http://schemas.openxmlformats.org/officeDocument/2006/relationships/hyperlink" Target="mailto:jameswilson@example.com" TargetMode="External"/><Relationship Id="rId841" Type="http://schemas.openxmlformats.org/officeDocument/2006/relationships/hyperlink" Target="mailto:mariaanderson@sample.org" TargetMode="External"/><Relationship Id="rId273" Type="http://schemas.openxmlformats.org/officeDocument/2006/relationships/hyperlink" Target="mailto:robertwilliams@demo.net" TargetMode="External"/><Relationship Id="rId480" Type="http://schemas.openxmlformats.org/officeDocument/2006/relationships/hyperlink" Target="http://test.com/" TargetMode="External"/><Relationship Id="rId701" Type="http://schemas.openxmlformats.org/officeDocument/2006/relationships/hyperlink" Target="mailto:saradavis@demo.net" TargetMode="External"/><Relationship Id="rId939" Type="http://schemas.openxmlformats.org/officeDocument/2006/relationships/hyperlink" Target="mailto:lindathomas@demo.net" TargetMode="External"/><Relationship Id="rId68" Type="http://schemas.openxmlformats.org/officeDocument/2006/relationships/hyperlink" Target="mailto:susanjones@demo.net" TargetMode="External"/><Relationship Id="rId133" Type="http://schemas.openxmlformats.org/officeDocument/2006/relationships/hyperlink" Target="mailto:mikethomas@sample.org" TargetMode="External"/><Relationship Id="rId340" Type="http://schemas.openxmlformats.org/officeDocument/2006/relationships/hyperlink" Target="mailto:mariamoore@demo.net" TargetMode="External"/><Relationship Id="rId578" Type="http://schemas.openxmlformats.org/officeDocument/2006/relationships/hyperlink" Target="mailto:mariaanderson@test.com" TargetMode="External"/><Relationship Id="rId785" Type="http://schemas.openxmlformats.org/officeDocument/2006/relationships/hyperlink" Target="mailto:lindasmith@test.com" TargetMode="External"/><Relationship Id="rId992" Type="http://schemas.openxmlformats.org/officeDocument/2006/relationships/hyperlink" Target="mailto:karenthomas@demo.net" TargetMode="External"/><Relationship Id="rId200" Type="http://schemas.openxmlformats.org/officeDocument/2006/relationships/hyperlink" Target="mailto:janesmith@test.com" TargetMode="External"/><Relationship Id="rId438" Type="http://schemas.openxmlformats.org/officeDocument/2006/relationships/hyperlink" Target="mailto:robertbrown@sample.org" TargetMode="External"/><Relationship Id="rId645" Type="http://schemas.openxmlformats.org/officeDocument/2006/relationships/hyperlink" Target="http://demo.net/" TargetMode="External"/><Relationship Id="rId852" Type="http://schemas.openxmlformats.org/officeDocument/2006/relationships/hyperlink" Target="mailto:bobwilliams@test.com" TargetMode="External"/><Relationship Id="rId1068" Type="http://schemas.openxmlformats.org/officeDocument/2006/relationships/hyperlink" Target="mailto:johnwilliams@example.com" TargetMode="External"/><Relationship Id="rId284" Type="http://schemas.openxmlformats.org/officeDocument/2006/relationships/hyperlink" Target="mailto:karenjohnson@sample.org" TargetMode="External"/><Relationship Id="rId491" Type="http://schemas.openxmlformats.org/officeDocument/2006/relationships/hyperlink" Target="mailto:davidmoore@test.com" TargetMode="External"/><Relationship Id="rId505" Type="http://schemas.openxmlformats.org/officeDocument/2006/relationships/hyperlink" Target="mailto:mariamoore@demo.net" TargetMode="External"/><Relationship Id="rId712" Type="http://schemas.openxmlformats.org/officeDocument/2006/relationships/hyperlink" Target="mailto:janethomas@example.com" TargetMode="External"/><Relationship Id="rId79" Type="http://schemas.openxmlformats.org/officeDocument/2006/relationships/hyperlink" Target="http://karensmithdemo.net/" TargetMode="External"/><Relationship Id="rId144" Type="http://schemas.openxmlformats.org/officeDocument/2006/relationships/hyperlink" Target="mailto:johnbrown@sample.org" TargetMode="External"/><Relationship Id="rId589" Type="http://schemas.openxmlformats.org/officeDocument/2006/relationships/hyperlink" Target="mailto:alicewilliams@sample.org" TargetMode="External"/><Relationship Id="rId796" Type="http://schemas.openxmlformats.org/officeDocument/2006/relationships/hyperlink" Target="mailto:susantaylor@example.com" TargetMode="External"/><Relationship Id="rId351" Type="http://schemas.openxmlformats.org/officeDocument/2006/relationships/hyperlink" Target="mailto:alicejohnson@demo.net" TargetMode="External"/><Relationship Id="rId449" Type="http://schemas.openxmlformats.org/officeDocument/2006/relationships/hyperlink" Target="mailto:johnjohnson@test.com" TargetMode="External"/><Relationship Id="rId656" Type="http://schemas.openxmlformats.org/officeDocument/2006/relationships/hyperlink" Target="mailto:jamestaylor@test.com" TargetMode="External"/><Relationship Id="rId863" Type="http://schemas.openxmlformats.org/officeDocument/2006/relationships/hyperlink" Target="mailto:susantaylor@example.com" TargetMode="External"/><Relationship Id="rId1079" Type="http://schemas.openxmlformats.org/officeDocument/2006/relationships/hyperlink" Target="http://mariadavisdemo.net/" TargetMode="External"/><Relationship Id="rId211" Type="http://schemas.openxmlformats.org/officeDocument/2006/relationships/hyperlink" Target="http://test.com/" TargetMode="External"/><Relationship Id="rId295" Type="http://schemas.openxmlformats.org/officeDocument/2006/relationships/hyperlink" Target="mailto:susanjohnson@sample.org" TargetMode="External"/><Relationship Id="rId309" Type="http://schemas.openxmlformats.org/officeDocument/2006/relationships/hyperlink" Target="mailto:alicewilson@sample.org" TargetMode="External"/><Relationship Id="rId516" Type="http://schemas.openxmlformats.org/officeDocument/2006/relationships/hyperlink" Target="http://sample.org/" TargetMode="External"/><Relationship Id="rId723" Type="http://schemas.openxmlformats.org/officeDocument/2006/relationships/hyperlink" Target="mailto:jamesanderson@sample.org" TargetMode="External"/><Relationship Id="rId930" Type="http://schemas.openxmlformats.org/officeDocument/2006/relationships/hyperlink" Target="http://sarajohnsonexample.com/" TargetMode="External"/><Relationship Id="rId1006" Type="http://schemas.openxmlformats.org/officeDocument/2006/relationships/hyperlink" Target="mailto:mariaanderson@test.com" TargetMode="External"/><Relationship Id="rId155" Type="http://schemas.openxmlformats.org/officeDocument/2006/relationships/hyperlink" Target="mailto:daviddavis@test.com" TargetMode="External"/><Relationship Id="rId362" Type="http://schemas.openxmlformats.org/officeDocument/2006/relationships/hyperlink" Target="mailto:lindajohnson@demo.net" TargetMode="External"/><Relationship Id="rId222" Type="http://schemas.openxmlformats.org/officeDocument/2006/relationships/hyperlink" Target="mailto:mariawilliams@sample.org" TargetMode="External"/><Relationship Id="rId667" Type="http://schemas.openxmlformats.org/officeDocument/2006/relationships/hyperlink" Target="http://sample.org/" TargetMode="External"/><Relationship Id="rId874" Type="http://schemas.openxmlformats.org/officeDocument/2006/relationships/hyperlink" Target="mailto:saramiller@demo.net" TargetMode="External"/><Relationship Id="rId17" Type="http://schemas.openxmlformats.org/officeDocument/2006/relationships/hyperlink" Target="mailto:jamesmoore@example.com" TargetMode="External"/><Relationship Id="rId527" Type="http://schemas.openxmlformats.org/officeDocument/2006/relationships/hyperlink" Target="mailto:jamesmiller@demo.net" TargetMode="External"/><Relationship Id="rId734" Type="http://schemas.openxmlformats.org/officeDocument/2006/relationships/hyperlink" Target="mailto:janebrown@demo.net" TargetMode="External"/><Relationship Id="rId941" Type="http://schemas.openxmlformats.org/officeDocument/2006/relationships/hyperlink" Target="mailto:mikemoore@demo.net" TargetMode="External"/><Relationship Id="rId70" Type="http://schemas.openxmlformats.org/officeDocument/2006/relationships/hyperlink" Target="mailto:patriciajohnson@test.com" TargetMode="External"/><Relationship Id="rId166" Type="http://schemas.openxmlformats.org/officeDocument/2006/relationships/hyperlink" Target="mailto:johnbrown@test.com" TargetMode="External"/><Relationship Id="rId373" Type="http://schemas.openxmlformats.org/officeDocument/2006/relationships/hyperlink" Target="mailto:mariajohnson@sample.org" TargetMode="External"/><Relationship Id="rId580" Type="http://schemas.openxmlformats.org/officeDocument/2006/relationships/hyperlink" Target="mailto:davidwilliams@test.com" TargetMode="External"/><Relationship Id="rId801" Type="http://schemas.openxmlformats.org/officeDocument/2006/relationships/hyperlink" Target="http://mariabrownexample.com/" TargetMode="External"/><Relationship Id="rId1017" Type="http://schemas.openxmlformats.org/officeDocument/2006/relationships/hyperlink" Target="mailto:patriciamoore@test.com" TargetMode="External"/><Relationship Id="rId1" Type="http://schemas.openxmlformats.org/officeDocument/2006/relationships/hyperlink" Target="mailto:mariaanderson@example.com" TargetMode="External"/><Relationship Id="rId233" Type="http://schemas.openxmlformats.org/officeDocument/2006/relationships/hyperlink" Target="mailto:lindajones@example.com" TargetMode="External"/><Relationship Id="rId440" Type="http://schemas.openxmlformats.org/officeDocument/2006/relationships/hyperlink" Target="mailto:jamesjohnson@sample.org" TargetMode="External"/><Relationship Id="rId678" Type="http://schemas.openxmlformats.org/officeDocument/2006/relationships/hyperlink" Target="mailto:johnmiller@demo.net" TargetMode="External"/><Relationship Id="rId885" Type="http://schemas.openxmlformats.org/officeDocument/2006/relationships/hyperlink" Target="mailto:robertjones@demo.net" TargetMode="External"/><Relationship Id="rId1070" Type="http://schemas.openxmlformats.org/officeDocument/2006/relationships/hyperlink" Target="mailto:johnbrown@sample.org" TargetMode="External"/><Relationship Id="rId28" Type="http://schemas.openxmlformats.org/officeDocument/2006/relationships/hyperlink" Target="http://karenjonestest.com/" TargetMode="External"/><Relationship Id="rId300" Type="http://schemas.openxmlformats.org/officeDocument/2006/relationships/hyperlink" Target="mailto:karensmith@demo.net" TargetMode="External"/><Relationship Id="rId538" Type="http://schemas.openxmlformats.org/officeDocument/2006/relationships/hyperlink" Target="mailto:janesmith@test.com" TargetMode="External"/><Relationship Id="rId745" Type="http://schemas.openxmlformats.org/officeDocument/2006/relationships/hyperlink" Target="http://mikejohnsonsample.org/" TargetMode="External"/><Relationship Id="rId952" Type="http://schemas.openxmlformats.org/officeDocument/2006/relationships/hyperlink" Target="http://davidandersondemo.net/" TargetMode="External"/><Relationship Id="rId81" Type="http://schemas.openxmlformats.org/officeDocument/2006/relationships/hyperlink" Target="mailto:bobdavis@example.com" TargetMode="External"/><Relationship Id="rId177" Type="http://schemas.openxmlformats.org/officeDocument/2006/relationships/hyperlink" Target="mailto:davidjohnson@test.com" TargetMode="External"/><Relationship Id="rId384" Type="http://schemas.openxmlformats.org/officeDocument/2006/relationships/hyperlink" Target="mailto:lindawilson@test.com" TargetMode="External"/><Relationship Id="rId591" Type="http://schemas.openxmlformats.org/officeDocument/2006/relationships/hyperlink" Target="mailto:mariathomas@example.com" TargetMode="External"/><Relationship Id="rId605" Type="http://schemas.openxmlformats.org/officeDocument/2006/relationships/hyperlink" Target="mailto:bobwilliams@example.com" TargetMode="External"/><Relationship Id="rId812" Type="http://schemas.openxmlformats.org/officeDocument/2006/relationships/hyperlink" Target="mailto:karensmith@demo.net" TargetMode="External"/><Relationship Id="rId1028" Type="http://schemas.openxmlformats.org/officeDocument/2006/relationships/hyperlink" Target="mailto:mariabrown@sample.org" TargetMode="External"/><Relationship Id="rId244" Type="http://schemas.openxmlformats.org/officeDocument/2006/relationships/hyperlink" Target="mailto:susanmoore@sample.org" TargetMode="External"/><Relationship Id="rId689" Type="http://schemas.openxmlformats.org/officeDocument/2006/relationships/hyperlink" Target="mailto:jamesjones@test.com" TargetMode="External"/><Relationship Id="rId896" Type="http://schemas.openxmlformats.org/officeDocument/2006/relationships/hyperlink" Target="mailto:jamesbrown@test.com" TargetMode="External"/><Relationship Id="rId1081" Type="http://schemas.openxmlformats.org/officeDocument/2006/relationships/hyperlink" Target="mailto:patriciamiller@demo.net" TargetMode="External"/><Relationship Id="rId39" Type="http://schemas.openxmlformats.org/officeDocument/2006/relationships/hyperlink" Target="mailto:mariawilliams@test.com" TargetMode="External"/><Relationship Id="rId451" Type="http://schemas.openxmlformats.org/officeDocument/2006/relationships/hyperlink" Target="mailto:mariawilliams@test.com" TargetMode="External"/><Relationship Id="rId549" Type="http://schemas.openxmlformats.org/officeDocument/2006/relationships/hyperlink" Target="http://test.com/" TargetMode="External"/><Relationship Id="rId756" Type="http://schemas.openxmlformats.org/officeDocument/2006/relationships/hyperlink" Target="mailto:mariaanderson@sample.org" TargetMode="External"/><Relationship Id="rId104" Type="http://schemas.openxmlformats.org/officeDocument/2006/relationships/hyperlink" Target="mailto:alicewilliams@test.com" TargetMode="External"/><Relationship Id="rId188" Type="http://schemas.openxmlformats.org/officeDocument/2006/relationships/hyperlink" Target="mailto:susansmith@test.com" TargetMode="External"/><Relationship Id="rId311" Type="http://schemas.openxmlformats.org/officeDocument/2006/relationships/hyperlink" Target="mailto:karenwilliams@sample.org" TargetMode="External"/><Relationship Id="rId395" Type="http://schemas.openxmlformats.org/officeDocument/2006/relationships/hyperlink" Target="mailto:lindadavis@test.com" TargetMode="External"/><Relationship Id="rId409" Type="http://schemas.openxmlformats.org/officeDocument/2006/relationships/hyperlink" Target="mailto:karenmiller@test.com" TargetMode="External"/><Relationship Id="rId963" Type="http://schemas.openxmlformats.org/officeDocument/2006/relationships/hyperlink" Target="mailto:mikejohnson@demo.net" TargetMode="External"/><Relationship Id="rId1039" Type="http://schemas.openxmlformats.org/officeDocument/2006/relationships/hyperlink" Target="mailto:susananderson@demo.net" TargetMode="External"/><Relationship Id="rId92" Type="http://schemas.openxmlformats.org/officeDocument/2006/relationships/hyperlink" Target="mailto:miketaylor@example.com" TargetMode="External"/><Relationship Id="rId616" Type="http://schemas.openxmlformats.org/officeDocument/2006/relationships/hyperlink" Target="mailto:lindawilson@example.com" TargetMode="External"/><Relationship Id="rId823" Type="http://schemas.openxmlformats.org/officeDocument/2006/relationships/hyperlink" Target="mailto:karenanderson@example.com" TargetMode="External"/><Relationship Id="rId255" Type="http://schemas.openxmlformats.org/officeDocument/2006/relationships/hyperlink" Target="mailto:susanmiller@test.com" TargetMode="External"/><Relationship Id="rId462" Type="http://schemas.openxmlformats.org/officeDocument/2006/relationships/hyperlink" Target="mailto:davidanderson@example.com" TargetMode="External"/><Relationship Id="rId115" Type="http://schemas.openxmlformats.org/officeDocument/2006/relationships/hyperlink" Target="http://test.com/" TargetMode="External"/><Relationship Id="rId322" Type="http://schemas.openxmlformats.org/officeDocument/2006/relationships/hyperlink" Target="mailto:johnwilliams@demo.net" TargetMode="External"/><Relationship Id="rId767" Type="http://schemas.openxmlformats.org/officeDocument/2006/relationships/hyperlink" Target="mailto:mariataylor@demo.net" TargetMode="External"/><Relationship Id="rId974" Type="http://schemas.openxmlformats.org/officeDocument/2006/relationships/hyperlink" Target="mailto:janetaylor@sample.org" TargetMode="External"/><Relationship Id="rId199" Type="http://schemas.openxmlformats.org/officeDocument/2006/relationships/hyperlink" Target="mailto:lindaanderson@test.com" TargetMode="External"/><Relationship Id="rId627" Type="http://schemas.openxmlformats.org/officeDocument/2006/relationships/hyperlink" Target="mailto:mikejones@example.com" TargetMode="External"/><Relationship Id="rId834" Type="http://schemas.openxmlformats.org/officeDocument/2006/relationships/hyperlink" Target="mailto:mikemiller@sample.org" TargetMode="External"/><Relationship Id="rId266" Type="http://schemas.openxmlformats.org/officeDocument/2006/relationships/hyperlink" Target="mailto:robertthomas@demo.net" TargetMode="External"/><Relationship Id="rId473" Type="http://schemas.openxmlformats.org/officeDocument/2006/relationships/hyperlink" Target="mailto:sarawilson@example.com" TargetMode="External"/><Relationship Id="rId680" Type="http://schemas.openxmlformats.org/officeDocument/2006/relationships/hyperlink" Target="mailto:susanmoore@demo.net" TargetMode="External"/><Relationship Id="rId901" Type="http://schemas.openxmlformats.org/officeDocument/2006/relationships/hyperlink" Target="mailto:lindawilliams@example.com" TargetMode="External"/><Relationship Id="rId30" Type="http://schemas.openxmlformats.org/officeDocument/2006/relationships/hyperlink" Target="mailto:mariawilson@test.com" TargetMode="External"/><Relationship Id="rId126" Type="http://schemas.openxmlformats.org/officeDocument/2006/relationships/hyperlink" Target="mailto:davidbrown@example.com" TargetMode="External"/><Relationship Id="rId333" Type="http://schemas.openxmlformats.org/officeDocument/2006/relationships/hyperlink" Target="mailto:mariathomas@test.com" TargetMode="External"/><Relationship Id="rId540" Type="http://schemas.openxmlformats.org/officeDocument/2006/relationships/hyperlink" Target="mailto:mariasmith@demo.net" TargetMode="External"/><Relationship Id="rId778" Type="http://schemas.openxmlformats.org/officeDocument/2006/relationships/hyperlink" Target="mailto:mariataylor@test.com" TargetMode="External"/><Relationship Id="rId985" Type="http://schemas.openxmlformats.org/officeDocument/2006/relationships/hyperlink" Target="mailto:lindaanderson@example.com" TargetMode="External"/><Relationship Id="rId638" Type="http://schemas.openxmlformats.org/officeDocument/2006/relationships/hyperlink" Target="mailto:karenjones@test.com" TargetMode="External"/><Relationship Id="rId845" Type="http://schemas.openxmlformats.org/officeDocument/2006/relationships/hyperlink" Target="mailto:mariathomas@test.com" TargetMode="External"/><Relationship Id="rId1030" Type="http://schemas.openxmlformats.org/officeDocument/2006/relationships/hyperlink" Target="mailto:aliceanderson@sample.org" TargetMode="External"/><Relationship Id="rId277" Type="http://schemas.openxmlformats.org/officeDocument/2006/relationships/hyperlink" Target="mailto:bobdavis@demo.net" TargetMode="External"/><Relationship Id="rId400" Type="http://schemas.openxmlformats.org/officeDocument/2006/relationships/hyperlink" Target="mailto:patriciataylor@example.com" TargetMode="External"/><Relationship Id="rId484" Type="http://schemas.openxmlformats.org/officeDocument/2006/relationships/hyperlink" Target="mailto:johnmiller@example.com" TargetMode="External"/><Relationship Id="rId705" Type="http://schemas.openxmlformats.org/officeDocument/2006/relationships/hyperlink" Target="mailto:lindajohnson@test.com" TargetMode="External"/><Relationship Id="rId137" Type="http://schemas.openxmlformats.org/officeDocument/2006/relationships/hyperlink" Target="mailto:jameswilliams@demo.net" TargetMode="External"/><Relationship Id="rId344" Type="http://schemas.openxmlformats.org/officeDocument/2006/relationships/hyperlink" Target="mailto:mikebrown@demo.net" TargetMode="External"/><Relationship Id="rId691" Type="http://schemas.openxmlformats.org/officeDocument/2006/relationships/hyperlink" Target="http://example.com/" TargetMode="External"/><Relationship Id="rId789" Type="http://schemas.openxmlformats.org/officeDocument/2006/relationships/hyperlink" Target="mailto:bobthomas@example.com" TargetMode="External"/><Relationship Id="rId912" Type="http://schemas.openxmlformats.org/officeDocument/2006/relationships/hyperlink" Target="http://mariajohnsonsample.org/" TargetMode="External"/><Relationship Id="rId996" Type="http://schemas.openxmlformats.org/officeDocument/2006/relationships/hyperlink" Target="mailto:sarawilson@example.com" TargetMode="External"/><Relationship Id="rId41" Type="http://schemas.openxmlformats.org/officeDocument/2006/relationships/hyperlink" Target="mailto:karenwilson@test.com" TargetMode="External"/><Relationship Id="rId551" Type="http://schemas.openxmlformats.org/officeDocument/2006/relationships/hyperlink" Target="mailto:karenjones@sample.org" TargetMode="External"/><Relationship Id="rId649" Type="http://schemas.openxmlformats.org/officeDocument/2006/relationships/hyperlink" Target="mailto:johndavis@demo.net" TargetMode="External"/><Relationship Id="rId856" Type="http://schemas.openxmlformats.org/officeDocument/2006/relationships/hyperlink" Target="mailto:susantaylor@test.com" TargetMode="External"/><Relationship Id="rId190" Type="http://schemas.openxmlformats.org/officeDocument/2006/relationships/hyperlink" Target="mailto:karenmoore@example.com" TargetMode="External"/><Relationship Id="rId204" Type="http://schemas.openxmlformats.org/officeDocument/2006/relationships/hyperlink" Target="mailto:jamesbrown@example.com" TargetMode="External"/><Relationship Id="rId288" Type="http://schemas.openxmlformats.org/officeDocument/2006/relationships/hyperlink" Target="mailto:davidthomas@sample.org" TargetMode="External"/><Relationship Id="rId411" Type="http://schemas.openxmlformats.org/officeDocument/2006/relationships/hyperlink" Target="mailto:robertwilson@sample.org" TargetMode="External"/><Relationship Id="rId509" Type="http://schemas.openxmlformats.org/officeDocument/2006/relationships/hyperlink" Target="mailto:saraanderson@sample.org" TargetMode="External"/><Relationship Id="rId1041" Type="http://schemas.openxmlformats.org/officeDocument/2006/relationships/hyperlink" Target="http://test.com/" TargetMode="External"/><Relationship Id="rId495" Type="http://schemas.openxmlformats.org/officeDocument/2006/relationships/hyperlink" Target="http://mariajonesexample.com/" TargetMode="External"/><Relationship Id="rId716" Type="http://schemas.openxmlformats.org/officeDocument/2006/relationships/hyperlink" Target="http://lindajohnsontest.com/" TargetMode="External"/><Relationship Id="rId923" Type="http://schemas.openxmlformats.org/officeDocument/2006/relationships/hyperlink" Target="mailto:janetaylor@demo.net" TargetMode="External"/><Relationship Id="rId52" Type="http://schemas.openxmlformats.org/officeDocument/2006/relationships/hyperlink" Target="http://demo.net/" TargetMode="External"/><Relationship Id="rId148" Type="http://schemas.openxmlformats.org/officeDocument/2006/relationships/hyperlink" Target="mailto:susanbrown@demo.net" TargetMode="External"/><Relationship Id="rId355" Type="http://schemas.openxmlformats.org/officeDocument/2006/relationships/hyperlink" Target="http://johndavissample.org/" TargetMode="External"/><Relationship Id="rId562" Type="http://schemas.openxmlformats.org/officeDocument/2006/relationships/hyperlink" Target="mailto:janemiller@test.com" TargetMode="External"/><Relationship Id="rId215" Type="http://schemas.openxmlformats.org/officeDocument/2006/relationships/hyperlink" Target="mailto:davidanderson@example.com" TargetMode="External"/><Relationship Id="rId422" Type="http://schemas.openxmlformats.org/officeDocument/2006/relationships/hyperlink" Target="mailto:davidsmith@test.com" TargetMode="External"/><Relationship Id="rId867" Type="http://schemas.openxmlformats.org/officeDocument/2006/relationships/hyperlink" Target="mailto:janemoore@sample.org" TargetMode="External"/><Relationship Id="rId1052" Type="http://schemas.openxmlformats.org/officeDocument/2006/relationships/hyperlink" Target="mailto:davidjones@demo.net" TargetMode="External"/><Relationship Id="rId299" Type="http://schemas.openxmlformats.org/officeDocument/2006/relationships/hyperlink" Target="mailto:mariamoore@sample.org" TargetMode="External"/><Relationship Id="rId727" Type="http://schemas.openxmlformats.org/officeDocument/2006/relationships/hyperlink" Target="mailto:davidthomas@example.com" TargetMode="External"/><Relationship Id="rId934" Type="http://schemas.openxmlformats.org/officeDocument/2006/relationships/hyperlink" Target="http://johnandersonexample.com/" TargetMode="External"/><Relationship Id="rId63" Type="http://schemas.openxmlformats.org/officeDocument/2006/relationships/hyperlink" Target="http://demo.net/" TargetMode="External"/><Relationship Id="rId159" Type="http://schemas.openxmlformats.org/officeDocument/2006/relationships/hyperlink" Target="mailto:miketaylor@example.com" TargetMode="External"/><Relationship Id="rId366" Type="http://schemas.openxmlformats.org/officeDocument/2006/relationships/hyperlink" Target="mailto:patriciajones@example.com" TargetMode="External"/><Relationship Id="rId573" Type="http://schemas.openxmlformats.org/officeDocument/2006/relationships/hyperlink" Target="mailto:susanmiller@sample.org" TargetMode="External"/><Relationship Id="rId780" Type="http://schemas.openxmlformats.org/officeDocument/2006/relationships/hyperlink" Target="http://sample.org/" TargetMode="External"/><Relationship Id="rId226" Type="http://schemas.openxmlformats.org/officeDocument/2006/relationships/hyperlink" Target="mailto:jameswilson@demo.net" TargetMode="External"/><Relationship Id="rId433" Type="http://schemas.openxmlformats.org/officeDocument/2006/relationships/hyperlink" Target="mailto:johnthomas@test.com" TargetMode="External"/><Relationship Id="rId878" Type="http://schemas.openxmlformats.org/officeDocument/2006/relationships/hyperlink" Target="mailto:susanbrown@demo.net" TargetMode="External"/><Relationship Id="rId1063" Type="http://schemas.openxmlformats.org/officeDocument/2006/relationships/hyperlink" Target="mailto:davidwilson@example.com" TargetMode="External"/><Relationship Id="rId640" Type="http://schemas.openxmlformats.org/officeDocument/2006/relationships/hyperlink" Target="mailto:johnmiller@test.com" TargetMode="External"/><Relationship Id="rId738" Type="http://schemas.openxmlformats.org/officeDocument/2006/relationships/hyperlink" Target="mailto:lindataylor@demo.net" TargetMode="External"/><Relationship Id="rId945" Type="http://schemas.openxmlformats.org/officeDocument/2006/relationships/hyperlink" Target="mailto:patriciamiller@example.com" TargetMode="External"/><Relationship Id="rId74" Type="http://schemas.openxmlformats.org/officeDocument/2006/relationships/hyperlink" Target="mailto:saradavis@test.com" TargetMode="External"/><Relationship Id="rId377" Type="http://schemas.openxmlformats.org/officeDocument/2006/relationships/hyperlink" Target="mailto:patriciajohnson@test.com" TargetMode="External"/><Relationship Id="rId500" Type="http://schemas.openxmlformats.org/officeDocument/2006/relationships/hyperlink" Target="mailto:jamesmiller@sample.org" TargetMode="External"/><Relationship Id="rId584" Type="http://schemas.openxmlformats.org/officeDocument/2006/relationships/hyperlink" Target="mailto:johndavis@demo.net" TargetMode="External"/><Relationship Id="rId805" Type="http://schemas.openxmlformats.org/officeDocument/2006/relationships/hyperlink" Target="mailto:patriciathomas@example.com" TargetMode="External"/><Relationship Id="rId5" Type="http://schemas.openxmlformats.org/officeDocument/2006/relationships/hyperlink" Target="mailto:roberttaylor@sample.org" TargetMode="External"/><Relationship Id="rId237" Type="http://schemas.openxmlformats.org/officeDocument/2006/relationships/hyperlink" Target="mailto:saradavis@test.com" TargetMode="External"/><Relationship Id="rId791" Type="http://schemas.openxmlformats.org/officeDocument/2006/relationships/hyperlink" Target="mailto:mariaanderson@test.com" TargetMode="External"/><Relationship Id="rId889" Type="http://schemas.openxmlformats.org/officeDocument/2006/relationships/hyperlink" Target="mailto:karenthomas@example.com" TargetMode="External"/><Relationship Id="rId1074" Type="http://schemas.openxmlformats.org/officeDocument/2006/relationships/hyperlink" Target="mailto:davidwilson@example.com" TargetMode="External"/><Relationship Id="rId444" Type="http://schemas.openxmlformats.org/officeDocument/2006/relationships/hyperlink" Target="mailto:sarawilliams@sample.org" TargetMode="External"/><Relationship Id="rId651" Type="http://schemas.openxmlformats.org/officeDocument/2006/relationships/hyperlink" Target="mailto:sarathomas@sample.org" TargetMode="External"/><Relationship Id="rId749" Type="http://schemas.openxmlformats.org/officeDocument/2006/relationships/hyperlink" Target="mailto:janejohnson@sample.org" TargetMode="External"/><Relationship Id="rId290" Type="http://schemas.openxmlformats.org/officeDocument/2006/relationships/hyperlink" Target="http://susansmithexample.com/" TargetMode="External"/><Relationship Id="rId304" Type="http://schemas.openxmlformats.org/officeDocument/2006/relationships/hyperlink" Target="mailto:karenmiller@example.com" TargetMode="External"/><Relationship Id="rId388" Type="http://schemas.openxmlformats.org/officeDocument/2006/relationships/hyperlink" Target="mailto:johnwilson@sample.org" TargetMode="External"/><Relationship Id="rId511" Type="http://schemas.openxmlformats.org/officeDocument/2006/relationships/hyperlink" Target="mailto:robertjones@example.com" TargetMode="External"/><Relationship Id="rId609" Type="http://schemas.openxmlformats.org/officeDocument/2006/relationships/hyperlink" Target="mailto:karenmiller@demo.net" TargetMode="External"/><Relationship Id="rId956" Type="http://schemas.openxmlformats.org/officeDocument/2006/relationships/hyperlink" Target="mailto:mariabrown@test.com" TargetMode="External"/><Relationship Id="rId85" Type="http://schemas.openxmlformats.org/officeDocument/2006/relationships/hyperlink" Target="mailto:robertmiller@demo.net" TargetMode="External"/><Relationship Id="rId150" Type="http://schemas.openxmlformats.org/officeDocument/2006/relationships/hyperlink" Target="mailto:jamesdavis@test.com" TargetMode="External"/><Relationship Id="rId595" Type="http://schemas.openxmlformats.org/officeDocument/2006/relationships/hyperlink" Target="mailto:janewilliams@test.com" TargetMode="External"/><Relationship Id="rId816" Type="http://schemas.openxmlformats.org/officeDocument/2006/relationships/hyperlink" Target="mailto:johnjohnson@sample.org" TargetMode="External"/><Relationship Id="rId1001" Type="http://schemas.openxmlformats.org/officeDocument/2006/relationships/hyperlink" Target="mailto:karenwilson@demo.net" TargetMode="External"/><Relationship Id="rId248" Type="http://schemas.openxmlformats.org/officeDocument/2006/relationships/hyperlink" Target="mailto:lindajohnson@sample.org" TargetMode="External"/><Relationship Id="rId455" Type="http://schemas.openxmlformats.org/officeDocument/2006/relationships/hyperlink" Target="mailto:saramiller@demo.net" TargetMode="External"/><Relationship Id="rId662" Type="http://schemas.openxmlformats.org/officeDocument/2006/relationships/hyperlink" Target="mailto:jamesanderson@example.com" TargetMode="External"/><Relationship Id="rId1085" Type="http://schemas.openxmlformats.org/officeDocument/2006/relationships/hyperlink" Target="mailto:mikethomas@test.com" TargetMode="External"/><Relationship Id="rId12" Type="http://schemas.openxmlformats.org/officeDocument/2006/relationships/hyperlink" Target="mailto:patriciamoore@demo.net" TargetMode="External"/><Relationship Id="rId108" Type="http://schemas.openxmlformats.org/officeDocument/2006/relationships/hyperlink" Target="mailto:mariamoore@demo.net" TargetMode="External"/><Relationship Id="rId315" Type="http://schemas.openxmlformats.org/officeDocument/2006/relationships/hyperlink" Target="mailto:janesmith@test.com" TargetMode="External"/><Relationship Id="rId522" Type="http://schemas.openxmlformats.org/officeDocument/2006/relationships/hyperlink" Target="mailto:alicejones@sample.org" TargetMode="External"/><Relationship Id="rId967" Type="http://schemas.openxmlformats.org/officeDocument/2006/relationships/hyperlink" Target="mailto:patriciabrown@sample.org" TargetMode="External"/><Relationship Id="rId96" Type="http://schemas.openxmlformats.org/officeDocument/2006/relationships/hyperlink" Target="mailto:janejones@example.com" TargetMode="External"/><Relationship Id="rId161" Type="http://schemas.openxmlformats.org/officeDocument/2006/relationships/hyperlink" Target="mailto:sarajones@example.com" TargetMode="External"/><Relationship Id="rId399" Type="http://schemas.openxmlformats.org/officeDocument/2006/relationships/hyperlink" Target="mailto:mariamoore@example.com" TargetMode="External"/><Relationship Id="rId827" Type="http://schemas.openxmlformats.org/officeDocument/2006/relationships/hyperlink" Target="mailto:karensmith@test.com" TargetMode="External"/><Relationship Id="rId1012" Type="http://schemas.openxmlformats.org/officeDocument/2006/relationships/hyperlink" Target="mailto:mikethomas@test.com" TargetMode="External"/><Relationship Id="rId259" Type="http://schemas.openxmlformats.org/officeDocument/2006/relationships/hyperlink" Target="mailto:patriciawilliams@test.com" TargetMode="External"/><Relationship Id="rId466" Type="http://schemas.openxmlformats.org/officeDocument/2006/relationships/hyperlink" Target="mailto:daviddavis@example.com" TargetMode="External"/><Relationship Id="rId673" Type="http://schemas.openxmlformats.org/officeDocument/2006/relationships/hyperlink" Target="mailto:karentaylor@example.com" TargetMode="External"/><Relationship Id="rId880" Type="http://schemas.openxmlformats.org/officeDocument/2006/relationships/hyperlink" Target="mailto:johnsmith@sample.org" TargetMode="External"/><Relationship Id="rId23" Type="http://schemas.openxmlformats.org/officeDocument/2006/relationships/hyperlink" Target="mailto:janemiller@example.com" TargetMode="External"/><Relationship Id="rId119" Type="http://schemas.openxmlformats.org/officeDocument/2006/relationships/hyperlink" Target="mailto:johnjohnson@example.com" TargetMode="External"/><Relationship Id="rId326" Type="http://schemas.openxmlformats.org/officeDocument/2006/relationships/hyperlink" Target="mailto:alicesmith@demo.net" TargetMode="External"/><Relationship Id="rId533" Type="http://schemas.openxmlformats.org/officeDocument/2006/relationships/hyperlink" Target="mailto:alicedavis@example.com" TargetMode="External"/><Relationship Id="rId978" Type="http://schemas.openxmlformats.org/officeDocument/2006/relationships/hyperlink" Target="mailto:lindajohnson@demo.net" TargetMode="External"/><Relationship Id="rId740" Type="http://schemas.openxmlformats.org/officeDocument/2006/relationships/hyperlink" Target="mailto:alicebrown@test.com" TargetMode="External"/><Relationship Id="rId838" Type="http://schemas.openxmlformats.org/officeDocument/2006/relationships/hyperlink" Target="http://example.com/" TargetMode="External"/><Relationship Id="rId1023" Type="http://schemas.openxmlformats.org/officeDocument/2006/relationships/hyperlink" Target="mailto:lindawilson@test.com" TargetMode="External"/><Relationship Id="rId172" Type="http://schemas.openxmlformats.org/officeDocument/2006/relationships/hyperlink" Target="mailto:aliceanderson@example.com" TargetMode="External"/><Relationship Id="rId477" Type="http://schemas.openxmlformats.org/officeDocument/2006/relationships/hyperlink" Target="mailto:daviddavis@example.com" TargetMode="External"/><Relationship Id="rId600" Type="http://schemas.openxmlformats.org/officeDocument/2006/relationships/hyperlink" Target="mailto:lindasmith@sample.org" TargetMode="External"/><Relationship Id="rId684" Type="http://schemas.openxmlformats.org/officeDocument/2006/relationships/hyperlink" Target="mailto:karenjones@test.com" TargetMode="External"/><Relationship Id="rId337" Type="http://schemas.openxmlformats.org/officeDocument/2006/relationships/hyperlink" Target="mailto:karenmiller@test.com" TargetMode="External"/><Relationship Id="rId891" Type="http://schemas.openxmlformats.org/officeDocument/2006/relationships/hyperlink" Target="http://demo.net/" TargetMode="External"/><Relationship Id="rId905" Type="http://schemas.openxmlformats.org/officeDocument/2006/relationships/hyperlink" Target="mailto:karenwilliams@test.com" TargetMode="External"/><Relationship Id="rId989" Type="http://schemas.openxmlformats.org/officeDocument/2006/relationships/hyperlink" Target="mailto:karenmoore@example.com" TargetMode="External"/><Relationship Id="rId34" Type="http://schemas.openxmlformats.org/officeDocument/2006/relationships/hyperlink" Target="mailto:patriciabrown@example.com" TargetMode="External"/><Relationship Id="rId544" Type="http://schemas.openxmlformats.org/officeDocument/2006/relationships/hyperlink" Target="mailto:janewilliams@demo.net" TargetMode="External"/><Relationship Id="rId751" Type="http://schemas.openxmlformats.org/officeDocument/2006/relationships/hyperlink" Target="mailto:davidsmith@example.com" TargetMode="External"/><Relationship Id="rId849" Type="http://schemas.openxmlformats.org/officeDocument/2006/relationships/hyperlink" Target="http://mikemooredemo.net/" TargetMode="External"/><Relationship Id="rId183" Type="http://schemas.openxmlformats.org/officeDocument/2006/relationships/hyperlink" Target="mailto:susanmoore@demo.net" TargetMode="External"/><Relationship Id="rId390" Type="http://schemas.openxmlformats.org/officeDocument/2006/relationships/hyperlink" Target="mailto:robertwilliams@sample.org" TargetMode="External"/><Relationship Id="rId404" Type="http://schemas.openxmlformats.org/officeDocument/2006/relationships/hyperlink" Target="mailto:sarajones@example.com" TargetMode="External"/><Relationship Id="rId611" Type="http://schemas.openxmlformats.org/officeDocument/2006/relationships/hyperlink" Target="mailto:robertjones@example.com" TargetMode="External"/><Relationship Id="rId1034" Type="http://schemas.openxmlformats.org/officeDocument/2006/relationships/hyperlink" Target="mailto:alicetaylor@demo.net" TargetMode="External"/><Relationship Id="rId250" Type="http://schemas.openxmlformats.org/officeDocument/2006/relationships/hyperlink" Target="mailto:janethomas@test.com" TargetMode="External"/><Relationship Id="rId488" Type="http://schemas.openxmlformats.org/officeDocument/2006/relationships/hyperlink" Target="mailto:johnsmith@sample.org" TargetMode="External"/><Relationship Id="rId695" Type="http://schemas.openxmlformats.org/officeDocument/2006/relationships/hyperlink" Target="mailto:bobbrown@sample.org" TargetMode="External"/><Relationship Id="rId709" Type="http://schemas.openxmlformats.org/officeDocument/2006/relationships/hyperlink" Target="mailto:mariataylor@sample.org" TargetMode="External"/><Relationship Id="rId916" Type="http://schemas.openxmlformats.org/officeDocument/2006/relationships/hyperlink" Target="mailto:davidtaylor@test.com" TargetMode="External"/><Relationship Id="rId45" Type="http://schemas.openxmlformats.org/officeDocument/2006/relationships/hyperlink" Target="mailto:davidjohnson@demo.net" TargetMode="External"/><Relationship Id="rId110" Type="http://schemas.openxmlformats.org/officeDocument/2006/relationships/hyperlink" Target="mailto:johnwilson@demo.net" TargetMode="External"/><Relationship Id="rId348" Type="http://schemas.openxmlformats.org/officeDocument/2006/relationships/hyperlink" Target="mailto:janemoore@test.com" TargetMode="External"/><Relationship Id="rId555" Type="http://schemas.openxmlformats.org/officeDocument/2006/relationships/hyperlink" Target="http://test.com/" TargetMode="External"/><Relationship Id="rId762" Type="http://schemas.openxmlformats.org/officeDocument/2006/relationships/hyperlink" Target="mailto:saramoore@example.com" TargetMode="External"/><Relationship Id="rId194" Type="http://schemas.openxmlformats.org/officeDocument/2006/relationships/hyperlink" Target="mailto:mikethomas@demo.net" TargetMode="External"/><Relationship Id="rId208" Type="http://schemas.openxmlformats.org/officeDocument/2006/relationships/hyperlink" Target="mailto:lindataylor@example.com" TargetMode="External"/><Relationship Id="rId415" Type="http://schemas.openxmlformats.org/officeDocument/2006/relationships/hyperlink" Target="mailto:johntaylor@example.com" TargetMode="External"/><Relationship Id="rId622" Type="http://schemas.openxmlformats.org/officeDocument/2006/relationships/hyperlink" Target="mailto:johnsmith@demo.net" TargetMode="External"/><Relationship Id="rId1045" Type="http://schemas.openxmlformats.org/officeDocument/2006/relationships/hyperlink" Target="mailto:johnwilson@demo.net" TargetMode="External"/><Relationship Id="rId261" Type="http://schemas.openxmlformats.org/officeDocument/2006/relationships/hyperlink" Target="mailto:karenjones@sample.org" TargetMode="External"/><Relationship Id="rId499" Type="http://schemas.openxmlformats.org/officeDocument/2006/relationships/hyperlink" Target="mailto:bobbrown@sample.org" TargetMode="External"/><Relationship Id="rId927" Type="http://schemas.openxmlformats.org/officeDocument/2006/relationships/hyperlink" Target="mailto:patriciataylor@demo.net" TargetMode="External"/><Relationship Id="rId56" Type="http://schemas.openxmlformats.org/officeDocument/2006/relationships/hyperlink" Target="mailto:johndavis@example.com" TargetMode="External"/><Relationship Id="rId359" Type="http://schemas.openxmlformats.org/officeDocument/2006/relationships/hyperlink" Target="mailto:robertanderson@test.com" TargetMode="External"/><Relationship Id="rId566" Type="http://schemas.openxmlformats.org/officeDocument/2006/relationships/hyperlink" Target="mailto:mikedavis@sample.org" TargetMode="External"/><Relationship Id="rId773" Type="http://schemas.openxmlformats.org/officeDocument/2006/relationships/hyperlink" Target="mailto:bobdavis@example.com" TargetMode="External"/><Relationship Id="rId121" Type="http://schemas.openxmlformats.org/officeDocument/2006/relationships/hyperlink" Target="mailto:jamesmiller@example.com" TargetMode="External"/><Relationship Id="rId219" Type="http://schemas.openxmlformats.org/officeDocument/2006/relationships/hyperlink" Target="mailto:janejones@demo.net" TargetMode="External"/><Relationship Id="rId426" Type="http://schemas.openxmlformats.org/officeDocument/2006/relationships/hyperlink" Target="mailto:mariawilson@sample.org" TargetMode="External"/><Relationship Id="rId633" Type="http://schemas.openxmlformats.org/officeDocument/2006/relationships/hyperlink" Target="mailto:jamesmoore@test.com" TargetMode="External"/><Relationship Id="rId980" Type="http://schemas.openxmlformats.org/officeDocument/2006/relationships/hyperlink" Target="mailto:jamesbrown@sample.org" TargetMode="External"/><Relationship Id="rId1056" Type="http://schemas.openxmlformats.org/officeDocument/2006/relationships/hyperlink" Target="http://sample.org/" TargetMode="External"/><Relationship Id="rId840" Type="http://schemas.openxmlformats.org/officeDocument/2006/relationships/hyperlink" Target="mailto:lindamiller@demo.net" TargetMode="External"/><Relationship Id="rId938" Type="http://schemas.openxmlformats.org/officeDocument/2006/relationships/hyperlink" Target="mailto:davidtaylor@demo.net" TargetMode="External"/><Relationship Id="rId67" Type="http://schemas.openxmlformats.org/officeDocument/2006/relationships/hyperlink" Target="mailto:mikeanderson@example.com" TargetMode="External"/><Relationship Id="rId272" Type="http://schemas.openxmlformats.org/officeDocument/2006/relationships/hyperlink" Target="mailto:alicemiller@demo.net" TargetMode="External"/><Relationship Id="rId577" Type="http://schemas.openxmlformats.org/officeDocument/2006/relationships/hyperlink" Target="mailto:patriciajones@sample.org" TargetMode="External"/><Relationship Id="rId700" Type="http://schemas.openxmlformats.org/officeDocument/2006/relationships/hyperlink" Target="mailto:daviddavis@example.com" TargetMode="External"/><Relationship Id="rId132" Type="http://schemas.openxmlformats.org/officeDocument/2006/relationships/hyperlink" Target="mailto:lindathomas@sample.org" TargetMode="External"/><Relationship Id="rId784" Type="http://schemas.openxmlformats.org/officeDocument/2006/relationships/hyperlink" Target="mailto:janedavis@example.com" TargetMode="External"/><Relationship Id="rId991" Type="http://schemas.openxmlformats.org/officeDocument/2006/relationships/hyperlink" Target="http://patriciataylortest.com/" TargetMode="External"/><Relationship Id="rId1067" Type="http://schemas.openxmlformats.org/officeDocument/2006/relationships/hyperlink" Target="mailto:susanthomas@sample.org" TargetMode="External"/><Relationship Id="rId437" Type="http://schemas.openxmlformats.org/officeDocument/2006/relationships/hyperlink" Target="mailto:karensmith@sample.org" TargetMode="External"/><Relationship Id="rId644" Type="http://schemas.openxmlformats.org/officeDocument/2006/relationships/hyperlink" Target="mailto:jameswilson@sample.org" TargetMode="External"/><Relationship Id="rId851" Type="http://schemas.openxmlformats.org/officeDocument/2006/relationships/hyperlink" Target="mailto:johnanderson@test.com" TargetMode="External"/><Relationship Id="rId283" Type="http://schemas.openxmlformats.org/officeDocument/2006/relationships/hyperlink" Target="mailto:johnmiller@test.com" TargetMode="External"/><Relationship Id="rId490" Type="http://schemas.openxmlformats.org/officeDocument/2006/relationships/hyperlink" Target="mailto:mariasmith@test.com" TargetMode="External"/><Relationship Id="rId504" Type="http://schemas.openxmlformats.org/officeDocument/2006/relationships/hyperlink" Target="mailto:jamesdavis@example.com" TargetMode="External"/><Relationship Id="rId711" Type="http://schemas.openxmlformats.org/officeDocument/2006/relationships/hyperlink" Target="mailto:lindadavis@demo.net" TargetMode="External"/><Relationship Id="rId949" Type="http://schemas.openxmlformats.org/officeDocument/2006/relationships/hyperlink" Target="mailto:sarathomas@example.com" TargetMode="External"/><Relationship Id="rId78" Type="http://schemas.openxmlformats.org/officeDocument/2006/relationships/hyperlink" Target="http://patriciajohnsonexample.com/" TargetMode="External"/><Relationship Id="rId143" Type="http://schemas.openxmlformats.org/officeDocument/2006/relationships/hyperlink" Target="http://robertbrowndemo.net/" TargetMode="External"/><Relationship Id="rId350" Type="http://schemas.openxmlformats.org/officeDocument/2006/relationships/hyperlink" Target="mailto:davidsmith@test.com" TargetMode="External"/><Relationship Id="rId588" Type="http://schemas.openxmlformats.org/officeDocument/2006/relationships/hyperlink" Target="mailto:alicemiller@sample.org" TargetMode="External"/><Relationship Id="rId795" Type="http://schemas.openxmlformats.org/officeDocument/2006/relationships/hyperlink" Target="mailto:saramoore@sample.org" TargetMode="External"/><Relationship Id="rId809" Type="http://schemas.openxmlformats.org/officeDocument/2006/relationships/hyperlink" Target="http://karenandersonsample.org/" TargetMode="External"/><Relationship Id="rId9" Type="http://schemas.openxmlformats.org/officeDocument/2006/relationships/hyperlink" Target="mailto:alicejohnson@sample.org" TargetMode="External"/><Relationship Id="rId210" Type="http://schemas.openxmlformats.org/officeDocument/2006/relationships/hyperlink" Target="mailto:lindadavis@test.com" TargetMode="External"/><Relationship Id="rId448" Type="http://schemas.openxmlformats.org/officeDocument/2006/relationships/hyperlink" Target="mailto:mikemiller@demo.net" TargetMode="External"/><Relationship Id="rId655" Type="http://schemas.openxmlformats.org/officeDocument/2006/relationships/hyperlink" Target="mailto:lindataylor@example.com" TargetMode="External"/><Relationship Id="rId862" Type="http://schemas.openxmlformats.org/officeDocument/2006/relationships/hyperlink" Target="mailto:mariaanderson@test.com" TargetMode="External"/><Relationship Id="rId1078" Type="http://schemas.openxmlformats.org/officeDocument/2006/relationships/hyperlink" Target="mailto:saramoore@test.com" TargetMode="External"/><Relationship Id="rId294" Type="http://schemas.openxmlformats.org/officeDocument/2006/relationships/hyperlink" Target="mailto:robertwilliams@demo.net" TargetMode="External"/><Relationship Id="rId308" Type="http://schemas.openxmlformats.org/officeDocument/2006/relationships/hyperlink" Target="mailto:mariamoore@demo.net" TargetMode="External"/><Relationship Id="rId515" Type="http://schemas.openxmlformats.org/officeDocument/2006/relationships/hyperlink" Target="mailto:aliceanderson@sample.org" TargetMode="External"/><Relationship Id="rId722" Type="http://schemas.openxmlformats.org/officeDocument/2006/relationships/hyperlink" Target="mailto:robertanderson@example.com" TargetMode="External"/><Relationship Id="rId89" Type="http://schemas.openxmlformats.org/officeDocument/2006/relationships/hyperlink" Target="mailto:alicewilliams@test.com" TargetMode="External"/><Relationship Id="rId154" Type="http://schemas.openxmlformats.org/officeDocument/2006/relationships/hyperlink" Target="mailto:susandavis@sample.org" TargetMode="External"/><Relationship Id="rId361" Type="http://schemas.openxmlformats.org/officeDocument/2006/relationships/hyperlink" Target="mailto:johnwilson@example.com" TargetMode="External"/><Relationship Id="rId599" Type="http://schemas.openxmlformats.org/officeDocument/2006/relationships/hyperlink" Target="mailto:aliceanderson@demo.net" TargetMode="External"/><Relationship Id="rId1005" Type="http://schemas.openxmlformats.org/officeDocument/2006/relationships/hyperlink" Target="mailto:susandavis@example.com" TargetMode="External"/><Relationship Id="rId459" Type="http://schemas.openxmlformats.org/officeDocument/2006/relationships/hyperlink" Target="mailto:davidsmith@example.com" TargetMode="External"/><Relationship Id="rId666" Type="http://schemas.openxmlformats.org/officeDocument/2006/relationships/hyperlink" Target="mailto:alicewilliams@test.com" TargetMode="External"/><Relationship Id="rId873" Type="http://schemas.openxmlformats.org/officeDocument/2006/relationships/hyperlink" Target="mailto:bobanderson@example.com" TargetMode="External"/><Relationship Id="rId16" Type="http://schemas.openxmlformats.org/officeDocument/2006/relationships/hyperlink" Target="mailto:davidwilliams@demo.net" TargetMode="External"/><Relationship Id="rId221" Type="http://schemas.openxmlformats.org/officeDocument/2006/relationships/hyperlink" Target="mailto:mariajohnson@demo.net" TargetMode="External"/><Relationship Id="rId319" Type="http://schemas.openxmlformats.org/officeDocument/2006/relationships/hyperlink" Target="mailto:bobmoore@sample.org" TargetMode="External"/><Relationship Id="rId526" Type="http://schemas.openxmlformats.org/officeDocument/2006/relationships/hyperlink" Target="mailto:mariadavis@test.com" TargetMode="External"/><Relationship Id="rId733" Type="http://schemas.openxmlformats.org/officeDocument/2006/relationships/hyperlink" Target="mailto:lindajohnson@sample.org" TargetMode="External"/><Relationship Id="rId940" Type="http://schemas.openxmlformats.org/officeDocument/2006/relationships/hyperlink" Target="mailto:karenjohnson@sample.org" TargetMode="External"/><Relationship Id="rId1016" Type="http://schemas.openxmlformats.org/officeDocument/2006/relationships/hyperlink" Target="mailto:lindajones@test.com" TargetMode="External"/><Relationship Id="rId165" Type="http://schemas.openxmlformats.org/officeDocument/2006/relationships/hyperlink" Target="mailto:mariawilliams@demo.net" TargetMode="External"/><Relationship Id="rId372" Type="http://schemas.openxmlformats.org/officeDocument/2006/relationships/hyperlink" Target="mailto:sarajones@sample.org" TargetMode="External"/><Relationship Id="rId677" Type="http://schemas.openxmlformats.org/officeDocument/2006/relationships/hyperlink" Target="mailto:miketaylor@example.com" TargetMode="External"/><Relationship Id="rId800" Type="http://schemas.openxmlformats.org/officeDocument/2006/relationships/hyperlink" Target="mailto:miketaylor@demo.net" TargetMode="External"/><Relationship Id="rId232" Type="http://schemas.openxmlformats.org/officeDocument/2006/relationships/hyperlink" Target="mailto:mikemiller@sample.org" TargetMode="External"/><Relationship Id="rId884" Type="http://schemas.openxmlformats.org/officeDocument/2006/relationships/hyperlink" Target="mailto:patriciathomas@sample.org" TargetMode="External"/><Relationship Id="rId27" Type="http://schemas.openxmlformats.org/officeDocument/2006/relationships/hyperlink" Target="mailto:patriciawilliams@test.com" TargetMode="External"/><Relationship Id="rId537" Type="http://schemas.openxmlformats.org/officeDocument/2006/relationships/hyperlink" Target="mailto:robertmiller@demo.net" TargetMode="External"/><Relationship Id="rId744" Type="http://schemas.openxmlformats.org/officeDocument/2006/relationships/hyperlink" Target="mailto:lindawilson@demo.net" TargetMode="External"/><Relationship Id="rId951" Type="http://schemas.openxmlformats.org/officeDocument/2006/relationships/hyperlink" Target="mailto:janejohnson@example.com" TargetMode="External"/><Relationship Id="rId80" Type="http://schemas.openxmlformats.org/officeDocument/2006/relationships/hyperlink" Target="mailto:mikebrown@sample.org" TargetMode="External"/><Relationship Id="rId176" Type="http://schemas.openxmlformats.org/officeDocument/2006/relationships/hyperlink" Target="mailto:robertdavis@example.com" TargetMode="External"/><Relationship Id="rId383" Type="http://schemas.openxmlformats.org/officeDocument/2006/relationships/hyperlink" Target="mailto:bobtaylor@sample.org" TargetMode="External"/><Relationship Id="rId590" Type="http://schemas.openxmlformats.org/officeDocument/2006/relationships/hyperlink" Target="mailto:janethomas@sample.org" TargetMode="External"/><Relationship Id="rId604" Type="http://schemas.openxmlformats.org/officeDocument/2006/relationships/hyperlink" Target="http://test.com/" TargetMode="External"/><Relationship Id="rId811" Type="http://schemas.openxmlformats.org/officeDocument/2006/relationships/hyperlink" Target="mailto:robertsmith@example.com" TargetMode="External"/><Relationship Id="rId1027" Type="http://schemas.openxmlformats.org/officeDocument/2006/relationships/hyperlink" Target="mailto:robertdavis@test.com" TargetMode="External"/><Relationship Id="rId243" Type="http://schemas.openxmlformats.org/officeDocument/2006/relationships/hyperlink" Target="mailto:janemiller@demo.net" TargetMode="External"/><Relationship Id="rId450" Type="http://schemas.openxmlformats.org/officeDocument/2006/relationships/hyperlink" Target="http://test.com/" TargetMode="External"/><Relationship Id="rId688" Type="http://schemas.openxmlformats.org/officeDocument/2006/relationships/hyperlink" Target="http://mariawilsontest.com/" TargetMode="External"/><Relationship Id="rId895" Type="http://schemas.openxmlformats.org/officeDocument/2006/relationships/hyperlink" Target="http://demo.net/" TargetMode="External"/><Relationship Id="rId909" Type="http://schemas.openxmlformats.org/officeDocument/2006/relationships/hyperlink" Target="mailto:bobmoore@test.com" TargetMode="External"/><Relationship Id="rId1080" Type="http://schemas.openxmlformats.org/officeDocument/2006/relationships/hyperlink" Target="mailto:bobmiller@test.com" TargetMode="External"/><Relationship Id="rId38" Type="http://schemas.openxmlformats.org/officeDocument/2006/relationships/hyperlink" Target="mailto:lindawilson@sample.org" TargetMode="External"/><Relationship Id="rId103" Type="http://schemas.openxmlformats.org/officeDocument/2006/relationships/hyperlink" Target="mailto:karentaylor@demo.net" TargetMode="External"/><Relationship Id="rId310" Type="http://schemas.openxmlformats.org/officeDocument/2006/relationships/hyperlink" Target="http://susantaylortest.com/" TargetMode="External"/><Relationship Id="rId548" Type="http://schemas.openxmlformats.org/officeDocument/2006/relationships/hyperlink" Target="mailto:johntaylor@test.com" TargetMode="External"/><Relationship Id="rId755" Type="http://schemas.openxmlformats.org/officeDocument/2006/relationships/hyperlink" Target="mailto:janeanderson@demo.net" TargetMode="External"/><Relationship Id="rId962" Type="http://schemas.openxmlformats.org/officeDocument/2006/relationships/hyperlink" Target="mailto:bobtaylor@test.com" TargetMode="External"/><Relationship Id="rId91" Type="http://schemas.openxmlformats.org/officeDocument/2006/relationships/hyperlink" Target="mailto:jamesjones@demo.net" TargetMode="External"/><Relationship Id="rId187" Type="http://schemas.openxmlformats.org/officeDocument/2006/relationships/hyperlink" Target="mailto:patriciawilson@example.com" TargetMode="External"/><Relationship Id="rId394" Type="http://schemas.openxmlformats.org/officeDocument/2006/relationships/hyperlink" Target="mailto:davidtaylor@example.com" TargetMode="External"/><Relationship Id="rId408" Type="http://schemas.openxmlformats.org/officeDocument/2006/relationships/hyperlink" Target="mailto:alicejones@demo.net" TargetMode="External"/><Relationship Id="rId615" Type="http://schemas.openxmlformats.org/officeDocument/2006/relationships/hyperlink" Target="mailto:mikejohnson@demo.net" TargetMode="External"/><Relationship Id="rId822" Type="http://schemas.openxmlformats.org/officeDocument/2006/relationships/hyperlink" Target="mailto:patriciataylor@test.com" TargetMode="External"/><Relationship Id="rId1038" Type="http://schemas.openxmlformats.org/officeDocument/2006/relationships/hyperlink" Target="mailto:johnanderson@example.com" TargetMode="External"/><Relationship Id="rId254" Type="http://schemas.openxmlformats.org/officeDocument/2006/relationships/hyperlink" Target="mailto:johnwilson@sample.org" TargetMode="External"/><Relationship Id="rId699" Type="http://schemas.openxmlformats.org/officeDocument/2006/relationships/hyperlink" Target="mailto:karenthomas@example.com" TargetMode="External"/><Relationship Id="rId49" Type="http://schemas.openxmlformats.org/officeDocument/2006/relationships/hyperlink" Target="mailto:sarathomas@test.com" TargetMode="External"/><Relationship Id="rId114" Type="http://schemas.openxmlformats.org/officeDocument/2006/relationships/hyperlink" Target="mailto:lindamiller@example.com" TargetMode="External"/><Relationship Id="rId461" Type="http://schemas.openxmlformats.org/officeDocument/2006/relationships/hyperlink" Target="mailto:davidmoore@sample.org" TargetMode="External"/><Relationship Id="rId559" Type="http://schemas.openxmlformats.org/officeDocument/2006/relationships/hyperlink" Target="mailto:sarawilson@example.com" TargetMode="External"/><Relationship Id="rId766" Type="http://schemas.openxmlformats.org/officeDocument/2006/relationships/hyperlink" Target="mailto:bobmiller@sample.org" TargetMode="External"/><Relationship Id="rId198" Type="http://schemas.openxmlformats.org/officeDocument/2006/relationships/hyperlink" Target="mailto:patriciajohnson@test.com" TargetMode="External"/><Relationship Id="rId321" Type="http://schemas.openxmlformats.org/officeDocument/2006/relationships/hyperlink" Target="mailto:sarathomas@test.com" TargetMode="External"/><Relationship Id="rId419" Type="http://schemas.openxmlformats.org/officeDocument/2006/relationships/hyperlink" Target="mailto:sarawilliams@example.com" TargetMode="External"/><Relationship Id="rId626" Type="http://schemas.openxmlformats.org/officeDocument/2006/relationships/hyperlink" Target="http://lindajohnsondemo.net/" TargetMode="External"/><Relationship Id="rId973" Type="http://schemas.openxmlformats.org/officeDocument/2006/relationships/hyperlink" Target="mailto:mariajones@example.com" TargetMode="External"/><Relationship Id="rId1049" Type="http://schemas.openxmlformats.org/officeDocument/2006/relationships/hyperlink" Target="mailto:patriciadavis@sample.org" TargetMode="External"/><Relationship Id="rId833" Type="http://schemas.openxmlformats.org/officeDocument/2006/relationships/hyperlink" Target="mailto:jamesjones@demo.net" TargetMode="External"/><Relationship Id="rId265" Type="http://schemas.openxmlformats.org/officeDocument/2006/relationships/hyperlink" Target="mailto:bobjones@example.com" TargetMode="External"/><Relationship Id="rId472" Type="http://schemas.openxmlformats.org/officeDocument/2006/relationships/hyperlink" Target="mailto:lindajohnson@example.com" TargetMode="External"/><Relationship Id="rId900" Type="http://schemas.openxmlformats.org/officeDocument/2006/relationships/hyperlink" Target="mailto:susanjones@example.com" TargetMode="External"/><Relationship Id="rId125" Type="http://schemas.openxmlformats.org/officeDocument/2006/relationships/hyperlink" Target="http://patriciasmithsample.org/" TargetMode="External"/><Relationship Id="rId332" Type="http://schemas.openxmlformats.org/officeDocument/2006/relationships/hyperlink" Target="mailto:mariamiller@demo.net" TargetMode="External"/><Relationship Id="rId777" Type="http://schemas.openxmlformats.org/officeDocument/2006/relationships/hyperlink" Target="http://sample.org/" TargetMode="External"/><Relationship Id="rId984" Type="http://schemas.openxmlformats.org/officeDocument/2006/relationships/hyperlink" Target="mailto:sarawilliams@demo.net" TargetMode="External"/><Relationship Id="rId637" Type="http://schemas.openxmlformats.org/officeDocument/2006/relationships/hyperlink" Target="mailto:mariadavis@sample.org" TargetMode="External"/><Relationship Id="rId844" Type="http://schemas.openxmlformats.org/officeDocument/2006/relationships/hyperlink" Target="mailto:sarawilliams@test.com" TargetMode="External"/><Relationship Id="rId276" Type="http://schemas.openxmlformats.org/officeDocument/2006/relationships/hyperlink" Target="mailto:bobwilliams@test.com" TargetMode="External"/><Relationship Id="rId483" Type="http://schemas.openxmlformats.org/officeDocument/2006/relationships/hyperlink" Target="mailto:janejones@sample.org" TargetMode="External"/><Relationship Id="rId690" Type="http://schemas.openxmlformats.org/officeDocument/2006/relationships/hyperlink" Target="mailto:sarawilson@sample.org" TargetMode="External"/><Relationship Id="rId704" Type="http://schemas.openxmlformats.org/officeDocument/2006/relationships/hyperlink" Target="mailto:lindawilliams@sample.org" TargetMode="External"/><Relationship Id="rId911" Type="http://schemas.openxmlformats.org/officeDocument/2006/relationships/hyperlink" Target="mailto:susanjones@test.com" TargetMode="External"/><Relationship Id="rId40" Type="http://schemas.openxmlformats.org/officeDocument/2006/relationships/hyperlink" Target="mailto:mariataylor@example.com" TargetMode="External"/><Relationship Id="rId136" Type="http://schemas.openxmlformats.org/officeDocument/2006/relationships/hyperlink" Target="mailto:susansmith@sample.org" TargetMode="External"/><Relationship Id="rId343" Type="http://schemas.openxmlformats.org/officeDocument/2006/relationships/hyperlink" Target="mailto:johnmoore@sample.org" TargetMode="External"/><Relationship Id="rId550" Type="http://schemas.openxmlformats.org/officeDocument/2006/relationships/hyperlink" Target="mailto:lindadavis@sample.org" TargetMode="External"/><Relationship Id="rId788" Type="http://schemas.openxmlformats.org/officeDocument/2006/relationships/hyperlink" Target="mailto:lindasmith@demo.net" TargetMode="External"/><Relationship Id="rId995" Type="http://schemas.openxmlformats.org/officeDocument/2006/relationships/hyperlink" Target="mailto:bobmiller@sample.org" TargetMode="External"/><Relationship Id="rId203" Type="http://schemas.openxmlformats.org/officeDocument/2006/relationships/hyperlink" Target="mailto:mariajohnson@demo.net" TargetMode="External"/><Relationship Id="rId648" Type="http://schemas.openxmlformats.org/officeDocument/2006/relationships/hyperlink" Target="mailto:alicemiller@sample.org" TargetMode="External"/><Relationship Id="rId855" Type="http://schemas.openxmlformats.org/officeDocument/2006/relationships/hyperlink" Target="mailto:bobmiller@sample.org" TargetMode="External"/><Relationship Id="rId1040" Type="http://schemas.openxmlformats.org/officeDocument/2006/relationships/hyperlink" Target="mailto:mikebrown@example.com" TargetMode="External"/><Relationship Id="rId287" Type="http://schemas.openxmlformats.org/officeDocument/2006/relationships/hyperlink" Target="mailto:sarataylor@example.com" TargetMode="External"/><Relationship Id="rId410" Type="http://schemas.openxmlformats.org/officeDocument/2006/relationships/hyperlink" Target="mailto:patriciajones@test.com" TargetMode="External"/><Relationship Id="rId494" Type="http://schemas.openxmlformats.org/officeDocument/2006/relationships/hyperlink" Target="mailto:robertmoore@test.com" TargetMode="External"/><Relationship Id="rId508" Type="http://schemas.openxmlformats.org/officeDocument/2006/relationships/hyperlink" Target="mailto:patriciamiller@sample.org" TargetMode="External"/><Relationship Id="rId715" Type="http://schemas.openxmlformats.org/officeDocument/2006/relationships/hyperlink" Target="mailto:miketaylor@example.com" TargetMode="External"/><Relationship Id="rId922" Type="http://schemas.openxmlformats.org/officeDocument/2006/relationships/hyperlink" Target="mailto:sarawilson@sample.org" TargetMode="External"/><Relationship Id="rId147" Type="http://schemas.openxmlformats.org/officeDocument/2006/relationships/hyperlink" Target="mailto:jameswilson@test.com" TargetMode="External"/><Relationship Id="rId354" Type="http://schemas.openxmlformats.org/officeDocument/2006/relationships/hyperlink" Target="mailto:sarasmith@example.com" TargetMode="External"/><Relationship Id="rId799" Type="http://schemas.openxmlformats.org/officeDocument/2006/relationships/hyperlink" Target="mailto:mariajohnson@demo.net" TargetMode="External"/><Relationship Id="rId51" Type="http://schemas.openxmlformats.org/officeDocument/2006/relationships/hyperlink" Target="mailto:alicebrown@example.com" TargetMode="External"/><Relationship Id="rId561" Type="http://schemas.openxmlformats.org/officeDocument/2006/relationships/hyperlink" Target="mailto:susananderson@demo.net" TargetMode="External"/><Relationship Id="rId659" Type="http://schemas.openxmlformats.org/officeDocument/2006/relationships/hyperlink" Target="mailto:jamesmoore@sample.org" TargetMode="External"/><Relationship Id="rId866" Type="http://schemas.openxmlformats.org/officeDocument/2006/relationships/hyperlink" Target="mailto:alicewilliams@test.com" TargetMode="External"/><Relationship Id="rId214" Type="http://schemas.openxmlformats.org/officeDocument/2006/relationships/hyperlink" Target="mailto:davidjohnson@test.com" TargetMode="External"/><Relationship Id="rId298" Type="http://schemas.openxmlformats.org/officeDocument/2006/relationships/hyperlink" Target="mailto:jamesdavis@test.com" TargetMode="External"/><Relationship Id="rId421" Type="http://schemas.openxmlformats.org/officeDocument/2006/relationships/hyperlink" Target="mailto:jamesanderson@test.com" TargetMode="External"/><Relationship Id="rId519" Type="http://schemas.openxmlformats.org/officeDocument/2006/relationships/hyperlink" Target="mailto:saramiller@sample.org" TargetMode="External"/><Relationship Id="rId1051" Type="http://schemas.openxmlformats.org/officeDocument/2006/relationships/hyperlink" Target="mailto:aliceanderson@sample.org" TargetMode="External"/><Relationship Id="rId158" Type="http://schemas.openxmlformats.org/officeDocument/2006/relationships/hyperlink" Target="mailto:alicejohnson@sample.org" TargetMode="External"/><Relationship Id="rId726" Type="http://schemas.openxmlformats.org/officeDocument/2006/relationships/hyperlink" Target="mailto:patriciabrown@sample.org" TargetMode="External"/><Relationship Id="rId933" Type="http://schemas.openxmlformats.org/officeDocument/2006/relationships/hyperlink" Target="mailto:mariamoore@test.com" TargetMode="External"/><Relationship Id="rId1009" Type="http://schemas.openxmlformats.org/officeDocument/2006/relationships/hyperlink" Target="mailto:janedavis@sample.org" TargetMode="External"/><Relationship Id="rId62" Type="http://schemas.openxmlformats.org/officeDocument/2006/relationships/hyperlink" Target="mailto:bobjones@test.com" TargetMode="External"/><Relationship Id="rId365" Type="http://schemas.openxmlformats.org/officeDocument/2006/relationships/hyperlink" Target="mailto:robertanderson@sample.org" TargetMode="External"/><Relationship Id="rId572" Type="http://schemas.openxmlformats.org/officeDocument/2006/relationships/hyperlink" Target="mailto:sarajones@demo.net" TargetMode="External"/><Relationship Id="rId225" Type="http://schemas.openxmlformats.org/officeDocument/2006/relationships/hyperlink" Target="mailto:alicejohnson@example.com" TargetMode="External"/><Relationship Id="rId432" Type="http://schemas.openxmlformats.org/officeDocument/2006/relationships/hyperlink" Target="mailto:robertsmith@example.com" TargetMode="External"/><Relationship Id="rId877" Type="http://schemas.openxmlformats.org/officeDocument/2006/relationships/hyperlink" Target="mailto:davidthomas@demo.net" TargetMode="External"/><Relationship Id="rId1062" Type="http://schemas.openxmlformats.org/officeDocument/2006/relationships/hyperlink" Target="mailto:jamessmith@demo.net" TargetMode="External"/><Relationship Id="rId737" Type="http://schemas.openxmlformats.org/officeDocument/2006/relationships/hyperlink" Target="mailto:alicejones@demo.net" TargetMode="External"/><Relationship Id="rId944" Type="http://schemas.openxmlformats.org/officeDocument/2006/relationships/hyperlink" Target="mailto:johnmiller@demo.net" TargetMode="External"/><Relationship Id="rId73" Type="http://schemas.openxmlformats.org/officeDocument/2006/relationships/hyperlink" Target="mailto:mariadavis@test.com" TargetMode="External"/><Relationship Id="rId169" Type="http://schemas.openxmlformats.org/officeDocument/2006/relationships/hyperlink" Target="mailto:davidjones@test.com" TargetMode="External"/><Relationship Id="rId376" Type="http://schemas.openxmlformats.org/officeDocument/2006/relationships/hyperlink" Target="http://demo.net/" TargetMode="External"/><Relationship Id="rId583" Type="http://schemas.openxmlformats.org/officeDocument/2006/relationships/hyperlink" Target="mailto:janejohnson@example.com" TargetMode="External"/><Relationship Id="rId790" Type="http://schemas.openxmlformats.org/officeDocument/2006/relationships/hyperlink" Target="mailto:mariadavis@example.com" TargetMode="External"/><Relationship Id="rId804" Type="http://schemas.openxmlformats.org/officeDocument/2006/relationships/hyperlink" Target="mailto:karenanderson@test.com" TargetMode="External"/><Relationship Id="rId4" Type="http://schemas.openxmlformats.org/officeDocument/2006/relationships/hyperlink" Target="mailto:johntaylor@example.com" TargetMode="External"/><Relationship Id="rId236" Type="http://schemas.openxmlformats.org/officeDocument/2006/relationships/hyperlink" Target="http://patriciathomasexample.com/" TargetMode="External"/><Relationship Id="rId443" Type="http://schemas.openxmlformats.org/officeDocument/2006/relationships/hyperlink" Target="http://bobsmithexample.com/" TargetMode="External"/><Relationship Id="rId650" Type="http://schemas.openxmlformats.org/officeDocument/2006/relationships/hyperlink" Target="mailto:karenjones@example.com" TargetMode="External"/><Relationship Id="rId888" Type="http://schemas.openxmlformats.org/officeDocument/2006/relationships/hyperlink" Target="mailto:bobdavis@sample.org" TargetMode="External"/><Relationship Id="rId1073" Type="http://schemas.openxmlformats.org/officeDocument/2006/relationships/hyperlink" Target="mailto:janebrown@test.com" TargetMode="External"/><Relationship Id="rId303" Type="http://schemas.openxmlformats.org/officeDocument/2006/relationships/hyperlink" Target="mailto:aliceanderson@example.com" TargetMode="External"/><Relationship Id="rId748" Type="http://schemas.openxmlformats.org/officeDocument/2006/relationships/hyperlink" Target="mailto:alicetaylor@example.com" TargetMode="External"/><Relationship Id="rId955" Type="http://schemas.openxmlformats.org/officeDocument/2006/relationships/hyperlink" Target="mailto:susanwilliams@sample.org" TargetMode="External"/><Relationship Id="rId84" Type="http://schemas.openxmlformats.org/officeDocument/2006/relationships/hyperlink" Target="http://test.com/" TargetMode="External"/><Relationship Id="rId387" Type="http://schemas.openxmlformats.org/officeDocument/2006/relationships/hyperlink" Target="mailto:lindadavis@example.com" TargetMode="External"/><Relationship Id="rId510" Type="http://schemas.openxmlformats.org/officeDocument/2006/relationships/hyperlink" Target="mailto:janemoore@sample.org" TargetMode="External"/><Relationship Id="rId594" Type="http://schemas.openxmlformats.org/officeDocument/2006/relationships/hyperlink" Target="mailto:janewilliams@example.com" TargetMode="External"/><Relationship Id="rId608" Type="http://schemas.openxmlformats.org/officeDocument/2006/relationships/hyperlink" Target="mailto:mariadavis@demo.net" TargetMode="External"/><Relationship Id="rId815" Type="http://schemas.openxmlformats.org/officeDocument/2006/relationships/hyperlink" Target="mailto:johnwilson@demo.net" TargetMode="External"/><Relationship Id="rId247" Type="http://schemas.openxmlformats.org/officeDocument/2006/relationships/hyperlink" Target="mailto:susandavis@test.com" TargetMode="External"/><Relationship Id="rId899" Type="http://schemas.openxmlformats.org/officeDocument/2006/relationships/hyperlink" Target="mailto:alicebrown@sample.org" TargetMode="External"/><Relationship Id="rId1000" Type="http://schemas.openxmlformats.org/officeDocument/2006/relationships/hyperlink" Target="mailto:johnwilliams@test.com" TargetMode="External"/><Relationship Id="rId1084" Type="http://schemas.openxmlformats.org/officeDocument/2006/relationships/hyperlink" Target="mailto:mikemiller@sample.org" TargetMode="External"/><Relationship Id="rId107" Type="http://schemas.openxmlformats.org/officeDocument/2006/relationships/hyperlink" Target="mailto:patriciaanderson@sample.org" TargetMode="External"/><Relationship Id="rId454" Type="http://schemas.openxmlformats.org/officeDocument/2006/relationships/hyperlink" Target="mailto:susanmoore@sample.org" TargetMode="External"/><Relationship Id="rId661" Type="http://schemas.openxmlformats.org/officeDocument/2006/relationships/hyperlink" Target="mailto:johnjohnson@test.com" TargetMode="External"/><Relationship Id="rId759" Type="http://schemas.openxmlformats.org/officeDocument/2006/relationships/hyperlink" Target="mailto:janewilliams@test.com" TargetMode="External"/><Relationship Id="rId966" Type="http://schemas.openxmlformats.org/officeDocument/2006/relationships/hyperlink" Target="mailto:saradavis@test.com" TargetMode="External"/><Relationship Id="rId11" Type="http://schemas.openxmlformats.org/officeDocument/2006/relationships/hyperlink" Target="mailto:saraanderson@example.com" TargetMode="External"/><Relationship Id="rId314" Type="http://schemas.openxmlformats.org/officeDocument/2006/relationships/hyperlink" Target="mailto:susanthomas@demo.net" TargetMode="External"/><Relationship Id="rId398" Type="http://schemas.openxmlformats.org/officeDocument/2006/relationships/hyperlink" Target="mailto:mariawilliams@demo.net" TargetMode="External"/><Relationship Id="rId521" Type="http://schemas.openxmlformats.org/officeDocument/2006/relationships/hyperlink" Target="mailto:roberttaylor@demo.net" TargetMode="External"/><Relationship Id="rId619" Type="http://schemas.openxmlformats.org/officeDocument/2006/relationships/hyperlink" Target="mailto:robertjones@demo.net" TargetMode="External"/><Relationship Id="rId95" Type="http://schemas.openxmlformats.org/officeDocument/2006/relationships/hyperlink" Target="mailto:karenbrown@sample.org" TargetMode="External"/><Relationship Id="rId160" Type="http://schemas.openxmlformats.org/officeDocument/2006/relationships/hyperlink" Target="mailto:davidtaylor@sample.org" TargetMode="External"/><Relationship Id="rId826" Type="http://schemas.openxmlformats.org/officeDocument/2006/relationships/hyperlink" Target="mailto:patriciadavis@test.com" TargetMode="External"/><Relationship Id="rId1011" Type="http://schemas.openxmlformats.org/officeDocument/2006/relationships/hyperlink" Target="mailto:sarataylor@example.com" TargetMode="External"/><Relationship Id="rId258" Type="http://schemas.openxmlformats.org/officeDocument/2006/relationships/hyperlink" Target="mailto:sarataylor@demo.net" TargetMode="External"/><Relationship Id="rId465" Type="http://schemas.openxmlformats.org/officeDocument/2006/relationships/hyperlink" Target="mailto:mariamiller@test.com" TargetMode="External"/><Relationship Id="rId672" Type="http://schemas.openxmlformats.org/officeDocument/2006/relationships/hyperlink" Target="mailto:davidtaylor@demo.net" TargetMode="External"/><Relationship Id="rId22" Type="http://schemas.openxmlformats.org/officeDocument/2006/relationships/hyperlink" Target="mailto:daviddavis@sample.org" TargetMode="External"/><Relationship Id="rId118" Type="http://schemas.openxmlformats.org/officeDocument/2006/relationships/hyperlink" Target="mailto:patriciataylor@example.com" TargetMode="External"/><Relationship Id="rId325" Type="http://schemas.openxmlformats.org/officeDocument/2006/relationships/hyperlink" Target="mailto:karendavis@sample.org" TargetMode="External"/><Relationship Id="rId532" Type="http://schemas.openxmlformats.org/officeDocument/2006/relationships/hyperlink" Target="mailto:mariasmith@example.com" TargetMode="External"/><Relationship Id="rId977" Type="http://schemas.openxmlformats.org/officeDocument/2006/relationships/hyperlink" Target="mailto:saraanderson@example.com" TargetMode="External"/><Relationship Id="rId171" Type="http://schemas.openxmlformats.org/officeDocument/2006/relationships/hyperlink" Target="mailto:daviddavis@test.com" TargetMode="External"/><Relationship Id="rId837" Type="http://schemas.openxmlformats.org/officeDocument/2006/relationships/hyperlink" Target="mailto:jamesjohnson@test.com" TargetMode="External"/><Relationship Id="rId1022" Type="http://schemas.openxmlformats.org/officeDocument/2006/relationships/hyperlink" Target="mailto:alicewilliams@test.com" TargetMode="External"/><Relationship Id="rId269" Type="http://schemas.openxmlformats.org/officeDocument/2006/relationships/hyperlink" Target="mailto:robertanderson@example.com" TargetMode="External"/><Relationship Id="rId476" Type="http://schemas.openxmlformats.org/officeDocument/2006/relationships/hyperlink" Target="mailto:jamesjones@example.com" TargetMode="External"/><Relationship Id="rId683" Type="http://schemas.openxmlformats.org/officeDocument/2006/relationships/hyperlink" Target="mailto:lindathomas@demo.net" TargetMode="External"/><Relationship Id="rId890" Type="http://schemas.openxmlformats.org/officeDocument/2006/relationships/hyperlink" Target="mailto:janemoore@test.com" TargetMode="External"/><Relationship Id="rId904" Type="http://schemas.openxmlformats.org/officeDocument/2006/relationships/hyperlink" Target="mailto:lindataylor@example.com" TargetMode="External"/><Relationship Id="rId33" Type="http://schemas.openxmlformats.org/officeDocument/2006/relationships/hyperlink" Target="http://sample.org/" TargetMode="External"/><Relationship Id="rId129" Type="http://schemas.openxmlformats.org/officeDocument/2006/relationships/hyperlink" Target="mailto:lindajohnson@test.com" TargetMode="External"/><Relationship Id="rId336" Type="http://schemas.openxmlformats.org/officeDocument/2006/relationships/hyperlink" Target="mailto:patriciamoore@example.com" TargetMode="External"/><Relationship Id="rId543" Type="http://schemas.openxmlformats.org/officeDocument/2006/relationships/hyperlink" Target="mailto:bobwilson@sample.org" TargetMode="External"/><Relationship Id="rId988" Type="http://schemas.openxmlformats.org/officeDocument/2006/relationships/hyperlink" Target="mailto:susandavis@test.com" TargetMode="External"/><Relationship Id="rId182" Type="http://schemas.openxmlformats.org/officeDocument/2006/relationships/hyperlink" Target="mailto:karendavis@demo.net" TargetMode="External"/><Relationship Id="rId403" Type="http://schemas.openxmlformats.org/officeDocument/2006/relationships/hyperlink" Target="mailto:saraanderson@test.com" TargetMode="External"/><Relationship Id="rId750" Type="http://schemas.openxmlformats.org/officeDocument/2006/relationships/hyperlink" Target="mailto:robertmiller@example.com" TargetMode="External"/><Relationship Id="rId848" Type="http://schemas.openxmlformats.org/officeDocument/2006/relationships/hyperlink" Target="mailto:bobanderson@demo.net" TargetMode="External"/><Relationship Id="rId1033" Type="http://schemas.openxmlformats.org/officeDocument/2006/relationships/hyperlink" Target="mailto:lindasmith@demo.net" TargetMode="External"/><Relationship Id="rId487" Type="http://schemas.openxmlformats.org/officeDocument/2006/relationships/hyperlink" Target="mailto:alicedavis@sample.org" TargetMode="External"/><Relationship Id="rId610" Type="http://schemas.openxmlformats.org/officeDocument/2006/relationships/hyperlink" Target="mailto:robertjones@demo.net" TargetMode="External"/><Relationship Id="rId694" Type="http://schemas.openxmlformats.org/officeDocument/2006/relationships/hyperlink" Target="mailto:susantaylor@example.com" TargetMode="External"/><Relationship Id="rId708" Type="http://schemas.openxmlformats.org/officeDocument/2006/relationships/hyperlink" Target="mailto:mariajohnson@example.com" TargetMode="External"/><Relationship Id="rId915" Type="http://schemas.openxmlformats.org/officeDocument/2006/relationships/hyperlink" Target="mailto:bobanderson@demo.net" TargetMode="External"/><Relationship Id="rId347" Type="http://schemas.openxmlformats.org/officeDocument/2006/relationships/hyperlink" Target="mailto:robertbrown@example.com" TargetMode="External"/><Relationship Id="rId999" Type="http://schemas.openxmlformats.org/officeDocument/2006/relationships/hyperlink" Target="mailto:patriciajohnson@sample.org" TargetMode="External"/><Relationship Id="rId44" Type="http://schemas.openxmlformats.org/officeDocument/2006/relationships/hyperlink" Target="mailto:janemiller@sample.org" TargetMode="External"/><Relationship Id="rId554" Type="http://schemas.openxmlformats.org/officeDocument/2006/relationships/hyperlink" Target="mailto:robertjones@demo.net" TargetMode="External"/><Relationship Id="rId761" Type="http://schemas.openxmlformats.org/officeDocument/2006/relationships/hyperlink" Target="mailto:alicewilson@test.com" TargetMode="External"/><Relationship Id="rId859" Type="http://schemas.openxmlformats.org/officeDocument/2006/relationships/hyperlink" Target="mailto:lindawilliams@test.com" TargetMode="External"/><Relationship Id="rId193" Type="http://schemas.openxmlformats.org/officeDocument/2006/relationships/hyperlink" Target="mailto:susananderson@sample.org" TargetMode="External"/><Relationship Id="rId207" Type="http://schemas.openxmlformats.org/officeDocument/2006/relationships/hyperlink" Target="http://patriciajohnsonexample.com/" TargetMode="External"/><Relationship Id="rId414" Type="http://schemas.openxmlformats.org/officeDocument/2006/relationships/hyperlink" Target="mailto:patriciasmith@test.com" TargetMode="External"/><Relationship Id="rId498" Type="http://schemas.openxmlformats.org/officeDocument/2006/relationships/hyperlink" Target="http://test.com/" TargetMode="External"/><Relationship Id="rId621" Type="http://schemas.openxmlformats.org/officeDocument/2006/relationships/hyperlink" Target="mailto:bobbrown@sample.org" TargetMode="External"/><Relationship Id="rId1044" Type="http://schemas.openxmlformats.org/officeDocument/2006/relationships/hyperlink" Target="mailto:jameswilson@example.com" TargetMode="External"/><Relationship Id="rId260" Type="http://schemas.openxmlformats.org/officeDocument/2006/relationships/hyperlink" Target="mailto:jamesdavis@sample.org" TargetMode="External"/><Relationship Id="rId719" Type="http://schemas.openxmlformats.org/officeDocument/2006/relationships/hyperlink" Target="mailto:robertbrown@sample.org" TargetMode="External"/><Relationship Id="rId926" Type="http://schemas.openxmlformats.org/officeDocument/2006/relationships/hyperlink" Target="mailto:karensmith@example.com" TargetMode="External"/><Relationship Id="rId55" Type="http://schemas.openxmlformats.org/officeDocument/2006/relationships/hyperlink" Target="mailto:alicejohnson@demo.net" TargetMode="External"/><Relationship Id="rId120" Type="http://schemas.openxmlformats.org/officeDocument/2006/relationships/hyperlink" Target="mailto:janewilliams@example.com" TargetMode="External"/><Relationship Id="rId358" Type="http://schemas.openxmlformats.org/officeDocument/2006/relationships/hyperlink" Target="mailto:johntaylor@sample.org" TargetMode="External"/><Relationship Id="rId565" Type="http://schemas.openxmlformats.org/officeDocument/2006/relationships/hyperlink" Target="mailto:roberttaylor@example.com" TargetMode="External"/><Relationship Id="rId772" Type="http://schemas.openxmlformats.org/officeDocument/2006/relationships/hyperlink" Target="mailto:robertmiller@test.com" TargetMode="External"/><Relationship Id="rId218" Type="http://schemas.openxmlformats.org/officeDocument/2006/relationships/hyperlink" Target="mailto:davidwilson@example.com" TargetMode="External"/><Relationship Id="rId425" Type="http://schemas.openxmlformats.org/officeDocument/2006/relationships/hyperlink" Target="mailto:saraanderson@test.com" TargetMode="External"/><Relationship Id="rId632" Type="http://schemas.openxmlformats.org/officeDocument/2006/relationships/hyperlink" Target="mailto:daviddavis@demo.net" TargetMode="External"/><Relationship Id="rId1055" Type="http://schemas.openxmlformats.org/officeDocument/2006/relationships/hyperlink" Target="mailto:johnjohnson@example.com" TargetMode="External"/><Relationship Id="rId271" Type="http://schemas.openxmlformats.org/officeDocument/2006/relationships/hyperlink" Target="http://alicejohnsonexample.com/" TargetMode="External"/><Relationship Id="rId937" Type="http://schemas.openxmlformats.org/officeDocument/2006/relationships/hyperlink" Target="mailto:sarawilson@sample.org" TargetMode="External"/><Relationship Id="rId66" Type="http://schemas.openxmlformats.org/officeDocument/2006/relationships/hyperlink" Target="mailto:bobwilson@demo.net" TargetMode="External"/><Relationship Id="rId131" Type="http://schemas.openxmlformats.org/officeDocument/2006/relationships/hyperlink" Target="mailto:janebrown@sample.org" TargetMode="External"/><Relationship Id="rId369" Type="http://schemas.openxmlformats.org/officeDocument/2006/relationships/hyperlink" Target="mailto:patriciataylor@demo.net" TargetMode="External"/><Relationship Id="rId576" Type="http://schemas.openxmlformats.org/officeDocument/2006/relationships/hyperlink" Target="mailto:robertdavis@sample.org" TargetMode="External"/><Relationship Id="rId783" Type="http://schemas.openxmlformats.org/officeDocument/2006/relationships/hyperlink" Target="mailto:davidbrown@test.com" TargetMode="External"/><Relationship Id="rId990" Type="http://schemas.openxmlformats.org/officeDocument/2006/relationships/hyperlink" Target="mailto:mariathomas@example.com" TargetMode="External"/><Relationship Id="rId229" Type="http://schemas.openxmlformats.org/officeDocument/2006/relationships/hyperlink" Target="mailto:karenthomas@demo.net" TargetMode="External"/><Relationship Id="rId436" Type="http://schemas.openxmlformats.org/officeDocument/2006/relationships/hyperlink" Target="mailto:bobjohnson@sample.org" TargetMode="External"/><Relationship Id="rId643" Type="http://schemas.openxmlformats.org/officeDocument/2006/relationships/hyperlink" Target="mailto:bobanderson@example.com" TargetMode="External"/><Relationship Id="rId1066" Type="http://schemas.openxmlformats.org/officeDocument/2006/relationships/hyperlink" Target="mailto:davidmoore@demo.net" TargetMode="External"/><Relationship Id="rId850" Type="http://schemas.openxmlformats.org/officeDocument/2006/relationships/hyperlink" Target="mailto:susanmiller@demo.net" TargetMode="External"/><Relationship Id="rId948" Type="http://schemas.openxmlformats.org/officeDocument/2006/relationships/hyperlink" Target="mailto:alicemiller@test.com" TargetMode="External"/><Relationship Id="rId77" Type="http://schemas.openxmlformats.org/officeDocument/2006/relationships/hyperlink" Target="mailto:robertjones@sample.org" TargetMode="External"/><Relationship Id="rId282" Type="http://schemas.openxmlformats.org/officeDocument/2006/relationships/hyperlink" Target="mailto:roberttaylor@sample.org" TargetMode="External"/><Relationship Id="rId503" Type="http://schemas.openxmlformats.org/officeDocument/2006/relationships/hyperlink" Target="mailto:bobmiller@test.com" TargetMode="External"/><Relationship Id="rId587" Type="http://schemas.openxmlformats.org/officeDocument/2006/relationships/hyperlink" Target="mailto:mikesmith@demo.net" TargetMode="External"/><Relationship Id="rId710" Type="http://schemas.openxmlformats.org/officeDocument/2006/relationships/hyperlink" Target="mailto:bobanderson@test.com" TargetMode="External"/><Relationship Id="rId808" Type="http://schemas.openxmlformats.org/officeDocument/2006/relationships/hyperlink" Target="mailto:janejones@demo.net" TargetMode="External"/><Relationship Id="rId8" Type="http://schemas.openxmlformats.org/officeDocument/2006/relationships/hyperlink" Target="mailto:janethomas@test.com" TargetMode="External"/><Relationship Id="rId142" Type="http://schemas.openxmlformats.org/officeDocument/2006/relationships/hyperlink" Target="mailto:jamesmiller@sample.org" TargetMode="External"/><Relationship Id="rId447" Type="http://schemas.openxmlformats.org/officeDocument/2006/relationships/hyperlink" Target="mailto:jamesjones@sample.org" TargetMode="External"/><Relationship Id="rId794" Type="http://schemas.openxmlformats.org/officeDocument/2006/relationships/hyperlink" Target="mailto:alicewilliams@test.com" TargetMode="External"/><Relationship Id="rId1077" Type="http://schemas.openxmlformats.org/officeDocument/2006/relationships/hyperlink" Target="mailto:jamesdavis@test.com" TargetMode="External"/><Relationship Id="rId654" Type="http://schemas.openxmlformats.org/officeDocument/2006/relationships/hyperlink" Target="mailto:johnwilson@sample.org" TargetMode="External"/><Relationship Id="rId861" Type="http://schemas.openxmlformats.org/officeDocument/2006/relationships/hyperlink" Target="mailto:johnmoore@sample.org" TargetMode="External"/><Relationship Id="rId959" Type="http://schemas.openxmlformats.org/officeDocument/2006/relationships/hyperlink" Target="mailto:roberttaylor@test.com" TargetMode="External"/><Relationship Id="rId293" Type="http://schemas.openxmlformats.org/officeDocument/2006/relationships/hyperlink" Target="mailto:karentaylor@test.com" TargetMode="External"/><Relationship Id="rId307" Type="http://schemas.openxmlformats.org/officeDocument/2006/relationships/hyperlink" Target="mailto:patriciawilliams@sample.org" TargetMode="External"/><Relationship Id="rId514" Type="http://schemas.openxmlformats.org/officeDocument/2006/relationships/hyperlink" Target="mailto:mariasmith@sample.org" TargetMode="External"/><Relationship Id="rId721" Type="http://schemas.openxmlformats.org/officeDocument/2006/relationships/hyperlink" Target="mailto:patriciajones@sample.org" TargetMode="External"/><Relationship Id="rId88" Type="http://schemas.openxmlformats.org/officeDocument/2006/relationships/hyperlink" Target="mailto:patriciadavis@sample.org" TargetMode="External"/><Relationship Id="rId153" Type="http://schemas.openxmlformats.org/officeDocument/2006/relationships/hyperlink" Target="mailto:sarajohnson@sample.org" TargetMode="External"/><Relationship Id="rId360" Type="http://schemas.openxmlformats.org/officeDocument/2006/relationships/hyperlink" Target="mailto:susanthomas@example.com" TargetMode="External"/><Relationship Id="rId598" Type="http://schemas.openxmlformats.org/officeDocument/2006/relationships/hyperlink" Target="mailto:bobtaylor@test.com" TargetMode="External"/><Relationship Id="rId819" Type="http://schemas.openxmlformats.org/officeDocument/2006/relationships/hyperlink" Target="mailto:bobmoore@test.com" TargetMode="External"/><Relationship Id="rId1004" Type="http://schemas.openxmlformats.org/officeDocument/2006/relationships/hyperlink" Target="mailto:patriciawilson@demo.net" TargetMode="External"/><Relationship Id="rId220" Type="http://schemas.openxmlformats.org/officeDocument/2006/relationships/hyperlink" Target="mailto:johnmoore@test.com" TargetMode="External"/><Relationship Id="rId458" Type="http://schemas.openxmlformats.org/officeDocument/2006/relationships/hyperlink" Target="mailto:jamesthomas@test.com" TargetMode="External"/><Relationship Id="rId665" Type="http://schemas.openxmlformats.org/officeDocument/2006/relationships/hyperlink" Target="mailto:jamestaylor@demo.net" TargetMode="External"/><Relationship Id="rId872" Type="http://schemas.openxmlformats.org/officeDocument/2006/relationships/hyperlink" Target="mailto:mariasmith@example.com" TargetMode="External"/><Relationship Id="rId15" Type="http://schemas.openxmlformats.org/officeDocument/2006/relationships/hyperlink" Target="mailto:mariajohnson@demo.net" TargetMode="External"/><Relationship Id="rId318" Type="http://schemas.openxmlformats.org/officeDocument/2006/relationships/hyperlink" Target="mailto:mikebrown@sample.org" TargetMode="External"/><Relationship Id="rId525" Type="http://schemas.openxmlformats.org/officeDocument/2006/relationships/hyperlink" Target="mailto:karenmiller@demo.net" TargetMode="External"/><Relationship Id="rId732" Type="http://schemas.openxmlformats.org/officeDocument/2006/relationships/hyperlink" Target="mailto:lindawilliams@example.com" TargetMode="External"/><Relationship Id="rId99" Type="http://schemas.openxmlformats.org/officeDocument/2006/relationships/hyperlink" Target="mailto:lindabrown@sample.org" TargetMode="External"/><Relationship Id="rId164" Type="http://schemas.openxmlformats.org/officeDocument/2006/relationships/hyperlink" Target="mailto:mikedavis@demo.net" TargetMode="External"/><Relationship Id="rId371" Type="http://schemas.openxmlformats.org/officeDocument/2006/relationships/hyperlink" Target="mailto:janewilson@test.com" TargetMode="External"/><Relationship Id="rId1015" Type="http://schemas.openxmlformats.org/officeDocument/2006/relationships/hyperlink" Target="http://sample.org/" TargetMode="External"/><Relationship Id="rId469" Type="http://schemas.openxmlformats.org/officeDocument/2006/relationships/hyperlink" Target="mailto:alicewilson@example.com" TargetMode="External"/><Relationship Id="rId676" Type="http://schemas.openxmlformats.org/officeDocument/2006/relationships/hyperlink" Target="mailto:patriciamiller@demo.net" TargetMode="External"/><Relationship Id="rId883" Type="http://schemas.openxmlformats.org/officeDocument/2006/relationships/hyperlink" Target="mailto:karenwilson@demo.net" TargetMode="External"/><Relationship Id="rId26" Type="http://schemas.openxmlformats.org/officeDocument/2006/relationships/hyperlink" Target="mailto:jamesthomas@example.com" TargetMode="External"/><Relationship Id="rId231" Type="http://schemas.openxmlformats.org/officeDocument/2006/relationships/hyperlink" Target="mailto:sarataylor@example.com" TargetMode="External"/><Relationship Id="rId329" Type="http://schemas.openxmlformats.org/officeDocument/2006/relationships/hyperlink" Target="mailto:karenthomas@example.com" TargetMode="External"/><Relationship Id="rId536" Type="http://schemas.openxmlformats.org/officeDocument/2006/relationships/hyperlink" Target="mailto:mariaanderson@example.com" TargetMode="External"/><Relationship Id="rId175" Type="http://schemas.openxmlformats.org/officeDocument/2006/relationships/hyperlink" Target="mailto:jameswilliams@example.com" TargetMode="External"/><Relationship Id="rId743" Type="http://schemas.openxmlformats.org/officeDocument/2006/relationships/hyperlink" Target="mailto:patriciasmith@test.com" TargetMode="External"/><Relationship Id="rId950" Type="http://schemas.openxmlformats.org/officeDocument/2006/relationships/hyperlink" Target="mailto:mikejohnson@example.com" TargetMode="External"/><Relationship Id="rId1026" Type="http://schemas.openxmlformats.org/officeDocument/2006/relationships/hyperlink" Target="mailto:karenanderson@demo.net" TargetMode="External"/><Relationship Id="rId382" Type="http://schemas.openxmlformats.org/officeDocument/2006/relationships/hyperlink" Target="mailto:mikedavis@demo.net" TargetMode="External"/><Relationship Id="rId603" Type="http://schemas.openxmlformats.org/officeDocument/2006/relationships/hyperlink" Target="mailto:alicemiller@sample.org" TargetMode="External"/><Relationship Id="rId687" Type="http://schemas.openxmlformats.org/officeDocument/2006/relationships/hyperlink" Target="mailto:alicewilliams@demo.net" TargetMode="External"/><Relationship Id="rId810" Type="http://schemas.openxmlformats.org/officeDocument/2006/relationships/hyperlink" Target="mailto:bobanderson@sample.org" TargetMode="External"/><Relationship Id="rId908" Type="http://schemas.openxmlformats.org/officeDocument/2006/relationships/hyperlink" Target="mailto:sarabrown@sample.org" TargetMode="External"/><Relationship Id="rId242" Type="http://schemas.openxmlformats.org/officeDocument/2006/relationships/hyperlink" Target="http://sample.org/" TargetMode="External"/><Relationship Id="rId894" Type="http://schemas.openxmlformats.org/officeDocument/2006/relationships/hyperlink" Target="mailto:saraanderson@demo.net" TargetMode="External"/><Relationship Id="rId37" Type="http://schemas.openxmlformats.org/officeDocument/2006/relationships/hyperlink" Target="mailto:robertbrown@demo.net" TargetMode="External"/><Relationship Id="rId102" Type="http://schemas.openxmlformats.org/officeDocument/2006/relationships/hyperlink" Target="mailto:susanthomas@example.com" TargetMode="External"/><Relationship Id="rId547" Type="http://schemas.openxmlformats.org/officeDocument/2006/relationships/hyperlink" Target="mailto:davidanderson@test.com" TargetMode="External"/><Relationship Id="rId754" Type="http://schemas.openxmlformats.org/officeDocument/2006/relationships/hyperlink" Target="http://test.com/" TargetMode="External"/><Relationship Id="rId961" Type="http://schemas.openxmlformats.org/officeDocument/2006/relationships/hyperlink" Target="mailto:davidsmith@example.com" TargetMode="External"/><Relationship Id="rId90" Type="http://schemas.openxmlformats.org/officeDocument/2006/relationships/hyperlink" Target="mailto:mariasmith@test.com" TargetMode="External"/><Relationship Id="rId186" Type="http://schemas.openxmlformats.org/officeDocument/2006/relationships/hyperlink" Target="mailto:susanmoore@demo.net" TargetMode="External"/><Relationship Id="rId393" Type="http://schemas.openxmlformats.org/officeDocument/2006/relationships/hyperlink" Target="mailto:bobdavis@test.com" TargetMode="External"/><Relationship Id="rId407" Type="http://schemas.openxmlformats.org/officeDocument/2006/relationships/hyperlink" Target="mailto:jamesmoore@example.com" TargetMode="External"/><Relationship Id="rId614" Type="http://schemas.openxmlformats.org/officeDocument/2006/relationships/hyperlink" Target="mailto:johnmiller@sample.org" TargetMode="External"/><Relationship Id="rId821" Type="http://schemas.openxmlformats.org/officeDocument/2006/relationships/hyperlink" Target="mailto:patriciajones@example.com" TargetMode="External"/><Relationship Id="rId1037" Type="http://schemas.openxmlformats.org/officeDocument/2006/relationships/hyperlink" Target="http://sarataylortest.com/" TargetMode="External"/><Relationship Id="rId253" Type="http://schemas.openxmlformats.org/officeDocument/2006/relationships/hyperlink" Target="mailto:mariataylor@sample.org" TargetMode="External"/><Relationship Id="rId460" Type="http://schemas.openxmlformats.org/officeDocument/2006/relationships/hyperlink" Target="mailto:sarasmith@demo.net" TargetMode="External"/><Relationship Id="rId698" Type="http://schemas.openxmlformats.org/officeDocument/2006/relationships/hyperlink" Target="mailto:patriciataylor@test.com" TargetMode="External"/><Relationship Id="rId919" Type="http://schemas.openxmlformats.org/officeDocument/2006/relationships/hyperlink" Target="mailto:saraanderson@sample.org" TargetMode="External"/><Relationship Id="rId48" Type="http://schemas.openxmlformats.org/officeDocument/2006/relationships/hyperlink" Target="mailto:alicejohnson@demo.net" TargetMode="External"/><Relationship Id="rId113" Type="http://schemas.openxmlformats.org/officeDocument/2006/relationships/hyperlink" Target="mailto:robertbrown@example.com" TargetMode="External"/><Relationship Id="rId320" Type="http://schemas.openxmlformats.org/officeDocument/2006/relationships/hyperlink" Target="mailto:davidanderson@example.com" TargetMode="External"/><Relationship Id="rId558" Type="http://schemas.openxmlformats.org/officeDocument/2006/relationships/hyperlink" Target="mailto:davidjohnson@demo.net" TargetMode="External"/><Relationship Id="rId765" Type="http://schemas.openxmlformats.org/officeDocument/2006/relationships/hyperlink" Target="mailto:bobthomas@test.com" TargetMode="External"/><Relationship Id="rId972" Type="http://schemas.openxmlformats.org/officeDocument/2006/relationships/hyperlink" Target="mailto:mikedavis@sample.org" TargetMode="External"/><Relationship Id="rId197" Type="http://schemas.openxmlformats.org/officeDocument/2006/relationships/hyperlink" Target="mailto:mikethomas@sample.org" TargetMode="External"/><Relationship Id="rId418" Type="http://schemas.openxmlformats.org/officeDocument/2006/relationships/hyperlink" Target="http://patriciabrownsample.org/" TargetMode="External"/><Relationship Id="rId625" Type="http://schemas.openxmlformats.org/officeDocument/2006/relationships/hyperlink" Target="mailto:lindasmith@example.com" TargetMode="External"/><Relationship Id="rId832" Type="http://schemas.openxmlformats.org/officeDocument/2006/relationships/hyperlink" Target="mailto:robertmoore@test.com" TargetMode="External"/><Relationship Id="rId1048" Type="http://schemas.openxmlformats.org/officeDocument/2006/relationships/hyperlink" Target="mailto:sarawilliams@demo.net" TargetMode="External"/><Relationship Id="rId264" Type="http://schemas.openxmlformats.org/officeDocument/2006/relationships/hyperlink" Target="mailto:alicemiller@demo.net" TargetMode="External"/><Relationship Id="rId471" Type="http://schemas.openxmlformats.org/officeDocument/2006/relationships/hyperlink" Target="mailto:johnjohnson@demo.net" TargetMode="External"/><Relationship Id="rId59" Type="http://schemas.openxmlformats.org/officeDocument/2006/relationships/hyperlink" Target="mailto:sarajohnson@sample.org" TargetMode="External"/><Relationship Id="rId124" Type="http://schemas.openxmlformats.org/officeDocument/2006/relationships/hyperlink" Target="http://sarataylortest.com/" TargetMode="External"/><Relationship Id="rId569" Type="http://schemas.openxmlformats.org/officeDocument/2006/relationships/hyperlink" Target="mailto:patriciawilson@demo.net" TargetMode="External"/><Relationship Id="rId776" Type="http://schemas.openxmlformats.org/officeDocument/2006/relationships/hyperlink" Target="mailto:davidmoore@test.com" TargetMode="External"/><Relationship Id="rId983" Type="http://schemas.openxmlformats.org/officeDocument/2006/relationships/hyperlink" Target="mailto:saramoore@sample.org" TargetMode="External"/><Relationship Id="rId331" Type="http://schemas.openxmlformats.org/officeDocument/2006/relationships/hyperlink" Target="mailto:susanjones@test.com" TargetMode="External"/><Relationship Id="rId429" Type="http://schemas.openxmlformats.org/officeDocument/2006/relationships/hyperlink" Target="mailto:lindajones@sample.org" TargetMode="External"/><Relationship Id="rId636" Type="http://schemas.openxmlformats.org/officeDocument/2006/relationships/hyperlink" Target="mailto:mariamiller@test.com" TargetMode="External"/><Relationship Id="rId1059" Type="http://schemas.openxmlformats.org/officeDocument/2006/relationships/hyperlink" Target="mailto:janetaylor@example.com" TargetMode="External"/><Relationship Id="rId843" Type="http://schemas.openxmlformats.org/officeDocument/2006/relationships/hyperlink" Target="mailto:saraanderson@demo.net" TargetMode="External"/><Relationship Id="rId275" Type="http://schemas.openxmlformats.org/officeDocument/2006/relationships/hyperlink" Target="mailto:alicejones@demo.net" TargetMode="External"/><Relationship Id="rId482" Type="http://schemas.openxmlformats.org/officeDocument/2006/relationships/hyperlink" Target="http://alicethomastest.com/" TargetMode="External"/><Relationship Id="rId703" Type="http://schemas.openxmlformats.org/officeDocument/2006/relationships/hyperlink" Target="mailto:janejohnson@sample.org" TargetMode="External"/><Relationship Id="rId910" Type="http://schemas.openxmlformats.org/officeDocument/2006/relationships/hyperlink" Target="mailto:mariaanderson@test.com" TargetMode="External"/><Relationship Id="rId135" Type="http://schemas.openxmlformats.org/officeDocument/2006/relationships/hyperlink" Target="mailto:lindawilliams@test.com" TargetMode="External"/><Relationship Id="rId342" Type="http://schemas.openxmlformats.org/officeDocument/2006/relationships/hyperlink" Target="http://johnthomasexample.com/" TargetMode="External"/><Relationship Id="rId787" Type="http://schemas.openxmlformats.org/officeDocument/2006/relationships/hyperlink" Target="mailto:mikethomas@sample.org" TargetMode="External"/><Relationship Id="rId994" Type="http://schemas.openxmlformats.org/officeDocument/2006/relationships/hyperlink" Target="mailto:mikedavis@demo.net" TargetMode="External"/><Relationship Id="rId202" Type="http://schemas.openxmlformats.org/officeDocument/2006/relationships/hyperlink" Target="mailto:mikedavis@demo.net" TargetMode="External"/><Relationship Id="rId647" Type="http://schemas.openxmlformats.org/officeDocument/2006/relationships/hyperlink" Target="mailto:davidbrown@test.com" TargetMode="External"/><Relationship Id="rId854" Type="http://schemas.openxmlformats.org/officeDocument/2006/relationships/hyperlink" Target="mailto:susanwilson@example.com" TargetMode="External"/><Relationship Id="rId286" Type="http://schemas.openxmlformats.org/officeDocument/2006/relationships/hyperlink" Target="mailto:janejones@example.com" TargetMode="External"/><Relationship Id="rId493" Type="http://schemas.openxmlformats.org/officeDocument/2006/relationships/hyperlink" Target="http://davidbrowndemo.net/" TargetMode="External"/><Relationship Id="rId507" Type="http://schemas.openxmlformats.org/officeDocument/2006/relationships/hyperlink" Target="mailto:johnmoore@sample.org" TargetMode="External"/><Relationship Id="rId714" Type="http://schemas.openxmlformats.org/officeDocument/2006/relationships/hyperlink" Target="mailto:mikejones@demo.net" TargetMode="External"/><Relationship Id="rId921" Type="http://schemas.openxmlformats.org/officeDocument/2006/relationships/hyperlink" Target="mailto:patriciawilson@test.com" TargetMode="External"/><Relationship Id="rId50" Type="http://schemas.openxmlformats.org/officeDocument/2006/relationships/hyperlink" Target="mailto:johnwilson@sample.org" TargetMode="External"/><Relationship Id="rId146" Type="http://schemas.openxmlformats.org/officeDocument/2006/relationships/hyperlink" Target="http://sample.org/" TargetMode="External"/><Relationship Id="rId353" Type="http://schemas.openxmlformats.org/officeDocument/2006/relationships/hyperlink" Target="mailto:lindathomas@example.com" TargetMode="External"/><Relationship Id="rId560" Type="http://schemas.openxmlformats.org/officeDocument/2006/relationships/hyperlink" Target="mailto:lindasmith@demo.net" TargetMode="External"/><Relationship Id="rId798" Type="http://schemas.openxmlformats.org/officeDocument/2006/relationships/hyperlink" Target="mailto:janemiller@demo.net" TargetMode="External"/><Relationship Id="rId213" Type="http://schemas.openxmlformats.org/officeDocument/2006/relationships/hyperlink" Target="mailto:susanjohnson@example.com" TargetMode="External"/><Relationship Id="rId420" Type="http://schemas.openxmlformats.org/officeDocument/2006/relationships/hyperlink" Target="mailto:lindamoore@demo.net" TargetMode="External"/><Relationship Id="rId658" Type="http://schemas.openxmlformats.org/officeDocument/2006/relationships/hyperlink" Target="mailto:jamesthomas@test.com" TargetMode="External"/><Relationship Id="rId865" Type="http://schemas.openxmlformats.org/officeDocument/2006/relationships/hyperlink" Target="mailto:karenwilson@example.com" TargetMode="External"/><Relationship Id="rId1050" Type="http://schemas.openxmlformats.org/officeDocument/2006/relationships/hyperlink" Target="mailto:alicejohnson@demo.net" TargetMode="External"/><Relationship Id="rId297" Type="http://schemas.openxmlformats.org/officeDocument/2006/relationships/hyperlink" Target="mailto:mariawilliams@demo.net" TargetMode="External"/><Relationship Id="rId518" Type="http://schemas.openxmlformats.org/officeDocument/2006/relationships/hyperlink" Target="mailto:janeanderson@example.com" TargetMode="External"/><Relationship Id="rId725" Type="http://schemas.openxmlformats.org/officeDocument/2006/relationships/hyperlink" Target="mailto:mikejones@sample.org" TargetMode="External"/><Relationship Id="rId932" Type="http://schemas.openxmlformats.org/officeDocument/2006/relationships/hyperlink" Target="mailto:patriciawilliams@test.com" TargetMode="External"/><Relationship Id="rId157" Type="http://schemas.openxmlformats.org/officeDocument/2006/relationships/hyperlink" Target="http://lindawilsonsample.org/" TargetMode="External"/><Relationship Id="rId364" Type="http://schemas.openxmlformats.org/officeDocument/2006/relationships/hyperlink" Target="mailto:lindathomas@test.com" TargetMode="External"/><Relationship Id="rId1008" Type="http://schemas.openxmlformats.org/officeDocument/2006/relationships/hyperlink" Target="mailto:robertbrown@example.com" TargetMode="External"/><Relationship Id="rId61" Type="http://schemas.openxmlformats.org/officeDocument/2006/relationships/hyperlink" Target="mailto:jamesmoore@sample.org" TargetMode="External"/><Relationship Id="rId571" Type="http://schemas.openxmlformats.org/officeDocument/2006/relationships/hyperlink" Target="mailto:bobthomas@sample.org" TargetMode="External"/><Relationship Id="rId669" Type="http://schemas.openxmlformats.org/officeDocument/2006/relationships/hyperlink" Target="mailto:mariamiller@example.com" TargetMode="External"/><Relationship Id="rId876" Type="http://schemas.openxmlformats.org/officeDocument/2006/relationships/hyperlink" Target="mailto:davidsmith@demo.net" TargetMode="External"/><Relationship Id="rId19" Type="http://schemas.openxmlformats.org/officeDocument/2006/relationships/hyperlink" Target="mailto:karenwilson@test.com" TargetMode="External"/><Relationship Id="rId224" Type="http://schemas.openxmlformats.org/officeDocument/2006/relationships/hyperlink" Target="mailto:mikesmith@demo.net" TargetMode="External"/><Relationship Id="rId431" Type="http://schemas.openxmlformats.org/officeDocument/2006/relationships/hyperlink" Target="mailto:johnjones@test.com" TargetMode="External"/><Relationship Id="rId529" Type="http://schemas.openxmlformats.org/officeDocument/2006/relationships/hyperlink" Target="mailto:susanwilliams@example.com" TargetMode="External"/><Relationship Id="rId736" Type="http://schemas.openxmlformats.org/officeDocument/2006/relationships/hyperlink" Target="mailto:jameswilliams@sample.org" TargetMode="External"/><Relationship Id="rId1061" Type="http://schemas.openxmlformats.org/officeDocument/2006/relationships/hyperlink" Target="mailto:sarabrown@demo.net" TargetMode="External"/><Relationship Id="rId168" Type="http://schemas.openxmlformats.org/officeDocument/2006/relationships/hyperlink" Target="mailto:janethomas@demo.net" TargetMode="External"/><Relationship Id="rId943" Type="http://schemas.openxmlformats.org/officeDocument/2006/relationships/hyperlink" Target="http://test.com/" TargetMode="External"/><Relationship Id="rId1019" Type="http://schemas.openxmlformats.org/officeDocument/2006/relationships/hyperlink" Target="http://demo.net/" TargetMode="External"/><Relationship Id="rId72" Type="http://schemas.openxmlformats.org/officeDocument/2006/relationships/hyperlink" Target="mailto:sarathomas@sample.org" TargetMode="External"/><Relationship Id="rId375" Type="http://schemas.openxmlformats.org/officeDocument/2006/relationships/hyperlink" Target="mailto:susansmith@test.com" TargetMode="External"/><Relationship Id="rId582" Type="http://schemas.openxmlformats.org/officeDocument/2006/relationships/hyperlink" Target="mailto:lindabrown@example.com" TargetMode="External"/><Relationship Id="rId803" Type="http://schemas.openxmlformats.org/officeDocument/2006/relationships/hyperlink" Target="mailto:karenwilliams@test.com" TargetMode="External"/><Relationship Id="rId3" Type="http://schemas.openxmlformats.org/officeDocument/2006/relationships/hyperlink" Target="mailto:bobwilliams@demo.net" TargetMode="External"/><Relationship Id="rId235" Type="http://schemas.openxmlformats.org/officeDocument/2006/relationships/hyperlink" Target="mailto:janewilson@example.com" TargetMode="External"/><Relationship Id="rId442" Type="http://schemas.openxmlformats.org/officeDocument/2006/relationships/hyperlink" Target="mailto:janejohnson@sample.org" TargetMode="External"/><Relationship Id="rId887" Type="http://schemas.openxmlformats.org/officeDocument/2006/relationships/hyperlink" Target="mailto:lindawilson@example.com" TargetMode="External"/><Relationship Id="rId1072" Type="http://schemas.openxmlformats.org/officeDocument/2006/relationships/hyperlink" Target="mailto:bobjohnson@test.com" TargetMode="External"/><Relationship Id="rId302" Type="http://schemas.openxmlformats.org/officeDocument/2006/relationships/hyperlink" Target="http://sample.org/" TargetMode="External"/><Relationship Id="rId747" Type="http://schemas.openxmlformats.org/officeDocument/2006/relationships/hyperlink" Target="mailto:alicebrown@sample.org" TargetMode="External"/><Relationship Id="rId954" Type="http://schemas.openxmlformats.org/officeDocument/2006/relationships/hyperlink" Target="mailto:bobthomas@example.com" TargetMode="External"/><Relationship Id="rId83" Type="http://schemas.openxmlformats.org/officeDocument/2006/relationships/hyperlink" Target="mailto:janejones@demo.net" TargetMode="External"/><Relationship Id="rId179" Type="http://schemas.openxmlformats.org/officeDocument/2006/relationships/hyperlink" Target="mailto:mariamoore@test.com" TargetMode="External"/><Relationship Id="rId386" Type="http://schemas.openxmlformats.org/officeDocument/2006/relationships/hyperlink" Target="mailto:lindataylor@sample.org" TargetMode="External"/><Relationship Id="rId593" Type="http://schemas.openxmlformats.org/officeDocument/2006/relationships/hyperlink" Target="mailto:janetaylor@demo.net" TargetMode="External"/><Relationship Id="rId607" Type="http://schemas.openxmlformats.org/officeDocument/2006/relationships/hyperlink" Target="mailto:mikebrown@demo.net" TargetMode="External"/><Relationship Id="rId814" Type="http://schemas.openxmlformats.org/officeDocument/2006/relationships/hyperlink" Target="mailto:mikethomas@test.com" TargetMode="External"/><Relationship Id="rId246" Type="http://schemas.openxmlformats.org/officeDocument/2006/relationships/hyperlink" Target="mailto:patriciathomas@test.com" TargetMode="External"/><Relationship Id="rId453" Type="http://schemas.openxmlformats.org/officeDocument/2006/relationships/hyperlink" Target="mailto:bobsmith@sample.org" TargetMode="External"/><Relationship Id="rId660" Type="http://schemas.openxmlformats.org/officeDocument/2006/relationships/hyperlink" Target="http://jamesandersonsample.org/" TargetMode="External"/><Relationship Id="rId898" Type="http://schemas.openxmlformats.org/officeDocument/2006/relationships/hyperlink" Target="mailto:davidsmith@sample.org" TargetMode="External"/><Relationship Id="rId1083" Type="http://schemas.openxmlformats.org/officeDocument/2006/relationships/hyperlink" Target="mailto:janemoore@demo.net" TargetMode="External"/><Relationship Id="rId106" Type="http://schemas.openxmlformats.org/officeDocument/2006/relationships/hyperlink" Target="mailto:johnwilliams@demo.net" TargetMode="External"/><Relationship Id="rId313" Type="http://schemas.openxmlformats.org/officeDocument/2006/relationships/hyperlink" Target="mailto:janeanderson@example.com" TargetMode="External"/><Relationship Id="rId758" Type="http://schemas.openxmlformats.org/officeDocument/2006/relationships/hyperlink" Target="mailto:jamesjohnson@example.com" TargetMode="External"/><Relationship Id="rId965" Type="http://schemas.openxmlformats.org/officeDocument/2006/relationships/hyperlink" Target="mailto:susanthomas@demo.net" TargetMode="External"/><Relationship Id="rId10" Type="http://schemas.openxmlformats.org/officeDocument/2006/relationships/hyperlink" Target="mailto:patriciadavis@sample.org" TargetMode="External"/><Relationship Id="rId94" Type="http://schemas.openxmlformats.org/officeDocument/2006/relationships/hyperlink" Target="mailto:susanwilson@sample.org" TargetMode="External"/><Relationship Id="rId397" Type="http://schemas.openxmlformats.org/officeDocument/2006/relationships/hyperlink" Target="mailto:jamesbrown@demo.net" TargetMode="External"/><Relationship Id="rId520" Type="http://schemas.openxmlformats.org/officeDocument/2006/relationships/hyperlink" Target="mailto:davidmiller@sample.org" TargetMode="External"/><Relationship Id="rId618" Type="http://schemas.openxmlformats.org/officeDocument/2006/relationships/hyperlink" Target="http://test.com/" TargetMode="External"/><Relationship Id="rId825" Type="http://schemas.openxmlformats.org/officeDocument/2006/relationships/hyperlink" Target="mailto:johnwilson@sample.org" TargetMode="External"/><Relationship Id="rId257" Type="http://schemas.openxmlformats.org/officeDocument/2006/relationships/hyperlink" Target="mailto:mikeanderson@sample.org" TargetMode="External"/><Relationship Id="rId464" Type="http://schemas.openxmlformats.org/officeDocument/2006/relationships/hyperlink" Target="mailto:patriciajohnson@sample.org" TargetMode="External"/><Relationship Id="rId1010" Type="http://schemas.openxmlformats.org/officeDocument/2006/relationships/hyperlink" Target="mailto:robertwilson@example.com" TargetMode="External"/><Relationship Id="rId117" Type="http://schemas.openxmlformats.org/officeDocument/2006/relationships/hyperlink" Target="mailto:sarathomas@demo.net" TargetMode="External"/><Relationship Id="rId671" Type="http://schemas.openxmlformats.org/officeDocument/2006/relationships/hyperlink" Target="mailto:mikebrown@test.com" TargetMode="External"/><Relationship Id="rId769" Type="http://schemas.openxmlformats.org/officeDocument/2006/relationships/hyperlink" Target="mailto:alicedavis@test.com" TargetMode="External"/><Relationship Id="rId976" Type="http://schemas.openxmlformats.org/officeDocument/2006/relationships/hyperlink" Target="mailto:patriciajones@test.com" TargetMode="External"/><Relationship Id="rId324" Type="http://schemas.openxmlformats.org/officeDocument/2006/relationships/hyperlink" Target="mailto:karentaylor@sample.org" TargetMode="External"/><Relationship Id="rId531" Type="http://schemas.openxmlformats.org/officeDocument/2006/relationships/hyperlink" Target="mailto:robertmoore@test.com" TargetMode="External"/><Relationship Id="rId629" Type="http://schemas.openxmlformats.org/officeDocument/2006/relationships/hyperlink" Target="mailto:mikebrown@example.com" TargetMode="External"/><Relationship Id="rId836" Type="http://schemas.openxmlformats.org/officeDocument/2006/relationships/hyperlink" Target="mailto:susantaylor@sample.org" TargetMode="External"/><Relationship Id="rId1021" Type="http://schemas.openxmlformats.org/officeDocument/2006/relationships/hyperlink" Target="mailto:davidanderson@demo.net" TargetMode="External"/><Relationship Id="rId903" Type="http://schemas.openxmlformats.org/officeDocument/2006/relationships/hyperlink" Target="mailto:davidjohnson@test.com" TargetMode="External"/><Relationship Id="rId32" Type="http://schemas.openxmlformats.org/officeDocument/2006/relationships/hyperlink" Target="mailto:bobmoore@test.com" TargetMode="External"/><Relationship Id="rId181" Type="http://schemas.openxmlformats.org/officeDocument/2006/relationships/hyperlink" Target="mailto:mariasmith@example.com" TargetMode="External"/><Relationship Id="rId279" Type="http://schemas.openxmlformats.org/officeDocument/2006/relationships/hyperlink" Target="mailto:susanwilliams@test.com" TargetMode="External"/><Relationship Id="rId486" Type="http://schemas.openxmlformats.org/officeDocument/2006/relationships/hyperlink" Target="mailto:alicemoore@demo.net" TargetMode="External"/><Relationship Id="rId693" Type="http://schemas.openxmlformats.org/officeDocument/2006/relationships/hyperlink" Target="mailto:johnmoore@test.com" TargetMode="External"/><Relationship Id="rId139" Type="http://schemas.openxmlformats.org/officeDocument/2006/relationships/hyperlink" Target="mailto:alicejones@example.com" TargetMode="External"/><Relationship Id="rId346" Type="http://schemas.openxmlformats.org/officeDocument/2006/relationships/hyperlink" Target="mailto:karenjohnson@demo.net" TargetMode="External"/><Relationship Id="rId553" Type="http://schemas.openxmlformats.org/officeDocument/2006/relationships/hyperlink" Target="mailto:bobwilliams@demo.net" TargetMode="External"/><Relationship Id="rId760" Type="http://schemas.openxmlformats.org/officeDocument/2006/relationships/hyperlink" Target="mailto:alicejones@test.com" TargetMode="External"/><Relationship Id="rId998" Type="http://schemas.openxmlformats.org/officeDocument/2006/relationships/hyperlink" Target="mailto:susanjohnson@demo.net" TargetMode="External"/><Relationship Id="rId206" Type="http://schemas.openxmlformats.org/officeDocument/2006/relationships/hyperlink" Target="mailto:johnmoore@example.com" TargetMode="External"/><Relationship Id="rId413" Type="http://schemas.openxmlformats.org/officeDocument/2006/relationships/hyperlink" Target="mailto:lindadavis@test.com" TargetMode="External"/><Relationship Id="rId858" Type="http://schemas.openxmlformats.org/officeDocument/2006/relationships/hyperlink" Target="mailto:mariamiller@sample.org" TargetMode="External"/><Relationship Id="rId1043" Type="http://schemas.openxmlformats.org/officeDocument/2006/relationships/hyperlink" Target="mailto:robertwilson@example.com" TargetMode="External"/><Relationship Id="rId620" Type="http://schemas.openxmlformats.org/officeDocument/2006/relationships/hyperlink" Target="mailto:mikewilliams@demo.net" TargetMode="External"/><Relationship Id="rId718" Type="http://schemas.openxmlformats.org/officeDocument/2006/relationships/hyperlink" Target="http://aliceandersondemo.net/" TargetMode="External"/><Relationship Id="rId925" Type="http://schemas.openxmlformats.org/officeDocument/2006/relationships/hyperlink" Target="mailto:davidtaylor@demo.net" TargetMode="External"/><Relationship Id="rId54" Type="http://schemas.openxmlformats.org/officeDocument/2006/relationships/hyperlink" Target="mailto:janejohnson@sample.org" TargetMode="External"/><Relationship Id="rId270" Type="http://schemas.openxmlformats.org/officeDocument/2006/relationships/hyperlink" Target="http://sample.org/" TargetMode="External"/><Relationship Id="rId130" Type="http://schemas.openxmlformats.org/officeDocument/2006/relationships/hyperlink" Target="mailto:jamessmith@example.com" TargetMode="External"/><Relationship Id="rId368" Type="http://schemas.openxmlformats.org/officeDocument/2006/relationships/hyperlink" Target="mailto:lindajones@example.com" TargetMode="External"/><Relationship Id="rId575" Type="http://schemas.openxmlformats.org/officeDocument/2006/relationships/hyperlink" Target="mailto:lindabrown@example.com" TargetMode="External"/><Relationship Id="rId782" Type="http://schemas.openxmlformats.org/officeDocument/2006/relationships/hyperlink" Target="mailto:robertbrown@demo.net" TargetMode="External"/><Relationship Id="rId228" Type="http://schemas.openxmlformats.org/officeDocument/2006/relationships/hyperlink" Target="http://test.com/" TargetMode="External"/><Relationship Id="rId435" Type="http://schemas.openxmlformats.org/officeDocument/2006/relationships/hyperlink" Target="mailto:alicewilliams@test.com" TargetMode="External"/><Relationship Id="rId642" Type="http://schemas.openxmlformats.org/officeDocument/2006/relationships/hyperlink" Target="mailto:davidjohnson@demo.net" TargetMode="External"/><Relationship Id="rId1065" Type="http://schemas.openxmlformats.org/officeDocument/2006/relationships/hyperlink" Target="mailto:alicemoore@demo.net"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mailto:davidmoore@demo.net" TargetMode="External"/><Relationship Id="rId170" Type="http://schemas.openxmlformats.org/officeDocument/2006/relationships/hyperlink" Target="mailto:robertanderson@demo.net" TargetMode="External"/><Relationship Id="rId268" Type="http://schemas.openxmlformats.org/officeDocument/2006/relationships/hyperlink" Target="mailto:bobmoore@test.com" TargetMode="External"/><Relationship Id="rId475" Type="http://schemas.openxmlformats.org/officeDocument/2006/relationships/hyperlink" Target="mailto:alicebrown@demo.net" TargetMode="External"/><Relationship Id="rId682" Type="http://schemas.openxmlformats.org/officeDocument/2006/relationships/hyperlink" Target="mailto:janejones@sample.org" TargetMode="External"/><Relationship Id="rId128" Type="http://schemas.openxmlformats.org/officeDocument/2006/relationships/hyperlink" Target="mailto:roberttaylor@test.com" TargetMode="External"/><Relationship Id="rId335" Type="http://schemas.openxmlformats.org/officeDocument/2006/relationships/hyperlink" Target="mailto:janedavis@test.com" TargetMode="External"/><Relationship Id="rId542" Type="http://schemas.openxmlformats.org/officeDocument/2006/relationships/hyperlink" Target="mailto:janetaylor@sample.org" TargetMode="External"/><Relationship Id="rId987" Type="http://schemas.openxmlformats.org/officeDocument/2006/relationships/hyperlink" Target="mailto:bobmoore@demo.net" TargetMode="External"/><Relationship Id="rId402" Type="http://schemas.openxmlformats.org/officeDocument/2006/relationships/hyperlink" Target="mailto:alicedavis@sample.org" TargetMode="External"/><Relationship Id="rId847" Type="http://schemas.openxmlformats.org/officeDocument/2006/relationships/hyperlink" Target="mailto:patriciawilson@sample.org" TargetMode="External"/><Relationship Id="rId1032" Type="http://schemas.openxmlformats.org/officeDocument/2006/relationships/hyperlink" Target="mailto:alicejohnson@demo.net" TargetMode="External"/><Relationship Id="rId707" Type="http://schemas.openxmlformats.org/officeDocument/2006/relationships/hyperlink" Target="http://example.com/" TargetMode="External"/><Relationship Id="rId914" Type="http://schemas.openxmlformats.org/officeDocument/2006/relationships/hyperlink" Target="mailto:patriciamoore@sample.org" TargetMode="External"/><Relationship Id="rId43" Type="http://schemas.openxmlformats.org/officeDocument/2006/relationships/hyperlink" Target="mailto:jameswilson@example.com" TargetMode="External"/><Relationship Id="rId192" Type="http://schemas.openxmlformats.org/officeDocument/2006/relationships/hyperlink" Target="http://demo.net/" TargetMode="External"/><Relationship Id="rId497" Type="http://schemas.openxmlformats.org/officeDocument/2006/relationships/hyperlink" Target="mailto:janethomas@sample.org" TargetMode="External"/><Relationship Id="rId357" Type="http://schemas.openxmlformats.org/officeDocument/2006/relationships/hyperlink" Target="mailto:jameswilson@example.com" TargetMode="External"/><Relationship Id="rId217" Type="http://schemas.openxmlformats.org/officeDocument/2006/relationships/hyperlink" Target="mailto:alicesmith@demo.net" TargetMode="External"/><Relationship Id="rId564" Type="http://schemas.openxmlformats.org/officeDocument/2006/relationships/hyperlink" Target="mailto:saramiller@test.com" TargetMode="External"/><Relationship Id="rId771" Type="http://schemas.openxmlformats.org/officeDocument/2006/relationships/hyperlink" Target="mailto:saradavis@demo.net" TargetMode="External"/><Relationship Id="rId869" Type="http://schemas.openxmlformats.org/officeDocument/2006/relationships/hyperlink" Target="mailto:davidwilson@example.com" TargetMode="External"/><Relationship Id="rId424" Type="http://schemas.openxmlformats.org/officeDocument/2006/relationships/hyperlink" Target="mailto:robertbrown@demo.net" TargetMode="External"/><Relationship Id="rId631" Type="http://schemas.openxmlformats.org/officeDocument/2006/relationships/hyperlink" Target="mailto:patriciadavis@example.com" TargetMode="External"/><Relationship Id="rId729" Type="http://schemas.openxmlformats.org/officeDocument/2006/relationships/hyperlink" Target="mailto:johntaylor@sample.org" TargetMode="External"/><Relationship Id="rId1054" Type="http://schemas.openxmlformats.org/officeDocument/2006/relationships/hyperlink" Target="http://sample.org/" TargetMode="External"/><Relationship Id="rId936" Type="http://schemas.openxmlformats.org/officeDocument/2006/relationships/hyperlink" Target="mailto:bobanderson@sample.org" TargetMode="External"/><Relationship Id="rId65" Type="http://schemas.openxmlformats.org/officeDocument/2006/relationships/hyperlink" Target="mailto:alicewilliams@test.com" TargetMode="External"/><Relationship Id="rId281" Type="http://schemas.openxmlformats.org/officeDocument/2006/relationships/hyperlink" Target="mailto:susanthomas@demo.net" TargetMode="External"/><Relationship Id="rId502" Type="http://schemas.openxmlformats.org/officeDocument/2006/relationships/hyperlink" Target="mailto:karenjohnson@test.com" TargetMode="External"/><Relationship Id="rId947" Type="http://schemas.openxmlformats.org/officeDocument/2006/relationships/hyperlink" Target="mailto:patriciamoore@sample.org" TargetMode="External"/><Relationship Id="rId76" Type="http://schemas.openxmlformats.org/officeDocument/2006/relationships/hyperlink" Target="mailto:sarataylor@example.com" TargetMode="External"/><Relationship Id="rId141" Type="http://schemas.openxmlformats.org/officeDocument/2006/relationships/hyperlink" Target="mailto:patriciabrown@test.com" TargetMode="External"/><Relationship Id="rId379" Type="http://schemas.openxmlformats.org/officeDocument/2006/relationships/hyperlink" Target="mailto:mariajohnson@example.com" TargetMode="External"/><Relationship Id="rId586" Type="http://schemas.openxmlformats.org/officeDocument/2006/relationships/hyperlink" Target="mailto:bobjohnson@example.com" TargetMode="External"/><Relationship Id="rId793" Type="http://schemas.openxmlformats.org/officeDocument/2006/relationships/hyperlink" Target="mailto:robertwilliams@demo.net" TargetMode="External"/><Relationship Id="rId807" Type="http://schemas.openxmlformats.org/officeDocument/2006/relationships/hyperlink" Target="mailto:johnjones@example.com" TargetMode="External"/><Relationship Id="rId7" Type="http://schemas.openxmlformats.org/officeDocument/2006/relationships/hyperlink" Target="mailto:bobmiller@test.com" TargetMode="External"/><Relationship Id="rId239" Type="http://schemas.openxmlformats.org/officeDocument/2006/relationships/hyperlink" Target="mailto:bobanderson@demo.net" TargetMode="External"/><Relationship Id="rId446" Type="http://schemas.openxmlformats.org/officeDocument/2006/relationships/hyperlink" Target="mailto:mikedavis@demo.net" TargetMode="External"/><Relationship Id="rId653" Type="http://schemas.openxmlformats.org/officeDocument/2006/relationships/hyperlink" Target="mailto:susansmith@sample.org" TargetMode="External"/><Relationship Id="rId1076" Type="http://schemas.openxmlformats.org/officeDocument/2006/relationships/hyperlink" Target="mailto:saraanderson@example.com" TargetMode="External"/><Relationship Id="rId292" Type="http://schemas.openxmlformats.org/officeDocument/2006/relationships/hyperlink" Target="mailto:saramoore@sample.org" TargetMode="External"/><Relationship Id="rId306" Type="http://schemas.openxmlformats.org/officeDocument/2006/relationships/hyperlink" Target="mailto:janedavis@test.com" TargetMode="External"/><Relationship Id="rId860" Type="http://schemas.openxmlformats.org/officeDocument/2006/relationships/hyperlink" Target="http://patriciabrowntest.com/" TargetMode="External"/><Relationship Id="rId958" Type="http://schemas.openxmlformats.org/officeDocument/2006/relationships/hyperlink" Target="mailto:lindajohnson@test.com" TargetMode="External"/><Relationship Id="rId87" Type="http://schemas.openxmlformats.org/officeDocument/2006/relationships/hyperlink" Target="mailto:johnwilliams@test.com" TargetMode="External"/><Relationship Id="rId513" Type="http://schemas.openxmlformats.org/officeDocument/2006/relationships/hyperlink" Target="mailto:mikemoore@sample.org" TargetMode="External"/><Relationship Id="rId597" Type="http://schemas.openxmlformats.org/officeDocument/2006/relationships/hyperlink" Target="mailto:mariasmith@test.com" TargetMode="External"/><Relationship Id="rId720" Type="http://schemas.openxmlformats.org/officeDocument/2006/relationships/hyperlink" Target="http://davidjohnsonsample.org/" TargetMode="External"/><Relationship Id="rId818" Type="http://schemas.openxmlformats.org/officeDocument/2006/relationships/hyperlink" Target="mailto:robertanderson@example.com" TargetMode="External"/><Relationship Id="rId152" Type="http://schemas.openxmlformats.org/officeDocument/2006/relationships/hyperlink" Target="mailto:mikewilliams@sample.org" TargetMode="External"/><Relationship Id="rId457" Type="http://schemas.openxmlformats.org/officeDocument/2006/relationships/hyperlink" Target="mailto:lindaanderson@sample.org" TargetMode="External"/><Relationship Id="rId1003" Type="http://schemas.openxmlformats.org/officeDocument/2006/relationships/hyperlink" Target="http://test.com/" TargetMode="External"/><Relationship Id="rId664" Type="http://schemas.openxmlformats.org/officeDocument/2006/relationships/hyperlink" Target="mailto:janethomas@demo.net" TargetMode="External"/><Relationship Id="rId871" Type="http://schemas.openxmlformats.org/officeDocument/2006/relationships/hyperlink" Target="http://sample.org/" TargetMode="External"/><Relationship Id="rId969" Type="http://schemas.openxmlformats.org/officeDocument/2006/relationships/hyperlink" Target="mailto:patriciataylor@example.com" TargetMode="External"/><Relationship Id="rId14" Type="http://schemas.openxmlformats.org/officeDocument/2006/relationships/hyperlink" Target="mailto:janebrown@test.com" TargetMode="External"/><Relationship Id="rId317" Type="http://schemas.openxmlformats.org/officeDocument/2006/relationships/hyperlink" Target="mailto:johntaylor@demo.net" TargetMode="External"/><Relationship Id="rId524" Type="http://schemas.openxmlformats.org/officeDocument/2006/relationships/hyperlink" Target="mailto:alicesmith@sample.org" TargetMode="External"/><Relationship Id="rId731" Type="http://schemas.openxmlformats.org/officeDocument/2006/relationships/hyperlink" Target="mailto:jameswilson@test.com" TargetMode="External"/><Relationship Id="rId98" Type="http://schemas.openxmlformats.org/officeDocument/2006/relationships/hyperlink" Target="mailto:karenmoore@example.com" TargetMode="External"/><Relationship Id="rId163" Type="http://schemas.openxmlformats.org/officeDocument/2006/relationships/hyperlink" Target="mailto:lindamiller@test.com" TargetMode="External"/><Relationship Id="rId370" Type="http://schemas.openxmlformats.org/officeDocument/2006/relationships/hyperlink" Target="mailto:mikesmith@sample.org" TargetMode="External"/><Relationship Id="rId829" Type="http://schemas.openxmlformats.org/officeDocument/2006/relationships/hyperlink" Target="mailto:sarataylor@demo.net" TargetMode="External"/><Relationship Id="rId1014" Type="http://schemas.openxmlformats.org/officeDocument/2006/relationships/hyperlink" Target="mailto:mariadavis@test.com" TargetMode="External"/><Relationship Id="rId230" Type="http://schemas.openxmlformats.org/officeDocument/2006/relationships/hyperlink" Target="mailto:karenanderson@example.com" TargetMode="External"/><Relationship Id="rId468" Type="http://schemas.openxmlformats.org/officeDocument/2006/relationships/hyperlink" Target="mailto:robertjones@demo.net" TargetMode="External"/><Relationship Id="rId675" Type="http://schemas.openxmlformats.org/officeDocument/2006/relationships/hyperlink" Target="mailto:mariamiller@sample.org" TargetMode="External"/><Relationship Id="rId882" Type="http://schemas.openxmlformats.org/officeDocument/2006/relationships/hyperlink" Target="mailto:jamesthomas@demo.net" TargetMode="External"/><Relationship Id="rId25" Type="http://schemas.openxmlformats.org/officeDocument/2006/relationships/hyperlink" Target="mailto:jamessmith@demo.net" TargetMode="External"/><Relationship Id="rId328" Type="http://schemas.openxmlformats.org/officeDocument/2006/relationships/hyperlink" Target="mailto:janewilliams@test.com" TargetMode="External"/><Relationship Id="rId535" Type="http://schemas.openxmlformats.org/officeDocument/2006/relationships/hyperlink" Target="mailto:susandavis@demo.net" TargetMode="External"/><Relationship Id="rId742" Type="http://schemas.openxmlformats.org/officeDocument/2006/relationships/hyperlink" Target="mailto:bobjohnson@test.com" TargetMode="External"/><Relationship Id="rId174" Type="http://schemas.openxmlformats.org/officeDocument/2006/relationships/hyperlink" Target="http://janetaylordemo.net/" TargetMode="External"/><Relationship Id="rId381" Type="http://schemas.openxmlformats.org/officeDocument/2006/relationships/hyperlink" Target="mailto:jamesbrown@demo.net" TargetMode="External"/><Relationship Id="rId602" Type="http://schemas.openxmlformats.org/officeDocument/2006/relationships/hyperlink" Target="mailto:alicewilson@test.com" TargetMode="External"/><Relationship Id="rId1025" Type="http://schemas.openxmlformats.org/officeDocument/2006/relationships/hyperlink" Target="mailto:bobjones@test.com" TargetMode="External"/><Relationship Id="rId241" Type="http://schemas.openxmlformats.org/officeDocument/2006/relationships/hyperlink" Target="mailto:jamesanderson@sample.org" TargetMode="External"/><Relationship Id="rId479" Type="http://schemas.openxmlformats.org/officeDocument/2006/relationships/hyperlink" Target="mailto:mariadavis@demo.net" TargetMode="External"/><Relationship Id="rId686" Type="http://schemas.openxmlformats.org/officeDocument/2006/relationships/hyperlink" Target="mailto:janemiller@test.com" TargetMode="External"/><Relationship Id="rId893" Type="http://schemas.openxmlformats.org/officeDocument/2006/relationships/hyperlink" Target="mailto:mikethomas@demo.net" TargetMode="External"/><Relationship Id="rId907" Type="http://schemas.openxmlformats.org/officeDocument/2006/relationships/hyperlink" Target="mailto:patriciawilson@sample.org" TargetMode="External"/><Relationship Id="rId36" Type="http://schemas.openxmlformats.org/officeDocument/2006/relationships/hyperlink" Target="mailto:aliceanderson@sample.org" TargetMode="External"/><Relationship Id="rId339" Type="http://schemas.openxmlformats.org/officeDocument/2006/relationships/hyperlink" Target="mailto:alicetaylor@example.com" TargetMode="External"/><Relationship Id="rId546" Type="http://schemas.openxmlformats.org/officeDocument/2006/relationships/hyperlink" Target="mailto:mariadavis@example.com" TargetMode="External"/><Relationship Id="rId753" Type="http://schemas.openxmlformats.org/officeDocument/2006/relationships/hyperlink" Target="mailto:mikemiller@demo.net" TargetMode="External"/><Relationship Id="rId101" Type="http://schemas.openxmlformats.org/officeDocument/2006/relationships/hyperlink" Target="mailto:karenmiller@sample.org" TargetMode="External"/><Relationship Id="rId185" Type="http://schemas.openxmlformats.org/officeDocument/2006/relationships/hyperlink" Target="mailto:patriciaanderson@example.com" TargetMode="External"/><Relationship Id="rId406" Type="http://schemas.openxmlformats.org/officeDocument/2006/relationships/hyperlink" Target="mailto:saradavis@sample.org" TargetMode="External"/><Relationship Id="rId960" Type="http://schemas.openxmlformats.org/officeDocument/2006/relationships/hyperlink" Target="mailto:mikemiller@test.com" TargetMode="External"/><Relationship Id="rId1036" Type="http://schemas.openxmlformats.org/officeDocument/2006/relationships/hyperlink" Target="mailto:alicebrown@example.com" TargetMode="External"/><Relationship Id="rId392" Type="http://schemas.openxmlformats.org/officeDocument/2006/relationships/hyperlink" Target="mailto:bobbrown@sample.org" TargetMode="External"/><Relationship Id="rId613" Type="http://schemas.openxmlformats.org/officeDocument/2006/relationships/hyperlink" Target="mailto:janetaylor@test.com" TargetMode="External"/><Relationship Id="rId697" Type="http://schemas.openxmlformats.org/officeDocument/2006/relationships/hyperlink" Target="mailto:robertwilliams@sample.org" TargetMode="External"/><Relationship Id="rId820" Type="http://schemas.openxmlformats.org/officeDocument/2006/relationships/hyperlink" Target="mailto:aliceanderson@sample.org" TargetMode="External"/><Relationship Id="rId918" Type="http://schemas.openxmlformats.org/officeDocument/2006/relationships/hyperlink" Target="mailto:davidjones@test.com" TargetMode="External"/><Relationship Id="rId252" Type="http://schemas.openxmlformats.org/officeDocument/2006/relationships/hyperlink" Target="mailto:patriciamoore@demo.net" TargetMode="External"/><Relationship Id="rId47" Type="http://schemas.openxmlformats.org/officeDocument/2006/relationships/hyperlink" Target="mailto:mikebrown@example.com" TargetMode="External"/><Relationship Id="rId112" Type="http://schemas.openxmlformats.org/officeDocument/2006/relationships/hyperlink" Target="mailto:jamesjones@sample.org" TargetMode="External"/><Relationship Id="rId557" Type="http://schemas.openxmlformats.org/officeDocument/2006/relationships/hyperlink" Target="mailto:davidmoore@sample.org" TargetMode="External"/><Relationship Id="rId764" Type="http://schemas.openxmlformats.org/officeDocument/2006/relationships/hyperlink" Target="mailto:bobmiller@test.com" TargetMode="External"/><Relationship Id="rId971" Type="http://schemas.openxmlformats.org/officeDocument/2006/relationships/hyperlink" Target="mailto:mikedavis@example.com" TargetMode="External"/><Relationship Id="rId196" Type="http://schemas.openxmlformats.org/officeDocument/2006/relationships/hyperlink" Target="http://demo.net/" TargetMode="External"/><Relationship Id="rId417" Type="http://schemas.openxmlformats.org/officeDocument/2006/relationships/hyperlink" Target="mailto:alicethomas@test.com" TargetMode="External"/><Relationship Id="rId624" Type="http://schemas.openxmlformats.org/officeDocument/2006/relationships/hyperlink" Target="mailto:mariaanderson@sample.org" TargetMode="External"/><Relationship Id="rId831" Type="http://schemas.openxmlformats.org/officeDocument/2006/relationships/hyperlink" Target="mailto:susananderson@test.com" TargetMode="External"/><Relationship Id="rId1047" Type="http://schemas.openxmlformats.org/officeDocument/2006/relationships/hyperlink" Target="mailto:mariataylor@example.com" TargetMode="External"/><Relationship Id="rId263" Type="http://schemas.openxmlformats.org/officeDocument/2006/relationships/hyperlink" Target="mailto:alicewilliams@example.com" TargetMode="External"/><Relationship Id="rId470" Type="http://schemas.openxmlformats.org/officeDocument/2006/relationships/hyperlink" Target="mailto:karenbrown@demo.net" TargetMode="External"/><Relationship Id="rId929" Type="http://schemas.openxmlformats.org/officeDocument/2006/relationships/hyperlink" Target="mailto:alicejohnson@sample.org" TargetMode="External"/><Relationship Id="rId58" Type="http://schemas.openxmlformats.org/officeDocument/2006/relationships/hyperlink" Target="mailto:mikesmith@sample.org" TargetMode="External"/><Relationship Id="rId123" Type="http://schemas.openxmlformats.org/officeDocument/2006/relationships/hyperlink" Target="mailto:jamesmiller@example.com" TargetMode="External"/><Relationship Id="rId330" Type="http://schemas.openxmlformats.org/officeDocument/2006/relationships/hyperlink" Target="mailto:susanwilson@demo.net" TargetMode="External"/><Relationship Id="rId568" Type="http://schemas.openxmlformats.org/officeDocument/2006/relationships/hyperlink" Target="mailto:saramiller@sample.org" TargetMode="External"/><Relationship Id="rId775" Type="http://schemas.openxmlformats.org/officeDocument/2006/relationships/hyperlink" Target="mailto:alicedavis@test.com" TargetMode="External"/><Relationship Id="rId982" Type="http://schemas.openxmlformats.org/officeDocument/2006/relationships/hyperlink" Target="mailto:bobbrown@test.com" TargetMode="External"/><Relationship Id="rId428" Type="http://schemas.openxmlformats.org/officeDocument/2006/relationships/hyperlink" Target="mailto:jamesmoore@sample.org" TargetMode="External"/><Relationship Id="rId635" Type="http://schemas.openxmlformats.org/officeDocument/2006/relationships/hyperlink" Target="mailto:susandavis@sample.org" TargetMode="External"/><Relationship Id="rId842" Type="http://schemas.openxmlformats.org/officeDocument/2006/relationships/hyperlink" Target="mailto:susanjohnson@demo.net" TargetMode="External"/><Relationship Id="rId1058" Type="http://schemas.openxmlformats.org/officeDocument/2006/relationships/hyperlink" Target="mailto:robertanderson@test.com" TargetMode="External"/><Relationship Id="rId274" Type="http://schemas.openxmlformats.org/officeDocument/2006/relationships/hyperlink" Target="mailto:janemiller@demo.net" TargetMode="External"/><Relationship Id="rId481" Type="http://schemas.openxmlformats.org/officeDocument/2006/relationships/hyperlink" Target="mailto:alicebrown@sample.org" TargetMode="External"/><Relationship Id="rId702" Type="http://schemas.openxmlformats.org/officeDocument/2006/relationships/hyperlink" Target="mailto:robertjones@sample.org" TargetMode="External"/><Relationship Id="rId69" Type="http://schemas.openxmlformats.org/officeDocument/2006/relationships/hyperlink" Target="mailto:janethomas@demo.net" TargetMode="External"/><Relationship Id="rId134" Type="http://schemas.openxmlformats.org/officeDocument/2006/relationships/hyperlink" Target="mailto:sarajones@test.com" TargetMode="External"/><Relationship Id="rId579" Type="http://schemas.openxmlformats.org/officeDocument/2006/relationships/hyperlink" Target="mailto:patriciamiller@sample.org" TargetMode="External"/><Relationship Id="rId786" Type="http://schemas.openxmlformats.org/officeDocument/2006/relationships/hyperlink" Target="mailto:jamesthomas@test.com" TargetMode="External"/><Relationship Id="rId993" Type="http://schemas.openxmlformats.org/officeDocument/2006/relationships/hyperlink" Target="mailto:susanwilson@sample.org" TargetMode="External"/><Relationship Id="rId341" Type="http://schemas.openxmlformats.org/officeDocument/2006/relationships/hyperlink" Target="mailto:jamesdavis@test.com" TargetMode="External"/><Relationship Id="rId439" Type="http://schemas.openxmlformats.org/officeDocument/2006/relationships/hyperlink" Target="mailto:alicemiller@sample.org" TargetMode="External"/><Relationship Id="rId646" Type="http://schemas.openxmlformats.org/officeDocument/2006/relationships/hyperlink" Target="mailto:alicemoore@sample.org" TargetMode="External"/><Relationship Id="rId1069" Type="http://schemas.openxmlformats.org/officeDocument/2006/relationships/hyperlink" Target="mailto:mikebrown@test.com" TargetMode="External"/><Relationship Id="rId201" Type="http://schemas.openxmlformats.org/officeDocument/2006/relationships/hyperlink" Target="mailto:karensmith@test.com" TargetMode="External"/><Relationship Id="rId285" Type="http://schemas.openxmlformats.org/officeDocument/2006/relationships/hyperlink" Target="mailto:sarabrown@example.com" TargetMode="External"/><Relationship Id="rId506" Type="http://schemas.openxmlformats.org/officeDocument/2006/relationships/hyperlink" Target="http://mikethomastest.com/" TargetMode="External"/><Relationship Id="rId853" Type="http://schemas.openxmlformats.org/officeDocument/2006/relationships/hyperlink" Target="mailto:lindataylor@example.com" TargetMode="External"/><Relationship Id="rId492" Type="http://schemas.openxmlformats.org/officeDocument/2006/relationships/hyperlink" Target="mailto:janewilliams@test.com" TargetMode="External"/><Relationship Id="rId713" Type="http://schemas.openxmlformats.org/officeDocument/2006/relationships/hyperlink" Target="mailto:jamesmoore@sample.org" TargetMode="External"/><Relationship Id="rId797" Type="http://schemas.openxmlformats.org/officeDocument/2006/relationships/hyperlink" Target="http://susansmithexample.com/" TargetMode="External"/><Relationship Id="rId920" Type="http://schemas.openxmlformats.org/officeDocument/2006/relationships/hyperlink" Target="http://sample.org/" TargetMode="External"/><Relationship Id="rId145" Type="http://schemas.openxmlformats.org/officeDocument/2006/relationships/hyperlink" Target="http://example.com/" TargetMode="External"/><Relationship Id="rId352" Type="http://schemas.openxmlformats.org/officeDocument/2006/relationships/hyperlink" Target="mailto:susanjones@example.com" TargetMode="External"/><Relationship Id="rId212" Type="http://schemas.openxmlformats.org/officeDocument/2006/relationships/hyperlink" Target="mailto:alicebrown@test.com" TargetMode="External"/><Relationship Id="rId657" Type="http://schemas.openxmlformats.org/officeDocument/2006/relationships/hyperlink" Target="mailto:alicethomas@sample.org" TargetMode="External"/><Relationship Id="rId864" Type="http://schemas.openxmlformats.org/officeDocument/2006/relationships/hyperlink" Target="mailto:johnjohnson@demo.net" TargetMode="External"/><Relationship Id="rId296" Type="http://schemas.openxmlformats.org/officeDocument/2006/relationships/hyperlink" Target="mailto:mariaanderson@test.com" TargetMode="External"/><Relationship Id="rId517" Type="http://schemas.openxmlformats.org/officeDocument/2006/relationships/hyperlink" Target="mailto:janetaylor@sample.org" TargetMode="External"/><Relationship Id="rId724" Type="http://schemas.openxmlformats.org/officeDocument/2006/relationships/hyperlink" Target="mailto:davidmiller@demo.net" TargetMode="External"/><Relationship Id="rId931" Type="http://schemas.openxmlformats.org/officeDocument/2006/relationships/hyperlink" Target="mailto:janemiller@demo.net" TargetMode="External"/><Relationship Id="rId60" Type="http://schemas.openxmlformats.org/officeDocument/2006/relationships/hyperlink" Target="mailto:robertdavis@test.com" TargetMode="External"/><Relationship Id="rId156" Type="http://schemas.openxmlformats.org/officeDocument/2006/relationships/hyperlink" Target="http://demo.net/" TargetMode="External"/><Relationship Id="rId363" Type="http://schemas.openxmlformats.org/officeDocument/2006/relationships/hyperlink" Target="mailto:susansmith@example.com" TargetMode="External"/><Relationship Id="rId570" Type="http://schemas.openxmlformats.org/officeDocument/2006/relationships/hyperlink" Target="mailto:janesmith@test.com" TargetMode="External"/><Relationship Id="rId1007" Type="http://schemas.openxmlformats.org/officeDocument/2006/relationships/hyperlink" Target="mailto:mikebrown@sample.org" TargetMode="External"/><Relationship Id="rId223" Type="http://schemas.openxmlformats.org/officeDocument/2006/relationships/hyperlink" Target="mailto:karenbrown@sample.org" TargetMode="External"/><Relationship Id="rId430" Type="http://schemas.openxmlformats.org/officeDocument/2006/relationships/hyperlink" Target="mailto:mikejones@example.com" TargetMode="External"/><Relationship Id="rId668" Type="http://schemas.openxmlformats.org/officeDocument/2006/relationships/hyperlink" Target="mailto:sarawilliams@example.com" TargetMode="External"/><Relationship Id="rId875" Type="http://schemas.openxmlformats.org/officeDocument/2006/relationships/hyperlink" Target="http://example.com/" TargetMode="External"/><Relationship Id="rId1060" Type="http://schemas.openxmlformats.org/officeDocument/2006/relationships/hyperlink" Target="mailto:patriciawilliams@test.com" TargetMode="External"/><Relationship Id="rId18" Type="http://schemas.openxmlformats.org/officeDocument/2006/relationships/hyperlink" Target="mailto:davidmoore@test.com" TargetMode="External"/><Relationship Id="rId528" Type="http://schemas.openxmlformats.org/officeDocument/2006/relationships/hyperlink" Target="mailto:sarawilson@example.com" TargetMode="External"/><Relationship Id="rId735" Type="http://schemas.openxmlformats.org/officeDocument/2006/relationships/hyperlink" Target="mailto:bobjohnson@sample.org" TargetMode="External"/><Relationship Id="rId942" Type="http://schemas.openxmlformats.org/officeDocument/2006/relationships/hyperlink" Target="http://test.com/" TargetMode="External"/><Relationship Id="rId167" Type="http://schemas.openxmlformats.org/officeDocument/2006/relationships/hyperlink" Target="mailto:jamesanderson@test.com" TargetMode="External"/><Relationship Id="rId374" Type="http://schemas.openxmlformats.org/officeDocument/2006/relationships/hyperlink" Target="mailto:janebrown@example.com" TargetMode="External"/><Relationship Id="rId581" Type="http://schemas.openxmlformats.org/officeDocument/2006/relationships/hyperlink" Target="mailto:karensmith@sample.org" TargetMode="External"/><Relationship Id="rId1018" Type="http://schemas.openxmlformats.org/officeDocument/2006/relationships/hyperlink" Target="mailto:saradavis@demo.net" TargetMode="External"/><Relationship Id="rId71" Type="http://schemas.openxmlformats.org/officeDocument/2006/relationships/hyperlink" Target="mailto:lindajones@test.com" TargetMode="External"/><Relationship Id="rId234" Type="http://schemas.openxmlformats.org/officeDocument/2006/relationships/hyperlink" Target="mailto:alicemoore@example.com" TargetMode="External"/><Relationship Id="rId679" Type="http://schemas.openxmlformats.org/officeDocument/2006/relationships/hyperlink" Target="mailto:alicejones@demo.net" TargetMode="External"/><Relationship Id="rId802" Type="http://schemas.openxmlformats.org/officeDocument/2006/relationships/hyperlink" Target="http://test.com/" TargetMode="External"/><Relationship Id="rId886" Type="http://schemas.openxmlformats.org/officeDocument/2006/relationships/hyperlink" Target="mailto:roberttaylor@example.com" TargetMode="External"/><Relationship Id="rId2" Type="http://schemas.openxmlformats.org/officeDocument/2006/relationships/hyperlink" Target="mailto:mikethomas@test.com" TargetMode="External"/><Relationship Id="rId29" Type="http://schemas.openxmlformats.org/officeDocument/2006/relationships/hyperlink" Target="mailto:davidmiller@demo.net" TargetMode="External"/><Relationship Id="rId441" Type="http://schemas.openxmlformats.org/officeDocument/2006/relationships/hyperlink" Target="mailto:mikesmith@sample.org" TargetMode="External"/><Relationship Id="rId539" Type="http://schemas.openxmlformats.org/officeDocument/2006/relationships/hyperlink" Target="mailto:johntaylor@test.com" TargetMode="External"/><Relationship Id="rId746" Type="http://schemas.openxmlformats.org/officeDocument/2006/relationships/hyperlink" Target="mailto:daviddavis@demo.net" TargetMode="External"/><Relationship Id="rId1071" Type="http://schemas.openxmlformats.org/officeDocument/2006/relationships/hyperlink" Target="mailto:davidwilliams@demo.net" TargetMode="External"/><Relationship Id="rId178" Type="http://schemas.openxmlformats.org/officeDocument/2006/relationships/hyperlink" Target="mailto:bobmoore@test.com" TargetMode="External"/><Relationship Id="rId301" Type="http://schemas.openxmlformats.org/officeDocument/2006/relationships/hyperlink" Target="mailto:mariajones@test.com" TargetMode="External"/><Relationship Id="rId953" Type="http://schemas.openxmlformats.org/officeDocument/2006/relationships/hyperlink" Target="mailto:sarawilson@demo.net" TargetMode="External"/><Relationship Id="rId1029" Type="http://schemas.openxmlformats.org/officeDocument/2006/relationships/hyperlink" Target="mailto:mikeanderson@test.com" TargetMode="External"/><Relationship Id="rId82" Type="http://schemas.openxmlformats.org/officeDocument/2006/relationships/hyperlink" Target="mailto:susandavis@example.com" TargetMode="External"/><Relationship Id="rId385" Type="http://schemas.openxmlformats.org/officeDocument/2006/relationships/hyperlink" Target="mailto:sarajohnson@demo.net" TargetMode="External"/><Relationship Id="rId592" Type="http://schemas.openxmlformats.org/officeDocument/2006/relationships/hyperlink" Target="http://mariajonesexample.com/" TargetMode="External"/><Relationship Id="rId606" Type="http://schemas.openxmlformats.org/officeDocument/2006/relationships/hyperlink" Target="http://sample.org/" TargetMode="External"/><Relationship Id="rId813" Type="http://schemas.openxmlformats.org/officeDocument/2006/relationships/hyperlink" Target="mailto:susanjones@example.com" TargetMode="External"/><Relationship Id="rId245" Type="http://schemas.openxmlformats.org/officeDocument/2006/relationships/hyperlink" Target="mailto:jamesdavis@sample.org" TargetMode="External"/><Relationship Id="rId452" Type="http://schemas.openxmlformats.org/officeDocument/2006/relationships/hyperlink" Target="mailto:jamesmiller@sample.org" TargetMode="External"/><Relationship Id="rId897" Type="http://schemas.openxmlformats.org/officeDocument/2006/relationships/hyperlink" Target="mailto:karenmoore@example.com" TargetMode="External"/><Relationship Id="rId1082" Type="http://schemas.openxmlformats.org/officeDocument/2006/relationships/hyperlink" Target="mailto:roberttaylor@sample.org" TargetMode="External"/><Relationship Id="rId105" Type="http://schemas.openxmlformats.org/officeDocument/2006/relationships/hyperlink" Target="mailto:mariataylor@demo.net" TargetMode="External"/><Relationship Id="rId312" Type="http://schemas.openxmlformats.org/officeDocument/2006/relationships/hyperlink" Target="mailto:mariathomas@demo.net" TargetMode="External"/><Relationship Id="rId757" Type="http://schemas.openxmlformats.org/officeDocument/2006/relationships/hyperlink" Target="mailto:davidanderson@demo.net" TargetMode="External"/><Relationship Id="rId964" Type="http://schemas.openxmlformats.org/officeDocument/2006/relationships/hyperlink" Target="mailto:alicetaylor@example.com" TargetMode="External"/><Relationship Id="rId93" Type="http://schemas.openxmlformats.org/officeDocument/2006/relationships/hyperlink" Target="mailto:mikedavis@demo.net" TargetMode="External"/><Relationship Id="rId189" Type="http://schemas.openxmlformats.org/officeDocument/2006/relationships/hyperlink" Target="mailto:davidsmith@sample.org" TargetMode="External"/><Relationship Id="rId396" Type="http://schemas.openxmlformats.org/officeDocument/2006/relationships/hyperlink" Target="http://example.com/" TargetMode="External"/><Relationship Id="rId617" Type="http://schemas.openxmlformats.org/officeDocument/2006/relationships/hyperlink" Target="mailto:mikeanderson@example.com" TargetMode="External"/><Relationship Id="rId824" Type="http://schemas.openxmlformats.org/officeDocument/2006/relationships/hyperlink" Target="mailto:susansmith@demo.net" TargetMode="External"/><Relationship Id="rId256" Type="http://schemas.openxmlformats.org/officeDocument/2006/relationships/hyperlink" Target="mailto:davidanderson@demo.net" TargetMode="External"/><Relationship Id="rId463" Type="http://schemas.openxmlformats.org/officeDocument/2006/relationships/hyperlink" Target="mailto:karenwilliams@test.com" TargetMode="External"/><Relationship Id="rId670" Type="http://schemas.openxmlformats.org/officeDocument/2006/relationships/hyperlink" Target="mailto:mariajohnson@example.com" TargetMode="External"/><Relationship Id="rId116" Type="http://schemas.openxmlformats.org/officeDocument/2006/relationships/hyperlink" Target="mailto:karensmith@example.com" TargetMode="External"/><Relationship Id="rId323" Type="http://schemas.openxmlformats.org/officeDocument/2006/relationships/hyperlink" Target="mailto:miketaylor@example.com" TargetMode="External"/><Relationship Id="rId530" Type="http://schemas.openxmlformats.org/officeDocument/2006/relationships/hyperlink" Target="mailto:mikewilson@demo.net" TargetMode="External"/><Relationship Id="rId768" Type="http://schemas.openxmlformats.org/officeDocument/2006/relationships/hyperlink" Target="mailto:bobmoore@sample.org" TargetMode="External"/><Relationship Id="rId975" Type="http://schemas.openxmlformats.org/officeDocument/2006/relationships/hyperlink" Target="mailto:lindajohnson@sample.org" TargetMode="External"/><Relationship Id="rId20" Type="http://schemas.openxmlformats.org/officeDocument/2006/relationships/hyperlink" Target="mailto:susanthomas@sample.org" TargetMode="External"/><Relationship Id="rId628" Type="http://schemas.openxmlformats.org/officeDocument/2006/relationships/hyperlink" Target="mailto:davidsmith@example.com" TargetMode="External"/><Relationship Id="rId835" Type="http://schemas.openxmlformats.org/officeDocument/2006/relationships/hyperlink" Target="mailto:alicethomas@test.com" TargetMode="External"/><Relationship Id="rId267" Type="http://schemas.openxmlformats.org/officeDocument/2006/relationships/hyperlink" Target="mailto:sarasmith@test.com" TargetMode="External"/><Relationship Id="rId474" Type="http://schemas.openxmlformats.org/officeDocument/2006/relationships/hyperlink" Target="mailto:sarabrown@demo.net" TargetMode="External"/><Relationship Id="rId1020" Type="http://schemas.openxmlformats.org/officeDocument/2006/relationships/hyperlink" Target="mailto:mikeanderson@example.com" TargetMode="External"/><Relationship Id="rId127" Type="http://schemas.openxmlformats.org/officeDocument/2006/relationships/hyperlink" Target="mailto:sarawilson@demo.net" TargetMode="External"/><Relationship Id="rId681" Type="http://schemas.openxmlformats.org/officeDocument/2006/relationships/hyperlink" Target="mailto:patriciajohnson@demo.net" TargetMode="External"/><Relationship Id="rId779" Type="http://schemas.openxmlformats.org/officeDocument/2006/relationships/hyperlink" Target="mailto:mariamoore@demo.net" TargetMode="External"/><Relationship Id="rId902" Type="http://schemas.openxmlformats.org/officeDocument/2006/relationships/hyperlink" Target="mailto:karenmiller@demo.net" TargetMode="External"/><Relationship Id="rId986" Type="http://schemas.openxmlformats.org/officeDocument/2006/relationships/hyperlink" Target="mailto:susansmith@example.com" TargetMode="External"/><Relationship Id="rId31" Type="http://schemas.openxmlformats.org/officeDocument/2006/relationships/hyperlink" Target="http://sample.org/" TargetMode="External"/><Relationship Id="rId334" Type="http://schemas.openxmlformats.org/officeDocument/2006/relationships/hyperlink" Target="mailto:lindawilson@test.com" TargetMode="External"/><Relationship Id="rId541" Type="http://schemas.openxmlformats.org/officeDocument/2006/relationships/hyperlink" Target="mailto:roberttaylor@test.com" TargetMode="External"/><Relationship Id="rId639" Type="http://schemas.openxmlformats.org/officeDocument/2006/relationships/hyperlink" Target="mailto:mikemiller@demo.net" TargetMode="External"/><Relationship Id="rId180" Type="http://schemas.openxmlformats.org/officeDocument/2006/relationships/hyperlink" Target="mailto:johnwilson@demo.net" TargetMode="External"/><Relationship Id="rId278" Type="http://schemas.openxmlformats.org/officeDocument/2006/relationships/hyperlink" Target="http://karenandersonsample.org/" TargetMode="External"/><Relationship Id="rId401" Type="http://schemas.openxmlformats.org/officeDocument/2006/relationships/hyperlink" Target="mailto:janesmith@test.com" TargetMode="External"/><Relationship Id="rId846" Type="http://schemas.openxmlformats.org/officeDocument/2006/relationships/hyperlink" Target="mailto:alicetaylor@sample.org" TargetMode="External"/><Relationship Id="rId1031" Type="http://schemas.openxmlformats.org/officeDocument/2006/relationships/hyperlink" Target="mailto:johndavis@example.com" TargetMode="External"/><Relationship Id="rId485" Type="http://schemas.openxmlformats.org/officeDocument/2006/relationships/hyperlink" Target="mailto:janeanderson@demo.net" TargetMode="External"/><Relationship Id="rId692" Type="http://schemas.openxmlformats.org/officeDocument/2006/relationships/hyperlink" Target="mailto:lindadavis@test.com" TargetMode="External"/><Relationship Id="rId706" Type="http://schemas.openxmlformats.org/officeDocument/2006/relationships/hyperlink" Target="mailto:karensmith@example.com" TargetMode="External"/><Relationship Id="rId913" Type="http://schemas.openxmlformats.org/officeDocument/2006/relationships/hyperlink" Target="mailto:mariamoore@example.com" TargetMode="External"/><Relationship Id="rId42" Type="http://schemas.openxmlformats.org/officeDocument/2006/relationships/hyperlink" Target="mailto:johnwilson@demo.net" TargetMode="External"/><Relationship Id="rId138" Type="http://schemas.openxmlformats.org/officeDocument/2006/relationships/hyperlink" Target="mailto:sarathomas@example.com" TargetMode="External"/><Relationship Id="rId345" Type="http://schemas.openxmlformats.org/officeDocument/2006/relationships/hyperlink" Target="http://mikejohnsonexample.com/" TargetMode="External"/><Relationship Id="rId552" Type="http://schemas.openxmlformats.org/officeDocument/2006/relationships/hyperlink" Target="mailto:alicejohnson@demo.net" TargetMode="External"/><Relationship Id="rId997" Type="http://schemas.openxmlformats.org/officeDocument/2006/relationships/hyperlink" Target="mailto:mariasmith@test.com" TargetMode="External"/><Relationship Id="rId191" Type="http://schemas.openxmlformats.org/officeDocument/2006/relationships/hyperlink" Target="mailto:jamesbrown@test.com" TargetMode="External"/><Relationship Id="rId205" Type="http://schemas.openxmlformats.org/officeDocument/2006/relationships/hyperlink" Target="mailto:johnthomas@test.com" TargetMode="External"/><Relationship Id="rId412" Type="http://schemas.openxmlformats.org/officeDocument/2006/relationships/hyperlink" Target="mailto:roberttaylor@example.com" TargetMode="External"/><Relationship Id="rId857" Type="http://schemas.openxmlformats.org/officeDocument/2006/relationships/hyperlink" Target="http://mariaandersondemo.net/" TargetMode="External"/><Relationship Id="rId1042" Type="http://schemas.openxmlformats.org/officeDocument/2006/relationships/hyperlink" Target="mailto:davidjohnson@demo.net" TargetMode="External"/><Relationship Id="rId289" Type="http://schemas.openxmlformats.org/officeDocument/2006/relationships/hyperlink" Target="mailto:janemiller@demo.net" TargetMode="External"/><Relationship Id="rId496" Type="http://schemas.openxmlformats.org/officeDocument/2006/relationships/hyperlink" Target="mailto:mariathomas@example.com" TargetMode="External"/><Relationship Id="rId717" Type="http://schemas.openxmlformats.org/officeDocument/2006/relationships/hyperlink" Target="http://janethomasdemo.net/" TargetMode="External"/><Relationship Id="rId924" Type="http://schemas.openxmlformats.org/officeDocument/2006/relationships/hyperlink" Target="mailto:janebrown@sample.org" TargetMode="External"/><Relationship Id="rId53" Type="http://schemas.openxmlformats.org/officeDocument/2006/relationships/hyperlink" Target="mailto:alicetaylor@demo.net" TargetMode="External"/><Relationship Id="rId149" Type="http://schemas.openxmlformats.org/officeDocument/2006/relationships/hyperlink" Target="mailto:davidtaylor@demo.net" TargetMode="External"/><Relationship Id="rId356" Type="http://schemas.openxmlformats.org/officeDocument/2006/relationships/hyperlink" Target="mailto:jamestaylor@sample.org" TargetMode="External"/><Relationship Id="rId563" Type="http://schemas.openxmlformats.org/officeDocument/2006/relationships/hyperlink" Target="mailto:alicejones@example.com" TargetMode="External"/><Relationship Id="rId770" Type="http://schemas.openxmlformats.org/officeDocument/2006/relationships/hyperlink" Target="mailto:janejones@example.com" TargetMode="External"/><Relationship Id="rId216" Type="http://schemas.openxmlformats.org/officeDocument/2006/relationships/hyperlink" Target="mailto:susantaylor@test.com" TargetMode="External"/><Relationship Id="rId423" Type="http://schemas.openxmlformats.org/officeDocument/2006/relationships/hyperlink" Target="mailto:alicesmith@example.com" TargetMode="External"/><Relationship Id="rId868" Type="http://schemas.openxmlformats.org/officeDocument/2006/relationships/hyperlink" Target="mailto:janejones@demo.net" TargetMode="External"/><Relationship Id="rId1053" Type="http://schemas.openxmlformats.org/officeDocument/2006/relationships/hyperlink" Target="mailto:patriciabrown@example.com" TargetMode="External"/><Relationship Id="rId630" Type="http://schemas.openxmlformats.org/officeDocument/2006/relationships/hyperlink" Target="mailto:saraanderson@sample.org" TargetMode="External"/><Relationship Id="rId728" Type="http://schemas.openxmlformats.org/officeDocument/2006/relationships/hyperlink" Target="mailto:robertanderson@test.com" TargetMode="External"/><Relationship Id="rId935" Type="http://schemas.openxmlformats.org/officeDocument/2006/relationships/hyperlink" Target="mailto:karentaylor@demo.net" TargetMode="External"/><Relationship Id="rId64" Type="http://schemas.openxmlformats.org/officeDocument/2006/relationships/hyperlink" Target="mailto:lindawilson@test.com" TargetMode="External"/><Relationship Id="rId367" Type="http://schemas.openxmlformats.org/officeDocument/2006/relationships/hyperlink" Target="mailto:johnsmith@sample.org" TargetMode="External"/><Relationship Id="rId574" Type="http://schemas.openxmlformats.org/officeDocument/2006/relationships/hyperlink" Target="mailto:lindataylor@test.com" TargetMode="External"/><Relationship Id="rId227" Type="http://schemas.openxmlformats.org/officeDocument/2006/relationships/hyperlink" Target="http://sample.org/" TargetMode="External"/><Relationship Id="rId781" Type="http://schemas.openxmlformats.org/officeDocument/2006/relationships/hyperlink" Target="mailto:jamessmith@example.com" TargetMode="External"/><Relationship Id="rId879" Type="http://schemas.openxmlformats.org/officeDocument/2006/relationships/hyperlink" Target="mailto:lindataylor@example.com" TargetMode="External"/><Relationship Id="rId434" Type="http://schemas.openxmlformats.org/officeDocument/2006/relationships/hyperlink" Target="mailto:lindadavis@sample.org" TargetMode="External"/><Relationship Id="rId641" Type="http://schemas.openxmlformats.org/officeDocument/2006/relationships/hyperlink" Target="mailto:robertwilliams@sample.org" TargetMode="External"/><Relationship Id="rId739" Type="http://schemas.openxmlformats.org/officeDocument/2006/relationships/hyperlink" Target="mailto:janemoore@test.com" TargetMode="External"/><Relationship Id="rId1064" Type="http://schemas.openxmlformats.org/officeDocument/2006/relationships/hyperlink" Target="mailto:janemiller@example.com" TargetMode="External"/><Relationship Id="rId280" Type="http://schemas.openxmlformats.org/officeDocument/2006/relationships/hyperlink" Target="mailto:bobwilliams@test.com" TargetMode="External"/><Relationship Id="rId501" Type="http://schemas.openxmlformats.org/officeDocument/2006/relationships/hyperlink" Target="mailto:patriciajones@example.com" TargetMode="External"/><Relationship Id="rId946" Type="http://schemas.openxmlformats.org/officeDocument/2006/relationships/hyperlink" Target="mailto:mikewilliams@sample.org" TargetMode="External"/><Relationship Id="rId75" Type="http://schemas.openxmlformats.org/officeDocument/2006/relationships/hyperlink" Target="mailto:mikethomas@test.com" TargetMode="External"/><Relationship Id="rId140" Type="http://schemas.openxmlformats.org/officeDocument/2006/relationships/hyperlink" Target="mailto:janedavis@example.com" TargetMode="External"/><Relationship Id="rId378" Type="http://schemas.openxmlformats.org/officeDocument/2006/relationships/hyperlink" Target="mailto:mariataylor@sample.org" TargetMode="External"/><Relationship Id="rId585" Type="http://schemas.openxmlformats.org/officeDocument/2006/relationships/hyperlink" Target="mailto:mariawilson@example.com" TargetMode="External"/><Relationship Id="rId792" Type="http://schemas.openxmlformats.org/officeDocument/2006/relationships/hyperlink" Target="mailto:susanjohnson@sample.org" TargetMode="External"/><Relationship Id="rId806" Type="http://schemas.openxmlformats.org/officeDocument/2006/relationships/hyperlink" Target="mailto:aliceanderson@example.com" TargetMode="External"/><Relationship Id="rId6" Type="http://schemas.openxmlformats.org/officeDocument/2006/relationships/hyperlink" Target="mailto:patriciamiller@demo.net" TargetMode="External"/><Relationship Id="rId238" Type="http://schemas.openxmlformats.org/officeDocument/2006/relationships/hyperlink" Target="http://mikemooredemo.net/" TargetMode="External"/><Relationship Id="rId445" Type="http://schemas.openxmlformats.org/officeDocument/2006/relationships/hyperlink" Target="mailto:davidjohnson@demo.net" TargetMode="External"/><Relationship Id="rId652" Type="http://schemas.openxmlformats.org/officeDocument/2006/relationships/hyperlink" Target="mailto:alicewilliams@test.com" TargetMode="External"/><Relationship Id="rId1075" Type="http://schemas.openxmlformats.org/officeDocument/2006/relationships/hyperlink" Target="mailto:patriciamoore@demo.net" TargetMode="External"/><Relationship Id="rId291" Type="http://schemas.openxmlformats.org/officeDocument/2006/relationships/hyperlink" Target="mailto:susantaylor@example.com" TargetMode="External"/><Relationship Id="rId305" Type="http://schemas.openxmlformats.org/officeDocument/2006/relationships/hyperlink" Target="mailto:robertbrown@demo.net" TargetMode="External"/><Relationship Id="rId512" Type="http://schemas.openxmlformats.org/officeDocument/2006/relationships/hyperlink" Target="mailto:lindabrown@example.com" TargetMode="External"/><Relationship Id="rId957" Type="http://schemas.openxmlformats.org/officeDocument/2006/relationships/hyperlink" Target="mailto:jamessmith@example.com" TargetMode="External"/><Relationship Id="rId86" Type="http://schemas.openxmlformats.org/officeDocument/2006/relationships/hyperlink" Target="mailto:karenwilson@demo.net" TargetMode="External"/><Relationship Id="rId151" Type="http://schemas.openxmlformats.org/officeDocument/2006/relationships/hyperlink" Target="mailto:aliceanderson@example.com" TargetMode="External"/><Relationship Id="rId389" Type="http://schemas.openxmlformats.org/officeDocument/2006/relationships/hyperlink" Target="mailto:patriciataylor@test.com" TargetMode="External"/><Relationship Id="rId596" Type="http://schemas.openxmlformats.org/officeDocument/2006/relationships/hyperlink" Target="mailto:davidmoore@test.com" TargetMode="External"/><Relationship Id="rId817" Type="http://schemas.openxmlformats.org/officeDocument/2006/relationships/hyperlink" Target="http://sample.org/" TargetMode="External"/><Relationship Id="rId1002" Type="http://schemas.openxmlformats.org/officeDocument/2006/relationships/hyperlink" Target="mailto:robertmiller@demo.net" TargetMode="External"/><Relationship Id="rId249" Type="http://schemas.openxmlformats.org/officeDocument/2006/relationships/hyperlink" Target="http://example.com/" TargetMode="External"/><Relationship Id="rId456" Type="http://schemas.openxmlformats.org/officeDocument/2006/relationships/hyperlink" Target="mailto:janemoore@demo.net" TargetMode="External"/><Relationship Id="rId663" Type="http://schemas.openxmlformats.org/officeDocument/2006/relationships/hyperlink" Target="mailto:patriciamiller@test.com" TargetMode="External"/><Relationship Id="rId870" Type="http://schemas.openxmlformats.org/officeDocument/2006/relationships/hyperlink" Target="mailto:alicetaylor@demo.net" TargetMode="External"/><Relationship Id="rId1086" Type="http://schemas.openxmlformats.org/officeDocument/2006/relationships/hyperlink" Target="mailto:mariaanderson@example.com" TargetMode="External"/><Relationship Id="rId13" Type="http://schemas.openxmlformats.org/officeDocument/2006/relationships/hyperlink" Target="mailto:davidwilson@example.com" TargetMode="External"/><Relationship Id="rId109" Type="http://schemas.openxmlformats.org/officeDocument/2006/relationships/hyperlink" Target="mailto:lindajohnson@demo.net" TargetMode="External"/><Relationship Id="rId316" Type="http://schemas.openxmlformats.org/officeDocument/2006/relationships/hyperlink" Target="mailto:karenmiller@test.com" TargetMode="External"/><Relationship Id="rId523" Type="http://schemas.openxmlformats.org/officeDocument/2006/relationships/hyperlink" Target="mailto:jameswilson@demo.net" TargetMode="External"/><Relationship Id="rId968" Type="http://schemas.openxmlformats.org/officeDocument/2006/relationships/hyperlink" Target="mailto:johnjohnson@example.com" TargetMode="External"/><Relationship Id="rId97" Type="http://schemas.openxmlformats.org/officeDocument/2006/relationships/hyperlink" Target="mailto:mariathomas@example.com" TargetMode="External"/><Relationship Id="rId730" Type="http://schemas.openxmlformats.org/officeDocument/2006/relationships/hyperlink" Target="mailto:lindawilson@demo.net" TargetMode="External"/><Relationship Id="rId828" Type="http://schemas.openxmlformats.org/officeDocument/2006/relationships/hyperlink" Target="mailto:patriciawilliams@test.com" TargetMode="External"/><Relationship Id="rId1013" Type="http://schemas.openxmlformats.org/officeDocument/2006/relationships/hyperlink" Target="mailto:saradavis@test.com" TargetMode="External"/><Relationship Id="rId162" Type="http://schemas.openxmlformats.org/officeDocument/2006/relationships/hyperlink" Target="mailto:davidtaylor@demo.net" TargetMode="External"/><Relationship Id="rId467" Type="http://schemas.openxmlformats.org/officeDocument/2006/relationships/hyperlink" Target="mailto:mikewilliams@demo.net" TargetMode="External"/><Relationship Id="rId674" Type="http://schemas.openxmlformats.org/officeDocument/2006/relationships/hyperlink" Target="mailto:lindadavis@test.com" TargetMode="External"/><Relationship Id="rId881" Type="http://schemas.openxmlformats.org/officeDocument/2006/relationships/hyperlink" Target="mailto:johnmoore@example.com" TargetMode="External"/><Relationship Id="rId979" Type="http://schemas.openxmlformats.org/officeDocument/2006/relationships/hyperlink" Target="mailto:mariamoore@demo.net" TargetMode="External"/><Relationship Id="rId24" Type="http://schemas.openxmlformats.org/officeDocument/2006/relationships/hyperlink" Target="mailto:davidwilson@example.com" TargetMode="External"/><Relationship Id="rId327" Type="http://schemas.openxmlformats.org/officeDocument/2006/relationships/hyperlink" Target="mailto:alicejones@test.com" TargetMode="External"/><Relationship Id="rId534" Type="http://schemas.openxmlformats.org/officeDocument/2006/relationships/hyperlink" Target="mailto:bobwilliams@demo.net" TargetMode="External"/><Relationship Id="rId741" Type="http://schemas.openxmlformats.org/officeDocument/2006/relationships/hyperlink" Target="mailto:karenjohnson@demo.net" TargetMode="External"/><Relationship Id="rId839" Type="http://schemas.openxmlformats.org/officeDocument/2006/relationships/hyperlink" Target="mailto:lindajohnson@sample.org" TargetMode="External"/><Relationship Id="rId173" Type="http://schemas.openxmlformats.org/officeDocument/2006/relationships/hyperlink" Target="mailto:saramoore@sample.org" TargetMode="External"/><Relationship Id="rId380" Type="http://schemas.openxmlformats.org/officeDocument/2006/relationships/hyperlink" Target="mailto:karenjohnson@test.com" TargetMode="External"/><Relationship Id="rId601" Type="http://schemas.openxmlformats.org/officeDocument/2006/relationships/hyperlink" Target="mailto:alicemoore@demo.net" TargetMode="External"/><Relationship Id="rId1024" Type="http://schemas.openxmlformats.org/officeDocument/2006/relationships/hyperlink" Target="http://demo.net/" TargetMode="External"/><Relationship Id="rId240" Type="http://schemas.openxmlformats.org/officeDocument/2006/relationships/hyperlink" Target="mailto:jamesdavis@example.com" TargetMode="External"/><Relationship Id="rId478" Type="http://schemas.openxmlformats.org/officeDocument/2006/relationships/hyperlink" Target="mailto:karenmiller@demo.net" TargetMode="External"/><Relationship Id="rId685" Type="http://schemas.openxmlformats.org/officeDocument/2006/relationships/hyperlink" Target="mailto:janesmith@test.com" TargetMode="External"/><Relationship Id="rId892" Type="http://schemas.openxmlformats.org/officeDocument/2006/relationships/hyperlink" Target="mailto:karensmith@sample.org" TargetMode="External"/><Relationship Id="rId906" Type="http://schemas.openxmlformats.org/officeDocument/2006/relationships/hyperlink" Target="mailto:mariasmith@example.com" TargetMode="External"/><Relationship Id="rId35" Type="http://schemas.openxmlformats.org/officeDocument/2006/relationships/hyperlink" Target="mailto:davidjones@demo.net" TargetMode="External"/><Relationship Id="rId100" Type="http://schemas.openxmlformats.org/officeDocument/2006/relationships/hyperlink" Target="mailto:mariajones@example.com" TargetMode="External"/><Relationship Id="rId338" Type="http://schemas.openxmlformats.org/officeDocument/2006/relationships/hyperlink" Target="mailto:janejohnson@sample.org" TargetMode="External"/><Relationship Id="rId545" Type="http://schemas.openxmlformats.org/officeDocument/2006/relationships/hyperlink" Target="mailto:patriciasmith@sample.org" TargetMode="External"/><Relationship Id="rId752" Type="http://schemas.openxmlformats.org/officeDocument/2006/relationships/hyperlink" Target="mailto:bobwilliams@test.com" TargetMode="External"/><Relationship Id="rId184" Type="http://schemas.openxmlformats.org/officeDocument/2006/relationships/hyperlink" Target="mailto:davidjohnson@test.com" TargetMode="External"/><Relationship Id="rId391" Type="http://schemas.openxmlformats.org/officeDocument/2006/relationships/hyperlink" Target="mailto:johnjones@sample.org" TargetMode="External"/><Relationship Id="rId405" Type="http://schemas.openxmlformats.org/officeDocument/2006/relationships/hyperlink" Target="mailto:susananderson@example.com" TargetMode="External"/><Relationship Id="rId612" Type="http://schemas.openxmlformats.org/officeDocument/2006/relationships/hyperlink" Target="http://demo.net/" TargetMode="External"/><Relationship Id="rId1035" Type="http://schemas.openxmlformats.org/officeDocument/2006/relationships/hyperlink" Target="http://demo.net/" TargetMode="External"/><Relationship Id="rId251" Type="http://schemas.openxmlformats.org/officeDocument/2006/relationships/hyperlink" Target="mailto:susantaylor@sample.org" TargetMode="External"/><Relationship Id="rId489" Type="http://schemas.openxmlformats.org/officeDocument/2006/relationships/hyperlink" Target="mailto:bobtaylor@test.com" TargetMode="External"/><Relationship Id="rId696" Type="http://schemas.openxmlformats.org/officeDocument/2006/relationships/hyperlink" Target="mailto:jamesanderson@sample.org" TargetMode="External"/><Relationship Id="rId917" Type="http://schemas.openxmlformats.org/officeDocument/2006/relationships/hyperlink" Target="mailto:janemoore@sample.org" TargetMode="External"/><Relationship Id="rId46" Type="http://schemas.openxmlformats.org/officeDocument/2006/relationships/hyperlink" Target="http://test.com/" TargetMode="External"/><Relationship Id="rId349" Type="http://schemas.openxmlformats.org/officeDocument/2006/relationships/hyperlink" Target="mailto:lindataylor@demo.net" TargetMode="External"/><Relationship Id="rId556" Type="http://schemas.openxmlformats.org/officeDocument/2006/relationships/hyperlink" Target="mailto:robertmoore@test.com" TargetMode="External"/><Relationship Id="rId763" Type="http://schemas.openxmlformats.org/officeDocument/2006/relationships/hyperlink" Target="mailto:karentaylor@sample.org" TargetMode="External"/><Relationship Id="rId111" Type="http://schemas.openxmlformats.org/officeDocument/2006/relationships/hyperlink" Target="mailto:patriciajones@test.com" TargetMode="External"/><Relationship Id="rId195" Type="http://schemas.openxmlformats.org/officeDocument/2006/relationships/hyperlink" Target="mailto:karenjones@demo.net" TargetMode="External"/><Relationship Id="rId209" Type="http://schemas.openxmlformats.org/officeDocument/2006/relationships/hyperlink" Target="mailto:susanbrown@demo.net" TargetMode="External"/><Relationship Id="rId416" Type="http://schemas.openxmlformats.org/officeDocument/2006/relationships/hyperlink" Target="mailto:mikebrown@test.com" TargetMode="External"/><Relationship Id="rId970" Type="http://schemas.openxmlformats.org/officeDocument/2006/relationships/hyperlink" Target="mailto:sarathomas@demo.net" TargetMode="External"/><Relationship Id="rId1046" Type="http://schemas.openxmlformats.org/officeDocument/2006/relationships/hyperlink" Target="mailto:karenwilson@test.com" TargetMode="External"/><Relationship Id="rId623" Type="http://schemas.openxmlformats.org/officeDocument/2006/relationships/hyperlink" Target="mailto:patriciajohnson@sample.org" TargetMode="External"/><Relationship Id="rId830" Type="http://schemas.openxmlformats.org/officeDocument/2006/relationships/hyperlink" Target="mailto:mikeanderson@sample.org" TargetMode="External"/><Relationship Id="rId928" Type="http://schemas.openxmlformats.org/officeDocument/2006/relationships/hyperlink" Target="mailto:miketaylor@example.com" TargetMode="External"/><Relationship Id="rId57" Type="http://schemas.openxmlformats.org/officeDocument/2006/relationships/hyperlink" Target="mailto:aliceanderson@sample.org" TargetMode="External"/><Relationship Id="rId262" Type="http://schemas.openxmlformats.org/officeDocument/2006/relationships/hyperlink" Target="mailto:johnwilson@sample.org" TargetMode="External"/><Relationship Id="rId567" Type="http://schemas.openxmlformats.org/officeDocument/2006/relationships/hyperlink" Target="mailto:davidmiller@sample.org" TargetMode="External"/><Relationship Id="rId122" Type="http://schemas.openxmlformats.org/officeDocument/2006/relationships/hyperlink" Target="mailto:susanthomas@demo.net" TargetMode="External"/><Relationship Id="rId774" Type="http://schemas.openxmlformats.org/officeDocument/2006/relationships/hyperlink" Target="mailto:janeanderson@example.com" TargetMode="External"/><Relationship Id="rId981" Type="http://schemas.openxmlformats.org/officeDocument/2006/relationships/hyperlink" Target="mailto:johnwilliams@demo.net" TargetMode="External"/><Relationship Id="rId1057" Type="http://schemas.openxmlformats.org/officeDocument/2006/relationships/hyperlink" Target="mailto:mariawilson@test.com" TargetMode="External"/><Relationship Id="rId427" Type="http://schemas.openxmlformats.org/officeDocument/2006/relationships/hyperlink" Target="http://jamesandersonsample.org/" TargetMode="External"/><Relationship Id="rId634" Type="http://schemas.openxmlformats.org/officeDocument/2006/relationships/hyperlink" Target="mailto:bobsmith@sample.org" TargetMode="External"/><Relationship Id="rId841" Type="http://schemas.openxmlformats.org/officeDocument/2006/relationships/hyperlink" Target="mailto:patriciathomas@test.com" TargetMode="External"/><Relationship Id="rId273" Type="http://schemas.openxmlformats.org/officeDocument/2006/relationships/hyperlink" Target="mailto:mikethomas@test.com" TargetMode="External"/><Relationship Id="rId480" Type="http://schemas.openxmlformats.org/officeDocument/2006/relationships/hyperlink" Target="mailto:mikebrown@demo.net" TargetMode="External"/><Relationship Id="rId701" Type="http://schemas.openxmlformats.org/officeDocument/2006/relationships/hyperlink" Target="mailto:lindataylor@sample.org" TargetMode="External"/><Relationship Id="rId939" Type="http://schemas.openxmlformats.org/officeDocument/2006/relationships/hyperlink" Target="mailto:susanbrown@demo.net" TargetMode="External"/><Relationship Id="rId68" Type="http://schemas.openxmlformats.org/officeDocument/2006/relationships/hyperlink" Target="http://demo.net/" TargetMode="External"/><Relationship Id="rId133" Type="http://schemas.openxmlformats.org/officeDocument/2006/relationships/hyperlink" Target="mailto:bobthomas@example.com" TargetMode="External"/><Relationship Id="rId340" Type="http://schemas.openxmlformats.org/officeDocument/2006/relationships/hyperlink" Target="mailto:alicebrown@sample.org" TargetMode="External"/><Relationship Id="rId578" Type="http://schemas.openxmlformats.org/officeDocument/2006/relationships/hyperlink" Target="mailto:saraanderson@sample.org" TargetMode="External"/><Relationship Id="rId785" Type="http://schemas.openxmlformats.org/officeDocument/2006/relationships/hyperlink" Target="http://sample.org/" TargetMode="External"/><Relationship Id="rId992" Type="http://schemas.openxmlformats.org/officeDocument/2006/relationships/hyperlink" Target="mailto:karenbrown@sample.org" TargetMode="External"/><Relationship Id="rId200" Type="http://schemas.openxmlformats.org/officeDocument/2006/relationships/hyperlink" Target="mailto:lindawilson@example.com" TargetMode="External"/><Relationship Id="rId438" Type="http://schemas.openxmlformats.org/officeDocument/2006/relationships/hyperlink" Target="mailto:johndavis@demo.net" TargetMode="External"/><Relationship Id="rId645" Type="http://schemas.openxmlformats.org/officeDocument/2006/relationships/hyperlink" Target="mailto:janejohnson@sample.org" TargetMode="External"/><Relationship Id="rId852" Type="http://schemas.openxmlformats.org/officeDocument/2006/relationships/hyperlink" Target="mailto:janewilson@example.com" TargetMode="External"/><Relationship Id="rId1068" Type="http://schemas.openxmlformats.org/officeDocument/2006/relationships/hyperlink" Target="mailto:karenwilson@test.com" TargetMode="External"/><Relationship Id="rId284" Type="http://schemas.openxmlformats.org/officeDocument/2006/relationships/hyperlink" Target="mailto:karenwilliams@test.com" TargetMode="External"/><Relationship Id="rId491" Type="http://schemas.openxmlformats.org/officeDocument/2006/relationships/hyperlink" Target="mailto:mikemoore@sample.org" TargetMode="External"/><Relationship Id="rId505" Type="http://schemas.openxmlformats.org/officeDocument/2006/relationships/hyperlink" Target="mailto:lindabrown@example.com" TargetMode="External"/><Relationship Id="rId712" Type="http://schemas.openxmlformats.org/officeDocument/2006/relationships/hyperlink" Target="mailto:susansmith@test.com" TargetMode="External"/><Relationship Id="rId79" Type="http://schemas.openxmlformats.org/officeDocument/2006/relationships/hyperlink" Target="mailto:robertbrown@example.com" TargetMode="External"/><Relationship Id="rId144" Type="http://schemas.openxmlformats.org/officeDocument/2006/relationships/hyperlink" Target="http://test.com/" TargetMode="External"/><Relationship Id="rId589" Type="http://schemas.openxmlformats.org/officeDocument/2006/relationships/hyperlink" Target="http://test.com/" TargetMode="External"/><Relationship Id="rId796" Type="http://schemas.openxmlformats.org/officeDocument/2006/relationships/hyperlink" Target="mailto:sarawilliams@example.com" TargetMode="External"/><Relationship Id="rId351" Type="http://schemas.openxmlformats.org/officeDocument/2006/relationships/hyperlink" Target="mailto:jameswilliams@sample.org" TargetMode="External"/><Relationship Id="rId449" Type="http://schemas.openxmlformats.org/officeDocument/2006/relationships/hyperlink" Target="mailto:karenjones@test.com" TargetMode="External"/><Relationship Id="rId656" Type="http://schemas.openxmlformats.org/officeDocument/2006/relationships/hyperlink" Target="mailto:johnjones@test.com" TargetMode="External"/><Relationship Id="rId863" Type="http://schemas.openxmlformats.org/officeDocument/2006/relationships/hyperlink" Target="mailto:mikesmith@demo.net" TargetMode="External"/><Relationship Id="rId1079" Type="http://schemas.openxmlformats.org/officeDocument/2006/relationships/hyperlink" Target="mailto:janethomas@test.com" TargetMode="External"/><Relationship Id="rId211" Type="http://schemas.openxmlformats.org/officeDocument/2006/relationships/hyperlink" Target="mailto:davidsmith@demo.net" TargetMode="External"/><Relationship Id="rId295" Type="http://schemas.openxmlformats.org/officeDocument/2006/relationships/hyperlink" Target="mailto:sarawilliams@test.com" TargetMode="External"/><Relationship Id="rId309" Type="http://schemas.openxmlformats.org/officeDocument/2006/relationships/hyperlink" Target="mailto:mariataylor@test.com" TargetMode="External"/><Relationship Id="rId516" Type="http://schemas.openxmlformats.org/officeDocument/2006/relationships/hyperlink" Target="mailto:bobthomas@sample.org" TargetMode="External"/><Relationship Id="rId723" Type="http://schemas.openxmlformats.org/officeDocument/2006/relationships/hyperlink" Target="mailto:lindathomas@test.com" TargetMode="External"/><Relationship Id="rId930" Type="http://schemas.openxmlformats.org/officeDocument/2006/relationships/hyperlink" Target="http://lindawilsonsample.org/" TargetMode="External"/><Relationship Id="rId1006" Type="http://schemas.openxmlformats.org/officeDocument/2006/relationships/hyperlink" Target="mailto:bobdavis@example.com" TargetMode="External"/><Relationship Id="rId155" Type="http://schemas.openxmlformats.org/officeDocument/2006/relationships/hyperlink" Target="mailto:patriciawilliams@test.com" TargetMode="External"/><Relationship Id="rId362" Type="http://schemas.openxmlformats.org/officeDocument/2006/relationships/hyperlink" Target="mailto:mikejones@sample.org" TargetMode="External"/><Relationship Id="rId222" Type="http://schemas.openxmlformats.org/officeDocument/2006/relationships/hyperlink" Target="mailto:karenwilson@example.com" TargetMode="External"/><Relationship Id="rId667" Type="http://schemas.openxmlformats.org/officeDocument/2006/relationships/hyperlink" Target="mailto:lindamoore@demo.net" TargetMode="External"/><Relationship Id="rId874" Type="http://schemas.openxmlformats.org/officeDocument/2006/relationships/hyperlink" Target="mailto:susanjohnson@example.com" TargetMode="External"/><Relationship Id="rId17" Type="http://schemas.openxmlformats.org/officeDocument/2006/relationships/hyperlink" Target="mailto:johnbrown@sample.org" TargetMode="External"/><Relationship Id="rId527" Type="http://schemas.openxmlformats.org/officeDocument/2006/relationships/hyperlink" Target="mailto:lindasmith@demo.net" TargetMode="External"/><Relationship Id="rId734" Type="http://schemas.openxmlformats.org/officeDocument/2006/relationships/hyperlink" Target="mailto:lindathomas@example.com" TargetMode="External"/><Relationship Id="rId941" Type="http://schemas.openxmlformats.org/officeDocument/2006/relationships/hyperlink" Target="http://sample.org/" TargetMode="External"/><Relationship Id="rId70" Type="http://schemas.openxmlformats.org/officeDocument/2006/relationships/hyperlink" Target="mailto:patriciamoore@test.com" TargetMode="External"/><Relationship Id="rId166" Type="http://schemas.openxmlformats.org/officeDocument/2006/relationships/hyperlink" Target="mailto:patriciawilson@test.com" TargetMode="External"/><Relationship Id="rId373" Type="http://schemas.openxmlformats.org/officeDocument/2006/relationships/hyperlink" Target="mailto:mikejones@demo.net" TargetMode="External"/><Relationship Id="rId580" Type="http://schemas.openxmlformats.org/officeDocument/2006/relationships/hyperlink" Target="mailto:johnmoore@sample.org" TargetMode="External"/><Relationship Id="rId801" Type="http://schemas.openxmlformats.org/officeDocument/2006/relationships/hyperlink" Target="mailto:janejones@example.com" TargetMode="External"/><Relationship Id="rId1017" Type="http://schemas.openxmlformats.org/officeDocument/2006/relationships/hyperlink" Target="mailto:patriciajohnson@test.com" TargetMode="External"/><Relationship Id="rId1" Type="http://schemas.openxmlformats.org/officeDocument/2006/relationships/hyperlink" Target="mailto:patriciabrown@test.com" TargetMode="External"/><Relationship Id="rId233" Type="http://schemas.openxmlformats.org/officeDocument/2006/relationships/hyperlink" Target="mailto:susanwilson@example.com" TargetMode="External"/><Relationship Id="rId440" Type="http://schemas.openxmlformats.org/officeDocument/2006/relationships/hyperlink" Target="mailto:davidbrown@test.com" TargetMode="External"/><Relationship Id="rId678" Type="http://schemas.openxmlformats.org/officeDocument/2006/relationships/hyperlink" Target="mailto:karenmiller@test.com" TargetMode="External"/><Relationship Id="rId885" Type="http://schemas.openxmlformats.org/officeDocument/2006/relationships/hyperlink" Target="mailto:mikedavis@demo.net" TargetMode="External"/><Relationship Id="rId1070" Type="http://schemas.openxmlformats.org/officeDocument/2006/relationships/hyperlink" Target="mailto:jamesmoore@example.com" TargetMode="External"/><Relationship Id="rId28" Type="http://schemas.openxmlformats.org/officeDocument/2006/relationships/hyperlink" Target="mailto:janetaylor@example.com" TargetMode="External"/><Relationship Id="rId300" Type="http://schemas.openxmlformats.org/officeDocument/2006/relationships/hyperlink" Target="mailto:mikethomas@sample.org" TargetMode="External"/><Relationship Id="rId538" Type="http://schemas.openxmlformats.org/officeDocument/2006/relationships/hyperlink" Target="http://test.com/" TargetMode="External"/><Relationship Id="rId745" Type="http://schemas.openxmlformats.org/officeDocument/2006/relationships/hyperlink" Target="http://johnthomasexample.com/" TargetMode="External"/><Relationship Id="rId952" Type="http://schemas.openxmlformats.org/officeDocument/2006/relationships/hyperlink" Target="mailto:lindawilliams@test.com" TargetMode="External"/><Relationship Id="rId81" Type="http://schemas.openxmlformats.org/officeDocument/2006/relationships/hyperlink" Target="mailto:mariaanderson@test.com" TargetMode="External"/><Relationship Id="rId177" Type="http://schemas.openxmlformats.org/officeDocument/2006/relationships/hyperlink" Target="mailto:mariaanderson@test.com" TargetMode="External"/><Relationship Id="rId384" Type="http://schemas.openxmlformats.org/officeDocument/2006/relationships/hyperlink" Target="mailto:janejohnson@sample.org" TargetMode="External"/><Relationship Id="rId591" Type="http://schemas.openxmlformats.org/officeDocument/2006/relationships/hyperlink" Target="mailto:miketaylor@demo.net" TargetMode="External"/><Relationship Id="rId605" Type="http://schemas.openxmlformats.org/officeDocument/2006/relationships/hyperlink" Target="http://alicethomastest.com/" TargetMode="External"/><Relationship Id="rId812" Type="http://schemas.openxmlformats.org/officeDocument/2006/relationships/hyperlink" Target="mailto:alicejones@demo.net" TargetMode="External"/><Relationship Id="rId1028" Type="http://schemas.openxmlformats.org/officeDocument/2006/relationships/hyperlink" Target="mailto:sarajohnson@sample.org" TargetMode="External"/><Relationship Id="rId244" Type="http://schemas.openxmlformats.org/officeDocument/2006/relationships/hyperlink" Target="mailto:saraanderson@demo.net" TargetMode="External"/><Relationship Id="rId689" Type="http://schemas.openxmlformats.org/officeDocument/2006/relationships/hyperlink" Target="mailto:mariawilliams@demo.net" TargetMode="External"/><Relationship Id="rId896" Type="http://schemas.openxmlformats.org/officeDocument/2006/relationships/hyperlink" Target="mailto:susanwilson@example.com" TargetMode="External"/><Relationship Id="rId1081" Type="http://schemas.openxmlformats.org/officeDocument/2006/relationships/hyperlink" Target="mailto:robertsmith@sample.org" TargetMode="External"/><Relationship Id="rId39" Type="http://schemas.openxmlformats.org/officeDocument/2006/relationships/hyperlink" Target="mailto:sarawilliams@demo.net" TargetMode="External"/><Relationship Id="rId451" Type="http://schemas.openxmlformats.org/officeDocument/2006/relationships/hyperlink" Target="mailto:mariamiller@test.com" TargetMode="External"/><Relationship Id="rId549" Type="http://schemas.openxmlformats.org/officeDocument/2006/relationships/hyperlink" Target="mailto:janesmith@test.com" TargetMode="External"/><Relationship Id="rId756" Type="http://schemas.openxmlformats.org/officeDocument/2006/relationships/hyperlink" Target="mailto:susanjones@test.com" TargetMode="External"/><Relationship Id="rId104" Type="http://schemas.openxmlformats.org/officeDocument/2006/relationships/hyperlink" Target="mailto:saramoore@sample.org" TargetMode="External"/><Relationship Id="rId188" Type="http://schemas.openxmlformats.org/officeDocument/2006/relationships/hyperlink" Target="mailto:alicebrown@sample.org" TargetMode="External"/><Relationship Id="rId311" Type="http://schemas.openxmlformats.org/officeDocument/2006/relationships/hyperlink" Target="mailto:davidmoore@test.com" TargetMode="External"/><Relationship Id="rId395" Type="http://schemas.openxmlformats.org/officeDocument/2006/relationships/hyperlink" Target="http://demo.net/" TargetMode="External"/><Relationship Id="rId409" Type="http://schemas.openxmlformats.org/officeDocument/2006/relationships/hyperlink" Target="mailto:johnmiller@demo.net" TargetMode="External"/><Relationship Id="rId963" Type="http://schemas.openxmlformats.org/officeDocument/2006/relationships/hyperlink" Target="http://sarataylortest.com/" TargetMode="External"/><Relationship Id="rId1039" Type="http://schemas.openxmlformats.org/officeDocument/2006/relationships/hyperlink" Target="mailto:alicejohnson@demo.net" TargetMode="External"/><Relationship Id="rId92" Type="http://schemas.openxmlformats.org/officeDocument/2006/relationships/hyperlink" Target="mailto:bobmiller@sample.org" TargetMode="External"/><Relationship Id="rId616" Type="http://schemas.openxmlformats.org/officeDocument/2006/relationships/hyperlink" Target="mailto:johnjohnson@demo.net" TargetMode="External"/><Relationship Id="rId823" Type="http://schemas.openxmlformats.org/officeDocument/2006/relationships/hyperlink" Target="mailto:alicemiller@demo.net" TargetMode="External"/><Relationship Id="rId255" Type="http://schemas.openxmlformats.org/officeDocument/2006/relationships/hyperlink" Target="mailto:robertmoore@test.com" TargetMode="External"/><Relationship Id="rId462" Type="http://schemas.openxmlformats.org/officeDocument/2006/relationships/hyperlink" Target="mailto:lindasmith@example.com" TargetMode="External"/><Relationship Id="rId115" Type="http://schemas.openxmlformats.org/officeDocument/2006/relationships/hyperlink" Target="mailto:mikedavis@sample.org" TargetMode="External"/><Relationship Id="rId322" Type="http://schemas.openxmlformats.org/officeDocument/2006/relationships/hyperlink" Target="mailto:bobthomas@test.com" TargetMode="External"/><Relationship Id="rId767" Type="http://schemas.openxmlformats.org/officeDocument/2006/relationships/hyperlink" Target="mailto:davidanderson@example.com" TargetMode="External"/><Relationship Id="rId974" Type="http://schemas.openxmlformats.org/officeDocument/2006/relationships/hyperlink" Target="mailto:robertbrown@example.com" TargetMode="External"/><Relationship Id="rId199" Type="http://schemas.openxmlformats.org/officeDocument/2006/relationships/hyperlink" Target="mailto:bobdavis@sample.org" TargetMode="External"/><Relationship Id="rId627" Type="http://schemas.openxmlformats.org/officeDocument/2006/relationships/hyperlink" Target="mailto:sarasmith@demo.net" TargetMode="External"/><Relationship Id="rId834" Type="http://schemas.openxmlformats.org/officeDocument/2006/relationships/hyperlink" Target="mailto:mariataylor@sample.org" TargetMode="External"/><Relationship Id="rId266" Type="http://schemas.openxmlformats.org/officeDocument/2006/relationships/hyperlink" Target="mailto:patriciajones@example.com" TargetMode="External"/><Relationship Id="rId473" Type="http://schemas.openxmlformats.org/officeDocument/2006/relationships/hyperlink" Target="mailto:johnmiller@sample.org" TargetMode="External"/><Relationship Id="rId680" Type="http://schemas.openxmlformats.org/officeDocument/2006/relationships/hyperlink" Target="mailto:jamesmoore@example.com" TargetMode="External"/><Relationship Id="rId901" Type="http://schemas.openxmlformats.org/officeDocument/2006/relationships/hyperlink" Target="mailto:susanmoore@demo.net" TargetMode="External"/><Relationship Id="rId30" Type="http://schemas.openxmlformats.org/officeDocument/2006/relationships/hyperlink" Target="mailto:janewilliams@sample.org" TargetMode="External"/><Relationship Id="rId126" Type="http://schemas.openxmlformats.org/officeDocument/2006/relationships/hyperlink" Target="mailto:davidsmith@example.com" TargetMode="External"/><Relationship Id="rId333" Type="http://schemas.openxmlformats.org/officeDocument/2006/relationships/hyperlink" Target="http://test.com/" TargetMode="External"/><Relationship Id="rId540" Type="http://schemas.openxmlformats.org/officeDocument/2006/relationships/hyperlink" Target="mailto:davidanderson@test.com" TargetMode="External"/><Relationship Id="rId778" Type="http://schemas.openxmlformats.org/officeDocument/2006/relationships/hyperlink" Target="mailto:alicewilson@sample.org" TargetMode="External"/><Relationship Id="rId985" Type="http://schemas.openxmlformats.org/officeDocument/2006/relationships/hyperlink" Target="mailto:susanthomas@example.com" TargetMode="External"/><Relationship Id="rId638" Type="http://schemas.openxmlformats.org/officeDocument/2006/relationships/hyperlink" Target="mailto:johnjohnson@test.com" TargetMode="External"/><Relationship Id="rId845" Type="http://schemas.openxmlformats.org/officeDocument/2006/relationships/hyperlink" Target="http://sample.org/" TargetMode="External"/><Relationship Id="rId1030" Type="http://schemas.openxmlformats.org/officeDocument/2006/relationships/hyperlink" Target="mailto:patriciamiller@demo.net" TargetMode="External"/><Relationship Id="rId277" Type="http://schemas.openxmlformats.org/officeDocument/2006/relationships/hyperlink" Target="mailto:bobanderson@sample.org" TargetMode="External"/><Relationship Id="rId400" Type="http://schemas.openxmlformats.org/officeDocument/2006/relationships/hyperlink" Target="mailto:alicewilliams@demo.net" TargetMode="External"/><Relationship Id="rId484" Type="http://schemas.openxmlformats.org/officeDocument/2006/relationships/hyperlink" Target="mailto:alicemiller@sample.org" TargetMode="External"/><Relationship Id="rId705" Type="http://schemas.openxmlformats.org/officeDocument/2006/relationships/hyperlink" Target="mailto:mikedavis@demo.net" TargetMode="External"/><Relationship Id="rId137" Type="http://schemas.openxmlformats.org/officeDocument/2006/relationships/hyperlink" Target="mailto:mikejohnson@example.com" TargetMode="External"/><Relationship Id="rId344" Type="http://schemas.openxmlformats.org/officeDocument/2006/relationships/hyperlink" Target="mailto:patriciasmith@test.com" TargetMode="External"/><Relationship Id="rId691" Type="http://schemas.openxmlformats.org/officeDocument/2006/relationships/hyperlink" Target="mailto:robertanderson@example.com" TargetMode="External"/><Relationship Id="rId789" Type="http://schemas.openxmlformats.org/officeDocument/2006/relationships/hyperlink" Target="mailto:jamesdavis@test.com" TargetMode="External"/><Relationship Id="rId912" Type="http://schemas.openxmlformats.org/officeDocument/2006/relationships/hyperlink" Target="mailto:jameswilliams@example.com" TargetMode="External"/><Relationship Id="rId996" Type="http://schemas.openxmlformats.org/officeDocument/2006/relationships/hyperlink" Target="mailto:jamesjones@demo.net" TargetMode="External"/><Relationship Id="rId41" Type="http://schemas.openxmlformats.org/officeDocument/2006/relationships/hyperlink" Target="http://janebrownsample.org/" TargetMode="External"/><Relationship Id="rId551" Type="http://schemas.openxmlformats.org/officeDocument/2006/relationships/hyperlink" Target="mailto:mariaanderson@example.com" TargetMode="External"/><Relationship Id="rId649" Type="http://schemas.openxmlformats.org/officeDocument/2006/relationships/hyperlink" Target="mailto:robertbrown@sample.org" TargetMode="External"/><Relationship Id="rId856" Type="http://schemas.openxmlformats.org/officeDocument/2006/relationships/hyperlink" Target="mailto:sarataylor@example.com" TargetMode="External"/><Relationship Id="rId190" Type="http://schemas.openxmlformats.org/officeDocument/2006/relationships/hyperlink" Target="mailto:lindajohnson@test.com" TargetMode="External"/><Relationship Id="rId204" Type="http://schemas.openxmlformats.org/officeDocument/2006/relationships/hyperlink" Target="mailto:karenwilson@demo.net" TargetMode="External"/><Relationship Id="rId288" Type="http://schemas.openxmlformats.org/officeDocument/2006/relationships/hyperlink" Target="mailto:mariajohnson@demo.net" TargetMode="External"/><Relationship Id="rId411" Type="http://schemas.openxmlformats.org/officeDocument/2006/relationships/hyperlink" Target="mailto:patriciamiller@demo.net" TargetMode="External"/><Relationship Id="rId509" Type="http://schemas.openxmlformats.org/officeDocument/2006/relationships/hyperlink" Target="mailto:mariaanderson@test.com" TargetMode="External"/><Relationship Id="rId1041" Type="http://schemas.openxmlformats.org/officeDocument/2006/relationships/hyperlink" Target="mailto:johnjones@sample.org" TargetMode="External"/><Relationship Id="rId495" Type="http://schemas.openxmlformats.org/officeDocument/2006/relationships/hyperlink" Target="mailto:susansmith@test.com" TargetMode="External"/><Relationship Id="rId716" Type="http://schemas.openxmlformats.org/officeDocument/2006/relationships/hyperlink" Target="mailto:janewilson@test.com" TargetMode="External"/><Relationship Id="rId923" Type="http://schemas.openxmlformats.org/officeDocument/2006/relationships/hyperlink" Target="mailto:mikedavis@demo.net" TargetMode="External"/><Relationship Id="rId52" Type="http://schemas.openxmlformats.org/officeDocument/2006/relationships/hyperlink" Target="http://karenjonessample.org/" TargetMode="External"/><Relationship Id="rId148" Type="http://schemas.openxmlformats.org/officeDocument/2006/relationships/hyperlink" Target="mailto:lindathomas@demo.net" TargetMode="External"/><Relationship Id="rId355" Type="http://schemas.openxmlformats.org/officeDocument/2006/relationships/hyperlink" Target="mailto:lindawilliams@example.com" TargetMode="External"/><Relationship Id="rId562" Type="http://schemas.openxmlformats.org/officeDocument/2006/relationships/hyperlink" Target="mailto:karenmiller@demo.net" TargetMode="External"/><Relationship Id="rId215" Type="http://schemas.openxmlformats.org/officeDocument/2006/relationships/hyperlink" Target="mailto:mariasmith@example.com" TargetMode="External"/><Relationship Id="rId422" Type="http://schemas.openxmlformats.org/officeDocument/2006/relationships/hyperlink" Target="mailto:jamestaylor@demo.net" TargetMode="External"/><Relationship Id="rId867" Type="http://schemas.openxmlformats.org/officeDocument/2006/relationships/hyperlink" Target="mailto:johnmoore@test.com" TargetMode="External"/><Relationship Id="rId1052" Type="http://schemas.openxmlformats.org/officeDocument/2006/relationships/hyperlink" Target="mailto:jamesmiller@sample.org" TargetMode="External"/><Relationship Id="rId299" Type="http://schemas.openxmlformats.org/officeDocument/2006/relationships/hyperlink" Target="mailto:lindasmith@demo.net" TargetMode="External"/><Relationship Id="rId727" Type="http://schemas.openxmlformats.org/officeDocument/2006/relationships/hyperlink" Target="mailto:susanthomas@example.com" TargetMode="External"/><Relationship Id="rId934" Type="http://schemas.openxmlformats.org/officeDocument/2006/relationships/hyperlink" Target="mailto:sarajohnson@sample.org" TargetMode="External"/><Relationship Id="rId63" Type="http://schemas.openxmlformats.org/officeDocument/2006/relationships/hyperlink" Target="mailto:johnjones@test.com" TargetMode="External"/><Relationship Id="rId159" Type="http://schemas.openxmlformats.org/officeDocument/2006/relationships/hyperlink" Target="mailto:aliceanderson@test.com" TargetMode="External"/><Relationship Id="rId366" Type="http://schemas.openxmlformats.org/officeDocument/2006/relationships/hyperlink" Target="mailto:patriciajones@sample.org" TargetMode="External"/><Relationship Id="rId573" Type="http://schemas.openxmlformats.org/officeDocument/2006/relationships/hyperlink" Target="mailto:mariasmith@sample.org" TargetMode="External"/><Relationship Id="rId780" Type="http://schemas.openxmlformats.org/officeDocument/2006/relationships/hyperlink" Target="mailto:patriciawilliams@sample.org" TargetMode="External"/><Relationship Id="rId226" Type="http://schemas.openxmlformats.org/officeDocument/2006/relationships/hyperlink" Target="mailto:johnmoore@sample.org" TargetMode="External"/><Relationship Id="rId433" Type="http://schemas.openxmlformats.org/officeDocument/2006/relationships/hyperlink" Target="mailto:johnwilson@sample.org" TargetMode="External"/><Relationship Id="rId878" Type="http://schemas.openxmlformats.org/officeDocument/2006/relationships/hyperlink" Target="mailto:davidmiller@test.com" TargetMode="External"/><Relationship Id="rId1063" Type="http://schemas.openxmlformats.org/officeDocument/2006/relationships/hyperlink" Target="mailto:johnsmith@demo.net" TargetMode="External"/><Relationship Id="rId640" Type="http://schemas.openxmlformats.org/officeDocument/2006/relationships/hyperlink" Target="mailto:jamesjones@sample.org" TargetMode="External"/><Relationship Id="rId738" Type="http://schemas.openxmlformats.org/officeDocument/2006/relationships/hyperlink" Target="mailto:johnbrown@demo.net" TargetMode="External"/><Relationship Id="rId945" Type="http://schemas.openxmlformats.org/officeDocument/2006/relationships/hyperlink" Target="mailto:jamesmiller@sample.org" TargetMode="External"/><Relationship Id="rId74" Type="http://schemas.openxmlformats.org/officeDocument/2006/relationships/hyperlink" Target="mailto:lindajones@test.com" TargetMode="External"/><Relationship Id="rId377" Type="http://schemas.openxmlformats.org/officeDocument/2006/relationships/hyperlink" Target="mailto:bobanderson@test.com" TargetMode="External"/><Relationship Id="rId500" Type="http://schemas.openxmlformats.org/officeDocument/2006/relationships/hyperlink" Target="mailto:mikesmith@demo.net" TargetMode="External"/><Relationship Id="rId584" Type="http://schemas.openxmlformats.org/officeDocument/2006/relationships/hyperlink" Target="mailto:bobmiller@test.com" TargetMode="External"/><Relationship Id="rId805" Type="http://schemas.openxmlformats.org/officeDocument/2006/relationships/hyperlink" Target="mailto:roberttaylor@sample.org" TargetMode="External"/><Relationship Id="rId5" Type="http://schemas.openxmlformats.org/officeDocument/2006/relationships/hyperlink" Target="http://example.com/" TargetMode="External"/><Relationship Id="rId237" Type="http://schemas.openxmlformats.org/officeDocument/2006/relationships/hyperlink" Target="mailto:susanmiller@demo.net" TargetMode="External"/><Relationship Id="rId791" Type="http://schemas.openxmlformats.org/officeDocument/2006/relationships/hyperlink" Target="mailto:mariaanderson@test.com" TargetMode="External"/><Relationship Id="rId889" Type="http://schemas.openxmlformats.org/officeDocument/2006/relationships/hyperlink" Target="mailto:patriciajohnson@test.com" TargetMode="External"/><Relationship Id="rId1074" Type="http://schemas.openxmlformats.org/officeDocument/2006/relationships/hyperlink" Target="mailto:aliceanderson@sample.org" TargetMode="External"/><Relationship Id="rId444" Type="http://schemas.openxmlformats.org/officeDocument/2006/relationships/hyperlink" Target="mailto:bobanderson@example.com" TargetMode="External"/><Relationship Id="rId651" Type="http://schemas.openxmlformats.org/officeDocument/2006/relationships/hyperlink" Target="mailto:bobjohnson@sample.org" TargetMode="External"/><Relationship Id="rId749" Type="http://schemas.openxmlformats.org/officeDocument/2006/relationships/hyperlink" Target="mailto:aliceanderson@sample.org" TargetMode="External"/><Relationship Id="rId290" Type="http://schemas.openxmlformats.org/officeDocument/2006/relationships/hyperlink" Target="mailto:robertsmith@example.com" TargetMode="External"/><Relationship Id="rId304" Type="http://schemas.openxmlformats.org/officeDocument/2006/relationships/hyperlink" Target="mailto:davidbrown@test.com" TargetMode="External"/><Relationship Id="rId388" Type="http://schemas.openxmlformats.org/officeDocument/2006/relationships/hyperlink" Target="mailto:karenthomas@example.com" TargetMode="External"/><Relationship Id="rId511" Type="http://schemas.openxmlformats.org/officeDocument/2006/relationships/hyperlink" Target="mailto:robertdavis@sample.org" TargetMode="External"/><Relationship Id="rId609" Type="http://schemas.openxmlformats.org/officeDocument/2006/relationships/hyperlink" Target="mailto:jamesjohnson@example.com" TargetMode="External"/><Relationship Id="rId956" Type="http://schemas.openxmlformats.org/officeDocument/2006/relationships/hyperlink" Target="mailto:janebrown@sample.org" TargetMode="External"/><Relationship Id="rId85" Type="http://schemas.openxmlformats.org/officeDocument/2006/relationships/hyperlink" Target="mailto:mikebrown@demo.net" TargetMode="External"/><Relationship Id="rId150" Type="http://schemas.openxmlformats.org/officeDocument/2006/relationships/hyperlink" Target="mailto:sarawilson@sample.org" TargetMode="External"/><Relationship Id="rId595" Type="http://schemas.openxmlformats.org/officeDocument/2006/relationships/hyperlink" Target="mailto:jamesmiller@example.com" TargetMode="External"/><Relationship Id="rId816" Type="http://schemas.openxmlformats.org/officeDocument/2006/relationships/hyperlink" Target="http://alicejohnsonexample.com/" TargetMode="External"/><Relationship Id="rId1001" Type="http://schemas.openxmlformats.org/officeDocument/2006/relationships/hyperlink" Target="mailto:robertwilson@demo.net" TargetMode="External"/><Relationship Id="rId248" Type="http://schemas.openxmlformats.org/officeDocument/2006/relationships/hyperlink" Target="mailto:jamessmith@test.com" TargetMode="External"/><Relationship Id="rId455" Type="http://schemas.openxmlformats.org/officeDocument/2006/relationships/hyperlink" Target="mailto:daviddavis@demo.net" TargetMode="External"/><Relationship Id="rId662" Type="http://schemas.openxmlformats.org/officeDocument/2006/relationships/hyperlink" Target="mailto:saraanderson@test.com" TargetMode="External"/><Relationship Id="rId1085" Type="http://schemas.openxmlformats.org/officeDocument/2006/relationships/hyperlink" Target="mailto:mikejohnson@demo.net" TargetMode="External"/><Relationship Id="rId12" Type="http://schemas.openxmlformats.org/officeDocument/2006/relationships/hyperlink" Target="mailto:davidthomas@demo.net" TargetMode="External"/><Relationship Id="rId108" Type="http://schemas.openxmlformats.org/officeDocument/2006/relationships/hyperlink" Target="mailto:jamesmiller@demo.net" TargetMode="External"/><Relationship Id="rId315" Type="http://schemas.openxmlformats.org/officeDocument/2006/relationships/hyperlink" Target="mailto:robertmiller@test.com" TargetMode="External"/><Relationship Id="rId522" Type="http://schemas.openxmlformats.org/officeDocument/2006/relationships/hyperlink" Target="mailto:roberttaylor@example.com" TargetMode="External"/><Relationship Id="rId967" Type="http://schemas.openxmlformats.org/officeDocument/2006/relationships/hyperlink" Target="mailto:janewilliams@example.com" TargetMode="External"/><Relationship Id="rId96" Type="http://schemas.openxmlformats.org/officeDocument/2006/relationships/hyperlink" Target="http://patriciataylortest.com/" TargetMode="External"/><Relationship Id="rId161" Type="http://schemas.openxmlformats.org/officeDocument/2006/relationships/hyperlink" Target="mailto:karensmith@example.com" TargetMode="External"/><Relationship Id="rId399" Type="http://schemas.openxmlformats.org/officeDocument/2006/relationships/hyperlink" Target="http://mariawilsontest.com/" TargetMode="External"/><Relationship Id="rId827" Type="http://schemas.openxmlformats.org/officeDocument/2006/relationships/hyperlink" Target="mailto:jamesdavis@sample.org" TargetMode="External"/><Relationship Id="rId1012" Type="http://schemas.openxmlformats.org/officeDocument/2006/relationships/hyperlink" Target="mailto:mikejohnson@example.com" TargetMode="External"/><Relationship Id="rId259" Type="http://schemas.openxmlformats.org/officeDocument/2006/relationships/hyperlink" Target="mailto:mikemiller@test.com" TargetMode="External"/><Relationship Id="rId466" Type="http://schemas.openxmlformats.org/officeDocument/2006/relationships/hyperlink" Target="mailto:bobbrown@sample.org" TargetMode="External"/><Relationship Id="rId673" Type="http://schemas.openxmlformats.org/officeDocument/2006/relationships/hyperlink" Target="mailto:patriciasmith@test.com" TargetMode="External"/><Relationship Id="rId880" Type="http://schemas.openxmlformats.org/officeDocument/2006/relationships/hyperlink" Target="http://patriciajohnsonexample.com/" TargetMode="External"/><Relationship Id="rId23" Type="http://schemas.openxmlformats.org/officeDocument/2006/relationships/hyperlink" Target="mailto:robertdavis@sample.org" TargetMode="External"/><Relationship Id="rId119" Type="http://schemas.openxmlformats.org/officeDocument/2006/relationships/hyperlink" Target="http://example.com/" TargetMode="External"/><Relationship Id="rId326" Type="http://schemas.openxmlformats.org/officeDocument/2006/relationships/hyperlink" Target="mailto:alicewilson@test.com" TargetMode="External"/><Relationship Id="rId533" Type="http://schemas.openxmlformats.org/officeDocument/2006/relationships/hyperlink" Target="mailto:robertjones@demo.net" TargetMode="External"/><Relationship Id="rId978" Type="http://schemas.openxmlformats.org/officeDocument/2006/relationships/hyperlink" Target="mailto:johnwilson@test.com" TargetMode="External"/><Relationship Id="rId740" Type="http://schemas.openxmlformats.org/officeDocument/2006/relationships/hyperlink" Target="mailto:robertbrown@example.com" TargetMode="External"/><Relationship Id="rId838" Type="http://schemas.openxmlformats.org/officeDocument/2006/relationships/hyperlink" Target="mailto:davidthomas@test.com" TargetMode="External"/><Relationship Id="rId1023" Type="http://schemas.openxmlformats.org/officeDocument/2006/relationships/hyperlink" Target="mailto:karenwilliams@sample.org" TargetMode="External"/><Relationship Id="rId172" Type="http://schemas.openxmlformats.org/officeDocument/2006/relationships/hyperlink" Target="mailto:bobanderson@demo.net" TargetMode="External"/><Relationship Id="rId477" Type="http://schemas.openxmlformats.org/officeDocument/2006/relationships/hyperlink" Target="mailto:robertjones@demo.net" TargetMode="External"/><Relationship Id="rId600" Type="http://schemas.openxmlformats.org/officeDocument/2006/relationships/hyperlink" Target="mailto:alicedavis@sample.org" TargetMode="External"/><Relationship Id="rId684" Type="http://schemas.openxmlformats.org/officeDocument/2006/relationships/hyperlink" Target="mailto:saraanderson@test.com" TargetMode="External"/><Relationship Id="rId337" Type="http://schemas.openxmlformats.org/officeDocument/2006/relationships/hyperlink" Target="mailto:robertmiller@example.com" TargetMode="External"/><Relationship Id="rId891" Type="http://schemas.openxmlformats.org/officeDocument/2006/relationships/hyperlink" Target="mailto:bobmoore@demo.net" TargetMode="External"/><Relationship Id="rId905" Type="http://schemas.openxmlformats.org/officeDocument/2006/relationships/hyperlink" Target="mailto:karendavis@demo.net" TargetMode="External"/><Relationship Id="rId989" Type="http://schemas.openxmlformats.org/officeDocument/2006/relationships/hyperlink" Target="mailto:janesmith@test.com" TargetMode="External"/><Relationship Id="rId34" Type="http://schemas.openxmlformats.org/officeDocument/2006/relationships/hyperlink" Target="mailto:saraanderson@example.com" TargetMode="External"/><Relationship Id="rId544" Type="http://schemas.openxmlformats.org/officeDocument/2006/relationships/hyperlink" Target="mailto:bobwilson@sample.org" TargetMode="External"/><Relationship Id="rId751" Type="http://schemas.openxmlformats.org/officeDocument/2006/relationships/hyperlink" Target="mailto:patriciamoore@example.com" TargetMode="External"/><Relationship Id="rId849" Type="http://schemas.openxmlformats.org/officeDocument/2006/relationships/hyperlink" Target="mailto:davidwilliams@sample.org" TargetMode="External"/><Relationship Id="rId183" Type="http://schemas.openxmlformats.org/officeDocument/2006/relationships/hyperlink" Target="mailto:lindataylor@example.com" TargetMode="External"/><Relationship Id="rId390" Type="http://schemas.openxmlformats.org/officeDocument/2006/relationships/hyperlink" Target="mailto:johntaylor@test.com" TargetMode="External"/><Relationship Id="rId404" Type="http://schemas.openxmlformats.org/officeDocument/2006/relationships/hyperlink" Target="mailto:lindathomas@demo.net" TargetMode="External"/><Relationship Id="rId611" Type="http://schemas.openxmlformats.org/officeDocument/2006/relationships/hyperlink" Target="mailto:jamesjones@example.com" TargetMode="External"/><Relationship Id="rId1034" Type="http://schemas.openxmlformats.org/officeDocument/2006/relationships/hyperlink" Target="mailto:susanwilliams@sample.org" TargetMode="External"/><Relationship Id="rId250" Type="http://schemas.openxmlformats.org/officeDocument/2006/relationships/hyperlink" Target="mailto:jamesjohnson@test.com" TargetMode="External"/><Relationship Id="rId488" Type="http://schemas.openxmlformats.org/officeDocument/2006/relationships/hyperlink" Target="mailto:aliceanderson@demo.net" TargetMode="External"/><Relationship Id="rId695" Type="http://schemas.openxmlformats.org/officeDocument/2006/relationships/hyperlink" Target="mailto:robertjohnson@sample.org" TargetMode="External"/><Relationship Id="rId709" Type="http://schemas.openxmlformats.org/officeDocument/2006/relationships/hyperlink" Target="http://test.com/" TargetMode="External"/><Relationship Id="rId916" Type="http://schemas.openxmlformats.org/officeDocument/2006/relationships/hyperlink" Target="mailto:daviddavis@test.com" TargetMode="External"/><Relationship Id="rId45" Type="http://schemas.openxmlformats.org/officeDocument/2006/relationships/hyperlink" Target="mailto:davidwilson@demo.net" TargetMode="External"/><Relationship Id="rId110" Type="http://schemas.openxmlformats.org/officeDocument/2006/relationships/hyperlink" Target="mailto:saraanderson@example.com" TargetMode="External"/><Relationship Id="rId348" Type="http://schemas.openxmlformats.org/officeDocument/2006/relationships/hyperlink" Target="mailto:karenwilson@example.com" TargetMode="External"/><Relationship Id="rId555" Type="http://schemas.openxmlformats.org/officeDocument/2006/relationships/hyperlink" Target="mailto:mariasmith@example.com" TargetMode="External"/><Relationship Id="rId762" Type="http://schemas.openxmlformats.org/officeDocument/2006/relationships/hyperlink" Target="mailto:karendavis@sample.org" TargetMode="External"/><Relationship Id="rId194" Type="http://schemas.openxmlformats.org/officeDocument/2006/relationships/hyperlink" Target="mailto:patriciathomas@test.com" TargetMode="External"/><Relationship Id="rId208" Type="http://schemas.openxmlformats.org/officeDocument/2006/relationships/hyperlink" Target="mailto:karenbrown@sample.org" TargetMode="External"/><Relationship Id="rId415" Type="http://schemas.openxmlformats.org/officeDocument/2006/relationships/hyperlink" Target="mailto:davidtaylor@demo.net" TargetMode="External"/><Relationship Id="rId622" Type="http://schemas.openxmlformats.org/officeDocument/2006/relationships/hyperlink" Target="mailto:mariamiller@test.com" TargetMode="External"/><Relationship Id="rId1045" Type="http://schemas.openxmlformats.org/officeDocument/2006/relationships/hyperlink" Target="mailto:karenwilson@sample.org" TargetMode="External"/><Relationship Id="rId261" Type="http://schemas.openxmlformats.org/officeDocument/2006/relationships/hyperlink" Target="mailto:patriciadavis@test.com" TargetMode="External"/><Relationship Id="rId499" Type="http://schemas.openxmlformats.org/officeDocument/2006/relationships/hyperlink" Target="mailto:alicemiller@sample.org" TargetMode="External"/><Relationship Id="rId927" Type="http://schemas.openxmlformats.org/officeDocument/2006/relationships/hyperlink" Target="mailto:davidtaylor@sample.org" TargetMode="External"/><Relationship Id="rId56" Type="http://schemas.openxmlformats.org/officeDocument/2006/relationships/hyperlink" Target="mailto:bobbrown@test.com" TargetMode="External"/><Relationship Id="rId359" Type="http://schemas.openxmlformats.org/officeDocument/2006/relationships/hyperlink" Target="mailto:sarawilliams@test.com" TargetMode="External"/><Relationship Id="rId566" Type="http://schemas.openxmlformats.org/officeDocument/2006/relationships/hyperlink" Target="mailto:roberttaylor@demo.net" TargetMode="External"/><Relationship Id="rId773" Type="http://schemas.openxmlformats.org/officeDocument/2006/relationships/hyperlink" Target="mailto:susanthomas@demo.net" TargetMode="External"/><Relationship Id="rId121" Type="http://schemas.openxmlformats.org/officeDocument/2006/relationships/hyperlink" Target="mailto:saradavis@test.com" TargetMode="External"/><Relationship Id="rId219" Type="http://schemas.openxmlformats.org/officeDocument/2006/relationships/hyperlink" Target="mailto:lindamoore@sample.org" TargetMode="External"/><Relationship Id="rId426" Type="http://schemas.openxmlformats.org/officeDocument/2006/relationships/hyperlink" Target="mailto:johnjohnson@test.com" TargetMode="External"/><Relationship Id="rId633" Type="http://schemas.openxmlformats.org/officeDocument/2006/relationships/hyperlink" Target="mailto:susanmoore@sample.org" TargetMode="External"/><Relationship Id="rId980" Type="http://schemas.openxmlformats.org/officeDocument/2006/relationships/hyperlink" Target="mailto:patriciaanderson@sample.org" TargetMode="External"/><Relationship Id="rId1056" Type="http://schemas.openxmlformats.org/officeDocument/2006/relationships/hyperlink" Target="http://test.com/" TargetMode="External"/><Relationship Id="rId840" Type="http://schemas.openxmlformats.org/officeDocument/2006/relationships/hyperlink" Target="mailto:susandavis@test.com" TargetMode="External"/><Relationship Id="rId938" Type="http://schemas.openxmlformats.org/officeDocument/2006/relationships/hyperlink" Target="mailto:davidtaylor@demo.net" TargetMode="External"/><Relationship Id="rId67" Type="http://schemas.openxmlformats.org/officeDocument/2006/relationships/hyperlink" Target="mailto:johndavis@sample.org" TargetMode="External"/><Relationship Id="rId272" Type="http://schemas.openxmlformats.org/officeDocument/2006/relationships/hyperlink" Target="mailto:johnwilson@demo.net" TargetMode="External"/><Relationship Id="rId577" Type="http://schemas.openxmlformats.org/officeDocument/2006/relationships/hyperlink" Target="mailto:janemoore@sample.org" TargetMode="External"/><Relationship Id="rId700" Type="http://schemas.openxmlformats.org/officeDocument/2006/relationships/hyperlink" Target="mailto:lindadavis@example.com" TargetMode="External"/><Relationship Id="rId132" Type="http://schemas.openxmlformats.org/officeDocument/2006/relationships/hyperlink" Target="mailto:susanwilliams@sample.org" TargetMode="External"/><Relationship Id="rId784" Type="http://schemas.openxmlformats.org/officeDocument/2006/relationships/hyperlink" Target="mailto:aliceanderson@example.com" TargetMode="External"/><Relationship Id="rId991" Type="http://schemas.openxmlformats.org/officeDocument/2006/relationships/hyperlink" Target="mailto:janejones@example.com" TargetMode="External"/><Relationship Id="rId1067" Type="http://schemas.openxmlformats.org/officeDocument/2006/relationships/hyperlink" Target="http://susandavisdemo.net/" TargetMode="External"/><Relationship Id="rId437" Type="http://schemas.openxmlformats.org/officeDocument/2006/relationships/hyperlink" Target="mailto:karenjones@example.com" TargetMode="External"/><Relationship Id="rId644" Type="http://schemas.openxmlformats.org/officeDocument/2006/relationships/hyperlink" Target="http://bobsmithexample.com/" TargetMode="External"/><Relationship Id="rId851" Type="http://schemas.openxmlformats.org/officeDocument/2006/relationships/hyperlink" Target="http://patriciathomasexample.com/" TargetMode="External"/><Relationship Id="rId283" Type="http://schemas.openxmlformats.org/officeDocument/2006/relationships/hyperlink" Target="mailto:karenanderson@test.com" TargetMode="External"/><Relationship Id="rId490" Type="http://schemas.openxmlformats.org/officeDocument/2006/relationships/hyperlink" Target="mailto:jamesbrown@demo.net" TargetMode="External"/><Relationship Id="rId504" Type="http://schemas.openxmlformats.org/officeDocument/2006/relationships/hyperlink" Target="mailto:janejohnson@example.com" TargetMode="External"/><Relationship Id="rId711" Type="http://schemas.openxmlformats.org/officeDocument/2006/relationships/hyperlink" Target="http://demo.net/" TargetMode="External"/><Relationship Id="rId949" Type="http://schemas.openxmlformats.org/officeDocument/2006/relationships/hyperlink" Target="mailto:alicewilliams@test.com" TargetMode="External"/><Relationship Id="rId78" Type="http://schemas.openxmlformats.org/officeDocument/2006/relationships/hyperlink" Target="mailto:janedavis@sample.org" TargetMode="External"/><Relationship Id="rId143" Type="http://schemas.openxmlformats.org/officeDocument/2006/relationships/hyperlink" Target="mailto:johnmiller@demo.net" TargetMode="External"/><Relationship Id="rId350" Type="http://schemas.openxmlformats.org/officeDocument/2006/relationships/hyperlink" Target="mailto:alicejones@demo.net" TargetMode="External"/><Relationship Id="rId588" Type="http://schemas.openxmlformats.org/officeDocument/2006/relationships/hyperlink" Target="mailto:bobbrown@sample.org" TargetMode="External"/><Relationship Id="rId795" Type="http://schemas.openxmlformats.org/officeDocument/2006/relationships/hyperlink" Target="mailto:patriciajohnson@example.com" TargetMode="External"/><Relationship Id="rId809" Type="http://schemas.openxmlformats.org/officeDocument/2006/relationships/hyperlink" Target="mailto:karenwilliams@example.com" TargetMode="External"/><Relationship Id="rId9" Type="http://schemas.openxmlformats.org/officeDocument/2006/relationships/hyperlink" Target="mailto:saramoore@test.com" TargetMode="External"/><Relationship Id="rId210" Type="http://schemas.openxmlformats.org/officeDocument/2006/relationships/hyperlink" Target="mailto:davidthomas@demo.net" TargetMode="External"/><Relationship Id="rId448" Type="http://schemas.openxmlformats.org/officeDocument/2006/relationships/hyperlink" Target="mailto:lindajones@example.com" TargetMode="External"/><Relationship Id="rId655" Type="http://schemas.openxmlformats.org/officeDocument/2006/relationships/hyperlink" Target="mailto:robertsmith@example.com" TargetMode="External"/><Relationship Id="rId862" Type="http://schemas.openxmlformats.org/officeDocument/2006/relationships/hyperlink" Target="mailto:alicejohnson@example.com" TargetMode="External"/><Relationship Id="rId1078" Type="http://schemas.openxmlformats.org/officeDocument/2006/relationships/hyperlink" Target="mailto:alicejohnson@sample.org" TargetMode="External"/><Relationship Id="rId294" Type="http://schemas.openxmlformats.org/officeDocument/2006/relationships/hyperlink" Target="mailto:susananderson@sample.org" TargetMode="External"/><Relationship Id="rId308" Type="http://schemas.openxmlformats.org/officeDocument/2006/relationships/hyperlink" Target="mailto:mikeanderson@example.com" TargetMode="External"/><Relationship Id="rId515" Type="http://schemas.openxmlformats.org/officeDocument/2006/relationships/hyperlink" Target="mailto:sarajones@demo.net" TargetMode="External"/><Relationship Id="rId722" Type="http://schemas.openxmlformats.org/officeDocument/2006/relationships/hyperlink" Target="mailto:robertanderson@sample.org" TargetMode="External"/><Relationship Id="rId89" Type="http://schemas.openxmlformats.org/officeDocument/2006/relationships/hyperlink" Target="mailto:susanjohnson@demo.net" TargetMode="External"/><Relationship Id="rId154" Type="http://schemas.openxmlformats.org/officeDocument/2006/relationships/hyperlink" Target="mailto:mariamoore@test.com" TargetMode="External"/><Relationship Id="rId361" Type="http://schemas.openxmlformats.org/officeDocument/2006/relationships/hyperlink" Target="mailto:patriciabrown@sample.org" TargetMode="External"/><Relationship Id="rId599" Type="http://schemas.openxmlformats.org/officeDocument/2006/relationships/hyperlink" Target="mailto:johnsmith@sample.org" TargetMode="External"/><Relationship Id="rId1005" Type="http://schemas.openxmlformats.org/officeDocument/2006/relationships/hyperlink" Target="mailto:saramoore@test.com" TargetMode="External"/><Relationship Id="rId459" Type="http://schemas.openxmlformats.org/officeDocument/2006/relationships/hyperlink" Target="mailto:lindadavis@test.com" TargetMode="External"/><Relationship Id="rId666" Type="http://schemas.openxmlformats.org/officeDocument/2006/relationships/hyperlink" Target="mailto:jamesanderson@test.com" TargetMode="External"/><Relationship Id="rId873" Type="http://schemas.openxmlformats.org/officeDocument/2006/relationships/hyperlink" Target="mailto:davidjohnson@test.com" TargetMode="External"/><Relationship Id="rId16" Type="http://schemas.openxmlformats.org/officeDocument/2006/relationships/hyperlink" Target="mailto:janemoore@test.com" TargetMode="External"/><Relationship Id="rId221" Type="http://schemas.openxmlformats.org/officeDocument/2006/relationships/hyperlink" Target="mailto:alicewilliams@test.com" TargetMode="External"/><Relationship Id="rId319" Type="http://schemas.openxmlformats.org/officeDocument/2006/relationships/hyperlink" Target="mailto:janejohnson@sample.org" TargetMode="External"/><Relationship Id="rId526" Type="http://schemas.openxmlformats.org/officeDocument/2006/relationships/hyperlink" Target="mailto:susananderson@demo.net" TargetMode="External"/><Relationship Id="rId733" Type="http://schemas.openxmlformats.org/officeDocument/2006/relationships/hyperlink" Target="mailto:sarasmith@example.com" TargetMode="External"/><Relationship Id="rId940" Type="http://schemas.openxmlformats.org/officeDocument/2006/relationships/hyperlink" Target="mailto:jameswilson@test.com" TargetMode="External"/><Relationship Id="rId1016" Type="http://schemas.openxmlformats.org/officeDocument/2006/relationships/hyperlink" Target="mailto:susanmiller@example.com" TargetMode="External"/><Relationship Id="rId165" Type="http://schemas.openxmlformats.org/officeDocument/2006/relationships/hyperlink" Target="mailto:sarawilson@sample.org" TargetMode="External"/><Relationship Id="rId372" Type="http://schemas.openxmlformats.org/officeDocument/2006/relationships/hyperlink" Target="mailto:miketaylor@example.com" TargetMode="External"/><Relationship Id="rId677" Type="http://schemas.openxmlformats.org/officeDocument/2006/relationships/hyperlink" Target="mailto:patriciajones@test.com" TargetMode="External"/><Relationship Id="rId800" Type="http://schemas.openxmlformats.org/officeDocument/2006/relationships/hyperlink" Target="mailto:sarataylor@example.com" TargetMode="External"/><Relationship Id="rId232" Type="http://schemas.openxmlformats.org/officeDocument/2006/relationships/hyperlink" Target="mailto:bobmiller@sample.org" TargetMode="External"/><Relationship Id="rId884" Type="http://schemas.openxmlformats.org/officeDocument/2006/relationships/hyperlink" Target="mailto:mariajohnson@demo.net" TargetMode="External"/><Relationship Id="rId27" Type="http://schemas.openxmlformats.org/officeDocument/2006/relationships/hyperlink" Target="mailto:bobjohnson@example.com" TargetMode="External"/><Relationship Id="rId537" Type="http://schemas.openxmlformats.org/officeDocument/2006/relationships/hyperlink" Target="mailto:lindadavis@sample.org" TargetMode="External"/><Relationship Id="rId744" Type="http://schemas.openxmlformats.org/officeDocument/2006/relationships/hyperlink" Target="mailto:johnmoore@sample.org" TargetMode="External"/><Relationship Id="rId951" Type="http://schemas.openxmlformats.org/officeDocument/2006/relationships/hyperlink" Target="mailto:susansmith@sample.org" TargetMode="External"/><Relationship Id="rId80" Type="http://schemas.openxmlformats.org/officeDocument/2006/relationships/hyperlink" Target="mailto:johnsmith@test.com" TargetMode="External"/><Relationship Id="rId176" Type="http://schemas.openxmlformats.org/officeDocument/2006/relationships/hyperlink" Target="mailto:susanjones@test.com" TargetMode="External"/><Relationship Id="rId383" Type="http://schemas.openxmlformats.org/officeDocument/2006/relationships/hyperlink" Target="mailto:lindawilliams@sample.org" TargetMode="External"/><Relationship Id="rId590" Type="http://schemas.openxmlformats.org/officeDocument/2006/relationships/hyperlink" Target="mailto:sarabrown@example.com" TargetMode="External"/><Relationship Id="rId604" Type="http://schemas.openxmlformats.org/officeDocument/2006/relationships/hyperlink" Target="mailto:janejones@sample.org" TargetMode="External"/><Relationship Id="rId811" Type="http://schemas.openxmlformats.org/officeDocument/2006/relationships/hyperlink" Target="mailto:bobwilliams@test.com" TargetMode="External"/><Relationship Id="rId1027" Type="http://schemas.openxmlformats.org/officeDocument/2006/relationships/hyperlink" Target="mailto:davidmiller@demo.net" TargetMode="External"/><Relationship Id="rId243" Type="http://schemas.openxmlformats.org/officeDocument/2006/relationships/hyperlink" Target="mailto:sarawilliams@test.com" TargetMode="External"/><Relationship Id="rId450" Type="http://schemas.openxmlformats.org/officeDocument/2006/relationships/hyperlink" Target="mailto:mariadavis@sample.org" TargetMode="External"/><Relationship Id="rId688" Type="http://schemas.openxmlformats.org/officeDocument/2006/relationships/hyperlink" Target="mailto:mariamoore@example.com" TargetMode="External"/><Relationship Id="rId895" Type="http://schemas.openxmlformats.org/officeDocument/2006/relationships/hyperlink" Target="mailto:davidjones@test.com" TargetMode="External"/><Relationship Id="rId909" Type="http://schemas.openxmlformats.org/officeDocument/2006/relationships/hyperlink" Target="mailto:janebrown@demo.net" TargetMode="External"/><Relationship Id="rId1080" Type="http://schemas.openxmlformats.org/officeDocument/2006/relationships/hyperlink" Target="mailto:saraanderson@test.com" TargetMode="External"/><Relationship Id="rId38" Type="http://schemas.openxmlformats.org/officeDocument/2006/relationships/hyperlink" Target="mailto:patriciadavis@sample.org" TargetMode="External"/><Relationship Id="rId103" Type="http://schemas.openxmlformats.org/officeDocument/2006/relationships/hyperlink" Target="mailto:sarawilliams@demo.net" TargetMode="External"/><Relationship Id="rId310" Type="http://schemas.openxmlformats.org/officeDocument/2006/relationships/hyperlink" Target="http://sample.org/" TargetMode="External"/><Relationship Id="rId548" Type="http://schemas.openxmlformats.org/officeDocument/2006/relationships/hyperlink" Target="mailto:bobjones@example.com" TargetMode="External"/><Relationship Id="rId755" Type="http://schemas.openxmlformats.org/officeDocument/2006/relationships/hyperlink" Target="mailto:mariamiller@demo.net" TargetMode="External"/><Relationship Id="rId962" Type="http://schemas.openxmlformats.org/officeDocument/2006/relationships/hyperlink" Target="http://patriciasmithsample.org/" TargetMode="External"/><Relationship Id="rId91" Type="http://schemas.openxmlformats.org/officeDocument/2006/relationships/hyperlink" Target="mailto:sarawilson@example.com" TargetMode="External"/><Relationship Id="rId187" Type="http://schemas.openxmlformats.org/officeDocument/2006/relationships/hyperlink" Target="mailto:susanjones@example.com" TargetMode="External"/><Relationship Id="rId394" Type="http://schemas.openxmlformats.org/officeDocument/2006/relationships/hyperlink" Target="mailto:johnmoore@test.com" TargetMode="External"/><Relationship Id="rId408" Type="http://schemas.openxmlformats.org/officeDocument/2006/relationships/hyperlink" Target="mailto:johnmoore@test.com" TargetMode="External"/><Relationship Id="rId615" Type="http://schemas.openxmlformats.org/officeDocument/2006/relationships/hyperlink" Target="mailto:lindajohnson@example.com" TargetMode="External"/><Relationship Id="rId822" Type="http://schemas.openxmlformats.org/officeDocument/2006/relationships/hyperlink" Target="mailto:bobjones@example.com" TargetMode="External"/><Relationship Id="rId1038" Type="http://schemas.openxmlformats.org/officeDocument/2006/relationships/hyperlink" Target="mailto:sarathomas@test.com" TargetMode="External"/><Relationship Id="rId254" Type="http://schemas.openxmlformats.org/officeDocument/2006/relationships/hyperlink" Target="mailto:jamesjones@demo.net" TargetMode="External"/><Relationship Id="rId699" Type="http://schemas.openxmlformats.org/officeDocument/2006/relationships/hyperlink" Target="mailto:johnwilson@sample.org" TargetMode="External"/><Relationship Id="rId49" Type="http://schemas.openxmlformats.org/officeDocument/2006/relationships/hyperlink" Target="mailto:johnanderson@example.com" TargetMode="External"/><Relationship Id="rId114" Type="http://schemas.openxmlformats.org/officeDocument/2006/relationships/hyperlink" Target="mailto:mariajones@example.com" TargetMode="External"/><Relationship Id="rId461" Type="http://schemas.openxmlformats.org/officeDocument/2006/relationships/hyperlink" Target="http://lindajohnsondemo.net/" TargetMode="External"/><Relationship Id="rId559" Type="http://schemas.openxmlformats.org/officeDocument/2006/relationships/hyperlink" Target="mailto:davidmoore@example.com" TargetMode="External"/><Relationship Id="rId766" Type="http://schemas.openxmlformats.org/officeDocument/2006/relationships/hyperlink" Target="mailto:sarathomas@test.com" TargetMode="External"/><Relationship Id="rId198" Type="http://schemas.openxmlformats.org/officeDocument/2006/relationships/hyperlink" Target="mailto:karenthomas@example.com" TargetMode="External"/><Relationship Id="rId321" Type="http://schemas.openxmlformats.org/officeDocument/2006/relationships/hyperlink" Target="mailto:bobmiller@sample.org" TargetMode="External"/><Relationship Id="rId419" Type="http://schemas.openxmlformats.org/officeDocument/2006/relationships/hyperlink" Target="mailto:sarawilliams@sample.org" TargetMode="External"/><Relationship Id="rId626" Type="http://schemas.openxmlformats.org/officeDocument/2006/relationships/hyperlink" Target="mailto:davidmoore@sample.org" TargetMode="External"/><Relationship Id="rId973" Type="http://schemas.openxmlformats.org/officeDocument/2006/relationships/hyperlink" Target="mailto:lindamiller@example.com" TargetMode="External"/><Relationship Id="rId1049" Type="http://schemas.openxmlformats.org/officeDocument/2006/relationships/hyperlink" Target="mailto:lindawilson@sample.org" TargetMode="External"/><Relationship Id="rId833" Type="http://schemas.openxmlformats.org/officeDocument/2006/relationships/hyperlink" Target="mailto:johnwilson@sample.org" TargetMode="External"/><Relationship Id="rId265" Type="http://schemas.openxmlformats.org/officeDocument/2006/relationships/hyperlink" Target="mailto:patriciataylor@test.com" TargetMode="External"/><Relationship Id="rId472" Type="http://schemas.openxmlformats.org/officeDocument/2006/relationships/hyperlink" Target="mailto:mikejohnson@demo.net" TargetMode="External"/><Relationship Id="rId900" Type="http://schemas.openxmlformats.org/officeDocument/2006/relationships/hyperlink" Target="mailto:patriciawilson@example.com" TargetMode="External"/><Relationship Id="rId125" Type="http://schemas.openxmlformats.org/officeDocument/2006/relationships/hyperlink" Target="mailto:bobtaylor@test.com" TargetMode="External"/><Relationship Id="rId332" Type="http://schemas.openxmlformats.org/officeDocument/2006/relationships/hyperlink" Target="mailto:janeanderson@demo.net" TargetMode="External"/><Relationship Id="rId777" Type="http://schemas.openxmlformats.org/officeDocument/2006/relationships/hyperlink" Target="http://susantaylortest.com/" TargetMode="External"/><Relationship Id="rId984" Type="http://schemas.openxmlformats.org/officeDocument/2006/relationships/hyperlink" Target="mailto:karentaylor@demo.net" TargetMode="External"/><Relationship Id="rId637" Type="http://schemas.openxmlformats.org/officeDocument/2006/relationships/hyperlink" Target="http://test.com/" TargetMode="External"/><Relationship Id="rId844" Type="http://schemas.openxmlformats.org/officeDocument/2006/relationships/hyperlink" Target="mailto:janemiller@demo.net" TargetMode="External"/><Relationship Id="rId276" Type="http://schemas.openxmlformats.org/officeDocument/2006/relationships/hyperlink" Target="mailto:robertsmith@example.com" TargetMode="External"/><Relationship Id="rId483" Type="http://schemas.openxmlformats.org/officeDocument/2006/relationships/hyperlink" Target="http://test.com/" TargetMode="External"/><Relationship Id="rId690" Type="http://schemas.openxmlformats.org/officeDocument/2006/relationships/hyperlink" Target="mailto:jamesbrown@demo.net" TargetMode="External"/><Relationship Id="rId704" Type="http://schemas.openxmlformats.org/officeDocument/2006/relationships/hyperlink" Target="mailto:bobtaylor@sample.org" TargetMode="External"/><Relationship Id="rId911" Type="http://schemas.openxmlformats.org/officeDocument/2006/relationships/hyperlink" Target="mailto:robertdavis@example.com" TargetMode="External"/><Relationship Id="rId40" Type="http://schemas.openxmlformats.org/officeDocument/2006/relationships/hyperlink" Target="mailto:janewilson@test.com" TargetMode="External"/><Relationship Id="rId136" Type="http://schemas.openxmlformats.org/officeDocument/2006/relationships/hyperlink" Target="mailto:janejohnson@example.com" TargetMode="External"/><Relationship Id="rId343" Type="http://schemas.openxmlformats.org/officeDocument/2006/relationships/hyperlink" Target="mailto:lindawilson@demo.net" TargetMode="External"/><Relationship Id="rId550" Type="http://schemas.openxmlformats.org/officeDocument/2006/relationships/hyperlink" Target="mailto:robertmiller@demo.net" TargetMode="External"/><Relationship Id="rId788" Type="http://schemas.openxmlformats.org/officeDocument/2006/relationships/hyperlink" Target="mailto:mariamoore@sample.org" TargetMode="External"/><Relationship Id="rId995" Type="http://schemas.openxmlformats.org/officeDocument/2006/relationships/hyperlink" Target="mailto:miketaylor@example.com" TargetMode="External"/><Relationship Id="rId203" Type="http://schemas.openxmlformats.org/officeDocument/2006/relationships/hyperlink" Target="mailto:patriciathomas@sample.org" TargetMode="External"/><Relationship Id="rId648" Type="http://schemas.openxmlformats.org/officeDocument/2006/relationships/hyperlink" Target="mailto:robertsmith@example.com" TargetMode="External"/><Relationship Id="rId855" Type="http://schemas.openxmlformats.org/officeDocument/2006/relationships/hyperlink" Target="mailto:mikemiller@sample.org" TargetMode="External"/><Relationship Id="rId1040" Type="http://schemas.openxmlformats.org/officeDocument/2006/relationships/hyperlink" Target="mailto:mikewilson@test.com" TargetMode="External"/><Relationship Id="rId287" Type="http://schemas.openxmlformats.org/officeDocument/2006/relationships/hyperlink" Target="mailto:miketaylor@demo.net" TargetMode="External"/><Relationship Id="rId410" Type="http://schemas.openxmlformats.org/officeDocument/2006/relationships/hyperlink" Target="mailto:miketaylor@example.com" TargetMode="External"/><Relationship Id="rId494" Type="http://schemas.openxmlformats.org/officeDocument/2006/relationships/hyperlink" Target="mailto:janetaylor@demo.net" TargetMode="External"/><Relationship Id="rId508" Type="http://schemas.openxmlformats.org/officeDocument/2006/relationships/hyperlink" Target="http://sample.org/" TargetMode="External"/><Relationship Id="rId715" Type="http://schemas.openxmlformats.org/officeDocument/2006/relationships/hyperlink" Target="mailto:sarajones@sample.org" TargetMode="External"/><Relationship Id="rId922" Type="http://schemas.openxmlformats.org/officeDocument/2006/relationships/hyperlink" Target="mailto:mariawilliams@demo.net" TargetMode="External"/><Relationship Id="rId147" Type="http://schemas.openxmlformats.org/officeDocument/2006/relationships/hyperlink" Target="mailto:karenjohnson@sample.org" TargetMode="External"/><Relationship Id="rId354" Type="http://schemas.openxmlformats.org/officeDocument/2006/relationships/hyperlink" Target="mailto:lindajohnson@sample.org" TargetMode="External"/><Relationship Id="rId799" Type="http://schemas.openxmlformats.org/officeDocument/2006/relationships/hyperlink" Target="mailto:davidthomas@sample.org" TargetMode="External"/><Relationship Id="rId51" Type="http://schemas.openxmlformats.org/officeDocument/2006/relationships/hyperlink" Target="mailto:daviddavis@example.com" TargetMode="External"/><Relationship Id="rId561" Type="http://schemas.openxmlformats.org/officeDocument/2006/relationships/hyperlink" Target="mailto:mariadavis@test.com" TargetMode="External"/><Relationship Id="rId659" Type="http://schemas.openxmlformats.org/officeDocument/2006/relationships/hyperlink" Target="mailto:johndavis@demo.net" TargetMode="External"/><Relationship Id="rId866" Type="http://schemas.openxmlformats.org/officeDocument/2006/relationships/hyperlink" Target="mailto:mariajohnson@demo.net" TargetMode="External"/><Relationship Id="rId214" Type="http://schemas.openxmlformats.org/officeDocument/2006/relationships/hyperlink" Target="mailto:bobanderson@example.com" TargetMode="External"/><Relationship Id="rId298" Type="http://schemas.openxmlformats.org/officeDocument/2006/relationships/hyperlink" Target="mailto:bobthomas@example.com" TargetMode="External"/><Relationship Id="rId421" Type="http://schemas.openxmlformats.org/officeDocument/2006/relationships/hyperlink" Target="mailto:alicewilliams@test.com" TargetMode="External"/><Relationship Id="rId519" Type="http://schemas.openxmlformats.org/officeDocument/2006/relationships/hyperlink" Target="mailto:mariasmith@sample.org" TargetMode="External"/><Relationship Id="rId1051" Type="http://schemas.openxmlformats.org/officeDocument/2006/relationships/hyperlink" Target="mailto:johnjohnson@sample.org" TargetMode="External"/><Relationship Id="rId158" Type="http://schemas.openxmlformats.org/officeDocument/2006/relationships/hyperlink" Target="mailto:jameswilliams@demo.net" TargetMode="External"/><Relationship Id="rId726" Type="http://schemas.openxmlformats.org/officeDocument/2006/relationships/hyperlink" Target="mailto:johnwilson@example.com" TargetMode="External"/><Relationship Id="rId933" Type="http://schemas.openxmlformats.org/officeDocument/2006/relationships/hyperlink" Target="mailto:susandavis@sample.org" TargetMode="External"/><Relationship Id="rId1009" Type="http://schemas.openxmlformats.org/officeDocument/2006/relationships/hyperlink" Target="http://patriciajohnsonexample.com/" TargetMode="External"/><Relationship Id="rId62" Type="http://schemas.openxmlformats.org/officeDocument/2006/relationships/hyperlink" Target="http://example.com/" TargetMode="External"/><Relationship Id="rId365" Type="http://schemas.openxmlformats.org/officeDocument/2006/relationships/hyperlink" Target="mailto:robertanderson@example.com" TargetMode="External"/><Relationship Id="rId572" Type="http://schemas.openxmlformats.org/officeDocument/2006/relationships/hyperlink" Target="mailto:aliceanderson@sample.org" TargetMode="External"/><Relationship Id="rId225" Type="http://schemas.openxmlformats.org/officeDocument/2006/relationships/hyperlink" Target="mailto:mariaanderson@test.com" TargetMode="External"/><Relationship Id="rId432" Type="http://schemas.openxmlformats.org/officeDocument/2006/relationships/hyperlink" Target="mailto:lindataylor@example.com" TargetMode="External"/><Relationship Id="rId877" Type="http://schemas.openxmlformats.org/officeDocument/2006/relationships/hyperlink" Target="mailto:lindadavis@test.com" TargetMode="External"/><Relationship Id="rId1062" Type="http://schemas.openxmlformats.org/officeDocument/2006/relationships/hyperlink" Target="mailto:jamesmiller@demo.net" TargetMode="External"/><Relationship Id="rId737" Type="http://schemas.openxmlformats.org/officeDocument/2006/relationships/hyperlink" Target="mailto:davidsmith@test.com" TargetMode="External"/><Relationship Id="rId944" Type="http://schemas.openxmlformats.org/officeDocument/2006/relationships/hyperlink" Target="http://robertbrowndemo.net/" TargetMode="External"/><Relationship Id="rId73" Type="http://schemas.openxmlformats.org/officeDocument/2006/relationships/hyperlink" Target="mailto:robertthomas@sample.org" TargetMode="External"/><Relationship Id="rId169" Type="http://schemas.openxmlformats.org/officeDocument/2006/relationships/hyperlink" Target="mailto:patriciasmith@test.com" TargetMode="External"/><Relationship Id="rId376" Type="http://schemas.openxmlformats.org/officeDocument/2006/relationships/hyperlink" Target="mailto:lindadavis@demo.net" TargetMode="External"/><Relationship Id="rId583" Type="http://schemas.openxmlformats.org/officeDocument/2006/relationships/hyperlink" Target="mailto:jamesdavis@example.com" TargetMode="External"/><Relationship Id="rId790" Type="http://schemas.openxmlformats.org/officeDocument/2006/relationships/hyperlink" Target="mailto:mariawilliams@demo.net" TargetMode="External"/><Relationship Id="rId804" Type="http://schemas.openxmlformats.org/officeDocument/2006/relationships/hyperlink" Target="mailto:johnmiller@test.com" TargetMode="External"/><Relationship Id="rId4" Type="http://schemas.openxmlformats.org/officeDocument/2006/relationships/hyperlink" Target="mailto:janemoore@demo.net" TargetMode="External"/><Relationship Id="rId236" Type="http://schemas.openxmlformats.org/officeDocument/2006/relationships/hyperlink" Target="mailto:johnanderson@test.com" TargetMode="External"/><Relationship Id="rId443" Type="http://schemas.openxmlformats.org/officeDocument/2006/relationships/hyperlink" Target="mailto:jameswilson@sample.org" TargetMode="External"/><Relationship Id="rId650" Type="http://schemas.openxmlformats.org/officeDocument/2006/relationships/hyperlink" Target="mailto:karensmith@sample.org" TargetMode="External"/><Relationship Id="rId888" Type="http://schemas.openxmlformats.org/officeDocument/2006/relationships/hyperlink" Target="mailto:lindaanderson@test.com" TargetMode="External"/><Relationship Id="rId1073" Type="http://schemas.openxmlformats.org/officeDocument/2006/relationships/hyperlink" Target="mailto:saramoore@test.com" TargetMode="External"/><Relationship Id="rId303" Type="http://schemas.openxmlformats.org/officeDocument/2006/relationships/hyperlink" Target="mailto:janedavis@example.com" TargetMode="External"/><Relationship Id="rId748" Type="http://schemas.openxmlformats.org/officeDocument/2006/relationships/hyperlink" Target="mailto:lindawilliams@test.com" TargetMode="External"/><Relationship Id="rId955" Type="http://schemas.openxmlformats.org/officeDocument/2006/relationships/hyperlink" Target="mailto:lindathomas@sample.org" TargetMode="External"/><Relationship Id="rId84" Type="http://schemas.openxmlformats.org/officeDocument/2006/relationships/hyperlink" Target="mailto:susantaylor@sample.org" TargetMode="External"/><Relationship Id="rId387" Type="http://schemas.openxmlformats.org/officeDocument/2006/relationships/hyperlink" Target="mailto:daviddavis@example.com" TargetMode="External"/><Relationship Id="rId510" Type="http://schemas.openxmlformats.org/officeDocument/2006/relationships/hyperlink" Target="mailto:patriciajones@sample.org" TargetMode="External"/><Relationship Id="rId594" Type="http://schemas.openxmlformats.org/officeDocument/2006/relationships/hyperlink" Target="http://davidbrowndemo.net/" TargetMode="External"/><Relationship Id="rId608" Type="http://schemas.openxmlformats.org/officeDocument/2006/relationships/hyperlink" Target="mailto:alicethomas@example.com" TargetMode="External"/><Relationship Id="rId815" Type="http://schemas.openxmlformats.org/officeDocument/2006/relationships/hyperlink" Target="mailto:alicemiller@demo.net" TargetMode="External"/><Relationship Id="rId247" Type="http://schemas.openxmlformats.org/officeDocument/2006/relationships/hyperlink" Target="mailto:lindamiller@demo.net" TargetMode="External"/><Relationship Id="rId899" Type="http://schemas.openxmlformats.org/officeDocument/2006/relationships/hyperlink" Target="mailto:susansmith@test.com" TargetMode="External"/><Relationship Id="rId1000" Type="http://schemas.openxmlformats.org/officeDocument/2006/relationships/hyperlink" Target="mailto:sarabrown@sample.org" TargetMode="External"/><Relationship Id="rId1084" Type="http://schemas.openxmlformats.org/officeDocument/2006/relationships/hyperlink" Target="mailto:bobwilliams@demo.net" TargetMode="External"/><Relationship Id="rId107" Type="http://schemas.openxmlformats.org/officeDocument/2006/relationships/hyperlink" Target="mailto:jamesbrown@sample.org" TargetMode="External"/><Relationship Id="rId454" Type="http://schemas.openxmlformats.org/officeDocument/2006/relationships/hyperlink" Target="mailto:jamesmoore@test.com" TargetMode="External"/><Relationship Id="rId661" Type="http://schemas.openxmlformats.org/officeDocument/2006/relationships/hyperlink" Target="mailto:mariawilson@sample.org" TargetMode="External"/><Relationship Id="rId759" Type="http://schemas.openxmlformats.org/officeDocument/2006/relationships/hyperlink" Target="mailto:karenjones@demo.net" TargetMode="External"/><Relationship Id="rId966" Type="http://schemas.openxmlformats.org/officeDocument/2006/relationships/hyperlink" Target="mailto:jamesmiller@example.com" TargetMode="External"/><Relationship Id="rId11" Type="http://schemas.openxmlformats.org/officeDocument/2006/relationships/hyperlink" Target="mailto:karenthomas@test.com" TargetMode="External"/><Relationship Id="rId314" Type="http://schemas.openxmlformats.org/officeDocument/2006/relationships/hyperlink" Target="mailto:bobdavis@example.com" TargetMode="External"/><Relationship Id="rId398" Type="http://schemas.openxmlformats.org/officeDocument/2006/relationships/hyperlink" Target="mailto:jamesjones@test.com" TargetMode="External"/><Relationship Id="rId521" Type="http://schemas.openxmlformats.org/officeDocument/2006/relationships/hyperlink" Target="mailto:mikedavis@sample.org" TargetMode="External"/><Relationship Id="rId619" Type="http://schemas.openxmlformats.org/officeDocument/2006/relationships/hyperlink" Target="mailto:johndavis@sample.org" TargetMode="External"/><Relationship Id="rId95" Type="http://schemas.openxmlformats.org/officeDocument/2006/relationships/hyperlink" Target="mailto:karenthomas@demo.net" TargetMode="External"/><Relationship Id="rId160" Type="http://schemas.openxmlformats.org/officeDocument/2006/relationships/hyperlink" Target="mailto:patriciataylor@demo.net" TargetMode="External"/><Relationship Id="rId826" Type="http://schemas.openxmlformats.org/officeDocument/2006/relationships/hyperlink" Target="mailto:karenjones@sample.org" TargetMode="External"/><Relationship Id="rId1011" Type="http://schemas.openxmlformats.org/officeDocument/2006/relationships/hyperlink" Target="mailto:robertbrown@test.com" TargetMode="External"/><Relationship Id="rId258" Type="http://schemas.openxmlformats.org/officeDocument/2006/relationships/hyperlink" Target="mailto:mariataylor@demo.net" TargetMode="External"/><Relationship Id="rId465" Type="http://schemas.openxmlformats.org/officeDocument/2006/relationships/hyperlink" Target="mailto:johnsmith@demo.net" TargetMode="External"/><Relationship Id="rId672" Type="http://schemas.openxmlformats.org/officeDocument/2006/relationships/hyperlink" Target="mailto:johntaylor@example.com" TargetMode="External"/><Relationship Id="rId22" Type="http://schemas.openxmlformats.org/officeDocument/2006/relationships/hyperlink" Target="mailto:alicemoore@demo.net" TargetMode="External"/><Relationship Id="rId118" Type="http://schemas.openxmlformats.org/officeDocument/2006/relationships/hyperlink" Target="mailto:davidbrown@sample.org" TargetMode="External"/><Relationship Id="rId325" Type="http://schemas.openxmlformats.org/officeDocument/2006/relationships/hyperlink" Target="mailto:saramoore@example.com" TargetMode="External"/><Relationship Id="rId532" Type="http://schemas.openxmlformats.org/officeDocument/2006/relationships/hyperlink" Target="http://test.com/" TargetMode="External"/><Relationship Id="rId977" Type="http://schemas.openxmlformats.org/officeDocument/2006/relationships/hyperlink" Target="mailto:johnwilson@demo.net" TargetMode="External"/><Relationship Id="rId171" Type="http://schemas.openxmlformats.org/officeDocument/2006/relationships/hyperlink" Target="mailto:davidtaylor@test.com" TargetMode="External"/><Relationship Id="rId837" Type="http://schemas.openxmlformats.org/officeDocument/2006/relationships/hyperlink" Target="mailto:janethomas@test.com" TargetMode="External"/><Relationship Id="rId1022" Type="http://schemas.openxmlformats.org/officeDocument/2006/relationships/hyperlink" Target="mailto:robertjones@demo.net" TargetMode="External"/><Relationship Id="rId269" Type="http://schemas.openxmlformats.org/officeDocument/2006/relationships/hyperlink" Target="mailto:lindataylor@test.com" TargetMode="External"/><Relationship Id="rId476" Type="http://schemas.openxmlformats.org/officeDocument/2006/relationships/hyperlink" Target="mailto:robertjones@example.com" TargetMode="External"/><Relationship Id="rId683" Type="http://schemas.openxmlformats.org/officeDocument/2006/relationships/hyperlink" Target="mailto:sarajones@example.com" TargetMode="External"/><Relationship Id="rId890" Type="http://schemas.openxmlformats.org/officeDocument/2006/relationships/hyperlink" Target="mailto:mikethomas@sample.org" TargetMode="External"/><Relationship Id="rId904" Type="http://schemas.openxmlformats.org/officeDocument/2006/relationships/hyperlink" Target="mailto:susanmoore@demo.net" TargetMode="External"/><Relationship Id="rId33" Type="http://schemas.openxmlformats.org/officeDocument/2006/relationships/hyperlink" Target="mailto:johnjones@test.com" TargetMode="External"/><Relationship Id="rId129" Type="http://schemas.openxmlformats.org/officeDocument/2006/relationships/hyperlink" Target="mailto:patriciadavis@example.com" TargetMode="External"/><Relationship Id="rId336" Type="http://schemas.openxmlformats.org/officeDocument/2006/relationships/hyperlink" Target="mailto:davidsmith@example.com" TargetMode="External"/><Relationship Id="rId543" Type="http://schemas.openxmlformats.org/officeDocument/2006/relationships/hyperlink" Target="mailto:janewilliams@demo.net" TargetMode="External"/><Relationship Id="rId988" Type="http://schemas.openxmlformats.org/officeDocument/2006/relationships/hyperlink" Target="mailto:lindabrown@sample.org" TargetMode="External"/><Relationship Id="rId182" Type="http://schemas.openxmlformats.org/officeDocument/2006/relationships/hyperlink" Target="mailto:karenwilliams@test.com" TargetMode="External"/><Relationship Id="rId403" Type="http://schemas.openxmlformats.org/officeDocument/2006/relationships/hyperlink" Target="mailto:karenjones@test.com" TargetMode="External"/><Relationship Id="rId750" Type="http://schemas.openxmlformats.org/officeDocument/2006/relationships/hyperlink" Target="mailto:karenmiller@test.com" TargetMode="External"/><Relationship Id="rId848" Type="http://schemas.openxmlformats.org/officeDocument/2006/relationships/hyperlink" Target="mailto:alicetaylor@example.com" TargetMode="External"/><Relationship Id="rId1033" Type="http://schemas.openxmlformats.org/officeDocument/2006/relationships/hyperlink" Target="mailto:janejohnson@sample.org" TargetMode="External"/><Relationship Id="rId487" Type="http://schemas.openxmlformats.org/officeDocument/2006/relationships/hyperlink" Target="mailto:lindasmith@sample.org" TargetMode="External"/><Relationship Id="rId610" Type="http://schemas.openxmlformats.org/officeDocument/2006/relationships/hyperlink" Target="mailto:daviddavis@example.com" TargetMode="External"/><Relationship Id="rId694" Type="http://schemas.openxmlformats.org/officeDocument/2006/relationships/hyperlink" Target="mailto:bobdavis@test.com" TargetMode="External"/><Relationship Id="rId708" Type="http://schemas.openxmlformats.org/officeDocument/2006/relationships/hyperlink" Target="mailto:alicethomas@test.com" TargetMode="External"/><Relationship Id="rId915" Type="http://schemas.openxmlformats.org/officeDocument/2006/relationships/hyperlink" Target="mailto:aliceanderson@example.com" TargetMode="External"/><Relationship Id="rId347" Type="http://schemas.openxmlformats.org/officeDocument/2006/relationships/hyperlink" Target="mailto:alicebrown@test.com" TargetMode="External"/><Relationship Id="rId999" Type="http://schemas.openxmlformats.org/officeDocument/2006/relationships/hyperlink" Target="mailto:patriciadavis@sample.org" TargetMode="External"/><Relationship Id="rId44" Type="http://schemas.openxmlformats.org/officeDocument/2006/relationships/hyperlink" Target="mailto:robertwilson@example.com" TargetMode="External"/><Relationship Id="rId554" Type="http://schemas.openxmlformats.org/officeDocument/2006/relationships/hyperlink" Target="mailto:alicedavis@example.com" TargetMode="External"/><Relationship Id="rId761" Type="http://schemas.openxmlformats.org/officeDocument/2006/relationships/hyperlink" Target="mailto:alicesmith@demo.net" TargetMode="External"/><Relationship Id="rId859" Type="http://schemas.openxmlformats.org/officeDocument/2006/relationships/hyperlink" Target="http://test.com/" TargetMode="External"/><Relationship Id="rId193" Type="http://schemas.openxmlformats.org/officeDocument/2006/relationships/hyperlink" Target="mailto:saraanderson@demo.net" TargetMode="External"/><Relationship Id="rId207" Type="http://schemas.openxmlformats.org/officeDocument/2006/relationships/hyperlink" Target="mailto:johnsmith@sample.org" TargetMode="External"/><Relationship Id="rId414" Type="http://schemas.openxmlformats.org/officeDocument/2006/relationships/hyperlink" Target="mailto:karentaylor@example.com" TargetMode="External"/><Relationship Id="rId498" Type="http://schemas.openxmlformats.org/officeDocument/2006/relationships/hyperlink" Target="mailto:alicewilliams@sample.org" TargetMode="External"/><Relationship Id="rId621" Type="http://schemas.openxmlformats.org/officeDocument/2006/relationships/hyperlink" Target="mailto:daviddavis@example.com" TargetMode="External"/><Relationship Id="rId1044" Type="http://schemas.openxmlformats.org/officeDocument/2006/relationships/hyperlink" Target="mailto:susansmith@sample.org" TargetMode="External"/><Relationship Id="rId260" Type="http://schemas.openxmlformats.org/officeDocument/2006/relationships/hyperlink" Target="mailto:karensmith@test.com" TargetMode="External"/><Relationship Id="rId719" Type="http://schemas.openxmlformats.org/officeDocument/2006/relationships/hyperlink" Target="mailto:lindajones@example.com" TargetMode="External"/><Relationship Id="rId926" Type="http://schemas.openxmlformats.org/officeDocument/2006/relationships/hyperlink" Target="mailto:sarajones@example.com" TargetMode="External"/><Relationship Id="rId55" Type="http://schemas.openxmlformats.org/officeDocument/2006/relationships/hyperlink" Target="mailto:patriciamoore@test.com" TargetMode="External"/><Relationship Id="rId120" Type="http://schemas.openxmlformats.org/officeDocument/2006/relationships/hyperlink" Target="mailto:patriciabrown@sample.org" TargetMode="External"/><Relationship Id="rId358" Type="http://schemas.openxmlformats.org/officeDocument/2006/relationships/hyperlink" Target="mailto:alicedavis@demo.net" TargetMode="External"/><Relationship Id="rId565" Type="http://schemas.openxmlformats.org/officeDocument/2006/relationships/hyperlink" Target="mailto:alicejones@sample.org" TargetMode="External"/><Relationship Id="rId772" Type="http://schemas.openxmlformats.org/officeDocument/2006/relationships/hyperlink" Target="mailto:janesmith@test.com" TargetMode="External"/><Relationship Id="rId218" Type="http://schemas.openxmlformats.org/officeDocument/2006/relationships/hyperlink" Target="mailto:bobdavis@sample.org" TargetMode="External"/><Relationship Id="rId425" Type="http://schemas.openxmlformats.org/officeDocument/2006/relationships/hyperlink" Target="mailto:jamesanderson@example.com" TargetMode="External"/><Relationship Id="rId632" Type="http://schemas.openxmlformats.org/officeDocument/2006/relationships/hyperlink" Target="mailto:saramiller@demo.net" TargetMode="External"/><Relationship Id="rId1055" Type="http://schemas.openxmlformats.org/officeDocument/2006/relationships/hyperlink" Target="mailto:bobmoore@test.com" TargetMode="External"/><Relationship Id="rId271" Type="http://schemas.openxmlformats.org/officeDocument/2006/relationships/hyperlink" Target="mailto:johnjohnson@sample.org" TargetMode="External"/><Relationship Id="rId937" Type="http://schemas.openxmlformats.org/officeDocument/2006/relationships/hyperlink" Target="mailto:jamesdavis@test.com" TargetMode="External"/><Relationship Id="rId66" Type="http://schemas.openxmlformats.org/officeDocument/2006/relationships/hyperlink" Target="mailto:davidanderson@demo.net" TargetMode="External"/><Relationship Id="rId131" Type="http://schemas.openxmlformats.org/officeDocument/2006/relationships/hyperlink" Target="mailto:mariabrown@test.com" TargetMode="External"/><Relationship Id="rId369" Type="http://schemas.openxmlformats.org/officeDocument/2006/relationships/hyperlink" Target="http://aliceandersondemo.net/" TargetMode="External"/><Relationship Id="rId576" Type="http://schemas.openxmlformats.org/officeDocument/2006/relationships/hyperlink" Target="mailto:robertjones@example.com" TargetMode="External"/><Relationship Id="rId783" Type="http://schemas.openxmlformats.org/officeDocument/2006/relationships/hyperlink" Target="mailto:karenmiller@example.com" TargetMode="External"/><Relationship Id="rId990" Type="http://schemas.openxmlformats.org/officeDocument/2006/relationships/hyperlink" Target="mailto:patriciawilliams@example.com" TargetMode="External"/><Relationship Id="rId229" Type="http://schemas.openxmlformats.org/officeDocument/2006/relationships/hyperlink" Target="mailto:mariamiller@sample.org" TargetMode="External"/><Relationship Id="rId436" Type="http://schemas.openxmlformats.org/officeDocument/2006/relationships/hyperlink" Target="mailto:sarathomas@sample.org" TargetMode="External"/><Relationship Id="rId643" Type="http://schemas.openxmlformats.org/officeDocument/2006/relationships/hyperlink" Target="mailto:sarawilliams@sample.org" TargetMode="External"/><Relationship Id="rId1066" Type="http://schemas.openxmlformats.org/officeDocument/2006/relationships/hyperlink" Target="mailto:robertdavis@sample.org" TargetMode="External"/><Relationship Id="rId850" Type="http://schemas.openxmlformats.org/officeDocument/2006/relationships/hyperlink" Target="mailto:saradavis@test.com" TargetMode="External"/><Relationship Id="rId948" Type="http://schemas.openxmlformats.org/officeDocument/2006/relationships/hyperlink" Target="mailto:alicejones@example.com" TargetMode="External"/><Relationship Id="rId77" Type="http://schemas.openxmlformats.org/officeDocument/2006/relationships/hyperlink" Target="mailto:robertwilson@example.com" TargetMode="External"/><Relationship Id="rId282" Type="http://schemas.openxmlformats.org/officeDocument/2006/relationships/hyperlink" Target="mailto:patriciathomas@example.com" TargetMode="External"/><Relationship Id="rId503" Type="http://schemas.openxmlformats.org/officeDocument/2006/relationships/hyperlink" Target="mailto:johndavis@demo.net" TargetMode="External"/><Relationship Id="rId587" Type="http://schemas.openxmlformats.org/officeDocument/2006/relationships/hyperlink" Target="mailto:jamesmiller@sample.org" TargetMode="External"/><Relationship Id="rId710" Type="http://schemas.openxmlformats.org/officeDocument/2006/relationships/hyperlink" Target="mailto:patriciajohnson@test.com" TargetMode="External"/><Relationship Id="rId808" Type="http://schemas.openxmlformats.org/officeDocument/2006/relationships/hyperlink" Target="mailto:susanwilliams@test.com" TargetMode="External"/><Relationship Id="rId8" Type="http://schemas.openxmlformats.org/officeDocument/2006/relationships/hyperlink" Target="http://mariadavisdemo.net/" TargetMode="External"/><Relationship Id="rId142" Type="http://schemas.openxmlformats.org/officeDocument/2006/relationships/hyperlink" Target="mailto:patriciamiller@example.com" TargetMode="External"/><Relationship Id="rId447" Type="http://schemas.openxmlformats.org/officeDocument/2006/relationships/hyperlink" Target="mailto:johnmiller@test.com" TargetMode="External"/><Relationship Id="rId794" Type="http://schemas.openxmlformats.org/officeDocument/2006/relationships/hyperlink" Target="mailto:karentaylor@test.com" TargetMode="External"/><Relationship Id="rId1077" Type="http://schemas.openxmlformats.org/officeDocument/2006/relationships/hyperlink" Target="mailto:patriciadavis@sample.org" TargetMode="External"/><Relationship Id="rId654" Type="http://schemas.openxmlformats.org/officeDocument/2006/relationships/hyperlink" Target="mailto:johnthomas@test.com" TargetMode="External"/><Relationship Id="rId861" Type="http://schemas.openxmlformats.org/officeDocument/2006/relationships/hyperlink" Target="mailto:jameswilson@demo.net" TargetMode="External"/><Relationship Id="rId959" Type="http://schemas.openxmlformats.org/officeDocument/2006/relationships/hyperlink" Target="mailto:jamestaylor@sample.org" TargetMode="External"/><Relationship Id="rId293" Type="http://schemas.openxmlformats.org/officeDocument/2006/relationships/hyperlink" Target="mailto:alicewilliams@test.com" TargetMode="External"/><Relationship Id="rId307" Type="http://schemas.openxmlformats.org/officeDocument/2006/relationships/hyperlink" Target="http://sample.org/" TargetMode="External"/><Relationship Id="rId514" Type="http://schemas.openxmlformats.org/officeDocument/2006/relationships/hyperlink" Target="mailto:susanmiller@sample.org" TargetMode="External"/><Relationship Id="rId721" Type="http://schemas.openxmlformats.org/officeDocument/2006/relationships/hyperlink" Target="mailto:patriciajones@example.com" TargetMode="External"/><Relationship Id="rId88" Type="http://schemas.openxmlformats.org/officeDocument/2006/relationships/hyperlink" Target="mailto:patriciajohnson@sample.org" TargetMode="External"/><Relationship Id="rId153" Type="http://schemas.openxmlformats.org/officeDocument/2006/relationships/hyperlink" Target="http://johnandersonexample.com/" TargetMode="External"/><Relationship Id="rId360" Type="http://schemas.openxmlformats.org/officeDocument/2006/relationships/hyperlink" Target="mailto:davidthomas@example.com" TargetMode="External"/><Relationship Id="rId598" Type="http://schemas.openxmlformats.org/officeDocument/2006/relationships/hyperlink" Target="mailto:johnthomas@demo.net" TargetMode="External"/><Relationship Id="rId819" Type="http://schemas.openxmlformats.org/officeDocument/2006/relationships/hyperlink" Target="mailto:davidmiller@example.com" TargetMode="External"/><Relationship Id="rId1004" Type="http://schemas.openxmlformats.org/officeDocument/2006/relationships/hyperlink" Target="mailto:janejones@demo.net" TargetMode="External"/><Relationship Id="rId220" Type="http://schemas.openxmlformats.org/officeDocument/2006/relationships/hyperlink" Target="mailto:janemoore@sample.org" TargetMode="External"/><Relationship Id="rId458" Type="http://schemas.openxmlformats.org/officeDocument/2006/relationships/hyperlink" Target="mailto:mikebrown@example.com" TargetMode="External"/><Relationship Id="rId665" Type="http://schemas.openxmlformats.org/officeDocument/2006/relationships/hyperlink" Target="mailto:davidsmith@test.com" TargetMode="External"/><Relationship Id="rId872" Type="http://schemas.openxmlformats.org/officeDocument/2006/relationships/hyperlink" Target="mailto:davidanderson@example.com" TargetMode="External"/><Relationship Id="rId15" Type="http://schemas.openxmlformats.org/officeDocument/2006/relationships/hyperlink" Target="mailto:bobjohnson@test.com" TargetMode="External"/><Relationship Id="rId318" Type="http://schemas.openxmlformats.org/officeDocument/2006/relationships/hyperlink" Target="mailto:alicedavis@test.com" TargetMode="External"/><Relationship Id="rId525" Type="http://schemas.openxmlformats.org/officeDocument/2006/relationships/hyperlink" Target="mailto:janemiller@test.com" TargetMode="External"/><Relationship Id="rId732" Type="http://schemas.openxmlformats.org/officeDocument/2006/relationships/hyperlink" Target="http://johndavissample.org/" TargetMode="External"/><Relationship Id="rId99" Type="http://schemas.openxmlformats.org/officeDocument/2006/relationships/hyperlink" Target="mailto:susandavis@test.com" TargetMode="External"/><Relationship Id="rId164" Type="http://schemas.openxmlformats.org/officeDocument/2006/relationships/hyperlink" Target="mailto:janetaylor@demo.net" TargetMode="External"/><Relationship Id="rId371" Type="http://schemas.openxmlformats.org/officeDocument/2006/relationships/hyperlink" Target="http://lindajohnsontest.com/" TargetMode="External"/><Relationship Id="rId1015" Type="http://schemas.openxmlformats.org/officeDocument/2006/relationships/hyperlink" Target="mailto:sarathomas@sample.org" TargetMode="External"/><Relationship Id="rId469" Type="http://schemas.openxmlformats.org/officeDocument/2006/relationships/hyperlink" Target="http://test.com/" TargetMode="External"/><Relationship Id="rId676" Type="http://schemas.openxmlformats.org/officeDocument/2006/relationships/hyperlink" Target="mailto:robertwilson@sample.org" TargetMode="External"/><Relationship Id="rId883" Type="http://schemas.openxmlformats.org/officeDocument/2006/relationships/hyperlink" Target="mailto:jamesbrown@example.com" TargetMode="External"/><Relationship Id="rId26" Type="http://schemas.openxmlformats.org/officeDocument/2006/relationships/hyperlink" Target="mailto:sarabrown@demo.net" TargetMode="External"/><Relationship Id="rId231" Type="http://schemas.openxmlformats.org/officeDocument/2006/relationships/hyperlink" Target="mailto:susantaylor@test.com" TargetMode="External"/><Relationship Id="rId329" Type="http://schemas.openxmlformats.org/officeDocument/2006/relationships/hyperlink" Target="mailto:jamesjohnson@example.com" TargetMode="External"/><Relationship Id="rId536" Type="http://schemas.openxmlformats.org/officeDocument/2006/relationships/hyperlink" Target="mailto:karenjones@sample.org" TargetMode="External"/><Relationship Id="rId175" Type="http://schemas.openxmlformats.org/officeDocument/2006/relationships/hyperlink" Target="http://mariajohnsonsample.org/" TargetMode="External"/><Relationship Id="rId743" Type="http://schemas.openxmlformats.org/officeDocument/2006/relationships/hyperlink" Target="mailto:mikebrown@demo.net" TargetMode="External"/><Relationship Id="rId950" Type="http://schemas.openxmlformats.org/officeDocument/2006/relationships/hyperlink" Target="mailto:jameswilliams@demo.net" TargetMode="External"/><Relationship Id="rId1026" Type="http://schemas.openxmlformats.org/officeDocument/2006/relationships/hyperlink" Target="mailto:jamesmoore@sample.org" TargetMode="External"/><Relationship Id="rId382" Type="http://schemas.openxmlformats.org/officeDocument/2006/relationships/hyperlink" Target="mailto:lindajohnson@test.com" TargetMode="External"/><Relationship Id="rId603" Type="http://schemas.openxmlformats.org/officeDocument/2006/relationships/hyperlink" Target="mailto:johnmiller@example.com" TargetMode="External"/><Relationship Id="rId687" Type="http://schemas.openxmlformats.org/officeDocument/2006/relationships/hyperlink" Target="mailto:patriciataylor@example.com" TargetMode="External"/><Relationship Id="rId810" Type="http://schemas.openxmlformats.org/officeDocument/2006/relationships/hyperlink" Target="mailto:bobdavis@demo.net" TargetMode="External"/><Relationship Id="rId908" Type="http://schemas.openxmlformats.org/officeDocument/2006/relationships/hyperlink" Target="mailto:mariamoore@test.com" TargetMode="External"/><Relationship Id="rId242" Type="http://schemas.openxmlformats.org/officeDocument/2006/relationships/hyperlink" Target="mailto:mariathomas@test.com" TargetMode="External"/><Relationship Id="rId894" Type="http://schemas.openxmlformats.org/officeDocument/2006/relationships/hyperlink" Target="mailto:susananderson@sample.org" TargetMode="External"/><Relationship Id="rId37" Type="http://schemas.openxmlformats.org/officeDocument/2006/relationships/hyperlink" Target="mailto:alicejohnson@demo.net" TargetMode="External"/><Relationship Id="rId102" Type="http://schemas.openxmlformats.org/officeDocument/2006/relationships/hyperlink" Target="mailto:lindaanderson@example.com" TargetMode="External"/><Relationship Id="rId547" Type="http://schemas.openxmlformats.org/officeDocument/2006/relationships/hyperlink" Target="mailto:mariasmith@demo.net" TargetMode="External"/><Relationship Id="rId754" Type="http://schemas.openxmlformats.org/officeDocument/2006/relationships/hyperlink" Target="mailto:mariathomas@test.com" TargetMode="External"/><Relationship Id="rId961" Type="http://schemas.openxmlformats.org/officeDocument/2006/relationships/hyperlink" Target="mailto:davidbrown@example.com" TargetMode="External"/><Relationship Id="rId90" Type="http://schemas.openxmlformats.org/officeDocument/2006/relationships/hyperlink" Target="mailto:robertmoore@sample.org" TargetMode="External"/><Relationship Id="rId186" Type="http://schemas.openxmlformats.org/officeDocument/2006/relationships/hyperlink" Target="mailto:lindawilliams@example.com" TargetMode="External"/><Relationship Id="rId393" Type="http://schemas.openxmlformats.org/officeDocument/2006/relationships/hyperlink" Target="mailto:susantaylor@example.com" TargetMode="External"/><Relationship Id="rId407" Type="http://schemas.openxmlformats.org/officeDocument/2006/relationships/hyperlink" Target="mailto:susanmoore@demo.net" TargetMode="External"/><Relationship Id="rId614" Type="http://schemas.openxmlformats.org/officeDocument/2006/relationships/hyperlink" Target="mailto:sarawilson@example.com" TargetMode="External"/><Relationship Id="rId821" Type="http://schemas.openxmlformats.org/officeDocument/2006/relationships/hyperlink" Target="mailto:robertthomas@demo.net" TargetMode="External"/><Relationship Id="rId1037" Type="http://schemas.openxmlformats.org/officeDocument/2006/relationships/hyperlink" Target="mailto:johnwilson@sample.org" TargetMode="External"/><Relationship Id="rId253" Type="http://schemas.openxmlformats.org/officeDocument/2006/relationships/hyperlink" Target="mailto:mikemiller@sample.org" TargetMode="External"/><Relationship Id="rId460" Type="http://schemas.openxmlformats.org/officeDocument/2006/relationships/hyperlink" Target="mailto:mikejones@example.com" TargetMode="External"/><Relationship Id="rId698" Type="http://schemas.openxmlformats.org/officeDocument/2006/relationships/hyperlink" Target="mailto:johnmoore@demo.net" TargetMode="External"/><Relationship Id="rId919" Type="http://schemas.openxmlformats.org/officeDocument/2006/relationships/hyperlink" Target="mailto:janethomas@demo.net" TargetMode="External"/><Relationship Id="rId48" Type="http://schemas.openxmlformats.org/officeDocument/2006/relationships/hyperlink" Target="mailto:susananderson@demo.net" TargetMode="External"/><Relationship Id="rId113" Type="http://schemas.openxmlformats.org/officeDocument/2006/relationships/hyperlink" Target="mailto:janetaylor@sample.org" TargetMode="External"/><Relationship Id="rId320" Type="http://schemas.openxmlformats.org/officeDocument/2006/relationships/hyperlink" Target="mailto:mariataylor@demo.net" TargetMode="External"/><Relationship Id="rId558" Type="http://schemas.openxmlformats.org/officeDocument/2006/relationships/hyperlink" Target="mailto:susanwilliams@example.com" TargetMode="External"/><Relationship Id="rId765" Type="http://schemas.openxmlformats.org/officeDocument/2006/relationships/hyperlink" Target="mailto:johnwilliams@demo.net" TargetMode="External"/><Relationship Id="rId972" Type="http://schemas.openxmlformats.org/officeDocument/2006/relationships/hyperlink" Target="http://test.com/" TargetMode="External"/><Relationship Id="rId197" Type="http://schemas.openxmlformats.org/officeDocument/2006/relationships/hyperlink" Target="mailto:janemoore@test.com" TargetMode="External"/><Relationship Id="rId418" Type="http://schemas.openxmlformats.org/officeDocument/2006/relationships/hyperlink" Target="mailto:mariamiller@example.com" TargetMode="External"/><Relationship Id="rId625" Type="http://schemas.openxmlformats.org/officeDocument/2006/relationships/hyperlink" Target="mailto:davidanderson@example.com" TargetMode="External"/><Relationship Id="rId832" Type="http://schemas.openxmlformats.org/officeDocument/2006/relationships/hyperlink" Target="mailto:susanmiller@test.com" TargetMode="External"/><Relationship Id="rId1048" Type="http://schemas.openxmlformats.org/officeDocument/2006/relationships/hyperlink" Target="mailto:mariawilliams@test.com" TargetMode="External"/><Relationship Id="rId264" Type="http://schemas.openxmlformats.org/officeDocument/2006/relationships/hyperlink" Target="mailto:karenanderson@example.com" TargetMode="External"/><Relationship Id="rId471" Type="http://schemas.openxmlformats.org/officeDocument/2006/relationships/hyperlink" Target="mailto:lindawilson@example.com" TargetMode="External"/><Relationship Id="rId59" Type="http://schemas.openxmlformats.org/officeDocument/2006/relationships/hyperlink" Target="mailto:mariabrown@sample.org" TargetMode="External"/><Relationship Id="rId124" Type="http://schemas.openxmlformats.org/officeDocument/2006/relationships/hyperlink" Target="mailto:mikejohnson@demo.net" TargetMode="External"/><Relationship Id="rId569" Type="http://schemas.openxmlformats.org/officeDocument/2006/relationships/hyperlink" Target="mailto:janeanderson@example.com" TargetMode="External"/><Relationship Id="rId776" Type="http://schemas.openxmlformats.org/officeDocument/2006/relationships/hyperlink" Target="mailto:karenwilliams@sample.org" TargetMode="External"/><Relationship Id="rId983" Type="http://schemas.openxmlformats.org/officeDocument/2006/relationships/hyperlink" Target="mailto:alicewilliams@test.com" TargetMode="External"/><Relationship Id="rId331" Type="http://schemas.openxmlformats.org/officeDocument/2006/relationships/hyperlink" Target="mailto:mariaanderson@sample.org" TargetMode="External"/><Relationship Id="rId429" Type="http://schemas.openxmlformats.org/officeDocument/2006/relationships/hyperlink" Target="mailto:jamesthomas@test.com" TargetMode="External"/><Relationship Id="rId636" Type="http://schemas.openxmlformats.org/officeDocument/2006/relationships/hyperlink" Target="mailto:mariawilliams@test.com" TargetMode="External"/><Relationship Id="rId1059" Type="http://schemas.openxmlformats.org/officeDocument/2006/relationships/hyperlink" Target="http://karenjonestest.com/" TargetMode="External"/><Relationship Id="rId843" Type="http://schemas.openxmlformats.org/officeDocument/2006/relationships/hyperlink" Target="mailto:susanmoore@sample.org" TargetMode="External"/><Relationship Id="rId275" Type="http://schemas.openxmlformats.org/officeDocument/2006/relationships/hyperlink" Target="mailto:karensmith@demo.net" TargetMode="External"/><Relationship Id="rId482" Type="http://schemas.openxmlformats.org/officeDocument/2006/relationships/hyperlink" Target="mailto:bobwilliams@example.com" TargetMode="External"/><Relationship Id="rId703" Type="http://schemas.openxmlformats.org/officeDocument/2006/relationships/hyperlink" Target="mailto:lindawilson@test.com" TargetMode="External"/><Relationship Id="rId910" Type="http://schemas.openxmlformats.org/officeDocument/2006/relationships/hyperlink" Target="mailto:davidjohnson@test.com" TargetMode="External"/><Relationship Id="rId135" Type="http://schemas.openxmlformats.org/officeDocument/2006/relationships/hyperlink" Target="http://davidandersondemo.net/" TargetMode="External"/><Relationship Id="rId342" Type="http://schemas.openxmlformats.org/officeDocument/2006/relationships/hyperlink" Target="http://mikejohnsonsample.org/" TargetMode="External"/><Relationship Id="rId787" Type="http://schemas.openxmlformats.org/officeDocument/2006/relationships/hyperlink" Target="mailto:karensmith@demo.net" TargetMode="External"/><Relationship Id="rId994" Type="http://schemas.openxmlformats.org/officeDocument/2006/relationships/hyperlink" Target="http://sample.org/" TargetMode="External"/><Relationship Id="rId202" Type="http://schemas.openxmlformats.org/officeDocument/2006/relationships/hyperlink" Target="mailto:robertjones@demo.net" TargetMode="External"/><Relationship Id="rId647" Type="http://schemas.openxmlformats.org/officeDocument/2006/relationships/hyperlink" Target="mailto:jamesjohnson@sample.org" TargetMode="External"/><Relationship Id="rId854" Type="http://schemas.openxmlformats.org/officeDocument/2006/relationships/hyperlink" Target="mailto:lindajones@example.com" TargetMode="External"/><Relationship Id="rId286" Type="http://schemas.openxmlformats.org/officeDocument/2006/relationships/hyperlink" Target="http://mariabrownexample.com/" TargetMode="External"/><Relationship Id="rId493" Type="http://schemas.openxmlformats.org/officeDocument/2006/relationships/hyperlink" Target="mailto:janewilliams@example.com" TargetMode="External"/><Relationship Id="rId507" Type="http://schemas.openxmlformats.org/officeDocument/2006/relationships/hyperlink" Target="mailto:davidwilliams@test.com" TargetMode="External"/><Relationship Id="rId714" Type="http://schemas.openxmlformats.org/officeDocument/2006/relationships/hyperlink" Target="mailto:mariajohnson@sample.org" TargetMode="External"/><Relationship Id="rId921" Type="http://schemas.openxmlformats.org/officeDocument/2006/relationships/hyperlink" Target="mailto:johnbrown@test.com" TargetMode="External"/><Relationship Id="rId50" Type="http://schemas.openxmlformats.org/officeDocument/2006/relationships/hyperlink" Target="http://sarataylortest.com/" TargetMode="External"/><Relationship Id="rId146" Type="http://schemas.openxmlformats.org/officeDocument/2006/relationships/hyperlink" Target="mailto:mikemoore@demo.net" TargetMode="External"/><Relationship Id="rId353" Type="http://schemas.openxmlformats.org/officeDocument/2006/relationships/hyperlink" Target="mailto:janebrown@demo.net" TargetMode="External"/><Relationship Id="rId560" Type="http://schemas.openxmlformats.org/officeDocument/2006/relationships/hyperlink" Target="mailto:jamesmiller@demo.net" TargetMode="External"/><Relationship Id="rId798" Type="http://schemas.openxmlformats.org/officeDocument/2006/relationships/hyperlink" Target="http://sample.org/" TargetMode="External"/><Relationship Id="rId213" Type="http://schemas.openxmlformats.org/officeDocument/2006/relationships/hyperlink" Target="mailto:saramiller@demo.net" TargetMode="External"/><Relationship Id="rId420" Type="http://schemas.openxmlformats.org/officeDocument/2006/relationships/hyperlink" Target="http://sample.org/" TargetMode="External"/><Relationship Id="rId658" Type="http://schemas.openxmlformats.org/officeDocument/2006/relationships/hyperlink" Target="mailto:lindajones@sample.org" TargetMode="External"/><Relationship Id="rId865" Type="http://schemas.openxmlformats.org/officeDocument/2006/relationships/hyperlink" Target="mailto:mariawilliams@sample.org" TargetMode="External"/><Relationship Id="rId1050" Type="http://schemas.openxmlformats.org/officeDocument/2006/relationships/hyperlink" Target="mailto:robertbrown@demo.net" TargetMode="External"/><Relationship Id="rId297" Type="http://schemas.openxmlformats.org/officeDocument/2006/relationships/hyperlink" Target="mailto:mariadavis@example.com" TargetMode="External"/><Relationship Id="rId518" Type="http://schemas.openxmlformats.org/officeDocument/2006/relationships/hyperlink" Target="mailto:patriciawilson@demo.net" TargetMode="External"/><Relationship Id="rId725" Type="http://schemas.openxmlformats.org/officeDocument/2006/relationships/hyperlink" Target="mailto:lindajohnson@demo.net" TargetMode="External"/><Relationship Id="rId932" Type="http://schemas.openxmlformats.org/officeDocument/2006/relationships/hyperlink" Target="mailto:daviddavis@test.com" TargetMode="External"/><Relationship Id="rId157" Type="http://schemas.openxmlformats.org/officeDocument/2006/relationships/hyperlink" Target="http://sarajohnsonexample.com/" TargetMode="External"/><Relationship Id="rId364" Type="http://schemas.openxmlformats.org/officeDocument/2006/relationships/hyperlink" Target="mailto:jamesanderson@sample.org" TargetMode="External"/><Relationship Id="rId1008" Type="http://schemas.openxmlformats.org/officeDocument/2006/relationships/hyperlink" Target="http://karensmithdemo.net/" TargetMode="External"/><Relationship Id="rId61" Type="http://schemas.openxmlformats.org/officeDocument/2006/relationships/hyperlink" Target="mailto:karenanderson@demo.net" TargetMode="External"/><Relationship Id="rId571" Type="http://schemas.openxmlformats.org/officeDocument/2006/relationships/hyperlink" Target="http://sample.org/" TargetMode="External"/><Relationship Id="rId669" Type="http://schemas.openxmlformats.org/officeDocument/2006/relationships/hyperlink" Target="http://patriciabrownsample.org/" TargetMode="External"/><Relationship Id="rId876" Type="http://schemas.openxmlformats.org/officeDocument/2006/relationships/hyperlink" Target="http://test.com/" TargetMode="External"/><Relationship Id="rId19" Type="http://schemas.openxmlformats.org/officeDocument/2006/relationships/hyperlink" Target="mailto:johnwilliams@example.com" TargetMode="External"/><Relationship Id="rId224" Type="http://schemas.openxmlformats.org/officeDocument/2006/relationships/hyperlink" Target="mailto:susantaylor@example.com" TargetMode="External"/><Relationship Id="rId431" Type="http://schemas.openxmlformats.org/officeDocument/2006/relationships/hyperlink" Target="mailto:jamestaylor@test.com" TargetMode="External"/><Relationship Id="rId529" Type="http://schemas.openxmlformats.org/officeDocument/2006/relationships/hyperlink" Target="mailto:davidjohnson@demo.net" TargetMode="External"/><Relationship Id="rId736" Type="http://schemas.openxmlformats.org/officeDocument/2006/relationships/hyperlink" Target="mailto:alicejohnson@demo.net" TargetMode="External"/><Relationship Id="rId1061" Type="http://schemas.openxmlformats.org/officeDocument/2006/relationships/hyperlink" Target="mailto:jamesthomas@example.com" TargetMode="External"/><Relationship Id="rId168" Type="http://schemas.openxmlformats.org/officeDocument/2006/relationships/hyperlink" Target="mailto:saraanderson@sample.org" TargetMode="External"/><Relationship Id="rId943" Type="http://schemas.openxmlformats.org/officeDocument/2006/relationships/hyperlink" Target="mailto:johnbrown@sample.org" TargetMode="External"/><Relationship Id="rId1019" Type="http://schemas.openxmlformats.org/officeDocument/2006/relationships/hyperlink" Target="mailto:susanjones@demo.net" TargetMode="External"/><Relationship Id="rId72" Type="http://schemas.openxmlformats.org/officeDocument/2006/relationships/hyperlink" Target="http://sample.org/" TargetMode="External"/><Relationship Id="rId375" Type="http://schemas.openxmlformats.org/officeDocument/2006/relationships/hyperlink" Target="mailto:janethomas@example.com" TargetMode="External"/><Relationship Id="rId582" Type="http://schemas.openxmlformats.org/officeDocument/2006/relationships/hyperlink" Target="mailto:mariamoore@demo.net" TargetMode="External"/><Relationship Id="rId803" Type="http://schemas.openxmlformats.org/officeDocument/2006/relationships/hyperlink" Target="mailto:karenjohnson@sample.org" TargetMode="External"/><Relationship Id="rId3" Type="http://schemas.openxmlformats.org/officeDocument/2006/relationships/hyperlink" Target="mailto:mikemiller@sample.org" TargetMode="External"/><Relationship Id="rId235" Type="http://schemas.openxmlformats.org/officeDocument/2006/relationships/hyperlink" Target="mailto:bobwilliams@test.com" TargetMode="External"/><Relationship Id="rId442" Type="http://schemas.openxmlformats.org/officeDocument/2006/relationships/hyperlink" Target="http://demo.net/" TargetMode="External"/><Relationship Id="rId887" Type="http://schemas.openxmlformats.org/officeDocument/2006/relationships/hyperlink" Target="mailto:janesmith@test.com" TargetMode="External"/><Relationship Id="rId1072" Type="http://schemas.openxmlformats.org/officeDocument/2006/relationships/hyperlink" Target="mailto:mariajohnson@demo.net" TargetMode="External"/><Relationship Id="rId302" Type="http://schemas.openxmlformats.org/officeDocument/2006/relationships/hyperlink" Target="mailto:lindasmith@test.com" TargetMode="External"/><Relationship Id="rId747" Type="http://schemas.openxmlformats.org/officeDocument/2006/relationships/hyperlink" Target="mailto:mariamoore@demo.net" TargetMode="External"/><Relationship Id="rId954" Type="http://schemas.openxmlformats.org/officeDocument/2006/relationships/hyperlink" Target="mailto:mikethomas@sample.org" TargetMode="External"/><Relationship Id="rId83" Type="http://schemas.openxmlformats.org/officeDocument/2006/relationships/hyperlink" Target="mailto:patriciawilson@demo.net" TargetMode="External"/><Relationship Id="rId179" Type="http://schemas.openxmlformats.org/officeDocument/2006/relationships/hyperlink" Target="mailto:sarabrown@sample.org" TargetMode="External"/><Relationship Id="rId386" Type="http://schemas.openxmlformats.org/officeDocument/2006/relationships/hyperlink" Target="mailto:saradavis@demo.net" TargetMode="External"/><Relationship Id="rId593" Type="http://schemas.openxmlformats.org/officeDocument/2006/relationships/hyperlink" Target="mailto:robertmoore@test.com" TargetMode="External"/><Relationship Id="rId607" Type="http://schemas.openxmlformats.org/officeDocument/2006/relationships/hyperlink" Target="http://test.com/" TargetMode="External"/><Relationship Id="rId814" Type="http://schemas.openxmlformats.org/officeDocument/2006/relationships/hyperlink" Target="mailto:robertwilliams@demo.net" TargetMode="External"/><Relationship Id="rId246" Type="http://schemas.openxmlformats.org/officeDocument/2006/relationships/hyperlink" Target="mailto:mariaanderson@sample.org" TargetMode="External"/><Relationship Id="rId453" Type="http://schemas.openxmlformats.org/officeDocument/2006/relationships/hyperlink" Target="mailto:jameswilson@example.com" TargetMode="External"/><Relationship Id="rId660" Type="http://schemas.openxmlformats.org/officeDocument/2006/relationships/hyperlink" Target="mailto:mikeanderson@test.com" TargetMode="External"/><Relationship Id="rId898" Type="http://schemas.openxmlformats.org/officeDocument/2006/relationships/hyperlink" Target="mailto:mikewilson@example.com" TargetMode="External"/><Relationship Id="rId1083" Type="http://schemas.openxmlformats.org/officeDocument/2006/relationships/hyperlink" Target="mailto:johntaylor@example.com" TargetMode="External"/><Relationship Id="rId106" Type="http://schemas.openxmlformats.org/officeDocument/2006/relationships/hyperlink" Target="mailto:mariathomas@example.com" TargetMode="External"/><Relationship Id="rId313" Type="http://schemas.openxmlformats.org/officeDocument/2006/relationships/hyperlink" Target="mailto:johntaylor@sample.org" TargetMode="External"/><Relationship Id="rId758" Type="http://schemas.openxmlformats.org/officeDocument/2006/relationships/hyperlink" Target="mailto:karenthomas@example.com" TargetMode="External"/><Relationship Id="rId965" Type="http://schemas.openxmlformats.org/officeDocument/2006/relationships/hyperlink" Target="mailto:mikewilliams@test.com" TargetMode="External"/><Relationship Id="rId10" Type="http://schemas.openxmlformats.org/officeDocument/2006/relationships/hyperlink" Target="mailto:jamesdavis@test.com" TargetMode="External"/><Relationship Id="rId94" Type="http://schemas.openxmlformats.org/officeDocument/2006/relationships/hyperlink" Target="mailto:alicetaylor@demo.net" TargetMode="External"/><Relationship Id="rId397" Type="http://schemas.openxmlformats.org/officeDocument/2006/relationships/hyperlink" Target="mailto:sarawilson@sample.org" TargetMode="External"/><Relationship Id="rId520" Type="http://schemas.openxmlformats.org/officeDocument/2006/relationships/hyperlink" Target="mailto:susansmith@sample.org" TargetMode="External"/><Relationship Id="rId618" Type="http://schemas.openxmlformats.org/officeDocument/2006/relationships/hyperlink" Target="mailto:alicewilson@example.com" TargetMode="External"/><Relationship Id="rId825" Type="http://schemas.openxmlformats.org/officeDocument/2006/relationships/hyperlink" Target="mailto:karendavis@demo.net" TargetMode="External"/><Relationship Id="rId257" Type="http://schemas.openxmlformats.org/officeDocument/2006/relationships/hyperlink" Target="mailto:lindataylor@sample.org" TargetMode="External"/><Relationship Id="rId464" Type="http://schemas.openxmlformats.org/officeDocument/2006/relationships/hyperlink" Target="mailto:sarathomas@demo.net" TargetMode="External"/><Relationship Id="rId1010" Type="http://schemas.openxmlformats.org/officeDocument/2006/relationships/hyperlink" Target="mailto:robertjones@sample.org" TargetMode="External"/><Relationship Id="rId117" Type="http://schemas.openxmlformats.org/officeDocument/2006/relationships/hyperlink" Target="mailto:davidthomas@demo.net" TargetMode="External"/><Relationship Id="rId671" Type="http://schemas.openxmlformats.org/officeDocument/2006/relationships/hyperlink" Target="http://demo.net/" TargetMode="External"/><Relationship Id="rId769" Type="http://schemas.openxmlformats.org/officeDocument/2006/relationships/hyperlink" Target="mailto:mikebrown@sample.org" TargetMode="External"/><Relationship Id="rId976" Type="http://schemas.openxmlformats.org/officeDocument/2006/relationships/hyperlink" Target="http://sample.org/" TargetMode="External"/><Relationship Id="rId324" Type="http://schemas.openxmlformats.org/officeDocument/2006/relationships/hyperlink" Target="mailto:bobjones@demo.net" TargetMode="External"/><Relationship Id="rId531" Type="http://schemas.openxmlformats.org/officeDocument/2006/relationships/hyperlink" Target="mailto:lindabrown@sample.org" TargetMode="External"/><Relationship Id="rId629" Type="http://schemas.openxmlformats.org/officeDocument/2006/relationships/hyperlink" Target="mailto:jamesthomas@test.com" TargetMode="External"/><Relationship Id="rId836" Type="http://schemas.openxmlformats.org/officeDocument/2006/relationships/hyperlink" Target="mailto:alicewilliams@sample.org" TargetMode="External"/><Relationship Id="rId1021" Type="http://schemas.openxmlformats.org/officeDocument/2006/relationships/hyperlink" Target="mailto:bobwilson@demo.net" TargetMode="External"/><Relationship Id="rId903" Type="http://schemas.openxmlformats.org/officeDocument/2006/relationships/hyperlink" Target="mailto:alicebrown@sample.org" TargetMode="External"/><Relationship Id="rId32" Type="http://schemas.openxmlformats.org/officeDocument/2006/relationships/hyperlink" Target="mailto:johnjohnson@example.com" TargetMode="External"/><Relationship Id="rId181" Type="http://schemas.openxmlformats.org/officeDocument/2006/relationships/hyperlink" Target="mailto:daviddavis@test.com" TargetMode="External"/><Relationship Id="rId279" Type="http://schemas.openxmlformats.org/officeDocument/2006/relationships/hyperlink" Target="mailto:janejones@demo.net" TargetMode="External"/><Relationship Id="rId486" Type="http://schemas.openxmlformats.org/officeDocument/2006/relationships/hyperlink" Target="mailto:saramiller@demo.net" TargetMode="External"/><Relationship Id="rId693" Type="http://schemas.openxmlformats.org/officeDocument/2006/relationships/hyperlink" Target="mailto:davidtaylor@example.com" TargetMode="External"/><Relationship Id="rId139" Type="http://schemas.openxmlformats.org/officeDocument/2006/relationships/hyperlink" Target="mailto:alicemiller@test.com" TargetMode="External"/><Relationship Id="rId346" Type="http://schemas.openxmlformats.org/officeDocument/2006/relationships/hyperlink" Target="http://example.com/" TargetMode="External"/><Relationship Id="rId553" Type="http://schemas.openxmlformats.org/officeDocument/2006/relationships/hyperlink" Target="mailto:johnsmith@sample.org" TargetMode="External"/><Relationship Id="rId760" Type="http://schemas.openxmlformats.org/officeDocument/2006/relationships/hyperlink" Target="http://example.com/" TargetMode="External"/><Relationship Id="rId998" Type="http://schemas.openxmlformats.org/officeDocument/2006/relationships/hyperlink" Target="mailto:alicewilliams@test.com" TargetMode="External"/><Relationship Id="rId206" Type="http://schemas.openxmlformats.org/officeDocument/2006/relationships/hyperlink" Target="mailto:karenmiller@test.com" TargetMode="External"/><Relationship Id="rId413" Type="http://schemas.openxmlformats.org/officeDocument/2006/relationships/hyperlink" Target="mailto:jamesthomas@test.com" TargetMode="External"/><Relationship Id="rId858" Type="http://schemas.openxmlformats.org/officeDocument/2006/relationships/hyperlink" Target="mailto:karenthomas@demo.net" TargetMode="External"/><Relationship Id="rId1043" Type="http://schemas.openxmlformats.org/officeDocument/2006/relationships/hyperlink" Target="mailto:janemiller@sample.org" TargetMode="External"/><Relationship Id="rId620" Type="http://schemas.openxmlformats.org/officeDocument/2006/relationships/hyperlink" Target="mailto:bobbrown@test.com" TargetMode="External"/><Relationship Id="rId718" Type="http://schemas.openxmlformats.org/officeDocument/2006/relationships/hyperlink" Target="mailto:patriciataylor@demo.net" TargetMode="External"/><Relationship Id="rId925" Type="http://schemas.openxmlformats.org/officeDocument/2006/relationships/hyperlink" Target="mailto:davidbrown@example.com" TargetMode="External"/><Relationship Id="rId54" Type="http://schemas.openxmlformats.org/officeDocument/2006/relationships/hyperlink" Target="mailto:lindasmith@demo.net" TargetMode="External"/><Relationship Id="rId270" Type="http://schemas.openxmlformats.org/officeDocument/2006/relationships/hyperlink" Target="mailto:janejohnson@sample.org" TargetMode="External"/><Relationship Id="rId130" Type="http://schemas.openxmlformats.org/officeDocument/2006/relationships/hyperlink" Target="mailto:patriciajohnson@example.com" TargetMode="External"/><Relationship Id="rId368" Type="http://schemas.openxmlformats.org/officeDocument/2006/relationships/hyperlink" Target="mailto:robertbrown@sample.org" TargetMode="External"/><Relationship Id="rId575" Type="http://schemas.openxmlformats.org/officeDocument/2006/relationships/hyperlink" Target="mailto:alicemoore@demo.net" TargetMode="External"/><Relationship Id="rId782" Type="http://schemas.openxmlformats.org/officeDocument/2006/relationships/hyperlink" Target="mailto:bobjohnson@sample.org" TargetMode="External"/><Relationship Id="rId228" Type="http://schemas.openxmlformats.org/officeDocument/2006/relationships/hyperlink" Target="mailto:lindawilliams@test.com" TargetMode="External"/><Relationship Id="rId435" Type="http://schemas.openxmlformats.org/officeDocument/2006/relationships/hyperlink" Target="http://alicewilliamsdemo.net/" TargetMode="External"/><Relationship Id="rId642" Type="http://schemas.openxmlformats.org/officeDocument/2006/relationships/hyperlink" Target="mailto:alicejohnson@test.com" TargetMode="External"/><Relationship Id="rId1065" Type="http://schemas.openxmlformats.org/officeDocument/2006/relationships/hyperlink" Target="mailto:daviddavis@sample.org"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34D6B-3711-C544-B102-B75CA1C92FAA}">
  <dimension ref="A1:P1202"/>
  <sheetViews>
    <sheetView workbookViewId="0">
      <selection activeCell="R10" sqref="R10"/>
    </sheetView>
  </sheetViews>
  <sheetFormatPr baseColWidth="10" defaultColWidth="8.33203125" defaultRowHeight="13" x14ac:dyDescent="0.15"/>
  <cols>
    <col min="1" max="1" width="11.5" style="1" customWidth="1"/>
    <col min="2" max="2" width="15.5" style="1" customWidth="1"/>
    <col min="3" max="3" width="6" style="1" customWidth="1"/>
    <col min="4" max="4" width="8" style="1" customWidth="1"/>
    <col min="5" max="5" width="24" style="1" customWidth="1"/>
    <col min="6" max="6" width="16.1640625" style="1" customWidth="1"/>
    <col min="7" max="7" width="13.33203125" style="1" customWidth="1"/>
    <col min="8" max="8" width="19.33203125" style="1" customWidth="1"/>
    <col min="9" max="9" width="31" style="1" customWidth="1"/>
    <col min="10" max="10" width="10.6640625" style="1" customWidth="1"/>
    <col min="11" max="11" width="16.83203125" style="1" customWidth="1"/>
    <col min="12" max="12" width="12.33203125" style="1" customWidth="1"/>
    <col min="13" max="13" width="14.83203125" style="1" customWidth="1"/>
    <col min="14" max="14" width="13.33203125" style="1" customWidth="1"/>
    <col min="15" max="15" width="20.1640625" style="1" customWidth="1"/>
    <col min="16" max="16" width="26.5" style="1" customWidth="1"/>
    <col min="17" max="16384" width="8.33203125" style="1"/>
  </cols>
  <sheetData>
    <row r="1" spans="1:16" ht="27.75" customHeight="1" x14ac:dyDescent="0.15">
      <c r="A1" s="112" t="s">
        <v>0</v>
      </c>
      <c r="B1" s="112"/>
      <c r="C1" s="112"/>
      <c r="D1" s="112"/>
      <c r="E1" s="112"/>
      <c r="F1" s="112"/>
      <c r="G1" s="112"/>
      <c r="H1" s="112"/>
      <c r="I1" s="112"/>
      <c r="J1" s="112"/>
      <c r="K1" s="112"/>
      <c r="L1" s="112"/>
      <c r="M1" s="112"/>
      <c r="N1" s="112"/>
      <c r="O1" s="112"/>
      <c r="P1" s="112"/>
    </row>
    <row r="2" spans="1:16" ht="20.25" customHeight="1" x14ac:dyDescent="0.15">
      <c r="A2" s="2" t="s">
        <v>1</v>
      </c>
      <c r="B2" s="2" t="s">
        <v>4458</v>
      </c>
      <c r="C2" s="2" t="s">
        <v>4459</v>
      </c>
      <c r="D2" s="2" t="s">
        <v>2</v>
      </c>
      <c r="E2" s="2" t="s">
        <v>3</v>
      </c>
      <c r="F2" s="2" t="s">
        <v>4</v>
      </c>
      <c r="G2" s="2" t="s">
        <v>5</v>
      </c>
      <c r="H2" s="2" t="s">
        <v>4460</v>
      </c>
      <c r="I2" s="2" t="s">
        <v>4461</v>
      </c>
      <c r="J2" s="2" t="s">
        <v>6</v>
      </c>
      <c r="K2" s="2" t="s">
        <v>7</v>
      </c>
      <c r="L2" s="2" t="s">
        <v>8</v>
      </c>
      <c r="M2" s="2" t="s">
        <v>9</v>
      </c>
      <c r="N2" s="2" t="s">
        <v>10</v>
      </c>
      <c r="O2" s="2" t="s">
        <v>11</v>
      </c>
      <c r="P2" s="2" t="s">
        <v>12</v>
      </c>
    </row>
    <row r="3" spans="1:16" ht="20.25" customHeight="1" x14ac:dyDescent="0.15">
      <c r="A3" s="20">
        <v>1</v>
      </c>
      <c r="B3" s="21" t="s">
        <v>4462</v>
      </c>
      <c r="C3" s="3">
        <v>26</v>
      </c>
      <c r="D3" s="4" t="s">
        <v>13</v>
      </c>
      <c r="E3" s="4" t="s">
        <v>14</v>
      </c>
      <c r="F3" s="4" t="s">
        <v>15</v>
      </c>
      <c r="G3" s="3">
        <v>47.429000000000002</v>
      </c>
      <c r="H3" s="4" t="s">
        <v>4463</v>
      </c>
      <c r="I3" s="4" t="s">
        <v>4464</v>
      </c>
      <c r="J3" s="5"/>
      <c r="K3" s="4" t="s">
        <v>16</v>
      </c>
      <c r="L3" s="3">
        <v>9959</v>
      </c>
      <c r="M3" s="4" t="s">
        <v>17</v>
      </c>
      <c r="N3" s="4" t="s">
        <v>18</v>
      </c>
      <c r="O3" s="4" t="s">
        <v>19</v>
      </c>
      <c r="P3" s="4" t="s">
        <v>20</v>
      </c>
    </row>
    <row r="4" spans="1:16" ht="20" customHeight="1" x14ac:dyDescent="0.15">
      <c r="A4" s="22">
        <v>2</v>
      </c>
      <c r="B4" s="23" t="s">
        <v>4465</v>
      </c>
      <c r="C4" s="6" t="s">
        <v>4466</v>
      </c>
      <c r="D4" s="7"/>
      <c r="E4" s="6" t="s">
        <v>21</v>
      </c>
      <c r="F4" s="6" t="s">
        <v>22</v>
      </c>
      <c r="G4" s="6" t="s">
        <v>23</v>
      </c>
      <c r="H4" s="6" t="s">
        <v>24</v>
      </c>
      <c r="I4" s="6" t="s">
        <v>4467</v>
      </c>
      <c r="J4" s="7"/>
      <c r="K4" s="6" t="s">
        <v>25</v>
      </c>
      <c r="L4" s="8">
        <v>1608</v>
      </c>
      <c r="M4" s="6" t="s">
        <v>26</v>
      </c>
      <c r="N4" s="6" t="s">
        <v>4468</v>
      </c>
      <c r="O4" s="6" t="s">
        <v>27</v>
      </c>
      <c r="P4" s="6" t="s">
        <v>28</v>
      </c>
    </row>
    <row r="5" spans="1:16" ht="20" customHeight="1" x14ac:dyDescent="0.15">
      <c r="A5" s="22">
        <v>3</v>
      </c>
      <c r="B5" s="23" t="s">
        <v>4469</v>
      </c>
      <c r="C5" s="9">
        <v>34</v>
      </c>
      <c r="D5" s="6" t="s">
        <v>29</v>
      </c>
      <c r="E5" s="6" t="s">
        <v>30</v>
      </c>
      <c r="F5" s="6" t="s">
        <v>31</v>
      </c>
      <c r="G5" s="8">
        <v>68911</v>
      </c>
      <c r="H5" s="6" t="s">
        <v>4470</v>
      </c>
      <c r="I5" s="6" t="s">
        <v>32</v>
      </c>
      <c r="J5" s="7"/>
      <c r="K5" s="9">
        <v>3</v>
      </c>
      <c r="L5" s="9">
        <v>2.5550000000000002</v>
      </c>
      <c r="M5" s="6" t="s">
        <v>33</v>
      </c>
      <c r="N5" s="9">
        <v>8898612062</v>
      </c>
      <c r="O5" s="6" t="s">
        <v>34</v>
      </c>
      <c r="P5" s="7"/>
    </row>
    <row r="6" spans="1:16" ht="20" customHeight="1" x14ac:dyDescent="0.15">
      <c r="A6" s="22">
        <v>4</v>
      </c>
      <c r="B6" s="23" t="s">
        <v>4471</v>
      </c>
      <c r="C6" s="6" t="s">
        <v>4472</v>
      </c>
      <c r="D6" s="7"/>
      <c r="E6" s="6" t="s">
        <v>35</v>
      </c>
      <c r="F6" s="6" t="s">
        <v>4473</v>
      </c>
      <c r="G6" s="9">
        <v>81.040999999999997</v>
      </c>
      <c r="H6" s="6" t="s">
        <v>4474</v>
      </c>
      <c r="I6" s="6" t="s">
        <v>36</v>
      </c>
      <c r="J6" s="7"/>
      <c r="K6" s="6" t="s">
        <v>37</v>
      </c>
      <c r="L6" s="7"/>
      <c r="M6" s="6" t="s">
        <v>38</v>
      </c>
      <c r="N6" s="9">
        <v>5821144584</v>
      </c>
      <c r="O6" s="6" t="s">
        <v>39</v>
      </c>
      <c r="P6" s="6" t="s">
        <v>40</v>
      </c>
    </row>
    <row r="7" spans="1:16" ht="20" customHeight="1" x14ac:dyDescent="0.15">
      <c r="A7" s="22">
        <v>5</v>
      </c>
      <c r="B7" s="23" t="s">
        <v>41</v>
      </c>
      <c r="C7" s="9">
        <v>29</v>
      </c>
      <c r="D7" s="6" t="s">
        <v>42</v>
      </c>
      <c r="E7" s="6" t="s">
        <v>43</v>
      </c>
      <c r="F7" s="6" t="s">
        <v>44</v>
      </c>
      <c r="G7" s="6" t="s">
        <v>45</v>
      </c>
      <c r="H7" s="6" t="s">
        <v>46</v>
      </c>
      <c r="I7" s="6" t="s">
        <v>47</v>
      </c>
      <c r="J7" s="7"/>
      <c r="K7" s="6" t="s">
        <v>48</v>
      </c>
      <c r="L7" s="9">
        <v>12111</v>
      </c>
      <c r="M7" s="6" t="s">
        <v>49</v>
      </c>
      <c r="N7" s="6" t="s">
        <v>50</v>
      </c>
      <c r="O7" s="6" t="s">
        <v>51</v>
      </c>
      <c r="P7" s="6" t="s">
        <v>40</v>
      </c>
    </row>
    <row r="8" spans="1:16" ht="20" customHeight="1" x14ac:dyDescent="0.15">
      <c r="A8" s="22">
        <v>6</v>
      </c>
      <c r="B8" s="23" t="s">
        <v>4475</v>
      </c>
      <c r="C8" s="6" t="s">
        <v>4476</v>
      </c>
      <c r="D8" s="6" t="s">
        <v>52</v>
      </c>
      <c r="E8" s="6" t="s">
        <v>53</v>
      </c>
      <c r="F8" s="6" t="s">
        <v>54</v>
      </c>
      <c r="G8" s="6" t="s">
        <v>55</v>
      </c>
      <c r="H8" s="6" t="s">
        <v>4477</v>
      </c>
      <c r="I8" s="6" t="s">
        <v>56</v>
      </c>
      <c r="J8" s="7"/>
      <c r="K8" s="9">
        <v>1.2</v>
      </c>
      <c r="L8" s="9">
        <v>8.2119999999999997</v>
      </c>
      <c r="M8" s="6" t="s">
        <v>49</v>
      </c>
      <c r="N8" s="9">
        <v>9173304982</v>
      </c>
      <c r="O8" s="7"/>
      <c r="P8" s="6" t="s">
        <v>57</v>
      </c>
    </row>
    <row r="9" spans="1:16" ht="20" customHeight="1" x14ac:dyDescent="0.15">
      <c r="A9" s="22">
        <v>7</v>
      </c>
      <c r="B9" s="23" t="s">
        <v>4478</v>
      </c>
      <c r="C9" s="6" t="s">
        <v>4479</v>
      </c>
      <c r="D9" s="6" t="s">
        <v>58</v>
      </c>
      <c r="E9" s="6" t="s">
        <v>59</v>
      </c>
      <c r="F9" s="6" t="s">
        <v>4480</v>
      </c>
      <c r="G9" s="8">
        <v>46106</v>
      </c>
      <c r="H9" s="6" t="s">
        <v>4481</v>
      </c>
      <c r="I9" s="6" t="s">
        <v>36</v>
      </c>
      <c r="J9" s="7"/>
      <c r="K9" s="6" t="s">
        <v>60</v>
      </c>
      <c r="L9" s="9">
        <v>12582</v>
      </c>
      <c r="M9" s="6" t="s">
        <v>61</v>
      </c>
      <c r="N9" s="6" t="s">
        <v>62</v>
      </c>
      <c r="O9" s="6" t="s">
        <v>63</v>
      </c>
      <c r="P9" s="6" t="s">
        <v>64</v>
      </c>
    </row>
    <row r="10" spans="1:16" ht="20" customHeight="1" x14ac:dyDescent="0.15">
      <c r="A10" s="22">
        <v>8</v>
      </c>
      <c r="B10" s="23" t="s">
        <v>4482</v>
      </c>
      <c r="C10" s="9">
        <v>19</v>
      </c>
      <c r="D10" s="6" t="s">
        <v>65</v>
      </c>
      <c r="E10" s="6" t="s">
        <v>66</v>
      </c>
      <c r="F10" s="6" t="s">
        <v>67</v>
      </c>
      <c r="G10" s="9">
        <v>112.416</v>
      </c>
      <c r="H10" s="6" t="s">
        <v>4483</v>
      </c>
      <c r="I10" s="6" t="s">
        <v>56</v>
      </c>
      <c r="J10" s="7"/>
      <c r="K10" s="6" t="s">
        <v>68</v>
      </c>
      <c r="L10" s="6" t="s">
        <v>69</v>
      </c>
      <c r="M10" s="6" t="s">
        <v>49</v>
      </c>
      <c r="N10" s="9">
        <v>8926778531</v>
      </c>
      <c r="O10" s="6" t="s">
        <v>70</v>
      </c>
      <c r="P10" s="6" t="s">
        <v>71</v>
      </c>
    </row>
    <row r="11" spans="1:16" ht="20" customHeight="1" x14ac:dyDescent="0.15">
      <c r="A11" s="22">
        <v>9</v>
      </c>
      <c r="B11" s="23" t="s">
        <v>4484</v>
      </c>
      <c r="C11" s="6" t="s">
        <v>4485</v>
      </c>
      <c r="D11" s="6" t="s">
        <v>42</v>
      </c>
      <c r="E11" s="6" t="s">
        <v>72</v>
      </c>
      <c r="F11" s="6" t="s">
        <v>73</v>
      </c>
      <c r="G11" s="8">
        <v>64306</v>
      </c>
      <c r="H11" s="6" t="s">
        <v>4463</v>
      </c>
      <c r="I11" s="6" t="s">
        <v>4486</v>
      </c>
      <c r="J11" s="7"/>
      <c r="K11" s="6" t="s">
        <v>74</v>
      </c>
      <c r="L11" s="6" t="s">
        <v>75</v>
      </c>
      <c r="M11" s="6" t="s">
        <v>76</v>
      </c>
      <c r="N11" s="6" t="s">
        <v>77</v>
      </c>
      <c r="O11" s="6" t="s">
        <v>78</v>
      </c>
      <c r="P11" s="6" t="s">
        <v>20</v>
      </c>
    </row>
    <row r="12" spans="1:16" ht="20" customHeight="1" x14ac:dyDescent="0.15">
      <c r="A12" s="22">
        <v>10</v>
      </c>
      <c r="B12" s="23" t="s">
        <v>4487</v>
      </c>
      <c r="C12" s="6" t="s">
        <v>4488</v>
      </c>
      <c r="D12" s="6" t="s">
        <v>58</v>
      </c>
      <c r="E12" s="6" t="s">
        <v>79</v>
      </c>
      <c r="F12" s="6" t="s">
        <v>80</v>
      </c>
      <c r="G12" s="8">
        <v>89600</v>
      </c>
      <c r="H12" s="6" t="s">
        <v>4489</v>
      </c>
      <c r="I12" s="6" t="s">
        <v>81</v>
      </c>
      <c r="J12" s="7"/>
      <c r="K12" s="6" t="s">
        <v>82</v>
      </c>
      <c r="L12" s="8">
        <v>14719</v>
      </c>
      <c r="M12" s="6" t="s">
        <v>83</v>
      </c>
      <c r="N12" s="6" t="s">
        <v>84</v>
      </c>
      <c r="O12" s="6" t="s">
        <v>85</v>
      </c>
      <c r="P12" s="6" t="s">
        <v>28</v>
      </c>
    </row>
    <row r="13" spans="1:16" ht="20" customHeight="1" x14ac:dyDescent="0.15">
      <c r="A13" s="22">
        <v>11</v>
      </c>
      <c r="B13" s="23" t="s">
        <v>4490</v>
      </c>
      <c r="C13" s="9">
        <v>58</v>
      </c>
      <c r="D13" s="6" t="s">
        <v>29</v>
      </c>
      <c r="E13" s="6" t="s">
        <v>86</v>
      </c>
      <c r="F13" s="6" t="s">
        <v>87</v>
      </c>
      <c r="G13" s="6" t="s">
        <v>88</v>
      </c>
      <c r="H13" s="6" t="s">
        <v>4491</v>
      </c>
      <c r="I13" s="6" t="s">
        <v>36</v>
      </c>
      <c r="J13" s="9">
        <v>2</v>
      </c>
      <c r="K13" s="6" t="s">
        <v>89</v>
      </c>
      <c r="L13" s="8">
        <v>10720</v>
      </c>
      <c r="M13" s="6" t="s">
        <v>90</v>
      </c>
      <c r="N13" s="6" t="s">
        <v>91</v>
      </c>
      <c r="O13" s="6" t="s">
        <v>92</v>
      </c>
      <c r="P13" s="6" t="s">
        <v>28</v>
      </c>
    </row>
    <row r="14" spans="1:16" ht="20" customHeight="1" x14ac:dyDescent="0.15">
      <c r="A14" s="22">
        <v>12</v>
      </c>
      <c r="B14" s="23" t="s">
        <v>4492</v>
      </c>
      <c r="C14" s="7"/>
      <c r="D14" s="6" t="s">
        <v>93</v>
      </c>
      <c r="E14" s="6" t="s">
        <v>94</v>
      </c>
      <c r="F14" s="6" t="s">
        <v>95</v>
      </c>
      <c r="G14" s="9">
        <v>98.424000000000007</v>
      </c>
      <c r="H14" s="6" t="s">
        <v>4463</v>
      </c>
      <c r="I14" s="6" t="s">
        <v>4493</v>
      </c>
      <c r="J14" s="6" t="s">
        <v>96</v>
      </c>
      <c r="K14" s="6" t="s">
        <v>97</v>
      </c>
      <c r="L14" s="9">
        <v>11466</v>
      </c>
      <c r="M14" s="6" t="s">
        <v>98</v>
      </c>
      <c r="N14" s="6" t="s">
        <v>99</v>
      </c>
      <c r="O14" s="6" t="s">
        <v>100</v>
      </c>
      <c r="P14" s="6" t="s">
        <v>101</v>
      </c>
    </row>
    <row r="15" spans="1:16" ht="20" customHeight="1" x14ac:dyDescent="0.15">
      <c r="A15" s="22">
        <v>13</v>
      </c>
      <c r="B15" s="23" t="s">
        <v>4494</v>
      </c>
      <c r="C15" s="7"/>
      <c r="D15" s="6" t="s">
        <v>102</v>
      </c>
      <c r="E15" s="6" t="s">
        <v>103</v>
      </c>
      <c r="F15" s="6" t="s">
        <v>104</v>
      </c>
      <c r="G15" s="9">
        <v>34.311</v>
      </c>
      <c r="H15" s="7"/>
      <c r="I15" s="6" t="s">
        <v>4486</v>
      </c>
      <c r="J15" s="7"/>
      <c r="K15" s="6" t="s">
        <v>48</v>
      </c>
      <c r="L15" s="9">
        <v>12.349</v>
      </c>
      <c r="M15" s="6" t="s">
        <v>105</v>
      </c>
      <c r="N15" s="6" t="s">
        <v>106</v>
      </c>
      <c r="O15" s="6" t="s">
        <v>107</v>
      </c>
      <c r="P15" s="6" t="s">
        <v>108</v>
      </c>
    </row>
    <row r="16" spans="1:16" ht="20" customHeight="1" x14ac:dyDescent="0.15">
      <c r="A16" s="22">
        <v>14</v>
      </c>
      <c r="B16" s="23" t="s">
        <v>109</v>
      </c>
      <c r="C16" s="6" t="s">
        <v>4495</v>
      </c>
      <c r="D16" s="6" t="s">
        <v>110</v>
      </c>
      <c r="E16" s="6" t="s">
        <v>111</v>
      </c>
      <c r="F16" s="6" t="s">
        <v>4496</v>
      </c>
      <c r="G16" s="8">
        <v>95530</v>
      </c>
      <c r="H16" s="7"/>
      <c r="I16" s="6" t="s">
        <v>4497</v>
      </c>
      <c r="J16" s="7"/>
      <c r="K16" s="6" t="s">
        <v>97</v>
      </c>
      <c r="L16" s="8">
        <v>1469</v>
      </c>
      <c r="M16" s="6" t="s">
        <v>112</v>
      </c>
      <c r="N16" s="6" t="s">
        <v>113</v>
      </c>
      <c r="O16" s="6" t="s">
        <v>114</v>
      </c>
      <c r="P16" s="6" t="s">
        <v>115</v>
      </c>
    </row>
    <row r="17" spans="1:16" ht="20" customHeight="1" x14ac:dyDescent="0.15">
      <c r="A17" s="22">
        <v>15</v>
      </c>
      <c r="B17" s="23" t="s">
        <v>4498</v>
      </c>
      <c r="C17" s="6" t="s">
        <v>4499</v>
      </c>
      <c r="D17" s="6" t="s">
        <v>116</v>
      </c>
      <c r="E17" s="6" t="s">
        <v>117</v>
      </c>
      <c r="F17" s="6" t="s">
        <v>118</v>
      </c>
      <c r="G17" s="6" t="s">
        <v>119</v>
      </c>
      <c r="H17" s="6" t="s">
        <v>4500</v>
      </c>
      <c r="I17" s="6" t="s">
        <v>120</v>
      </c>
      <c r="J17" s="6" t="s">
        <v>121</v>
      </c>
      <c r="K17" s="6" t="s">
        <v>122</v>
      </c>
      <c r="L17" s="9">
        <v>1.381</v>
      </c>
      <c r="M17" s="6" t="s">
        <v>123</v>
      </c>
      <c r="N17" s="6" t="s">
        <v>124</v>
      </c>
      <c r="O17" s="6" t="s">
        <v>125</v>
      </c>
      <c r="P17" s="6" t="s">
        <v>126</v>
      </c>
    </row>
    <row r="18" spans="1:16" ht="20" customHeight="1" x14ac:dyDescent="0.15">
      <c r="A18" s="22">
        <v>16</v>
      </c>
      <c r="B18" s="23" t="s">
        <v>4501</v>
      </c>
      <c r="C18" s="9">
        <v>18</v>
      </c>
      <c r="D18" s="6" t="s">
        <v>65</v>
      </c>
      <c r="E18" s="6" t="s">
        <v>127</v>
      </c>
      <c r="F18" s="6" t="s">
        <v>128</v>
      </c>
      <c r="G18" s="8">
        <v>131103</v>
      </c>
      <c r="H18" s="7"/>
      <c r="I18" s="6" t="s">
        <v>4502</v>
      </c>
      <c r="J18" s="9">
        <v>8</v>
      </c>
      <c r="K18" s="9">
        <v>2.4</v>
      </c>
      <c r="L18" s="9">
        <v>13077</v>
      </c>
      <c r="M18" s="6" t="s">
        <v>129</v>
      </c>
      <c r="N18" s="6" t="s">
        <v>130</v>
      </c>
      <c r="O18" s="6" t="s">
        <v>131</v>
      </c>
      <c r="P18" s="6" t="s">
        <v>132</v>
      </c>
    </row>
    <row r="19" spans="1:16" ht="20" customHeight="1" x14ac:dyDescent="0.15">
      <c r="A19" s="22">
        <v>17</v>
      </c>
      <c r="B19" s="23" t="s">
        <v>133</v>
      </c>
      <c r="C19" s="7"/>
      <c r="D19" s="6" t="s">
        <v>110</v>
      </c>
      <c r="E19" s="6" t="s">
        <v>134</v>
      </c>
      <c r="F19" s="6" t="s">
        <v>135</v>
      </c>
      <c r="G19" s="9">
        <v>56009</v>
      </c>
      <c r="H19" s="7"/>
      <c r="I19" s="6" t="s">
        <v>136</v>
      </c>
      <c r="J19" s="7"/>
      <c r="K19" s="6" t="s">
        <v>137</v>
      </c>
      <c r="L19" s="6" t="s">
        <v>138</v>
      </c>
      <c r="M19" s="6" t="s">
        <v>139</v>
      </c>
      <c r="N19" s="6" t="s">
        <v>140</v>
      </c>
      <c r="O19" s="6" t="s">
        <v>141</v>
      </c>
      <c r="P19" s="6" t="s">
        <v>108</v>
      </c>
    </row>
    <row r="20" spans="1:16" ht="20" customHeight="1" x14ac:dyDescent="0.15">
      <c r="A20" s="22">
        <v>18</v>
      </c>
      <c r="B20" s="23" t="s">
        <v>4503</v>
      </c>
      <c r="C20" s="9">
        <v>41</v>
      </c>
      <c r="D20" s="6" t="s">
        <v>52</v>
      </c>
      <c r="E20" s="6" t="s">
        <v>142</v>
      </c>
      <c r="F20" s="6" t="s">
        <v>143</v>
      </c>
      <c r="G20" s="9">
        <v>94.18</v>
      </c>
      <c r="H20" s="7"/>
      <c r="I20" s="6" t="s">
        <v>4504</v>
      </c>
      <c r="J20" s="7"/>
      <c r="K20" s="6" t="s">
        <v>144</v>
      </c>
      <c r="L20" s="9">
        <v>5734</v>
      </c>
      <c r="M20" s="6" t="s">
        <v>145</v>
      </c>
      <c r="N20" s="6" t="s">
        <v>146</v>
      </c>
      <c r="O20" s="6" t="s">
        <v>147</v>
      </c>
      <c r="P20" s="6" t="s">
        <v>148</v>
      </c>
    </row>
    <row r="21" spans="1:16" ht="20" customHeight="1" x14ac:dyDescent="0.15">
      <c r="A21" s="22">
        <v>19</v>
      </c>
      <c r="B21" s="23" t="s">
        <v>4505</v>
      </c>
      <c r="C21" s="6" t="s">
        <v>4506</v>
      </c>
      <c r="D21" s="7"/>
      <c r="E21" s="6" t="s">
        <v>149</v>
      </c>
      <c r="F21" s="6" t="s">
        <v>150</v>
      </c>
      <c r="G21" s="9">
        <v>57270</v>
      </c>
      <c r="H21" s="7"/>
      <c r="I21" s="6" t="s">
        <v>4467</v>
      </c>
      <c r="J21" s="6" t="s">
        <v>96</v>
      </c>
      <c r="K21" s="6" t="s">
        <v>151</v>
      </c>
      <c r="L21" s="9">
        <v>4.1029999999999998</v>
      </c>
      <c r="M21" s="6" t="s">
        <v>152</v>
      </c>
      <c r="N21" s="6" t="s">
        <v>153</v>
      </c>
      <c r="O21" s="6" t="s">
        <v>154</v>
      </c>
      <c r="P21" s="6" t="s">
        <v>126</v>
      </c>
    </row>
    <row r="22" spans="1:16" ht="20" customHeight="1" x14ac:dyDescent="0.15">
      <c r="A22" s="22">
        <v>20</v>
      </c>
      <c r="B22" s="23" t="s">
        <v>155</v>
      </c>
      <c r="C22" s="7"/>
      <c r="D22" s="6" t="s">
        <v>110</v>
      </c>
      <c r="E22" s="6" t="s">
        <v>156</v>
      </c>
      <c r="F22" s="7"/>
      <c r="G22" s="8">
        <v>131675</v>
      </c>
      <c r="H22" s="6" t="s">
        <v>157</v>
      </c>
      <c r="I22" s="6" t="s">
        <v>158</v>
      </c>
      <c r="J22" s="9">
        <v>6</v>
      </c>
      <c r="K22" s="9">
        <v>4.5999999999999996</v>
      </c>
      <c r="L22" s="6" t="s">
        <v>159</v>
      </c>
      <c r="M22" s="6" t="s">
        <v>61</v>
      </c>
      <c r="N22" s="6" t="s">
        <v>160</v>
      </c>
      <c r="O22" s="6" t="s">
        <v>161</v>
      </c>
      <c r="P22" s="6" t="s">
        <v>162</v>
      </c>
    </row>
    <row r="23" spans="1:16" ht="20" customHeight="1" x14ac:dyDescent="0.15">
      <c r="A23" s="22">
        <v>21</v>
      </c>
      <c r="B23" s="23" t="s">
        <v>4507</v>
      </c>
      <c r="C23" s="6" t="s">
        <v>4508</v>
      </c>
      <c r="D23" s="6" t="s">
        <v>163</v>
      </c>
      <c r="E23" s="6" t="s">
        <v>164</v>
      </c>
      <c r="F23" s="6" t="s">
        <v>165</v>
      </c>
      <c r="G23" s="6" t="s">
        <v>166</v>
      </c>
      <c r="H23" s="6" t="s">
        <v>4483</v>
      </c>
      <c r="I23" s="6" t="s">
        <v>167</v>
      </c>
      <c r="J23" s="6" t="s">
        <v>168</v>
      </c>
      <c r="K23" s="6" t="s">
        <v>169</v>
      </c>
      <c r="L23" s="7"/>
      <c r="M23" s="6" t="s">
        <v>170</v>
      </c>
      <c r="N23" s="9">
        <v>2313291590</v>
      </c>
      <c r="O23" s="6" t="s">
        <v>171</v>
      </c>
      <c r="P23" s="6" t="s">
        <v>40</v>
      </c>
    </row>
    <row r="24" spans="1:16" ht="20" customHeight="1" x14ac:dyDescent="0.15">
      <c r="A24" s="22">
        <v>22</v>
      </c>
      <c r="B24" s="23" t="s">
        <v>4509</v>
      </c>
      <c r="C24" s="7"/>
      <c r="D24" s="6" t="s">
        <v>172</v>
      </c>
      <c r="E24" s="6" t="s">
        <v>173</v>
      </c>
      <c r="F24" s="6" t="s">
        <v>174</v>
      </c>
      <c r="G24" s="9">
        <v>148806</v>
      </c>
      <c r="H24" s="6" t="s">
        <v>4510</v>
      </c>
      <c r="I24" s="6" t="s">
        <v>175</v>
      </c>
      <c r="J24" s="9">
        <v>9</v>
      </c>
      <c r="K24" s="6" t="s">
        <v>4511</v>
      </c>
      <c r="L24" s="8">
        <v>3968</v>
      </c>
      <c r="M24" s="6" t="s">
        <v>17</v>
      </c>
      <c r="N24" s="6" t="s">
        <v>176</v>
      </c>
      <c r="O24" s="6" t="s">
        <v>177</v>
      </c>
      <c r="P24" s="6" t="s">
        <v>20</v>
      </c>
    </row>
    <row r="25" spans="1:16" ht="20" customHeight="1" x14ac:dyDescent="0.15">
      <c r="A25" s="22">
        <v>23</v>
      </c>
      <c r="B25" s="23" t="s">
        <v>4512</v>
      </c>
      <c r="C25" s="9">
        <v>20</v>
      </c>
      <c r="D25" s="7"/>
      <c r="E25" s="6" t="s">
        <v>178</v>
      </c>
      <c r="F25" s="6" t="s">
        <v>179</v>
      </c>
      <c r="G25" s="8">
        <v>93098</v>
      </c>
      <c r="H25" s="6" t="s">
        <v>4483</v>
      </c>
      <c r="I25" s="6" t="s">
        <v>4513</v>
      </c>
      <c r="J25" s="9">
        <v>7</v>
      </c>
      <c r="K25" s="6" t="s">
        <v>180</v>
      </c>
      <c r="L25" s="9">
        <v>3.9769999999999999</v>
      </c>
      <c r="M25" s="6" t="s">
        <v>139</v>
      </c>
      <c r="N25" s="9">
        <v>8308810614</v>
      </c>
      <c r="O25" s="6" t="s">
        <v>181</v>
      </c>
      <c r="P25" s="6" t="s">
        <v>182</v>
      </c>
    </row>
    <row r="26" spans="1:16" ht="20" customHeight="1" x14ac:dyDescent="0.15">
      <c r="A26" s="22">
        <v>24</v>
      </c>
      <c r="B26" s="23" t="s">
        <v>4514</v>
      </c>
      <c r="C26" s="9">
        <v>63</v>
      </c>
      <c r="D26" s="6" t="s">
        <v>183</v>
      </c>
      <c r="E26" s="6" t="s">
        <v>184</v>
      </c>
      <c r="F26" s="6" t="s">
        <v>185</v>
      </c>
      <c r="G26" s="6" t="s">
        <v>186</v>
      </c>
      <c r="H26" s="6" t="s">
        <v>4515</v>
      </c>
      <c r="I26" s="6" t="s">
        <v>4516</v>
      </c>
      <c r="J26" s="9">
        <v>4</v>
      </c>
      <c r="K26" s="7"/>
      <c r="L26" s="6" t="s">
        <v>187</v>
      </c>
      <c r="M26" s="6" t="s">
        <v>188</v>
      </c>
      <c r="N26" s="6" t="s">
        <v>189</v>
      </c>
      <c r="O26" s="6" t="s">
        <v>190</v>
      </c>
      <c r="P26" s="6" t="s">
        <v>191</v>
      </c>
    </row>
    <row r="27" spans="1:16" ht="20" customHeight="1" x14ac:dyDescent="0.15">
      <c r="A27" s="22">
        <v>25</v>
      </c>
      <c r="B27" s="23" t="s">
        <v>4517</v>
      </c>
      <c r="C27" s="6" t="s">
        <v>4518</v>
      </c>
      <c r="D27" s="6" t="s">
        <v>110</v>
      </c>
      <c r="E27" s="6" t="s">
        <v>192</v>
      </c>
      <c r="F27" s="6" t="s">
        <v>193</v>
      </c>
      <c r="G27" s="9">
        <v>70.944999999999993</v>
      </c>
      <c r="H27" s="6" t="s">
        <v>4519</v>
      </c>
      <c r="I27" s="6" t="s">
        <v>158</v>
      </c>
      <c r="J27" s="9">
        <v>3</v>
      </c>
      <c r="K27" s="9">
        <v>2</v>
      </c>
      <c r="L27" s="9">
        <v>19203</v>
      </c>
      <c r="M27" s="6" t="s">
        <v>194</v>
      </c>
      <c r="N27" s="9">
        <v>5446762819</v>
      </c>
      <c r="O27" s="6" t="s">
        <v>195</v>
      </c>
      <c r="P27" s="6" t="s">
        <v>40</v>
      </c>
    </row>
    <row r="28" spans="1:16" ht="20" customHeight="1" x14ac:dyDescent="0.15">
      <c r="A28" s="22">
        <v>26</v>
      </c>
      <c r="B28" s="23" t="s">
        <v>4520</v>
      </c>
      <c r="C28" s="9">
        <v>42</v>
      </c>
      <c r="D28" s="6" t="s">
        <v>163</v>
      </c>
      <c r="E28" s="6" t="s">
        <v>196</v>
      </c>
      <c r="F28" s="6" t="s">
        <v>197</v>
      </c>
      <c r="G28" s="9">
        <v>54.54</v>
      </c>
      <c r="H28" s="6" t="s">
        <v>4521</v>
      </c>
      <c r="I28" s="6" t="s">
        <v>4497</v>
      </c>
      <c r="J28" s="7"/>
      <c r="K28" s="6" t="s">
        <v>4522</v>
      </c>
      <c r="L28" s="9">
        <v>14079</v>
      </c>
      <c r="M28" s="6" t="s">
        <v>198</v>
      </c>
      <c r="N28" s="7"/>
      <c r="O28" s="6" t="s">
        <v>199</v>
      </c>
      <c r="P28" s="6" t="s">
        <v>200</v>
      </c>
    </row>
    <row r="29" spans="1:16" ht="20" customHeight="1" x14ac:dyDescent="0.15">
      <c r="A29" s="22">
        <v>27</v>
      </c>
      <c r="B29" s="23" t="s">
        <v>201</v>
      </c>
      <c r="C29" s="6" t="s">
        <v>4523</v>
      </c>
      <c r="D29" s="6" t="s">
        <v>52</v>
      </c>
      <c r="E29" s="6" t="s">
        <v>202</v>
      </c>
      <c r="F29" s="6" t="s">
        <v>203</v>
      </c>
      <c r="G29" s="9">
        <v>73658</v>
      </c>
      <c r="H29" s="6" t="s">
        <v>4463</v>
      </c>
      <c r="I29" s="6" t="s">
        <v>4524</v>
      </c>
      <c r="J29" s="7"/>
      <c r="K29" s="9">
        <v>2.7</v>
      </c>
      <c r="L29" s="9">
        <v>13594</v>
      </c>
      <c r="M29" s="6" t="s">
        <v>204</v>
      </c>
      <c r="N29" s="6" t="s">
        <v>205</v>
      </c>
      <c r="O29" s="6" t="s">
        <v>206</v>
      </c>
      <c r="P29" s="6" t="s">
        <v>207</v>
      </c>
    </row>
    <row r="30" spans="1:16" ht="20" customHeight="1" x14ac:dyDescent="0.15">
      <c r="A30" s="22">
        <v>28</v>
      </c>
      <c r="B30" s="23" t="s">
        <v>4525</v>
      </c>
      <c r="C30" s="9">
        <v>32</v>
      </c>
      <c r="D30" s="6" t="s">
        <v>65</v>
      </c>
      <c r="E30" s="6" t="s">
        <v>208</v>
      </c>
      <c r="F30" s="6" t="s">
        <v>209</v>
      </c>
      <c r="G30" s="8">
        <v>73150</v>
      </c>
      <c r="H30" s="6" t="s">
        <v>210</v>
      </c>
      <c r="I30" s="6" t="s">
        <v>211</v>
      </c>
      <c r="J30" s="6" t="s">
        <v>212</v>
      </c>
      <c r="K30" s="9">
        <v>1.3</v>
      </c>
      <c r="L30" s="9">
        <v>10573</v>
      </c>
      <c r="M30" s="6" t="s">
        <v>213</v>
      </c>
      <c r="N30" s="6" t="s">
        <v>214</v>
      </c>
      <c r="O30" s="6" t="s">
        <v>215</v>
      </c>
      <c r="P30" s="7"/>
    </row>
    <row r="31" spans="1:16" ht="20" customHeight="1" x14ac:dyDescent="0.15">
      <c r="A31" s="22">
        <v>29</v>
      </c>
      <c r="B31" s="23" t="s">
        <v>4526</v>
      </c>
      <c r="C31" s="6" t="s">
        <v>4527</v>
      </c>
      <c r="D31" s="6" t="s">
        <v>65</v>
      </c>
      <c r="E31" s="6" t="s">
        <v>216</v>
      </c>
      <c r="F31" s="6" t="s">
        <v>217</v>
      </c>
      <c r="G31" s="8">
        <v>73560</v>
      </c>
      <c r="H31" s="6" t="s">
        <v>46</v>
      </c>
      <c r="I31" s="6" t="s">
        <v>4528</v>
      </c>
      <c r="J31" s="9">
        <v>3</v>
      </c>
      <c r="K31" s="6" t="s">
        <v>4522</v>
      </c>
      <c r="L31" s="7"/>
      <c r="M31" s="6" t="s">
        <v>204</v>
      </c>
      <c r="N31" s="6" t="s">
        <v>218</v>
      </c>
      <c r="O31" s="6" t="s">
        <v>219</v>
      </c>
      <c r="P31" s="6" t="s">
        <v>108</v>
      </c>
    </row>
    <row r="32" spans="1:16" ht="20" customHeight="1" x14ac:dyDescent="0.15">
      <c r="A32" s="22">
        <v>30</v>
      </c>
      <c r="B32" s="23" t="s">
        <v>4529</v>
      </c>
      <c r="C32" s="6" t="s">
        <v>4466</v>
      </c>
      <c r="D32" s="6" t="s">
        <v>220</v>
      </c>
      <c r="E32" s="6" t="s">
        <v>221</v>
      </c>
      <c r="F32" s="6" t="s">
        <v>222</v>
      </c>
      <c r="G32" s="8">
        <v>31806</v>
      </c>
      <c r="H32" s="6" t="s">
        <v>223</v>
      </c>
      <c r="I32" s="6" t="s">
        <v>224</v>
      </c>
      <c r="J32" s="9">
        <v>7</v>
      </c>
      <c r="K32" s="6" t="s">
        <v>4530</v>
      </c>
      <c r="L32" s="6" t="s">
        <v>225</v>
      </c>
      <c r="M32" s="6" t="s">
        <v>188</v>
      </c>
      <c r="N32" s="6" t="s">
        <v>226</v>
      </c>
      <c r="O32" s="6" t="s">
        <v>227</v>
      </c>
      <c r="P32" s="6" t="s">
        <v>207</v>
      </c>
    </row>
    <row r="33" spans="1:16" ht="20" customHeight="1" x14ac:dyDescent="0.15">
      <c r="A33" s="22">
        <v>31</v>
      </c>
      <c r="B33" s="23" t="s">
        <v>228</v>
      </c>
      <c r="C33" s="6" t="s">
        <v>4531</v>
      </c>
      <c r="D33" s="6" t="s">
        <v>229</v>
      </c>
      <c r="E33" s="6" t="s">
        <v>230</v>
      </c>
      <c r="F33" s="6" t="s">
        <v>231</v>
      </c>
      <c r="G33" s="9">
        <v>129.786</v>
      </c>
      <c r="H33" s="7"/>
      <c r="I33" s="6" t="s">
        <v>4532</v>
      </c>
      <c r="J33" s="9">
        <v>6</v>
      </c>
      <c r="K33" s="7"/>
      <c r="L33" s="8">
        <v>6475</v>
      </c>
      <c r="M33" s="6" t="s">
        <v>232</v>
      </c>
      <c r="N33" s="6" t="s">
        <v>233</v>
      </c>
      <c r="O33" s="6" t="s">
        <v>234</v>
      </c>
      <c r="P33" s="6" t="s">
        <v>40</v>
      </c>
    </row>
    <row r="34" spans="1:16" ht="20" customHeight="1" x14ac:dyDescent="0.15">
      <c r="A34" s="22">
        <v>32</v>
      </c>
      <c r="B34" s="23" t="s">
        <v>235</v>
      </c>
      <c r="C34" s="9">
        <v>33</v>
      </c>
      <c r="D34" s="6" t="s">
        <v>42</v>
      </c>
      <c r="E34" s="6" t="s">
        <v>236</v>
      </c>
      <c r="F34" s="7"/>
      <c r="G34" s="9">
        <v>133529</v>
      </c>
      <c r="H34" s="6" t="s">
        <v>4533</v>
      </c>
      <c r="I34" s="6" t="s">
        <v>4534</v>
      </c>
      <c r="J34" s="9">
        <v>8</v>
      </c>
      <c r="K34" s="6" t="s">
        <v>237</v>
      </c>
      <c r="L34" s="6" t="s">
        <v>238</v>
      </c>
      <c r="M34" s="6" t="s">
        <v>239</v>
      </c>
      <c r="N34" s="6" t="s">
        <v>240</v>
      </c>
      <c r="O34" s="6" t="s">
        <v>241</v>
      </c>
      <c r="P34" s="6" t="s">
        <v>182</v>
      </c>
    </row>
    <row r="35" spans="1:16" ht="20" customHeight="1" x14ac:dyDescent="0.15">
      <c r="A35" s="22">
        <v>33</v>
      </c>
      <c r="B35" s="23" t="s">
        <v>4535</v>
      </c>
      <c r="C35" s="9">
        <v>45</v>
      </c>
      <c r="D35" s="6" t="s">
        <v>220</v>
      </c>
      <c r="E35" s="6" t="s">
        <v>242</v>
      </c>
      <c r="F35" s="6" t="s">
        <v>243</v>
      </c>
      <c r="G35" s="9">
        <v>129.464</v>
      </c>
      <c r="H35" s="6" t="s">
        <v>244</v>
      </c>
      <c r="I35" s="6" t="s">
        <v>4536</v>
      </c>
      <c r="J35" s="9">
        <v>4</v>
      </c>
      <c r="K35" s="6" t="s">
        <v>245</v>
      </c>
      <c r="L35" s="9">
        <v>14477</v>
      </c>
      <c r="M35" s="6" t="s">
        <v>123</v>
      </c>
      <c r="N35" s="6" t="s">
        <v>246</v>
      </c>
      <c r="O35" s="6" t="s">
        <v>247</v>
      </c>
      <c r="P35" s="6" t="s">
        <v>182</v>
      </c>
    </row>
    <row r="36" spans="1:16" ht="20" customHeight="1" x14ac:dyDescent="0.15">
      <c r="A36" s="22">
        <v>34</v>
      </c>
      <c r="B36" s="23" t="s">
        <v>4537</v>
      </c>
      <c r="C36" s="9">
        <v>20</v>
      </c>
      <c r="D36" s="6" t="s">
        <v>58</v>
      </c>
      <c r="E36" s="6" t="s">
        <v>248</v>
      </c>
      <c r="F36" s="6" t="s">
        <v>249</v>
      </c>
      <c r="G36" s="9">
        <v>46.661000000000001</v>
      </c>
      <c r="H36" s="6" t="s">
        <v>157</v>
      </c>
      <c r="I36" s="6" t="s">
        <v>167</v>
      </c>
      <c r="J36" s="9">
        <v>3</v>
      </c>
      <c r="K36" s="6" t="s">
        <v>250</v>
      </c>
      <c r="L36" s="8">
        <v>6699</v>
      </c>
      <c r="M36" s="6" t="s">
        <v>204</v>
      </c>
      <c r="N36" s="7"/>
      <c r="O36" s="6" t="s">
        <v>251</v>
      </c>
      <c r="P36" s="6" t="s">
        <v>28</v>
      </c>
    </row>
    <row r="37" spans="1:16" ht="20" customHeight="1" x14ac:dyDescent="0.15">
      <c r="A37" s="22">
        <v>35</v>
      </c>
      <c r="B37" s="23" t="s">
        <v>4538</v>
      </c>
      <c r="C37" s="9">
        <v>55</v>
      </c>
      <c r="D37" s="6" t="s">
        <v>172</v>
      </c>
      <c r="E37" s="6" t="s">
        <v>252</v>
      </c>
      <c r="F37" s="6" t="s">
        <v>253</v>
      </c>
      <c r="G37" s="9">
        <v>67.423000000000002</v>
      </c>
      <c r="H37" s="6" t="s">
        <v>210</v>
      </c>
      <c r="I37" s="6" t="s">
        <v>36</v>
      </c>
      <c r="J37" s="9">
        <v>4</v>
      </c>
      <c r="K37" s="9">
        <v>4.4000000000000004</v>
      </c>
      <c r="L37" s="9">
        <v>12.218</v>
      </c>
      <c r="M37" s="6" t="s">
        <v>254</v>
      </c>
      <c r="N37" s="6" t="s">
        <v>255</v>
      </c>
      <c r="O37" s="6" t="s">
        <v>256</v>
      </c>
      <c r="P37" s="6" t="s">
        <v>200</v>
      </c>
    </row>
    <row r="38" spans="1:16" ht="20" customHeight="1" x14ac:dyDescent="0.15">
      <c r="A38" s="22">
        <v>36</v>
      </c>
      <c r="B38" s="23" t="s">
        <v>4539</v>
      </c>
      <c r="C38" s="9">
        <v>25</v>
      </c>
      <c r="D38" s="6" t="s">
        <v>13</v>
      </c>
      <c r="E38" s="6" t="s">
        <v>257</v>
      </c>
      <c r="F38" s="6" t="s">
        <v>4540</v>
      </c>
      <c r="G38" s="9">
        <v>144218</v>
      </c>
      <c r="H38" s="6" t="s">
        <v>4541</v>
      </c>
      <c r="I38" s="6" t="s">
        <v>4542</v>
      </c>
      <c r="J38" s="9">
        <v>3</v>
      </c>
      <c r="K38" s="7"/>
      <c r="L38" s="8">
        <v>4819</v>
      </c>
      <c r="M38" s="6" t="s">
        <v>258</v>
      </c>
      <c r="N38" s="7"/>
      <c r="O38" s="6" t="s">
        <v>259</v>
      </c>
      <c r="P38" s="6" t="s">
        <v>260</v>
      </c>
    </row>
    <row r="39" spans="1:16" ht="20" customHeight="1" x14ac:dyDescent="0.15">
      <c r="A39" s="22">
        <v>37</v>
      </c>
      <c r="B39" s="23" t="s">
        <v>4543</v>
      </c>
      <c r="C39" s="6" t="s">
        <v>4472</v>
      </c>
      <c r="D39" s="6" t="s">
        <v>261</v>
      </c>
      <c r="E39" s="6" t="s">
        <v>262</v>
      </c>
      <c r="F39" s="6" t="s">
        <v>263</v>
      </c>
      <c r="G39" s="6" t="s">
        <v>264</v>
      </c>
      <c r="H39" s="6" t="s">
        <v>46</v>
      </c>
      <c r="I39" s="6" t="s">
        <v>4544</v>
      </c>
      <c r="J39" s="9">
        <v>1</v>
      </c>
      <c r="K39" s="9">
        <v>4.3</v>
      </c>
      <c r="L39" s="9">
        <v>1478</v>
      </c>
      <c r="M39" s="6" t="s">
        <v>265</v>
      </c>
      <c r="N39" s="6" t="s">
        <v>266</v>
      </c>
      <c r="O39" s="7"/>
      <c r="P39" s="6" t="s">
        <v>260</v>
      </c>
    </row>
    <row r="40" spans="1:16" ht="20" customHeight="1" x14ac:dyDescent="0.15">
      <c r="A40" s="22">
        <v>38</v>
      </c>
      <c r="B40" s="23" t="s">
        <v>267</v>
      </c>
      <c r="C40" s="9">
        <v>50</v>
      </c>
      <c r="D40" s="6" t="s">
        <v>268</v>
      </c>
      <c r="E40" s="6" t="s">
        <v>269</v>
      </c>
      <c r="F40" s="6" t="s">
        <v>270</v>
      </c>
      <c r="G40" s="8">
        <v>126517</v>
      </c>
      <c r="H40" s="6" t="s">
        <v>4545</v>
      </c>
      <c r="I40" s="6" t="s">
        <v>4546</v>
      </c>
      <c r="J40" s="7"/>
      <c r="K40" s="6" t="s">
        <v>250</v>
      </c>
      <c r="L40" s="8">
        <v>13738</v>
      </c>
      <c r="M40" s="6" t="s">
        <v>271</v>
      </c>
      <c r="N40" s="7"/>
      <c r="O40" s="6" t="s">
        <v>272</v>
      </c>
      <c r="P40" s="6" t="s">
        <v>207</v>
      </c>
    </row>
    <row r="41" spans="1:16" ht="20" customHeight="1" x14ac:dyDescent="0.15">
      <c r="A41" s="22">
        <v>39</v>
      </c>
      <c r="B41" s="23" t="s">
        <v>4547</v>
      </c>
      <c r="C41" s="9">
        <v>57</v>
      </c>
      <c r="D41" s="6" t="s">
        <v>110</v>
      </c>
      <c r="E41" s="6" t="s">
        <v>273</v>
      </c>
      <c r="F41" s="6" t="s">
        <v>274</v>
      </c>
      <c r="G41" s="6" t="s">
        <v>275</v>
      </c>
      <c r="H41" s="6" t="s">
        <v>276</v>
      </c>
      <c r="I41" s="6" t="s">
        <v>4493</v>
      </c>
      <c r="J41" s="7"/>
      <c r="K41" s="6" t="s">
        <v>277</v>
      </c>
      <c r="L41" s="9">
        <v>10241</v>
      </c>
      <c r="M41" s="6" t="s">
        <v>213</v>
      </c>
      <c r="N41" s="6" t="s">
        <v>278</v>
      </c>
      <c r="O41" s="6" t="s">
        <v>279</v>
      </c>
      <c r="P41" s="6" t="s">
        <v>191</v>
      </c>
    </row>
    <row r="42" spans="1:16" ht="20" customHeight="1" x14ac:dyDescent="0.15">
      <c r="A42" s="22">
        <v>40</v>
      </c>
      <c r="B42" s="23" t="s">
        <v>4548</v>
      </c>
      <c r="C42" s="9">
        <v>33</v>
      </c>
      <c r="D42" s="6" t="s">
        <v>93</v>
      </c>
      <c r="E42" s="6" t="s">
        <v>280</v>
      </c>
      <c r="F42" s="6" t="s">
        <v>281</v>
      </c>
      <c r="G42" s="9">
        <v>31392</v>
      </c>
      <c r="H42" s="6" t="s">
        <v>4549</v>
      </c>
      <c r="I42" s="6" t="s">
        <v>4550</v>
      </c>
      <c r="J42" s="9">
        <v>1</v>
      </c>
      <c r="K42" s="6" t="s">
        <v>74</v>
      </c>
      <c r="L42" s="6" t="s">
        <v>282</v>
      </c>
      <c r="M42" s="6" t="s">
        <v>112</v>
      </c>
      <c r="N42" s="6" t="s">
        <v>283</v>
      </c>
      <c r="O42" s="6" t="s">
        <v>284</v>
      </c>
      <c r="P42" s="6" t="s">
        <v>285</v>
      </c>
    </row>
    <row r="43" spans="1:16" ht="20" customHeight="1" x14ac:dyDescent="0.15">
      <c r="A43" s="22">
        <v>41</v>
      </c>
      <c r="B43" s="23" t="s">
        <v>4551</v>
      </c>
      <c r="C43" s="9">
        <v>22</v>
      </c>
      <c r="D43" s="6" t="s">
        <v>220</v>
      </c>
      <c r="E43" s="6" t="s">
        <v>286</v>
      </c>
      <c r="F43" s="6" t="s">
        <v>287</v>
      </c>
      <c r="G43" s="9">
        <v>39.228999999999999</v>
      </c>
      <c r="H43" s="6" t="s">
        <v>276</v>
      </c>
      <c r="I43" s="6" t="s">
        <v>4467</v>
      </c>
      <c r="J43" s="6" t="s">
        <v>288</v>
      </c>
      <c r="K43" s="6" t="s">
        <v>289</v>
      </c>
      <c r="L43" s="9">
        <v>13.093999999999999</v>
      </c>
      <c r="M43" s="6" t="s">
        <v>290</v>
      </c>
      <c r="N43" s="7"/>
      <c r="O43" s="6" t="s">
        <v>291</v>
      </c>
      <c r="P43" s="6" t="s">
        <v>292</v>
      </c>
    </row>
    <row r="44" spans="1:16" ht="20" customHeight="1" x14ac:dyDescent="0.15">
      <c r="A44" s="22">
        <v>42</v>
      </c>
      <c r="B44" s="23" t="s">
        <v>4552</v>
      </c>
      <c r="C44" s="6" t="s">
        <v>4553</v>
      </c>
      <c r="D44" s="6" t="s">
        <v>13</v>
      </c>
      <c r="E44" s="6" t="s">
        <v>293</v>
      </c>
      <c r="F44" s="6" t="s">
        <v>294</v>
      </c>
      <c r="G44" s="9">
        <v>33235</v>
      </c>
      <c r="H44" s="7"/>
      <c r="I44" s="6" t="s">
        <v>56</v>
      </c>
      <c r="J44" s="7"/>
      <c r="K44" s="6" t="s">
        <v>295</v>
      </c>
      <c r="L44" s="8">
        <v>12466</v>
      </c>
      <c r="M44" s="6" t="s">
        <v>296</v>
      </c>
      <c r="N44" s="6" t="s">
        <v>297</v>
      </c>
      <c r="O44" s="6" t="s">
        <v>298</v>
      </c>
      <c r="P44" s="6" t="s">
        <v>200</v>
      </c>
    </row>
    <row r="45" spans="1:16" ht="20" customHeight="1" x14ac:dyDescent="0.15">
      <c r="A45" s="22">
        <v>43</v>
      </c>
      <c r="B45" s="23" t="s">
        <v>4554</v>
      </c>
      <c r="C45" s="9">
        <v>26</v>
      </c>
      <c r="D45" s="6" t="s">
        <v>172</v>
      </c>
      <c r="E45" s="6" t="s">
        <v>299</v>
      </c>
      <c r="F45" s="6" t="s">
        <v>300</v>
      </c>
      <c r="G45" s="9">
        <v>34600</v>
      </c>
      <c r="H45" s="7"/>
      <c r="I45" s="6" t="s">
        <v>4555</v>
      </c>
      <c r="J45" s="6" t="s">
        <v>212</v>
      </c>
      <c r="K45" s="6" t="s">
        <v>301</v>
      </c>
      <c r="L45" s="9">
        <v>16264</v>
      </c>
      <c r="M45" s="6" t="s">
        <v>302</v>
      </c>
      <c r="N45" s="9">
        <v>4478783707</v>
      </c>
      <c r="O45" s="6" t="s">
        <v>303</v>
      </c>
      <c r="P45" s="6" t="s">
        <v>304</v>
      </c>
    </row>
    <row r="46" spans="1:16" ht="20" customHeight="1" x14ac:dyDescent="0.15">
      <c r="A46" s="22">
        <v>44</v>
      </c>
      <c r="B46" s="23" t="s">
        <v>305</v>
      </c>
      <c r="C46" s="6" t="s">
        <v>4556</v>
      </c>
      <c r="D46" s="6" t="s">
        <v>58</v>
      </c>
      <c r="E46" s="6" t="s">
        <v>306</v>
      </c>
      <c r="F46" s="6" t="s">
        <v>307</v>
      </c>
      <c r="G46" s="9">
        <v>119.64</v>
      </c>
      <c r="H46" s="6" t="s">
        <v>4557</v>
      </c>
      <c r="I46" s="6" t="s">
        <v>211</v>
      </c>
      <c r="J46" s="7"/>
      <c r="K46" s="7"/>
      <c r="L46" s="8">
        <v>18463</v>
      </c>
      <c r="M46" s="6" t="s">
        <v>308</v>
      </c>
      <c r="N46" s="9">
        <v>5560054092</v>
      </c>
      <c r="O46" s="6" t="s">
        <v>309</v>
      </c>
      <c r="P46" s="6" t="s">
        <v>182</v>
      </c>
    </row>
    <row r="47" spans="1:16" ht="20" customHeight="1" x14ac:dyDescent="0.15">
      <c r="A47" s="22">
        <v>45</v>
      </c>
      <c r="B47" s="23" t="s">
        <v>4558</v>
      </c>
      <c r="C47" s="6" t="s">
        <v>4559</v>
      </c>
      <c r="D47" s="6" t="s">
        <v>13</v>
      </c>
      <c r="E47" s="6" t="s">
        <v>156</v>
      </c>
      <c r="F47" s="6" t="s">
        <v>310</v>
      </c>
      <c r="G47" s="6" t="s">
        <v>311</v>
      </c>
      <c r="H47" s="6" t="s">
        <v>4489</v>
      </c>
      <c r="I47" s="6" t="s">
        <v>4560</v>
      </c>
      <c r="J47" s="7"/>
      <c r="K47" s="6" t="s">
        <v>312</v>
      </c>
      <c r="L47" s="9">
        <v>5140</v>
      </c>
      <c r="M47" s="6" t="s">
        <v>105</v>
      </c>
      <c r="N47" s="6" t="s">
        <v>313</v>
      </c>
      <c r="O47" s="6" t="s">
        <v>314</v>
      </c>
      <c r="P47" s="6" t="s">
        <v>315</v>
      </c>
    </row>
    <row r="48" spans="1:16" ht="20" customHeight="1" x14ac:dyDescent="0.15">
      <c r="A48" s="22">
        <v>46</v>
      </c>
      <c r="B48" s="23" t="s">
        <v>4561</v>
      </c>
      <c r="C48" s="7"/>
      <c r="D48" s="6" t="s">
        <v>93</v>
      </c>
      <c r="E48" s="6" t="s">
        <v>316</v>
      </c>
      <c r="F48" s="6" t="s">
        <v>317</v>
      </c>
      <c r="G48" s="8">
        <v>45369</v>
      </c>
      <c r="H48" s="6" t="s">
        <v>4474</v>
      </c>
      <c r="I48" s="6" t="s">
        <v>4504</v>
      </c>
      <c r="J48" s="6" t="s">
        <v>96</v>
      </c>
      <c r="K48" s="6" t="s">
        <v>318</v>
      </c>
      <c r="L48" s="9">
        <v>9.2629999999999999</v>
      </c>
      <c r="M48" s="6" t="s">
        <v>139</v>
      </c>
      <c r="N48" s="6" t="s">
        <v>319</v>
      </c>
      <c r="O48" s="6" t="s">
        <v>320</v>
      </c>
      <c r="P48" s="6" t="s">
        <v>115</v>
      </c>
    </row>
    <row r="49" spans="1:16" ht="20" customHeight="1" x14ac:dyDescent="0.15">
      <c r="A49" s="22">
        <v>47</v>
      </c>
      <c r="B49" s="23" t="s">
        <v>4562</v>
      </c>
      <c r="C49" s="6" t="s">
        <v>4563</v>
      </c>
      <c r="D49" s="6" t="s">
        <v>321</v>
      </c>
      <c r="E49" s="6" t="s">
        <v>322</v>
      </c>
      <c r="F49" s="6" t="s">
        <v>323</v>
      </c>
      <c r="G49" s="9">
        <v>58698</v>
      </c>
      <c r="H49" s="6" t="s">
        <v>324</v>
      </c>
      <c r="I49" s="6" t="s">
        <v>4542</v>
      </c>
      <c r="J49" s="6" t="s">
        <v>325</v>
      </c>
      <c r="K49" s="6" t="s">
        <v>326</v>
      </c>
      <c r="L49" s="7"/>
      <c r="M49" s="6" t="s">
        <v>33</v>
      </c>
      <c r="N49" s="9">
        <v>4314693882</v>
      </c>
      <c r="O49" s="6" t="s">
        <v>327</v>
      </c>
      <c r="P49" s="6" t="s">
        <v>328</v>
      </c>
    </row>
    <row r="50" spans="1:16" ht="20" customHeight="1" x14ac:dyDescent="0.15">
      <c r="A50" s="22">
        <v>48</v>
      </c>
      <c r="B50" s="23" t="s">
        <v>4564</v>
      </c>
      <c r="C50" s="9">
        <v>27</v>
      </c>
      <c r="D50" s="6" t="s">
        <v>229</v>
      </c>
      <c r="E50" s="6" t="s">
        <v>329</v>
      </c>
      <c r="F50" s="6" t="s">
        <v>330</v>
      </c>
      <c r="G50" s="9">
        <v>80949</v>
      </c>
      <c r="H50" s="6" t="s">
        <v>4491</v>
      </c>
      <c r="I50" s="6" t="s">
        <v>4565</v>
      </c>
      <c r="J50" s="9">
        <v>1</v>
      </c>
      <c r="K50" s="6" t="s">
        <v>331</v>
      </c>
      <c r="L50" s="9">
        <v>14666</v>
      </c>
      <c r="M50" s="6" t="s">
        <v>258</v>
      </c>
      <c r="N50" s="6" t="s">
        <v>332</v>
      </c>
      <c r="O50" s="6" t="s">
        <v>333</v>
      </c>
      <c r="P50" s="6" t="s">
        <v>64</v>
      </c>
    </row>
    <row r="51" spans="1:16" ht="20" customHeight="1" x14ac:dyDescent="0.15">
      <c r="A51" s="22">
        <v>49</v>
      </c>
      <c r="B51" s="23" t="s">
        <v>4566</v>
      </c>
      <c r="C51" s="9">
        <v>43</v>
      </c>
      <c r="D51" s="6" t="s">
        <v>110</v>
      </c>
      <c r="E51" s="6" t="s">
        <v>334</v>
      </c>
      <c r="F51" s="6" t="s">
        <v>335</v>
      </c>
      <c r="G51" s="8">
        <v>101055</v>
      </c>
      <c r="H51" s="7"/>
      <c r="I51" s="6" t="s">
        <v>4502</v>
      </c>
      <c r="J51" s="6" t="s">
        <v>121</v>
      </c>
      <c r="K51" s="9">
        <v>4.4000000000000004</v>
      </c>
      <c r="L51" s="9">
        <v>3.5720000000000001</v>
      </c>
      <c r="M51" s="6" t="s">
        <v>129</v>
      </c>
      <c r="N51" s="9">
        <v>6541167995</v>
      </c>
      <c r="O51" s="6" t="s">
        <v>336</v>
      </c>
      <c r="P51" s="6" t="s">
        <v>162</v>
      </c>
    </row>
    <row r="52" spans="1:16" ht="20" customHeight="1" x14ac:dyDescent="0.15">
      <c r="A52" s="22">
        <v>50</v>
      </c>
      <c r="B52" s="23" t="s">
        <v>4567</v>
      </c>
      <c r="C52" s="6" t="s">
        <v>4495</v>
      </c>
      <c r="D52" s="6" t="s">
        <v>42</v>
      </c>
      <c r="E52" s="6" t="s">
        <v>337</v>
      </c>
      <c r="F52" s="6" t="s">
        <v>338</v>
      </c>
      <c r="G52" s="9">
        <v>55.509</v>
      </c>
      <c r="H52" s="6" t="s">
        <v>339</v>
      </c>
      <c r="I52" s="6" t="s">
        <v>167</v>
      </c>
      <c r="J52" s="9">
        <v>1</v>
      </c>
      <c r="K52" s="9">
        <v>1.9</v>
      </c>
      <c r="L52" s="8">
        <v>17643</v>
      </c>
      <c r="M52" s="6" t="s">
        <v>90</v>
      </c>
      <c r="N52" s="6" t="s">
        <v>340</v>
      </c>
      <c r="O52" s="6" t="s">
        <v>341</v>
      </c>
      <c r="P52" s="6" t="s">
        <v>182</v>
      </c>
    </row>
    <row r="53" spans="1:16" ht="20" customHeight="1" x14ac:dyDescent="0.15">
      <c r="A53" s="22">
        <v>51</v>
      </c>
      <c r="B53" s="23" t="s">
        <v>4568</v>
      </c>
      <c r="C53" s="6" t="s">
        <v>4569</v>
      </c>
      <c r="D53" s="7"/>
      <c r="E53" s="6" t="s">
        <v>342</v>
      </c>
      <c r="F53" s="6" t="s">
        <v>343</v>
      </c>
      <c r="G53" s="6" t="s">
        <v>344</v>
      </c>
      <c r="H53" s="6" t="s">
        <v>4481</v>
      </c>
      <c r="I53" s="6" t="s">
        <v>158</v>
      </c>
      <c r="J53" s="6" t="s">
        <v>121</v>
      </c>
      <c r="K53" s="6" t="s">
        <v>345</v>
      </c>
      <c r="L53" s="6" t="s">
        <v>346</v>
      </c>
      <c r="M53" s="6" t="s">
        <v>129</v>
      </c>
      <c r="N53" s="6" t="s">
        <v>347</v>
      </c>
      <c r="O53" s="6" t="s">
        <v>348</v>
      </c>
      <c r="P53" s="6" t="s">
        <v>57</v>
      </c>
    </row>
    <row r="54" spans="1:16" ht="20" customHeight="1" x14ac:dyDescent="0.15">
      <c r="A54" s="22">
        <v>52</v>
      </c>
      <c r="B54" s="23" t="s">
        <v>4570</v>
      </c>
      <c r="C54" s="9">
        <v>23</v>
      </c>
      <c r="D54" s="6" t="s">
        <v>163</v>
      </c>
      <c r="E54" s="6" t="s">
        <v>349</v>
      </c>
      <c r="F54" s="6" t="s">
        <v>350</v>
      </c>
      <c r="G54" s="8">
        <v>133495</v>
      </c>
      <c r="H54" s="6" t="s">
        <v>4571</v>
      </c>
      <c r="I54" s="6" t="s">
        <v>4572</v>
      </c>
      <c r="J54" s="7"/>
      <c r="K54" s="6" t="s">
        <v>351</v>
      </c>
      <c r="L54" s="9">
        <v>5772</v>
      </c>
      <c r="M54" s="6" t="s">
        <v>76</v>
      </c>
      <c r="N54" s="6" t="s">
        <v>352</v>
      </c>
      <c r="O54" s="6" t="s">
        <v>353</v>
      </c>
      <c r="P54" s="6" t="s">
        <v>162</v>
      </c>
    </row>
    <row r="55" spans="1:16" ht="20" customHeight="1" x14ac:dyDescent="0.15">
      <c r="A55" s="22">
        <v>53</v>
      </c>
      <c r="B55" s="23" t="s">
        <v>4573</v>
      </c>
      <c r="C55" s="9">
        <v>27</v>
      </c>
      <c r="D55" s="6" t="s">
        <v>172</v>
      </c>
      <c r="E55" s="6" t="s">
        <v>354</v>
      </c>
      <c r="F55" s="6" t="s">
        <v>355</v>
      </c>
      <c r="G55" s="6" t="s">
        <v>356</v>
      </c>
      <c r="H55" s="7"/>
      <c r="I55" s="6" t="s">
        <v>81</v>
      </c>
      <c r="J55" s="6" t="s">
        <v>212</v>
      </c>
      <c r="K55" s="6" t="s">
        <v>357</v>
      </c>
      <c r="L55" s="9">
        <v>6833</v>
      </c>
      <c r="M55" s="6" t="s">
        <v>358</v>
      </c>
      <c r="N55" s="6" t="s">
        <v>359</v>
      </c>
      <c r="O55" s="6" t="s">
        <v>360</v>
      </c>
      <c r="P55" s="7"/>
    </row>
    <row r="56" spans="1:16" ht="20" customHeight="1" x14ac:dyDescent="0.15">
      <c r="A56" s="22">
        <v>54</v>
      </c>
      <c r="B56" s="23" t="s">
        <v>4574</v>
      </c>
      <c r="C56" s="6" t="s">
        <v>4575</v>
      </c>
      <c r="D56" s="6" t="s">
        <v>229</v>
      </c>
      <c r="E56" s="6" t="s">
        <v>361</v>
      </c>
      <c r="F56" s="6" t="s">
        <v>4576</v>
      </c>
      <c r="G56" s="9">
        <v>53593</v>
      </c>
      <c r="H56" s="6" t="s">
        <v>157</v>
      </c>
      <c r="I56" s="6" t="s">
        <v>4504</v>
      </c>
      <c r="J56" s="6" t="s">
        <v>325</v>
      </c>
      <c r="K56" s="6" t="s">
        <v>362</v>
      </c>
      <c r="L56" s="8">
        <v>11087</v>
      </c>
      <c r="M56" s="6" t="s">
        <v>105</v>
      </c>
      <c r="N56" s="6" t="s">
        <v>363</v>
      </c>
      <c r="O56" s="6" t="s">
        <v>364</v>
      </c>
      <c r="P56" s="6" t="s">
        <v>64</v>
      </c>
    </row>
    <row r="57" spans="1:16" ht="20" customHeight="1" x14ac:dyDescent="0.15">
      <c r="A57" s="22">
        <v>55</v>
      </c>
      <c r="B57" s="23" t="s">
        <v>4577</v>
      </c>
      <c r="C57" s="7"/>
      <c r="D57" s="6" t="s">
        <v>220</v>
      </c>
      <c r="E57" s="6" t="s">
        <v>365</v>
      </c>
      <c r="F57" s="6" t="s">
        <v>366</v>
      </c>
      <c r="G57" s="9">
        <v>71.141999999999996</v>
      </c>
      <c r="H57" s="6" t="s">
        <v>4500</v>
      </c>
      <c r="I57" s="6" t="s">
        <v>4544</v>
      </c>
      <c r="J57" s="9">
        <v>7</v>
      </c>
      <c r="K57" s="6" t="s">
        <v>122</v>
      </c>
      <c r="L57" s="6" t="s">
        <v>367</v>
      </c>
      <c r="M57" s="6" t="s">
        <v>368</v>
      </c>
      <c r="N57" s="6" t="s">
        <v>369</v>
      </c>
      <c r="O57" s="6" t="s">
        <v>370</v>
      </c>
      <c r="P57" s="6" t="s">
        <v>64</v>
      </c>
    </row>
    <row r="58" spans="1:16" ht="20" customHeight="1" x14ac:dyDescent="0.15">
      <c r="A58" s="22">
        <v>56</v>
      </c>
      <c r="B58" s="23" t="s">
        <v>4578</v>
      </c>
      <c r="C58" s="9">
        <v>18</v>
      </c>
      <c r="D58" s="6" t="s">
        <v>65</v>
      </c>
      <c r="E58" s="6" t="s">
        <v>371</v>
      </c>
      <c r="F58" s="6" t="s">
        <v>372</v>
      </c>
      <c r="G58" s="9">
        <v>124888</v>
      </c>
      <c r="H58" s="6" t="s">
        <v>4549</v>
      </c>
      <c r="I58" s="6" t="s">
        <v>211</v>
      </c>
      <c r="J58" s="9">
        <v>7</v>
      </c>
      <c r="K58" s="9">
        <v>3.3</v>
      </c>
      <c r="L58" s="9">
        <v>8225</v>
      </c>
      <c r="M58" s="6" t="s">
        <v>373</v>
      </c>
      <c r="N58" s="6" t="s">
        <v>374</v>
      </c>
      <c r="O58" s="6" t="s">
        <v>375</v>
      </c>
      <c r="P58" s="6" t="s">
        <v>101</v>
      </c>
    </row>
    <row r="59" spans="1:16" ht="20" customHeight="1" x14ac:dyDescent="0.15">
      <c r="A59" s="22">
        <v>57</v>
      </c>
      <c r="B59" s="23" t="s">
        <v>4579</v>
      </c>
      <c r="C59" s="6" t="s">
        <v>4527</v>
      </c>
      <c r="D59" s="6" t="s">
        <v>93</v>
      </c>
      <c r="E59" s="6" t="s">
        <v>376</v>
      </c>
      <c r="F59" s="6" t="s">
        <v>4580</v>
      </c>
      <c r="G59" s="9">
        <v>65449</v>
      </c>
      <c r="H59" s="6" t="s">
        <v>46</v>
      </c>
      <c r="I59" s="6" t="s">
        <v>4532</v>
      </c>
      <c r="J59" s="9">
        <v>3</v>
      </c>
      <c r="K59" s="9">
        <v>2.6</v>
      </c>
      <c r="L59" s="8">
        <v>2791</v>
      </c>
      <c r="M59" s="6" t="s">
        <v>198</v>
      </c>
      <c r="N59" s="6" t="s">
        <v>377</v>
      </c>
      <c r="O59" s="6" t="s">
        <v>378</v>
      </c>
      <c r="P59" s="7"/>
    </row>
    <row r="60" spans="1:16" ht="20" customHeight="1" x14ac:dyDescent="0.15">
      <c r="A60" s="22">
        <v>58</v>
      </c>
      <c r="B60" s="23" t="s">
        <v>4581</v>
      </c>
      <c r="C60" s="7"/>
      <c r="D60" s="6" t="s">
        <v>268</v>
      </c>
      <c r="E60" s="6" t="s">
        <v>379</v>
      </c>
      <c r="F60" s="6" t="s">
        <v>380</v>
      </c>
      <c r="G60" s="9">
        <v>95379</v>
      </c>
      <c r="H60" s="6" t="s">
        <v>4477</v>
      </c>
      <c r="I60" s="6" t="s">
        <v>381</v>
      </c>
      <c r="J60" s="9">
        <v>10</v>
      </c>
      <c r="K60" s="6" t="s">
        <v>382</v>
      </c>
      <c r="L60" s="6" t="s">
        <v>383</v>
      </c>
      <c r="M60" s="6" t="s">
        <v>139</v>
      </c>
      <c r="N60" s="6" t="s">
        <v>384</v>
      </c>
      <c r="O60" s="6" t="s">
        <v>385</v>
      </c>
      <c r="P60" s="6" t="s">
        <v>260</v>
      </c>
    </row>
    <row r="61" spans="1:16" ht="20" customHeight="1" x14ac:dyDescent="0.15">
      <c r="A61" s="22">
        <v>59</v>
      </c>
      <c r="B61" s="23" t="s">
        <v>4582</v>
      </c>
      <c r="C61" s="9">
        <v>48</v>
      </c>
      <c r="D61" s="6" t="s">
        <v>268</v>
      </c>
      <c r="E61" s="6" t="s">
        <v>386</v>
      </c>
      <c r="F61" s="6" t="s">
        <v>387</v>
      </c>
      <c r="G61" s="9">
        <v>62.24</v>
      </c>
      <c r="H61" s="6" t="s">
        <v>4481</v>
      </c>
      <c r="I61" s="6" t="s">
        <v>4502</v>
      </c>
      <c r="J61" s="6" t="s">
        <v>168</v>
      </c>
      <c r="K61" s="9">
        <v>2</v>
      </c>
      <c r="L61" s="9">
        <v>1777</v>
      </c>
      <c r="M61" s="6" t="s">
        <v>112</v>
      </c>
      <c r="N61" s="9">
        <v>4502067137</v>
      </c>
      <c r="O61" s="6" t="s">
        <v>388</v>
      </c>
      <c r="P61" s="6" t="s">
        <v>285</v>
      </c>
    </row>
    <row r="62" spans="1:16" ht="20" customHeight="1" x14ac:dyDescent="0.15">
      <c r="A62" s="22">
        <v>60</v>
      </c>
      <c r="B62" s="23" t="s">
        <v>4583</v>
      </c>
      <c r="C62" s="9">
        <v>30</v>
      </c>
      <c r="D62" s="6" t="s">
        <v>389</v>
      </c>
      <c r="E62" s="6" t="s">
        <v>354</v>
      </c>
      <c r="F62" s="6" t="s">
        <v>390</v>
      </c>
      <c r="G62" s="9">
        <v>64671</v>
      </c>
      <c r="H62" s="7"/>
      <c r="I62" s="6" t="s">
        <v>158</v>
      </c>
      <c r="J62" s="6" t="s">
        <v>168</v>
      </c>
      <c r="K62" s="6" t="s">
        <v>4522</v>
      </c>
      <c r="L62" s="8">
        <v>17819</v>
      </c>
      <c r="M62" s="6" t="s">
        <v>232</v>
      </c>
      <c r="N62" s="6" t="s">
        <v>4584</v>
      </c>
      <c r="O62" s="6" t="s">
        <v>391</v>
      </c>
      <c r="P62" s="6" t="s">
        <v>392</v>
      </c>
    </row>
    <row r="63" spans="1:16" ht="20" customHeight="1" x14ac:dyDescent="0.15">
      <c r="A63" s="22">
        <v>61</v>
      </c>
      <c r="B63" s="23" t="s">
        <v>4585</v>
      </c>
      <c r="C63" s="6" t="s">
        <v>4586</v>
      </c>
      <c r="D63" s="6" t="s">
        <v>52</v>
      </c>
      <c r="E63" s="6" t="s">
        <v>393</v>
      </c>
      <c r="F63" s="6" t="s">
        <v>394</v>
      </c>
      <c r="G63" s="9">
        <v>61.654000000000003</v>
      </c>
      <c r="H63" s="6" t="s">
        <v>395</v>
      </c>
      <c r="I63" s="6" t="s">
        <v>4546</v>
      </c>
      <c r="J63" s="9">
        <v>5</v>
      </c>
      <c r="K63" s="6" t="s">
        <v>89</v>
      </c>
      <c r="L63" s="6" t="s">
        <v>396</v>
      </c>
      <c r="M63" s="6" t="s">
        <v>397</v>
      </c>
      <c r="N63" s="6" t="s">
        <v>398</v>
      </c>
      <c r="O63" s="6" t="s">
        <v>399</v>
      </c>
      <c r="P63" s="7"/>
    </row>
    <row r="64" spans="1:16" ht="20" customHeight="1" x14ac:dyDescent="0.15">
      <c r="A64" s="22">
        <v>62</v>
      </c>
      <c r="B64" s="23" t="s">
        <v>4587</v>
      </c>
      <c r="C64" s="9">
        <v>27</v>
      </c>
      <c r="D64" s="6" t="s">
        <v>52</v>
      </c>
      <c r="E64" s="6" t="s">
        <v>400</v>
      </c>
      <c r="F64" s="6" t="s">
        <v>401</v>
      </c>
      <c r="G64" s="9">
        <v>106.455</v>
      </c>
      <c r="H64" s="6" t="s">
        <v>4483</v>
      </c>
      <c r="I64" s="6" t="s">
        <v>4588</v>
      </c>
      <c r="J64" s="9">
        <v>4</v>
      </c>
      <c r="K64" s="6" t="s">
        <v>402</v>
      </c>
      <c r="L64" s="9">
        <v>16882</v>
      </c>
      <c r="M64" s="6" t="s">
        <v>373</v>
      </c>
      <c r="N64" s="9">
        <v>5206206668</v>
      </c>
      <c r="O64" s="7"/>
      <c r="P64" s="6" t="s">
        <v>403</v>
      </c>
    </row>
    <row r="65" spans="1:16" ht="20" customHeight="1" x14ac:dyDescent="0.15">
      <c r="A65" s="22">
        <v>63</v>
      </c>
      <c r="B65" s="23" t="s">
        <v>4589</v>
      </c>
      <c r="C65" s="6" t="s">
        <v>4590</v>
      </c>
      <c r="D65" s="6" t="s">
        <v>404</v>
      </c>
      <c r="E65" s="6" t="s">
        <v>405</v>
      </c>
      <c r="F65" s="6" t="s">
        <v>406</v>
      </c>
      <c r="G65" s="8">
        <v>67928</v>
      </c>
      <c r="H65" s="6" t="s">
        <v>407</v>
      </c>
      <c r="I65" s="6" t="s">
        <v>4532</v>
      </c>
      <c r="J65" s="9">
        <v>9</v>
      </c>
      <c r="K65" s="7"/>
      <c r="L65" s="7"/>
      <c r="M65" s="6" t="s">
        <v>271</v>
      </c>
      <c r="N65" s="7"/>
      <c r="O65" s="6" t="s">
        <v>408</v>
      </c>
      <c r="P65" s="6" t="s">
        <v>392</v>
      </c>
    </row>
    <row r="66" spans="1:16" ht="20" customHeight="1" x14ac:dyDescent="0.15">
      <c r="A66" s="22">
        <v>64</v>
      </c>
      <c r="B66" s="23" t="s">
        <v>4591</v>
      </c>
      <c r="C66" s="9">
        <v>34</v>
      </c>
      <c r="D66" s="6" t="s">
        <v>58</v>
      </c>
      <c r="E66" s="6" t="s">
        <v>409</v>
      </c>
      <c r="F66" s="6" t="s">
        <v>410</v>
      </c>
      <c r="G66" s="9">
        <v>90781</v>
      </c>
      <c r="H66" s="6" t="s">
        <v>276</v>
      </c>
      <c r="I66" s="6" t="s">
        <v>4560</v>
      </c>
      <c r="J66" s="9">
        <v>3</v>
      </c>
      <c r="K66" s="6" t="s">
        <v>82</v>
      </c>
      <c r="L66" s="9">
        <v>13784</v>
      </c>
      <c r="M66" s="6" t="s">
        <v>139</v>
      </c>
      <c r="N66" s="6" t="s">
        <v>411</v>
      </c>
      <c r="O66" s="6" t="s">
        <v>412</v>
      </c>
      <c r="P66" s="6" t="s">
        <v>28</v>
      </c>
    </row>
    <row r="67" spans="1:16" ht="20" customHeight="1" x14ac:dyDescent="0.15">
      <c r="A67" s="22">
        <v>65</v>
      </c>
      <c r="B67" s="23" t="s">
        <v>4592</v>
      </c>
      <c r="C67" s="6" t="s">
        <v>4575</v>
      </c>
      <c r="D67" s="6" t="s">
        <v>93</v>
      </c>
      <c r="E67" s="6" t="s">
        <v>413</v>
      </c>
      <c r="F67" s="6" t="s">
        <v>414</v>
      </c>
      <c r="G67" s="9">
        <v>59840</v>
      </c>
      <c r="H67" s="6" t="s">
        <v>395</v>
      </c>
      <c r="I67" s="6" t="s">
        <v>4550</v>
      </c>
      <c r="J67" s="9">
        <v>9</v>
      </c>
      <c r="K67" s="6" t="s">
        <v>60</v>
      </c>
      <c r="L67" s="6" t="s">
        <v>415</v>
      </c>
      <c r="M67" s="6" t="s">
        <v>416</v>
      </c>
      <c r="N67" s="6" t="s">
        <v>417</v>
      </c>
      <c r="O67" s="6" t="s">
        <v>418</v>
      </c>
      <c r="P67" s="6" t="s">
        <v>304</v>
      </c>
    </row>
    <row r="68" spans="1:16" ht="20" customHeight="1" x14ac:dyDescent="0.15">
      <c r="A68" s="22">
        <v>66</v>
      </c>
      <c r="B68" s="23" t="s">
        <v>4593</v>
      </c>
      <c r="C68" s="6" t="s">
        <v>4594</v>
      </c>
      <c r="D68" s="6" t="s">
        <v>110</v>
      </c>
      <c r="E68" s="6" t="s">
        <v>419</v>
      </c>
      <c r="F68" s="6" t="s">
        <v>420</v>
      </c>
      <c r="G68" s="8">
        <v>92724</v>
      </c>
      <c r="H68" s="6" t="s">
        <v>4483</v>
      </c>
      <c r="I68" s="6" t="s">
        <v>4513</v>
      </c>
      <c r="J68" s="7"/>
      <c r="K68" s="6" t="s">
        <v>60</v>
      </c>
      <c r="L68" s="6" t="s">
        <v>421</v>
      </c>
      <c r="M68" s="6" t="s">
        <v>422</v>
      </c>
      <c r="N68" s="6" t="s">
        <v>423</v>
      </c>
      <c r="O68" s="6" t="s">
        <v>424</v>
      </c>
      <c r="P68" s="6" t="s">
        <v>392</v>
      </c>
    </row>
    <row r="69" spans="1:16" ht="20" customHeight="1" x14ac:dyDescent="0.15">
      <c r="A69" s="22">
        <v>67</v>
      </c>
      <c r="B69" s="23" t="s">
        <v>4595</v>
      </c>
      <c r="C69" s="6" t="s">
        <v>4575</v>
      </c>
      <c r="D69" s="6" t="s">
        <v>110</v>
      </c>
      <c r="E69" s="6" t="s">
        <v>425</v>
      </c>
      <c r="F69" s="6" t="s">
        <v>426</v>
      </c>
      <c r="G69" s="9">
        <v>66.414000000000001</v>
      </c>
      <c r="H69" s="6" t="s">
        <v>4491</v>
      </c>
      <c r="I69" s="6" t="s">
        <v>4596</v>
      </c>
      <c r="J69" s="6" t="s">
        <v>427</v>
      </c>
      <c r="K69" s="6" t="s">
        <v>295</v>
      </c>
      <c r="L69" s="8">
        <v>16856</v>
      </c>
      <c r="M69" s="6" t="s">
        <v>90</v>
      </c>
      <c r="N69" s="6" t="s">
        <v>428</v>
      </c>
      <c r="O69" s="6" t="s">
        <v>429</v>
      </c>
      <c r="P69" s="6" t="s">
        <v>207</v>
      </c>
    </row>
    <row r="70" spans="1:16" ht="20" customHeight="1" x14ac:dyDescent="0.15">
      <c r="A70" s="22">
        <v>68</v>
      </c>
      <c r="B70" s="23" t="s">
        <v>4597</v>
      </c>
      <c r="C70" s="9">
        <v>49</v>
      </c>
      <c r="D70" s="6" t="s">
        <v>110</v>
      </c>
      <c r="E70" s="6" t="s">
        <v>430</v>
      </c>
      <c r="F70" s="6" t="s">
        <v>4598</v>
      </c>
      <c r="G70" s="9">
        <v>44.784999999999997</v>
      </c>
      <c r="H70" s="7"/>
      <c r="I70" s="6" t="s">
        <v>431</v>
      </c>
      <c r="J70" s="7"/>
      <c r="K70" s="6" t="s">
        <v>432</v>
      </c>
      <c r="L70" s="9">
        <v>9.2579999999999991</v>
      </c>
      <c r="M70" s="6" t="s">
        <v>152</v>
      </c>
      <c r="N70" s="6" t="s">
        <v>433</v>
      </c>
      <c r="O70" s="6" t="s">
        <v>434</v>
      </c>
      <c r="P70" s="6" t="s">
        <v>64</v>
      </c>
    </row>
    <row r="71" spans="1:16" ht="20" customHeight="1" x14ac:dyDescent="0.15">
      <c r="A71" s="22">
        <v>69</v>
      </c>
      <c r="B71" s="23" t="s">
        <v>435</v>
      </c>
      <c r="C71" s="6" t="s">
        <v>4599</v>
      </c>
      <c r="D71" s="6" t="s">
        <v>261</v>
      </c>
      <c r="E71" s="6" t="s">
        <v>436</v>
      </c>
      <c r="F71" s="6" t="s">
        <v>437</v>
      </c>
      <c r="G71" s="9">
        <v>62510</v>
      </c>
      <c r="H71" s="6" t="s">
        <v>4483</v>
      </c>
      <c r="I71" s="6" t="s">
        <v>32</v>
      </c>
      <c r="J71" s="9">
        <v>1</v>
      </c>
      <c r="K71" s="9">
        <v>3.4</v>
      </c>
      <c r="L71" s="9">
        <v>8.1509999999999998</v>
      </c>
      <c r="M71" s="6" t="s">
        <v>422</v>
      </c>
      <c r="N71" s="6" t="s">
        <v>438</v>
      </c>
      <c r="O71" s="6" t="s">
        <v>439</v>
      </c>
      <c r="P71" s="6" t="s">
        <v>126</v>
      </c>
    </row>
    <row r="72" spans="1:16" ht="20" customHeight="1" x14ac:dyDescent="0.15">
      <c r="A72" s="22">
        <v>70</v>
      </c>
      <c r="B72" s="23" t="s">
        <v>4600</v>
      </c>
      <c r="C72" s="6" t="s">
        <v>4601</v>
      </c>
      <c r="D72" s="6" t="s">
        <v>110</v>
      </c>
      <c r="E72" s="6" t="s">
        <v>440</v>
      </c>
      <c r="F72" s="6" t="s">
        <v>441</v>
      </c>
      <c r="G72" s="8">
        <v>119065</v>
      </c>
      <c r="H72" s="6" t="s">
        <v>24</v>
      </c>
      <c r="I72" s="6" t="s">
        <v>4602</v>
      </c>
      <c r="J72" s="6" t="s">
        <v>121</v>
      </c>
      <c r="K72" s="9">
        <v>1.4</v>
      </c>
      <c r="L72" s="9">
        <v>3.7789999999999999</v>
      </c>
      <c r="M72" s="6" t="s">
        <v>204</v>
      </c>
      <c r="N72" s="6" t="s">
        <v>442</v>
      </c>
      <c r="O72" s="6" t="s">
        <v>443</v>
      </c>
      <c r="P72" s="7"/>
    </row>
    <row r="73" spans="1:16" ht="20" customHeight="1" x14ac:dyDescent="0.15">
      <c r="A73" s="22">
        <v>71</v>
      </c>
      <c r="B73" s="23" t="s">
        <v>4603</v>
      </c>
      <c r="C73" s="9">
        <v>18</v>
      </c>
      <c r="D73" s="6" t="s">
        <v>42</v>
      </c>
      <c r="E73" s="6" t="s">
        <v>444</v>
      </c>
      <c r="F73" s="6" t="s">
        <v>445</v>
      </c>
      <c r="G73" s="9">
        <v>126335</v>
      </c>
      <c r="H73" s="6" t="s">
        <v>4604</v>
      </c>
      <c r="I73" s="6" t="s">
        <v>4528</v>
      </c>
      <c r="J73" s="9">
        <v>10</v>
      </c>
      <c r="K73" s="9">
        <v>3.8</v>
      </c>
      <c r="L73" s="6" t="s">
        <v>446</v>
      </c>
      <c r="M73" s="6" t="s">
        <v>145</v>
      </c>
      <c r="N73" s="9">
        <v>4205423639</v>
      </c>
      <c r="O73" s="6" t="s">
        <v>447</v>
      </c>
      <c r="P73" s="6" t="s">
        <v>40</v>
      </c>
    </row>
    <row r="74" spans="1:16" ht="20" customHeight="1" x14ac:dyDescent="0.15">
      <c r="A74" s="22">
        <v>72</v>
      </c>
      <c r="B74" s="23" t="s">
        <v>4605</v>
      </c>
      <c r="C74" s="6" t="s">
        <v>4606</v>
      </c>
      <c r="D74" s="6" t="s">
        <v>404</v>
      </c>
      <c r="E74" s="6" t="s">
        <v>448</v>
      </c>
      <c r="F74" s="6" t="s">
        <v>449</v>
      </c>
      <c r="G74" s="9">
        <v>31.265999999999998</v>
      </c>
      <c r="H74" s="6" t="s">
        <v>4481</v>
      </c>
      <c r="I74" s="6" t="s">
        <v>4602</v>
      </c>
      <c r="J74" s="6" t="s">
        <v>96</v>
      </c>
      <c r="K74" s="6" t="s">
        <v>312</v>
      </c>
      <c r="L74" s="8">
        <v>18637</v>
      </c>
      <c r="M74" s="6" t="s">
        <v>49</v>
      </c>
      <c r="N74" s="6" t="s">
        <v>450</v>
      </c>
      <c r="O74" s="6" t="s">
        <v>451</v>
      </c>
      <c r="P74" s="7"/>
    </row>
    <row r="75" spans="1:16" ht="20" customHeight="1" x14ac:dyDescent="0.15">
      <c r="A75" s="22">
        <v>73</v>
      </c>
      <c r="B75" s="23" t="s">
        <v>4607</v>
      </c>
      <c r="C75" s="9">
        <v>37</v>
      </c>
      <c r="D75" s="6" t="s">
        <v>220</v>
      </c>
      <c r="E75" s="6" t="s">
        <v>452</v>
      </c>
      <c r="F75" s="6" t="s">
        <v>453</v>
      </c>
      <c r="G75" s="9">
        <v>118243</v>
      </c>
      <c r="H75" s="6" t="s">
        <v>4608</v>
      </c>
      <c r="I75" s="6" t="s">
        <v>4536</v>
      </c>
      <c r="J75" s="7"/>
      <c r="K75" s="6" t="s">
        <v>454</v>
      </c>
      <c r="L75" s="9">
        <v>7.88</v>
      </c>
      <c r="M75" s="6" t="s">
        <v>232</v>
      </c>
      <c r="N75" s="6" t="s">
        <v>455</v>
      </c>
      <c r="O75" s="6" t="s">
        <v>456</v>
      </c>
      <c r="P75" s="6" t="s">
        <v>182</v>
      </c>
    </row>
    <row r="76" spans="1:16" ht="20" customHeight="1" x14ac:dyDescent="0.15">
      <c r="A76" s="22">
        <v>74</v>
      </c>
      <c r="B76" s="23" t="s">
        <v>4609</v>
      </c>
      <c r="C76" s="9">
        <v>43</v>
      </c>
      <c r="D76" s="6" t="s">
        <v>52</v>
      </c>
      <c r="E76" s="6" t="s">
        <v>457</v>
      </c>
      <c r="F76" s="6" t="s">
        <v>4610</v>
      </c>
      <c r="G76" s="9">
        <v>135664</v>
      </c>
      <c r="H76" s="7"/>
      <c r="I76" s="6" t="s">
        <v>211</v>
      </c>
      <c r="J76" s="9">
        <v>5</v>
      </c>
      <c r="K76" s="9">
        <v>2.9</v>
      </c>
      <c r="L76" s="7"/>
      <c r="M76" s="6" t="s">
        <v>98</v>
      </c>
      <c r="N76" s="6" t="s">
        <v>458</v>
      </c>
      <c r="O76" s="7"/>
      <c r="P76" s="6" t="s">
        <v>403</v>
      </c>
    </row>
    <row r="77" spans="1:16" ht="20" customHeight="1" x14ac:dyDescent="0.15">
      <c r="A77" s="22">
        <v>75</v>
      </c>
      <c r="B77" s="23" t="s">
        <v>4611</v>
      </c>
      <c r="C77" s="6" t="s">
        <v>4612</v>
      </c>
      <c r="D77" s="6" t="s">
        <v>321</v>
      </c>
      <c r="E77" s="6" t="s">
        <v>459</v>
      </c>
      <c r="F77" s="6" t="s">
        <v>460</v>
      </c>
      <c r="G77" s="9">
        <v>85.328999999999994</v>
      </c>
      <c r="H77" s="6" t="s">
        <v>4541</v>
      </c>
      <c r="I77" s="6" t="s">
        <v>47</v>
      </c>
      <c r="J77" s="6" t="s">
        <v>121</v>
      </c>
      <c r="K77" s="7"/>
      <c r="L77" s="8">
        <v>14830</v>
      </c>
      <c r="M77" s="6" t="s">
        <v>422</v>
      </c>
      <c r="N77" s="7"/>
      <c r="O77" s="6" t="s">
        <v>461</v>
      </c>
      <c r="P77" s="6" t="s">
        <v>191</v>
      </c>
    </row>
    <row r="78" spans="1:16" ht="20" customHeight="1" x14ac:dyDescent="0.15">
      <c r="A78" s="22">
        <v>76</v>
      </c>
      <c r="B78" s="23" t="s">
        <v>4613</v>
      </c>
      <c r="C78" s="6" t="s">
        <v>4614</v>
      </c>
      <c r="D78" s="6" t="s">
        <v>229</v>
      </c>
      <c r="E78" s="6" t="s">
        <v>462</v>
      </c>
      <c r="F78" s="6" t="s">
        <v>4615</v>
      </c>
      <c r="G78" s="9">
        <v>46.308999999999997</v>
      </c>
      <c r="H78" s="6" t="s">
        <v>4616</v>
      </c>
      <c r="I78" s="6" t="s">
        <v>36</v>
      </c>
      <c r="J78" s="7"/>
      <c r="K78" s="9">
        <v>2.8</v>
      </c>
      <c r="L78" s="8">
        <v>7000</v>
      </c>
      <c r="M78" s="6" t="s">
        <v>188</v>
      </c>
      <c r="N78" s="6" t="s">
        <v>463</v>
      </c>
      <c r="O78" s="6" t="s">
        <v>464</v>
      </c>
      <c r="P78" s="7"/>
    </row>
    <row r="79" spans="1:16" ht="20" customHeight="1" x14ac:dyDescent="0.15">
      <c r="A79" s="22">
        <v>77</v>
      </c>
      <c r="B79" s="23" t="s">
        <v>4617</v>
      </c>
      <c r="C79" s="9">
        <v>63</v>
      </c>
      <c r="D79" s="6" t="s">
        <v>52</v>
      </c>
      <c r="E79" s="6" t="s">
        <v>465</v>
      </c>
      <c r="F79" s="6" t="s">
        <v>4618</v>
      </c>
      <c r="G79" s="8">
        <v>133265</v>
      </c>
      <c r="H79" s="6" t="s">
        <v>4571</v>
      </c>
      <c r="I79" s="6" t="s">
        <v>4619</v>
      </c>
      <c r="J79" s="9">
        <v>10</v>
      </c>
      <c r="K79" s="9">
        <v>3.8</v>
      </c>
      <c r="L79" s="7"/>
      <c r="M79" s="6" t="s">
        <v>139</v>
      </c>
      <c r="N79" s="6" t="s">
        <v>4620</v>
      </c>
      <c r="O79" s="6" t="s">
        <v>466</v>
      </c>
      <c r="P79" s="6" t="s">
        <v>115</v>
      </c>
    </row>
    <row r="80" spans="1:16" ht="20" customHeight="1" x14ac:dyDescent="0.15">
      <c r="A80" s="22">
        <v>78</v>
      </c>
      <c r="B80" s="23" t="s">
        <v>4621</v>
      </c>
      <c r="C80" s="9">
        <v>45</v>
      </c>
      <c r="D80" s="7"/>
      <c r="E80" s="6" t="s">
        <v>467</v>
      </c>
      <c r="F80" s="6" t="s">
        <v>468</v>
      </c>
      <c r="G80" s="6" t="s">
        <v>469</v>
      </c>
      <c r="H80" s="7"/>
      <c r="I80" s="6" t="s">
        <v>167</v>
      </c>
      <c r="J80" s="9">
        <v>4</v>
      </c>
      <c r="K80" s="6" t="s">
        <v>245</v>
      </c>
      <c r="L80" s="7"/>
      <c r="M80" s="6" t="s">
        <v>470</v>
      </c>
      <c r="N80" s="6" t="s">
        <v>471</v>
      </c>
      <c r="O80" s="6" t="s">
        <v>472</v>
      </c>
      <c r="P80" s="6" t="s">
        <v>126</v>
      </c>
    </row>
    <row r="81" spans="1:16" ht="20" customHeight="1" x14ac:dyDescent="0.15">
      <c r="A81" s="22">
        <v>79</v>
      </c>
      <c r="B81" s="23" t="s">
        <v>4622</v>
      </c>
      <c r="C81" s="9">
        <v>24</v>
      </c>
      <c r="D81" s="6" t="s">
        <v>42</v>
      </c>
      <c r="E81" s="6" t="s">
        <v>473</v>
      </c>
      <c r="F81" s="6" t="s">
        <v>474</v>
      </c>
      <c r="G81" s="9">
        <v>66865</v>
      </c>
      <c r="H81" s="6" t="s">
        <v>4608</v>
      </c>
      <c r="I81" s="6" t="s">
        <v>211</v>
      </c>
      <c r="J81" s="9">
        <v>2</v>
      </c>
      <c r="K81" s="6" t="s">
        <v>331</v>
      </c>
      <c r="L81" s="6" t="s">
        <v>475</v>
      </c>
      <c r="M81" s="6" t="s">
        <v>139</v>
      </c>
      <c r="N81" s="6" t="s">
        <v>476</v>
      </c>
      <c r="O81" s="6" t="s">
        <v>477</v>
      </c>
      <c r="P81" s="6" t="s">
        <v>392</v>
      </c>
    </row>
    <row r="82" spans="1:16" ht="20" customHeight="1" x14ac:dyDescent="0.15">
      <c r="A82" s="22">
        <v>80</v>
      </c>
      <c r="B82" s="23" t="s">
        <v>4623</v>
      </c>
      <c r="C82" s="6" t="s">
        <v>4624</v>
      </c>
      <c r="D82" s="6" t="s">
        <v>220</v>
      </c>
      <c r="E82" s="6" t="s">
        <v>478</v>
      </c>
      <c r="F82" s="6" t="s">
        <v>4625</v>
      </c>
      <c r="G82" s="6" t="s">
        <v>479</v>
      </c>
      <c r="H82" s="6" t="s">
        <v>324</v>
      </c>
      <c r="I82" s="6" t="s">
        <v>81</v>
      </c>
      <c r="J82" s="9">
        <v>5</v>
      </c>
      <c r="K82" s="6" t="s">
        <v>480</v>
      </c>
      <c r="L82" s="9">
        <v>4.2569999999999997</v>
      </c>
      <c r="M82" s="6" t="s">
        <v>422</v>
      </c>
      <c r="N82" s="6" t="s">
        <v>481</v>
      </c>
      <c r="O82" s="6" t="s">
        <v>482</v>
      </c>
      <c r="P82" s="6" t="s">
        <v>162</v>
      </c>
    </row>
    <row r="83" spans="1:16" ht="20" customHeight="1" x14ac:dyDescent="0.15">
      <c r="A83" s="22">
        <v>81</v>
      </c>
      <c r="B83" s="23" t="s">
        <v>4611</v>
      </c>
      <c r="C83" s="7"/>
      <c r="D83" s="6" t="s">
        <v>321</v>
      </c>
      <c r="E83" s="6" t="s">
        <v>483</v>
      </c>
      <c r="F83" s="6" t="s">
        <v>4626</v>
      </c>
      <c r="G83" s="8">
        <v>67728</v>
      </c>
      <c r="H83" s="7"/>
      <c r="I83" s="6" t="s">
        <v>4504</v>
      </c>
      <c r="J83" s="9">
        <v>2</v>
      </c>
      <c r="K83" s="6" t="s">
        <v>318</v>
      </c>
      <c r="L83" s="6" t="s">
        <v>484</v>
      </c>
      <c r="M83" s="6" t="s">
        <v>213</v>
      </c>
      <c r="N83" s="6" t="s">
        <v>485</v>
      </c>
      <c r="O83" s="6" t="s">
        <v>486</v>
      </c>
      <c r="P83" s="6" t="s">
        <v>328</v>
      </c>
    </row>
    <row r="84" spans="1:16" ht="20" customHeight="1" x14ac:dyDescent="0.15">
      <c r="A84" s="22">
        <v>82</v>
      </c>
      <c r="B84" s="23" t="s">
        <v>487</v>
      </c>
      <c r="C84" s="9">
        <v>52</v>
      </c>
      <c r="D84" s="6" t="s">
        <v>58</v>
      </c>
      <c r="E84" s="6" t="s">
        <v>488</v>
      </c>
      <c r="F84" s="6" t="s">
        <v>489</v>
      </c>
      <c r="G84" s="9">
        <v>75499</v>
      </c>
      <c r="H84" s="7"/>
      <c r="I84" s="6" t="s">
        <v>381</v>
      </c>
      <c r="J84" s="6" t="s">
        <v>212</v>
      </c>
      <c r="K84" s="6" t="s">
        <v>4627</v>
      </c>
      <c r="L84" s="9">
        <v>18.655999999999999</v>
      </c>
      <c r="M84" s="6" t="s">
        <v>76</v>
      </c>
      <c r="N84" s="6" t="s">
        <v>490</v>
      </c>
      <c r="O84" s="6" t="s">
        <v>491</v>
      </c>
      <c r="P84" s="6" t="s">
        <v>328</v>
      </c>
    </row>
    <row r="85" spans="1:16" ht="20" customHeight="1" x14ac:dyDescent="0.15">
      <c r="A85" s="22">
        <v>83</v>
      </c>
      <c r="B85" s="23" t="s">
        <v>4628</v>
      </c>
      <c r="C85" s="9">
        <v>47</v>
      </c>
      <c r="D85" s="6" t="s">
        <v>321</v>
      </c>
      <c r="E85" s="6" t="s">
        <v>492</v>
      </c>
      <c r="F85" s="6" t="s">
        <v>493</v>
      </c>
      <c r="G85" s="9">
        <v>61432</v>
      </c>
      <c r="H85" s="6" t="s">
        <v>494</v>
      </c>
      <c r="I85" s="6" t="s">
        <v>4546</v>
      </c>
      <c r="J85" s="9">
        <v>6</v>
      </c>
      <c r="K85" s="6" t="s">
        <v>4629</v>
      </c>
      <c r="L85" s="9">
        <v>18082</v>
      </c>
      <c r="M85" s="6" t="s">
        <v>139</v>
      </c>
      <c r="N85" s="6" t="s">
        <v>495</v>
      </c>
      <c r="O85" s="6" t="s">
        <v>496</v>
      </c>
      <c r="P85" s="6" t="s">
        <v>260</v>
      </c>
    </row>
    <row r="86" spans="1:16" ht="20" customHeight="1" x14ac:dyDescent="0.15">
      <c r="A86" s="22">
        <v>84</v>
      </c>
      <c r="B86" s="23" t="s">
        <v>4630</v>
      </c>
      <c r="C86" s="6" t="s">
        <v>4476</v>
      </c>
      <c r="D86" s="6" t="s">
        <v>315</v>
      </c>
      <c r="E86" s="6" t="s">
        <v>497</v>
      </c>
      <c r="F86" s="6" t="s">
        <v>498</v>
      </c>
      <c r="G86" s="9">
        <v>126454</v>
      </c>
      <c r="H86" s="6" t="s">
        <v>407</v>
      </c>
      <c r="I86" s="6" t="s">
        <v>499</v>
      </c>
      <c r="J86" s="6" t="s">
        <v>212</v>
      </c>
      <c r="K86" s="6" t="s">
        <v>500</v>
      </c>
      <c r="L86" s="6" t="s">
        <v>501</v>
      </c>
      <c r="M86" s="6" t="s">
        <v>502</v>
      </c>
      <c r="N86" s="6" t="s">
        <v>503</v>
      </c>
      <c r="O86" s="6" t="s">
        <v>504</v>
      </c>
      <c r="P86" s="6" t="s">
        <v>40</v>
      </c>
    </row>
    <row r="87" spans="1:16" ht="20" customHeight="1" x14ac:dyDescent="0.15">
      <c r="A87" s="22">
        <v>85</v>
      </c>
      <c r="B87" s="23" t="s">
        <v>4631</v>
      </c>
      <c r="C87" s="6" t="s">
        <v>4632</v>
      </c>
      <c r="D87" s="6" t="s">
        <v>163</v>
      </c>
      <c r="E87" s="6" t="s">
        <v>505</v>
      </c>
      <c r="F87" s="6" t="s">
        <v>506</v>
      </c>
      <c r="G87" s="9">
        <v>96769</v>
      </c>
      <c r="H87" s="6" t="s">
        <v>4483</v>
      </c>
      <c r="I87" s="6" t="s">
        <v>507</v>
      </c>
      <c r="J87" s="9">
        <v>8</v>
      </c>
      <c r="K87" s="6" t="s">
        <v>508</v>
      </c>
      <c r="L87" s="9">
        <v>17505</v>
      </c>
      <c r="M87" s="6" t="s">
        <v>98</v>
      </c>
      <c r="N87" s="9">
        <v>4611519952</v>
      </c>
      <c r="O87" s="6" t="s">
        <v>509</v>
      </c>
      <c r="P87" s="6" t="s">
        <v>292</v>
      </c>
    </row>
    <row r="88" spans="1:16" ht="20" customHeight="1" x14ac:dyDescent="0.15">
      <c r="A88" s="22">
        <v>86</v>
      </c>
      <c r="B88" s="23" t="s">
        <v>510</v>
      </c>
      <c r="C88" s="9">
        <v>29</v>
      </c>
      <c r="D88" s="6" t="s">
        <v>389</v>
      </c>
      <c r="E88" s="6" t="s">
        <v>511</v>
      </c>
      <c r="F88" s="6" t="s">
        <v>512</v>
      </c>
      <c r="G88" s="8">
        <v>139663</v>
      </c>
      <c r="H88" s="6" t="s">
        <v>513</v>
      </c>
      <c r="I88" s="6" t="s">
        <v>32</v>
      </c>
      <c r="J88" s="6" t="s">
        <v>514</v>
      </c>
      <c r="K88" s="6" t="s">
        <v>169</v>
      </c>
      <c r="L88" s="9">
        <v>14755</v>
      </c>
      <c r="M88" s="6" t="s">
        <v>515</v>
      </c>
      <c r="N88" s="6" t="s">
        <v>516</v>
      </c>
      <c r="O88" s="6" t="s">
        <v>517</v>
      </c>
      <c r="P88" s="6" t="s">
        <v>518</v>
      </c>
    </row>
    <row r="89" spans="1:16" ht="20" customHeight="1" x14ac:dyDescent="0.15">
      <c r="A89" s="22">
        <v>87</v>
      </c>
      <c r="B89" s="23" t="s">
        <v>4633</v>
      </c>
      <c r="C89" s="9">
        <v>51</v>
      </c>
      <c r="D89" s="6" t="s">
        <v>163</v>
      </c>
      <c r="E89" s="6" t="s">
        <v>519</v>
      </c>
      <c r="F89" s="6" t="s">
        <v>520</v>
      </c>
      <c r="G89" s="6" t="s">
        <v>521</v>
      </c>
      <c r="H89" s="6" t="s">
        <v>494</v>
      </c>
      <c r="I89" s="6" t="s">
        <v>4560</v>
      </c>
      <c r="J89" s="7"/>
      <c r="K89" s="6" t="s">
        <v>522</v>
      </c>
      <c r="L89" s="9">
        <v>9447</v>
      </c>
      <c r="M89" s="6" t="s">
        <v>308</v>
      </c>
      <c r="N89" s="9">
        <v>6644762169</v>
      </c>
      <c r="O89" s="6" t="s">
        <v>523</v>
      </c>
      <c r="P89" s="6" t="s">
        <v>260</v>
      </c>
    </row>
    <row r="90" spans="1:16" ht="20" customHeight="1" x14ac:dyDescent="0.15">
      <c r="A90" s="22">
        <v>88</v>
      </c>
      <c r="B90" s="23" t="s">
        <v>4634</v>
      </c>
      <c r="C90" s="9">
        <v>33</v>
      </c>
      <c r="D90" s="6" t="s">
        <v>220</v>
      </c>
      <c r="E90" s="6" t="s">
        <v>524</v>
      </c>
      <c r="F90" s="6" t="s">
        <v>525</v>
      </c>
      <c r="G90" s="9">
        <v>67739</v>
      </c>
      <c r="H90" s="6" t="s">
        <v>46</v>
      </c>
      <c r="I90" s="6" t="s">
        <v>4542</v>
      </c>
      <c r="J90" s="6" t="s">
        <v>526</v>
      </c>
      <c r="K90" s="9">
        <v>2.9</v>
      </c>
      <c r="L90" s="8">
        <v>1093</v>
      </c>
      <c r="M90" s="6" t="s">
        <v>527</v>
      </c>
      <c r="N90" s="6" t="s">
        <v>528</v>
      </c>
      <c r="O90" s="6" t="s">
        <v>529</v>
      </c>
      <c r="P90" s="6" t="s">
        <v>260</v>
      </c>
    </row>
    <row r="91" spans="1:16" ht="20" customHeight="1" x14ac:dyDescent="0.15">
      <c r="A91" s="22">
        <v>89</v>
      </c>
      <c r="B91" s="23" t="s">
        <v>4498</v>
      </c>
      <c r="C91" s="9">
        <v>18</v>
      </c>
      <c r="D91" s="6" t="s">
        <v>42</v>
      </c>
      <c r="E91" s="6" t="s">
        <v>117</v>
      </c>
      <c r="F91" s="6" t="s">
        <v>4635</v>
      </c>
      <c r="G91" s="9">
        <v>84448</v>
      </c>
      <c r="H91" s="7"/>
      <c r="I91" s="6" t="s">
        <v>4602</v>
      </c>
      <c r="J91" s="7"/>
      <c r="K91" s="6" t="s">
        <v>68</v>
      </c>
      <c r="L91" s="9">
        <v>10843</v>
      </c>
      <c r="M91" s="6" t="s">
        <v>61</v>
      </c>
      <c r="N91" s="6" t="s">
        <v>530</v>
      </c>
      <c r="O91" s="6" t="s">
        <v>531</v>
      </c>
      <c r="P91" s="6" t="s">
        <v>40</v>
      </c>
    </row>
    <row r="92" spans="1:16" ht="20" customHeight="1" x14ac:dyDescent="0.15">
      <c r="A92" s="22">
        <v>90</v>
      </c>
      <c r="B92" s="23" t="s">
        <v>4636</v>
      </c>
      <c r="C92" s="6" t="s">
        <v>4506</v>
      </c>
      <c r="D92" s="6" t="s">
        <v>102</v>
      </c>
      <c r="E92" s="6" t="s">
        <v>532</v>
      </c>
      <c r="F92" s="6" t="s">
        <v>533</v>
      </c>
      <c r="G92" s="9">
        <v>108116</v>
      </c>
      <c r="H92" s="6" t="s">
        <v>395</v>
      </c>
      <c r="I92" s="6" t="s">
        <v>224</v>
      </c>
      <c r="J92" s="7"/>
      <c r="K92" s="9">
        <v>2.5</v>
      </c>
      <c r="L92" s="9">
        <v>14.327</v>
      </c>
      <c r="M92" s="6" t="s">
        <v>534</v>
      </c>
      <c r="N92" s="9">
        <v>8802782657</v>
      </c>
      <c r="O92" s="6" t="s">
        <v>535</v>
      </c>
      <c r="P92" s="6" t="s">
        <v>315</v>
      </c>
    </row>
    <row r="93" spans="1:16" ht="20" customHeight="1" x14ac:dyDescent="0.15">
      <c r="A93" s="22">
        <v>91</v>
      </c>
      <c r="B93" s="23" t="s">
        <v>4637</v>
      </c>
      <c r="C93" s="9">
        <v>30</v>
      </c>
      <c r="D93" s="6" t="s">
        <v>183</v>
      </c>
      <c r="E93" s="6" t="s">
        <v>536</v>
      </c>
      <c r="F93" s="6" t="s">
        <v>4638</v>
      </c>
      <c r="G93" s="9">
        <v>42.396000000000001</v>
      </c>
      <c r="H93" s="6" t="s">
        <v>4463</v>
      </c>
      <c r="I93" s="6" t="s">
        <v>4560</v>
      </c>
      <c r="J93" s="9">
        <v>5</v>
      </c>
      <c r="K93" s="9">
        <v>4.0999999999999996</v>
      </c>
      <c r="L93" s="8">
        <v>5767</v>
      </c>
      <c r="M93" s="6" t="s">
        <v>397</v>
      </c>
      <c r="N93" s="6" t="s">
        <v>537</v>
      </c>
      <c r="O93" s="6" t="s">
        <v>538</v>
      </c>
      <c r="P93" s="7"/>
    </row>
    <row r="94" spans="1:16" ht="20" customHeight="1" x14ac:dyDescent="0.15">
      <c r="A94" s="22">
        <v>92</v>
      </c>
      <c r="B94" s="23" t="s">
        <v>4639</v>
      </c>
      <c r="C94" s="6" t="s">
        <v>4640</v>
      </c>
      <c r="D94" s="6" t="s">
        <v>220</v>
      </c>
      <c r="E94" s="6" t="s">
        <v>539</v>
      </c>
      <c r="F94" s="6" t="s">
        <v>540</v>
      </c>
      <c r="G94" s="8">
        <v>136462</v>
      </c>
      <c r="H94" s="6" t="s">
        <v>4541</v>
      </c>
      <c r="I94" s="6" t="s">
        <v>56</v>
      </c>
      <c r="J94" s="9">
        <v>6</v>
      </c>
      <c r="K94" s="6" t="s">
        <v>137</v>
      </c>
      <c r="L94" s="9">
        <v>17187</v>
      </c>
      <c r="M94" s="6" t="s">
        <v>502</v>
      </c>
      <c r="N94" s="6" t="s">
        <v>541</v>
      </c>
      <c r="O94" s="6" t="s">
        <v>542</v>
      </c>
      <c r="P94" s="6" t="s">
        <v>191</v>
      </c>
    </row>
    <row r="95" spans="1:16" ht="20" customHeight="1" x14ac:dyDescent="0.15">
      <c r="A95" s="22">
        <v>93</v>
      </c>
      <c r="B95" s="23" t="s">
        <v>4641</v>
      </c>
      <c r="C95" s="6" t="s">
        <v>4531</v>
      </c>
      <c r="D95" s="6" t="s">
        <v>58</v>
      </c>
      <c r="E95" s="6" t="s">
        <v>543</v>
      </c>
      <c r="F95" s="6" t="s">
        <v>544</v>
      </c>
      <c r="G95" s="6" t="s">
        <v>545</v>
      </c>
      <c r="H95" s="6" t="s">
        <v>4642</v>
      </c>
      <c r="I95" s="6" t="s">
        <v>431</v>
      </c>
      <c r="J95" s="7"/>
      <c r="K95" s="6" t="s">
        <v>546</v>
      </c>
      <c r="L95" s="6" t="s">
        <v>547</v>
      </c>
      <c r="M95" s="6" t="s">
        <v>129</v>
      </c>
      <c r="N95" s="6" t="s">
        <v>548</v>
      </c>
      <c r="O95" s="6" t="s">
        <v>549</v>
      </c>
      <c r="P95" s="6" t="s">
        <v>148</v>
      </c>
    </row>
    <row r="96" spans="1:16" ht="20" customHeight="1" x14ac:dyDescent="0.15">
      <c r="A96" s="22">
        <v>94</v>
      </c>
      <c r="B96" s="23" t="s">
        <v>550</v>
      </c>
      <c r="C96" s="9">
        <v>48</v>
      </c>
      <c r="D96" s="6" t="s">
        <v>172</v>
      </c>
      <c r="E96" s="6" t="s">
        <v>551</v>
      </c>
      <c r="F96" s="6" t="s">
        <v>552</v>
      </c>
      <c r="G96" s="6" t="s">
        <v>553</v>
      </c>
      <c r="H96" s="7"/>
      <c r="I96" s="6" t="s">
        <v>4544</v>
      </c>
      <c r="J96" s="9">
        <v>2</v>
      </c>
      <c r="K96" s="6" t="s">
        <v>16</v>
      </c>
      <c r="L96" s="7"/>
      <c r="M96" s="6" t="s">
        <v>198</v>
      </c>
      <c r="N96" s="9">
        <v>9969898308</v>
      </c>
      <c r="O96" s="6" t="s">
        <v>554</v>
      </c>
      <c r="P96" s="6" t="s">
        <v>207</v>
      </c>
    </row>
    <row r="97" spans="1:16" ht="20" customHeight="1" x14ac:dyDescent="0.15">
      <c r="A97" s="22">
        <v>95</v>
      </c>
      <c r="B97" s="23" t="s">
        <v>555</v>
      </c>
      <c r="C97" s="9">
        <v>50</v>
      </c>
      <c r="D97" s="6" t="s">
        <v>58</v>
      </c>
      <c r="E97" s="6" t="s">
        <v>556</v>
      </c>
      <c r="F97" s="6" t="s">
        <v>557</v>
      </c>
      <c r="G97" s="8">
        <v>35837</v>
      </c>
      <c r="H97" s="6" t="s">
        <v>4616</v>
      </c>
      <c r="I97" s="6" t="s">
        <v>4486</v>
      </c>
      <c r="J97" s="6" t="s">
        <v>514</v>
      </c>
      <c r="K97" s="6" t="s">
        <v>82</v>
      </c>
      <c r="L97" s="9">
        <v>11362</v>
      </c>
      <c r="M97" s="6" t="s">
        <v>194</v>
      </c>
      <c r="N97" s="6" t="s">
        <v>558</v>
      </c>
      <c r="O97" s="6" t="s">
        <v>559</v>
      </c>
      <c r="P97" s="6" t="s">
        <v>28</v>
      </c>
    </row>
    <row r="98" spans="1:16" ht="20" customHeight="1" x14ac:dyDescent="0.15">
      <c r="A98" s="22">
        <v>96</v>
      </c>
      <c r="B98" s="23" t="s">
        <v>560</v>
      </c>
      <c r="C98" s="9">
        <v>29</v>
      </c>
      <c r="D98" s="6" t="s">
        <v>29</v>
      </c>
      <c r="E98" s="6" t="s">
        <v>86</v>
      </c>
      <c r="F98" s="6" t="s">
        <v>561</v>
      </c>
      <c r="G98" s="9">
        <v>138538</v>
      </c>
      <c r="H98" s="7"/>
      <c r="I98" s="6" t="s">
        <v>4572</v>
      </c>
      <c r="J98" s="6" t="s">
        <v>325</v>
      </c>
      <c r="K98" s="6" t="s">
        <v>562</v>
      </c>
      <c r="L98" s="9">
        <v>19.591999999999999</v>
      </c>
      <c r="M98" s="6" t="s">
        <v>296</v>
      </c>
      <c r="N98" s="7"/>
      <c r="O98" s="6" t="s">
        <v>563</v>
      </c>
      <c r="P98" s="6" t="s">
        <v>57</v>
      </c>
    </row>
    <row r="99" spans="1:16" ht="20" customHeight="1" x14ac:dyDescent="0.15">
      <c r="A99" s="22">
        <v>97</v>
      </c>
      <c r="B99" s="23" t="s">
        <v>4643</v>
      </c>
      <c r="C99" s="6" t="s">
        <v>4644</v>
      </c>
      <c r="D99" s="6" t="s">
        <v>42</v>
      </c>
      <c r="E99" s="6" t="s">
        <v>564</v>
      </c>
      <c r="F99" s="6" t="s">
        <v>565</v>
      </c>
      <c r="G99" s="9">
        <v>141440</v>
      </c>
      <c r="H99" s="7"/>
      <c r="I99" s="6" t="s">
        <v>4544</v>
      </c>
      <c r="J99" s="9">
        <v>8</v>
      </c>
      <c r="K99" s="6" t="s">
        <v>566</v>
      </c>
      <c r="L99" s="8">
        <v>6408</v>
      </c>
      <c r="M99" s="6" t="s">
        <v>567</v>
      </c>
      <c r="N99" s="6" t="s">
        <v>568</v>
      </c>
      <c r="O99" s="6" t="s">
        <v>569</v>
      </c>
      <c r="P99" s="6" t="s">
        <v>260</v>
      </c>
    </row>
    <row r="100" spans="1:16" ht="20" customHeight="1" x14ac:dyDescent="0.15">
      <c r="A100" s="22">
        <v>98</v>
      </c>
      <c r="B100" s="23" t="s">
        <v>570</v>
      </c>
      <c r="C100" s="9">
        <v>52</v>
      </c>
      <c r="D100" s="6" t="s">
        <v>110</v>
      </c>
      <c r="E100" s="6" t="s">
        <v>571</v>
      </c>
      <c r="F100" s="6" t="s">
        <v>572</v>
      </c>
      <c r="G100" s="6" t="s">
        <v>573</v>
      </c>
      <c r="H100" s="7"/>
      <c r="I100" s="6" t="s">
        <v>4497</v>
      </c>
      <c r="J100" s="7"/>
      <c r="K100" s="9">
        <v>3.9</v>
      </c>
      <c r="L100" s="8">
        <v>13597</v>
      </c>
      <c r="M100" s="6" t="s">
        <v>515</v>
      </c>
      <c r="N100" s="9">
        <v>9906629009</v>
      </c>
      <c r="O100" s="7"/>
      <c r="P100" s="6" t="s">
        <v>403</v>
      </c>
    </row>
    <row r="101" spans="1:16" ht="20" customHeight="1" x14ac:dyDescent="0.15">
      <c r="A101" s="22">
        <v>99</v>
      </c>
      <c r="B101" s="23" t="s">
        <v>4645</v>
      </c>
      <c r="C101" s="9">
        <v>54</v>
      </c>
      <c r="D101" s="6" t="s">
        <v>321</v>
      </c>
      <c r="E101" s="6" t="s">
        <v>574</v>
      </c>
      <c r="F101" s="6" t="s">
        <v>575</v>
      </c>
      <c r="G101" s="9">
        <v>110857</v>
      </c>
      <c r="H101" s="6" t="s">
        <v>576</v>
      </c>
      <c r="I101" s="6" t="s">
        <v>4555</v>
      </c>
      <c r="J101" s="9">
        <v>1</v>
      </c>
      <c r="K101" s="6" t="s">
        <v>4530</v>
      </c>
      <c r="L101" s="7"/>
      <c r="M101" s="6" t="s">
        <v>198</v>
      </c>
      <c r="N101" s="6" t="s">
        <v>577</v>
      </c>
      <c r="O101" s="6" t="s">
        <v>578</v>
      </c>
      <c r="P101" s="6" t="s">
        <v>28</v>
      </c>
    </row>
    <row r="102" spans="1:16" ht="20" customHeight="1" x14ac:dyDescent="0.15">
      <c r="A102" s="22">
        <v>100</v>
      </c>
      <c r="B102" s="23" t="s">
        <v>4646</v>
      </c>
      <c r="C102" s="6" t="s">
        <v>4647</v>
      </c>
      <c r="D102" s="6" t="s">
        <v>116</v>
      </c>
      <c r="E102" s="6" t="s">
        <v>579</v>
      </c>
      <c r="F102" s="6" t="s">
        <v>580</v>
      </c>
      <c r="G102" s="9">
        <v>137597</v>
      </c>
      <c r="H102" s="7"/>
      <c r="I102" s="6" t="s">
        <v>4648</v>
      </c>
      <c r="J102" s="6" t="s">
        <v>581</v>
      </c>
      <c r="K102" s="6" t="s">
        <v>582</v>
      </c>
      <c r="L102" s="7"/>
      <c r="M102" s="6" t="s">
        <v>83</v>
      </c>
      <c r="N102" s="6" t="s">
        <v>4649</v>
      </c>
      <c r="O102" s="6" t="s">
        <v>583</v>
      </c>
      <c r="P102" s="6" t="s">
        <v>584</v>
      </c>
    </row>
    <row r="103" spans="1:16" ht="20" customHeight="1" x14ac:dyDescent="0.15">
      <c r="A103" s="22">
        <v>101</v>
      </c>
      <c r="B103" s="23" t="s">
        <v>585</v>
      </c>
      <c r="C103" s="9">
        <v>44</v>
      </c>
      <c r="D103" s="6" t="s">
        <v>389</v>
      </c>
      <c r="E103" s="6" t="s">
        <v>586</v>
      </c>
      <c r="F103" s="6" t="s">
        <v>587</v>
      </c>
      <c r="G103" s="9">
        <v>68.668000000000006</v>
      </c>
      <c r="H103" s="6" t="s">
        <v>244</v>
      </c>
      <c r="I103" s="6" t="s">
        <v>4546</v>
      </c>
      <c r="J103" s="6" t="s">
        <v>427</v>
      </c>
      <c r="K103" s="9">
        <v>3.6</v>
      </c>
      <c r="L103" s="9">
        <v>3948</v>
      </c>
      <c r="M103" s="6" t="s">
        <v>105</v>
      </c>
      <c r="N103" s="6" t="s">
        <v>588</v>
      </c>
      <c r="O103" s="6" t="s">
        <v>589</v>
      </c>
      <c r="P103" s="6" t="s">
        <v>182</v>
      </c>
    </row>
    <row r="104" spans="1:16" ht="20" customHeight="1" x14ac:dyDescent="0.15">
      <c r="A104" s="22">
        <v>102</v>
      </c>
      <c r="B104" s="23" t="s">
        <v>4650</v>
      </c>
      <c r="C104" s="6" t="s">
        <v>4601</v>
      </c>
      <c r="D104" s="6" t="s">
        <v>172</v>
      </c>
      <c r="E104" s="6" t="s">
        <v>590</v>
      </c>
      <c r="F104" s="6" t="s">
        <v>591</v>
      </c>
      <c r="G104" s="8">
        <v>52993</v>
      </c>
      <c r="H104" s="6" t="s">
        <v>4474</v>
      </c>
      <c r="I104" s="6" t="s">
        <v>4588</v>
      </c>
      <c r="J104" s="6" t="s">
        <v>96</v>
      </c>
      <c r="K104" s="9">
        <v>3.5</v>
      </c>
      <c r="L104" s="8">
        <v>16450</v>
      </c>
      <c r="M104" s="6" t="s">
        <v>61</v>
      </c>
      <c r="N104" s="6" t="s">
        <v>592</v>
      </c>
      <c r="O104" s="6" t="s">
        <v>593</v>
      </c>
      <c r="P104" s="7"/>
    </row>
    <row r="105" spans="1:16" ht="20" customHeight="1" x14ac:dyDescent="0.15">
      <c r="A105" s="22">
        <v>103</v>
      </c>
      <c r="B105" s="23" t="s">
        <v>4651</v>
      </c>
      <c r="C105" s="9">
        <v>31</v>
      </c>
      <c r="D105" s="6" t="s">
        <v>220</v>
      </c>
      <c r="E105" s="6" t="s">
        <v>594</v>
      </c>
      <c r="F105" s="6" t="s">
        <v>595</v>
      </c>
      <c r="G105" s="9">
        <v>104775</v>
      </c>
      <c r="H105" s="6" t="s">
        <v>395</v>
      </c>
      <c r="I105" s="6" t="s">
        <v>4565</v>
      </c>
      <c r="J105" s="9">
        <v>9</v>
      </c>
      <c r="K105" s="6" t="s">
        <v>295</v>
      </c>
      <c r="L105" s="9">
        <v>7932</v>
      </c>
      <c r="M105" s="6" t="s">
        <v>373</v>
      </c>
      <c r="N105" s="6" t="s">
        <v>596</v>
      </c>
      <c r="O105" s="6" t="s">
        <v>597</v>
      </c>
      <c r="P105" s="6" t="s">
        <v>108</v>
      </c>
    </row>
    <row r="106" spans="1:16" ht="20" customHeight="1" x14ac:dyDescent="0.15">
      <c r="A106" s="22">
        <v>104</v>
      </c>
      <c r="B106" s="23" t="s">
        <v>4652</v>
      </c>
      <c r="C106" s="9">
        <v>39</v>
      </c>
      <c r="D106" s="7"/>
      <c r="E106" s="6" t="s">
        <v>598</v>
      </c>
      <c r="F106" s="6" t="s">
        <v>599</v>
      </c>
      <c r="G106" s="9">
        <v>94.971999999999994</v>
      </c>
      <c r="H106" s="7"/>
      <c r="I106" s="6" t="s">
        <v>4516</v>
      </c>
      <c r="J106" s="9">
        <v>2</v>
      </c>
      <c r="K106" s="6" t="s">
        <v>600</v>
      </c>
      <c r="L106" s="6" t="s">
        <v>601</v>
      </c>
      <c r="M106" s="6" t="s">
        <v>129</v>
      </c>
      <c r="N106" s="6" t="s">
        <v>602</v>
      </c>
      <c r="O106" s="6" t="s">
        <v>603</v>
      </c>
      <c r="P106" s="6" t="s">
        <v>108</v>
      </c>
    </row>
    <row r="107" spans="1:16" ht="20" customHeight="1" x14ac:dyDescent="0.15">
      <c r="A107" s="22">
        <v>105</v>
      </c>
      <c r="B107" s="23" t="s">
        <v>4653</v>
      </c>
      <c r="C107" s="9">
        <v>42</v>
      </c>
      <c r="D107" s="6" t="s">
        <v>389</v>
      </c>
      <c r="E107" s="6" t="s">
        <v>604</v>
      </c>
      <c r="F107" s="6" t="s">
        <v>605</v>
      </c>
      <c r="G107" s="6" t="s">
        <v>606</v>
      </c>
      <c r="H107" s="6" t="s">
        <v>4654</v>
      </c>
      <c r="I107" s="6" t="s">
        <v>4655</v>
      </c>
      <c r="J107" s="9">
        <v>10</v>
      </c>
      <c r="K107" s="6" t="s">
        <v>607</v>
      </c>
      <c r="L107" s="8">
        <v>15669</v>
      </c>
      <c r="M107" s="6" t="s">
        <v>368</v>
      </c>
      <c r="N107" s="9">
        <v>5717128575</v>
      </c>
      <c r="O107" s="6" t="s">
        <v>608</v>
      </c>
      <c r="P107" s="6" t="s">
        <v>609</v>
      </c>
    </row>
    <row r="108" spans="1:16" ht="20" customHeight="1" x14ac:dyDescent="0.15">
      <c r="A108" s="22">
        <v>106</v>
      </c>
      <c r="B108" s="23" t="s">
        <v>4656</v>
      </c>
      <c r="C108" s="6" t="s">
        <v>4518</v>
      </c>
      <c r="D108" s="6" t="s">
        <v>404</v>
      </c>
      <c r="E108" s="6" t="s">
        <v>610</v>
      </c>
      <c r="F108" s="6" t="s">
        <v>4657</v>
      </c>
      <c r="G108" s="9">
        <v>44.076999999999998</v>
      </c>
      <c r="H108" s="6" t="s">
        <v>513</v>
      </c>
      <c r="I108" s="6" t="s">
        <v>4560</v>
      </c>
      <c r="J108" s="9">
        <v>9</v>
      </c>
      <c r="K108" s="6" t="s">
        <v>611</v>
      </c>
      <c r="L108" s="9">
        <v>9757</v>
      </c>
      <c r="M108" s="6" t="s">
        <v>515</v>
      </c>
      <c r="N108" s="6" t="s">
        <v>612</v>
      </c>
      <c r="O108" s="6" t="s">
        <v>613</v>
      </c>
      <c r="P108" s="6" t="s">
        <v>403</v>
      </c>
    </row>
    <row r="109" spans="1:16" ht="20" customHeight="1" x14ac:dyDescent="0.15">
      <c r="A109" s="22">
        <v>107</v>
      </c>
      <c r="B109" s="23" t="s">
        <v>4658</v>
      </c>
      <c r="C109" s="9">
        <v>43</v>
      </c>
      <c r="D109" s="6" t="s">
        <v>65</v>
      </c>
      <c r="E109" s="6" t="s">
        <v>614</v>
      </c>
      <c r="F109" s="6" t="s">
        <v>4659</v>
      </c>
      <c r="G109" s="9">
        <v>44895</v>
      </c>
      <c r="H109" s="6" t="s">
        <v>407</v>
      </c>
      <c r="I109" s="6" t="s">
        <v>4660</v>
      </c>
      <c r="J109" s="7"/>
      <c r="K109" s="6" t="s">
        <v>615</v>
      </c>
      <c r="L109" s="9">
        <v>4441</v>
      </c>
      <c r="M109" s="6" t="s">
        <v>83</v>
      </c>
      <c r="N109" s="6" t="s">
        <v>616</v>
      </c>
      <c r="O109" s="6" t="s">
        <v>617</v>
      </c>
      <c r="P109" s="6" t="s">
        <v>292</v>
      </c>
    </row>
    <row r="110" spans="1:16" ht="20" customHeight="1" x14ac:dyDescent="0.15">
      <c r="A110" s="22">
        <v>108</v>
      </c>
      <c r="B110" s="23" t="s">
        <v>4661</v>
      </c>
      <c r="C110" s="6" t="s">
        <v>4662</v>
      </c>
      <c r="D110" s="6" t="s">
        <v>116</v>
      </c>
      <c r="E110" s="6" t="s">
        <v>618</v>
      </c>
      <c r="F110" s="6" t="s">
        <v>619</v>
      </c>
      <c r="G110" s="9">
        <v>103050</v>
      </c>
      <c r="H110" s="6" t="s">
        <v>4470</v>
      </c>
      <c r="I110" s="6" t="s">
        <v>4565</v>
      </c>
      <c r="J110" s="6" t="s">
        <v>288</v>
      </c>
      <c r="K110" s="9">
        <v>1.6</v>
      </c>
      <c r="L110" s="6" t="s">
        <v>620</v>
      </c>
      <c r="M110" s="6" t="s">
        <v>621</v>
      </c>
      <c r="N110" s="6" t="s">
        <v>622</v>
      </c>
      <c r="O110" s="6" t="s">
        <v>623</v>
      </c>
      <c r="P110" s="6" t="s">
        <v>609</v>
      </c>
    </row>
    <row r="111" spans="1:16" ht="20" customHeight="1" x14ac:dyDescent="0.15">
      <c r="A111" s="22">
        <v>109</v>
      </c>
      <c r="B111" s="23" t="s">
        <v>4663</v>
      </c>
      <c r="C111" s="9">
        <v>24</v>
      </c>
      <c r="D111" s="6" t="s">
        <v>172</v>
      </c>
      <c r="E111" s="6" t="s">
        <v>624</v>
      </c>
      <c r="F111" s="6" t="s">
        <v>625</v>
      </c>
      <c r="G111" s="6" t="s">
        <v>626</v>
      </c>
      <c r="H111" s="6" t="s">
        <v>46</v>
      </c>
      <c r="I111" s="6" t="s">
        <v>136</v>
      </c>
      <c r="J111" s="6" t="s">
        <v>514</v>
      </c>
      <c r="K111" s="6" t="s">
        <v>627</v>
      </c>
      <c r="L111" s="9">
        <v>9102</v>
      </c>
      <c r="M111" s="6" t="s">
        <v>152</v>
      </c>
      <c r="N111" s="6" t="s">
        <v>628</v>
      </c>
      <c r="O111" s="6" t="s">
        <v>629</v>
      </c>
      <c r="P111" s="6" t="s">
        <v>126</v>
      </c>
    </row>
    <row r="112" spans="1:16" ht="20" customHeight="1" x14ac:dyDescent="0.15">
      <c r="A112" s="22">
        <v>110</v>
      </c>
      <c r="B112" s="23" t="s">
        <v>4664</v>
      </c>
      <c r="C112" s="6" t="s">
        <v>4665</v>
      </c>
      <c r="D112" s="7"/>
      <c r="E112" s="6" t="s">
        <v>630</v>
      </c>
      <c r="F112" s="6" t="s">
        <v>631</v>
      </c>
      <c r="G112" s="9">
        <v>101857</v>
      </c>
      <c r="H112" s="6" t="s">
        <v>4477</v>
      </c>
      <c r="I112" s="6" t="s">
        <v>4542</v>
      </c>
      <c r="J112" s="6" t="s">
        <v>96</v>
      </c>
      <c r="K112" s="6" t="s">
        <v>4511</v>
      </c>
      <c r="L112" s="9">
        <v>7925</v>
      </c>
      <c r="M112" s="6" t="s">
        <v>198</v>
      </c>
      <c r="N112" s="6" t="s">
        <v>4666</v>
      </c>
      <c r="O112" s="6" t="s">
        <v>632</v>
      </c>
      <c r="P112" s="6" t="s">
        <v>328</v>
      </c>
    </row>
    <row r="113" spans="1:16" ht="20" customHeight="1" x14ac:dyDescent="0.15">
      <c r="A113" s="22">
        <v>111</v>
      </c>
      <c r="B113" s="23" t="s">
        <v>633</v>
      </c>
      <c r="C113" s="6" t="s">
        <v>4667</v>
      </c>
      <c r="D113" s="7"/>
      <c r="E113" s="6" t="s">
        <v>634</v>
      </c>
      <c r="F113" s="6" t="s">
        <v>635</v>
      </c>
      <c r="G113" s="8">
        <v>54520</v>
      </c>
      <c r="H113" s="6" t="s">
        <v>210</v>
      </c>
      <c r="I113" s="6" t="s">
        <v>4502</v>
      </c>
      <c r="J113" s="6" t="s">
        <v>288</v>
      </c>
      <c r="K113" s="6" t="s">
        <v>97</v>
      </c>
      <c r="L113" s="7"/>
      <c r="M113" s="6" t="s">
        <v>534</v>
      </c>
      <c r="N113" s="9">
        <v>3161478913</v>
      </c>
      <c r="O113" s="6" t="s">
        <v>636</v>
      </c>
      <c r="P113" s="6" t="s">
        <v>182</v>
      </c>
    </row>
    <row r="114" spans="1:16" ht="20" customHeight="1" x14ac:dyDescent="0.15">
      <c r="A114" s="22">
        <v>112</v>
      </c>
      <c r="B114" s="23" t="s">
        <v>4668</v>
      </c>
      <c r="C114" s="9">
        <v>50</v>
      </c>
      <c r="D114" s="6" t="s">
        <v>163</v>
      </c>
      <c r="E114" s="6" t="s">
        <v>637</v>
      </c>
      <c r="F114" s="6" t="s">
        <v>638</v>
      </c>
      <c r="G114" s="6" t="s">
        <v>639</v>
      </c>
      <c r="H114" s="6" t="s">
        <v>24</v>
      </c>
      <c r="I114" s="6" t="s">
        <v>175</v>
      </c>
      <c r="J114" s="9">
        <v>9</v>
      </c>
      <c r="K114" s="6" t="s">
        <v>522</v>
      </c>
      <c r="L114" s="8">
        <v>11703</v>
      </c>
      <c r="M114" s="6" t="s">
        <v>38</v>
      </c>
      <c r="N114" s="9">
        <v>3175501482</v>
      </c>
      <c r="O114" s="6" t="s">
        <v>640</v>
      </c>
      <c r="P114" s="7"/>
    </row>
    <row r="115" spans="1:16" ht="20" customHeight="1" x14ac:dyDescent="0.15">
      <c r="A115" s="22">
        <v>113</v>
      </c>
      <c r="B115" s="23" t="s">
        <v>4669</v>
      </c>
      <c r="C115" s="9">
        <v>57</v>
      </c>
      <c r="D115" s="6" t="s">
        <v>321</v>
      </c>
      <c r="E115" s="6" t="s">
        <v>641</v>
      </c>
      <c r="F115" s="6" t="s">
        <v>642</v>
      </c>
      <c r="G115" s="9">
        <v>109.09</v>
      </c>
      <c r="H115" s="6" t="s">
        <v>4489</v>
      </c>
      <c r="I115" s="6" t="s">
        <v>4588</v>
      </c>
      <c r="J115" s="6" t="s">
        <v>526</v>
      </c>
      <c r="K115" s="6" t="s">
        <v>643</v>
      </c>
      <c r="L115" s="9">
        <v>1.476</v>
      </c>
      <c r="M115" s="6" t="s">
        <v>644</v>
      </c>
      <c r="N115" s="9">
        <v>5420194566</v>
      </c>
      <c r="O115" s="6" t="s">
        <v>645</v>
      </c>
      <c r="P115" s="6" t="s">
        <v>392</v>
      </c>
    </row>
    <row r="116" spans="1:16" ht="20" customHeight="1" x14ac:dyDescent="0.15">
      <c r="A116" s="22">
        <v>114</v>
      </c>
      <c r="B116" s="23" t="s">
        <v>4633</v>
      </c>
      <c r="C116" s="9">
        <v>20</v>
      </c>
      <c r="D116" s="6" t="s">
        <v>183</v>
      </c>
      <c r="E116" s="6" t="s">
        <v>646</v>
      </c>
      <c r="F116" s="6" t="s">
        <v>647</v>
      </c>
      <c r="G116" s="8">
        <v>92551</v>
      </c>
      <c r="H116" s="6" t="s">
        <v>648</v>
      </c>
      <c r="I116" s="6" t="s">
        <v>4670</v>
      </c>
      <c r="J116" s="9">
        <v>5</v>
      </c>
      <c r="K116" s="9">
        <v>3.8</v>
      </c>
      <c r="L116" s="9">
        <v>10598</v>
      </c>
      <c r="M116" s="6" t="s">
        <v>515</v>
      </c>
      <c r="N116" s="9">
        <v>8014448452</v>
      </c>
      <c r="O116" s="6" t="s">
        <v>649</v>
      </c>
      <c r="P116" s="6" t="s">
        <v>57</v>
      </c>
    </row>
    <row r="117" spans="1:16" ht="20" customHeight="1" x14ac:dyDescent="0.15">
      <c r="A117" s="22">
        <v>115</v>
      </c>
      <c r="B117" s="23" t="s">
        <v>4671</v>
      </c>
      <c r="C117" s="6" t="s">
        <v>4508</v>
      </c>
      <c r="D117" s="6" t="s">
        <v>172</v>
      </c>
      <c r="E117" s="6" t="s">
        <v>650</v>
      </c>
      <c r="F117" s="6" t="s">
        <v>651</v>
      </c>
      <c r="G117" s="8">
        <v>38555</v>
      </c>
      <c r="H117" s="6" t="s">
        <v>223</v>
      </c>
      <c r="I117" s="6" t="s">
        <v>211</v>
      </c>
      <c r="J117" s="9">
        <v>2</v>
      </c>
      <c r="K117" s="6" t="s">
        <v>312</v>
      </c>
      <c r="L117" s="9">
        <v>18770</v>
      </c>
      <c r="M117" s="6" t="s">
        <v>17</v>
      </c>
      <c r="N117" s="6" t="s">
        <v>652</v>
      </c>
      <c r="O117" s="6" t="s">
        <v>653</v>
      </c>
      <c r="P117" s="6" t="s">
        <v>315</v>
      </c>
    </row>
    <row r="118" spans="1:16" ht="20" customHeight="1" x14ac:dyDescent="0.15">
      <c r="A118" s="22">
        <v>116</v>
      </c>
      <c r="B118" s="23" t="s">
        <v>4672</v>
      </c>
      <c r="C118" s="9">
        <v>24</v>
      </c>
      <c r="D118" s="6" t="s">
        <v>183</v>
      </c>
      <c r="E118" s="6" t="s">
        <v>654</v>
      </c>
      <c r="F118" s="6" t="s">
        <v>655</v>
      </c>
      <c r="G118" s="8">
        <v>113918</v>
      </c>
      <c r="H118" s="6" t="s">
        <v>4608</v>
      </c>
      <c r="I118" s="6" t="s">
        <v>4528</v>
      </c>
      <c r="J118" s="6" t="s">
        <v>121</v>
      </c>
      <c r="K118" s="6" t="s">
        <v>144</v>
      </c>
      <c r="L118" s="9">
        <v>8.4600000000000009</v>
      </c>
      <c r="M118" s="6" t="s">
        <v>373</v>
      </c>
      <c r="N118" s="6" t="s">
        <v>656</v>
      </c>
      <c r="O118" s="6" t="s">
        <v>657</v>
      </c>
      <c r="P118" s="6" t="s">
        <v>71</v>
      </c>
    </row>
    <row r="119" spans="1:16" ht="20" customHeight="1" x14ac:dyDescent="0.15">
      <c r="A119" s="22">
        <v>117</v>
      </c>
      <c r="B119" s="23" t="s">
        <v>4673</v>
      </c>
      <c r="C119" s="6" t="s">
        <v>4674</v>
      </c>
      <c r="D119" s="6" t="s">
        <v>315</v>
      </c>
      <c r="E119" s="6" t="s">
        <v>564</v>
      </c>
      <c r="F119" s="6" t="s">
        <v>658</v>
      </c>
      <c r="G119" s="6" t="s">
        <v>659</v>
      </c>
      <c r="H119" s="6" t="s">
        <v>223</v>
      </c>
      <c r="I119" s="6" t="s">
        <v>4542</v>
      </c>
      <c r="J119" s="9">
        <v>6</v>
      </c>
      <c r="K119" s="6" t="s">
        <v>4522</v>
      </c>
      <c r="L119" s="6" t="s">
        <v>660</v>
      </c>
      <c r="M119" s="6" t="s">
        <v>368</v>
      </c>
      <c r="N119" s="6" t="s">
        <v>661</v>
      </c>
      <c r="O119" s="6" t="s">
        <v>662</v>
      </c>
      <c r="P119" s="6" t="s">
        <v>20</v>
      </c>
    </row>
    <row r="120" spans="1:16" ht="20" customHeight="1" x14ac:dyDescent="0.15">
      <c r="A120" s="22">
        <v>118</v>
      </c>
      <c r="B120" s="23" t="s">
        <v>663</v>
      </c>
      <c r="C120" s="9">
        <v>49</v>
      </c>
      <c r="D120" s="6" t="s">
        <v>65</v>
      </c>
      <c r="E120" s="6" t="s">
        <v>664</v>
      </c>
      <c r="F120" s="6" t="s">
        <v>4675</v>
      </c>
      <c r="G120" s="8">
        <v>82057</v>
      </c>
      <c r="H120" s="6" t="s">
        <v>4483</v>
      </c>
      <c r="I120" s="6" t="s">
        <v>4532</v>
      </c>
      <c r="J120" s="6" t="s">
        <v>427</v>
      </c>
      <c r="K120" s="6" t="s">
        <v>97</v>
      </c>
      <c r="L120" s="8">
        <v>18180</v>
      </c>
      <c r="M120" s="6" t="s">
        <v>213</v>
      </c>
      <c r="N120" s="6" t="s">
        <v>665</v>
      </c>
      <c r="O120" s="6" t="s">
        <v>666</v>
      </c>
      <c r="P120" s="6" t="s">
        <v>108</v>
      </c>
    </row>
    <row r="121" spans="1:16" ht="20" customHeight="1" x14ac:dyDescent="0.15">
      <c r="A121" s="22">
        <v>119</v>
      </c>
      <c r="B121" s="23" t="s">
        <v>4676</v>
      </c>
      <c r="C121" s="6" t="s">
        <v>4569</v>
      </c>
      <c r="D121" s="6" t="s">
        <v>65</v>
      </c>
      <c r="E121" s="6" t="s">
        <v>667</v>
      </c>
      <c r="F121" s="6" t="s">
        <v>668</v>
      </c>
      <c r="G121" s="8">
        <v>126855</v>
      </c>
      <c r="H121" s="6" t="s">
        <v>4616</v>
      </c>
      <c r="I121" s="6" t="s">
        <v>81</v>
      </c>
      <c r="J121" s="9">
        <v>1</v>
      </c>
      <c r="K121" s="9">
        <v>1.3</v>
      </c>
      <c r="L121" s="6" t="s">
        <v>669</v>
      </c>
      <c r="M121" s="6" t="s">
        <v>26</v>
      </c>
      <c r="N121" s="9">
        <v>4590159247</v>
      </c>
      <c r="O121" s="6" t="s">
        <v>670</v>
      </c>
      <c r="P121" s="6" t="s">
        <v>162</v>
      </c>
    </row>
    <row r="122" spans="1:16" ht="20" customHeight="1" x14ac:dyDescent="0.15">
      <c r="A122" s="22">
        <v>120</v>
      </c>
      <c r="B122" s="23" t="s">
        <v>4677</v>
      </c>
      <c r="C122" s="6" t="s">
        <v>4678</v>
      </c>
      <c r="D122" s="6" t="s">
        <v>220</v>
      </c>
      <c r="E122" s="6" t="s">
        <v>671</v>
      </c>
      <c r="F122" s="6" t="s">
        <v>672</v>
      </c>
      <c r="G122" s="8">
        <v>81853</v>
      </c>
      <c r="H122" s="6" t="s">
        <v>4679</v>
      </c>
      <c r="I122" s="6" t="s">
        <v>4546</v>
      </c>
      <c r="J122" s="6" t="s">
        <v>121</v>
      </c>
      <c r="K122" s="6" t="s">
        <v>169</v>
      </c>
      <c r="L122" s="9">
        <v>15331</v>
      </c>
      <c r="M122" s="6" t="s">
        <v>76</v>
      </c>
      <c r="N122" s="6" t="s">
        <v>673</v>
      </c>
      <c r="O122" s="6" t="s">
        <v>674</v>
      </c>
      <c r="P122" s="7"/>
    </row>
    <row r="123" spans="1:16" ht="20" customHeight="1" x14ac:dyDescent="0.15">
      <c r="A123" s="22">
        <v>121</v>
      </c>
      <c r="B123" s="23" t="s">
        <v>4570</v>
      </c>
      <c r="C123" s="9">
        <v>50</v>
      </c>
      <c r="D123" s="7"/>
      <c r="E123" s="6" t="s">
        <v>675</v>
      </c>
      <c r="F123" s="6" t="s">
        <v>676</v>
      </c>
      <c r="G123" s="9">
        <v>104.54600000000001</v>
      </c>
      <c r="H123" s="6" t="s">
        <v>4470</v>
      </c>
      <c r="I123" s="6" t="s">
        <v>81</v>
      </c>
      <c r="J123" s="6" t="s">
        <v>325</v>
      </c>
      <c r="K123" s="6" t="s">
        <v>546</v>
      </c>
      <c r="L123" s="9">
        <v>18178</v>
      </c>
      <c r="M123" s="6" t="s">
        <v>515</v>
      </c>
      <c r="N123" s="7"/>
      <c r="O123" s="6" t="s">
        <v>677</v>
      </c>
      <c r="P123" s="6" t="s">
        <v>304</v>
      </c>
    </row>
    <row r="124" spans="1:16" ht="20" customHeight="1" x14ac:dyDescent="0.15">
      <c r="A124" s="22">
        <v>122</v>
      </c>
      <c r="B124" s="23" t="s">
        <v>4680</v>
      </c>
      <c r="C124" s="9">
        <v>35</v>
      </c>
      <c r="D124" s="6" t="s">
        <v>163</v>
      </c>
      <c r="E124" s="6" t="s">
        <v>678</v>
      </c>
      <c r="F124" s="6" t="s">
        <v>679</v>
      </c>
      <c r="G124" s="9">
        <v>50212</v>
      </c>
      <c r="H124" s="7"/>
      <c r="I124" s="6" t="s">
        <v>4681</v>
      </c>
      <c r="J124" s="6" t="s">
        <v>96</v>
      </c>
      <c r="K124" s="6" t="s">
        <v>643</v>
      </c>
      <c r="L124" s="6" t="s">
        <v>680</v>
      </c>
      <c r="M124" s="6" t="s">
        <v>621</v>
      </c>
      <c r="N124" s="9">
        <v>6656211234</v>
      </c>
      <c r="O124" s="6" t="s">
        <v>681</v>
      </c>
      <c r="P124" s="6" t="s">
        <v>126</v>
      </c>
    </row>
    <row r="125" spans="1:16" ht="20" customHeight="1" x14ac:dyDescent="0.15">
      <c r="A125" s="22">
        <v>123</v>
      </c>
      <c r="B125" s="23" t="s">
        <v>682</v>
      </c>
      <c r="C125" s="9">
        <v>33</v>
      </c>
      <c r="D125" s="6" t="s">
        <v>220</v>
      </c>
      <c r="E125" s="6" t="s">
        <v>683</v>
      </c>
      <c r="F125" s="6" t="s">
        <v>684</v>
      </c>
      <c r="G125" s="9">
        <v>57649</v>
      </c>
      <c r="H125" s="6" t="s">
        <v>4483</v>
      </c>
      <c r="I125" s="6" t="s">
        <v>4502</v>
      </c>
      <c r="J125" s="9">
        <v>9</v>
      </c>
      <c r="K125" s="9">
        <v>3.2</v>
      </c>
      <c r="L125" s="9">
        <v>4930</v>
      </c>
      <c r="M125" s="6" t="s">
        <v>26</v>
      </c>
      <c r="N125" s="6" t="s">
        <v>685</v>
      </c>
      <c r="O125" s="6" t="s">
        <v>686</v>
      </c>
      <c r="P125" s="6" t="s">
        <v>207</v>
      </c>
    </row>
    <row r="126" spans="1:16" ht="20" customHeight="1" x14ac:dyDescent="0.15">
      <c r="A126" s="22">
        <v>124</v>
      </c>
      <c r="B126" s="23" t="s">
        <v>4682</v>
      </c>
      <c r="C126" s="9">
        <v>28</v>
      </c>
      <c r="D126" s="6" t="s">
        <v>52</v>
      </c>
      <c r="E126" s="6" t="s">
        <v>687</v>
      </c>
      <c r="F126" s="6" t="s">
        <v>688</v>
      </c>
      <c r="G126" s="9">
        <v>55.499000000000002</v>
      </c>
      <c r="H126" s="7"/>
      <c r="I126" s="6" t="s">
        <v>4546</v>
      </c>
      <c r="J126" s="9">
        <v>10</v>
      </c>
      <c r="K126" s="6" t="s">
        <v>345</v>
      </c>
      <c r="L126" s="9">
        <v>7.274</v>
      </c>
      <c r="M126" s="6" t="s">
        <v>358</v>
      </c>
      <c r="N126" s="9">
        <v>3112233739</v>
      </c>
      <c r="O126" s="6" t="s">
        <v>689</v>
      </c>
      <c r="P126" s="6" t="s">
        <v>292</v>
      </c>
    </row>
    <row r="127" spans="1:16" ht="20" customHeight="1" x14ac:dyDescent="0.15">
      <c r="A127" s="22">
        <v>125</v>
      </c>
      <c r="B127" s="23" t="s">
        <v>690</v>
      </c>
      <c r="C127" s="7"/>
      <c r="D127" s="6" t="s">
        <v>102</v>
      </c>
      <c r="E127" s="6" t="s">
        <v>691</v>
      </c>
      <c r="F127" s="6" t="s">
        <v>692</v>
      </c>
      <c r="G127" s="9">
        <v>95170</v>
      </c>
      <c r="H127" s="6" t="s">
        <v>4474</v>
      </c>
      <c r="I127" s="6" t="s">
        <v>4619</v>
      </c>
      <c r="J127" s="7"/>
      <c r="K127" s="7"/>
      <c r="L127" s="9">
        <v>13870</v>
      </c>
      <c r="M127" s="6" t="s">
        <v>105</v>
      </c>
      <c r="N127" s="6" t="s">
        <v>693</v>
      </c>
      <c r="O127" s="6" t="s">
        <v>694</v>
      </c>
      <c r="P127" s="6" t="s">
        <v>64</v>
      </c>
    </row>
    <row r="128" spans="1:16" ht="20" customHeight="1" x14ac:dyDescent="0.15">
      <c r="A128" s="22">
        <v>126</v>
      </c>
      <c r="B128" s="23" t="s">
        <v>4683</v>
      </c>
      <c r="C128" s="6" t="s">
        <v>4684</v>
      </c>
      <c r="D128" s="6" t="s">
        <v>65</v>
      </c>
      <c r="E128" s="6" t="s">
        <v>695</v>
      </c>
      <c r="F128" s="6" t="s">
        <v>4685</v>
      </c>
      <c r="G128" s="8">
        <v>72350</v>
      </c>
      <c r="H128" s="6" t="s">
        <v>696</v>
      </c>
      <c r="I128" s="6" t="s">
        <v>120</v>
      </c>
      <c r="J128" s="6" t="s">
        <v>427</v>
      </c>
      <c r="K128" s="9">
        <v>2.6</v>
      </c>
      <c r="L128" s="8">
        <v>4566</v>
      </c>
      <c r="M128" s="6" t="s">
        <v>397</v>
      </c>
      <c r="N128" s="6" t="s">
        <v>697</v>
      </c>
      <c r="O128" s="6" t="s">
        <v>698</v>
      </c>
      <c r="P128" s="6" t="s">
        <v>584</v>
      </c>
    </row>
    <row r="129" spans="1:16" ht="20" customHeight="1" x14ac:dyDescent="0.15">
      <c r="A129" s="22">
        <v>127</v>
      </c>
      <c r="B129" s="23" t="s">
        <v>4686</v>
      </c>
      <c r="C129" s="6" t="s">
        <v>4687</v>
      </c>
      <c r="D129" s="6" t="s">
        <v>172</v>
      </c>
      <c r="E129" s="6" t="s">
        <v>699</v>
      </c>
      <c r="F129" s="6" t="s">
        <v>700</v>
      </c>
      <c r="G129" s="9">
        <v>125.788</v>
      </c>
      <c r="H129" s="6" t="s">
        <v>4510</v>
      </c>
      <c r="I129" s="6" t="s">
        <v>4602</v>
      </c>
      <c r="J129" s="9">
        <v>3</v>
      </c>
      <c r="K129" s="6" t="s">
        <v>250</v>
      </c>
      <c r="L129" s="9">
        <v>10423</v>
      </c>
      <c r="M129" s="6" t="s">
        <v>83</v>
      </c>
      <c r="N129" s="6" t="s">
        <v>701</v>
      </c>
      <c r="O129" s="6" t="s">
        <v>702</v>
      </c>
      <c r="P129" s="6" t="s">
        <v>328</v>
      </c>
    </row>
    <row r="130" spans="1:16" ht="20" customHeight="1" x14ac:dyDescent="0.15">
      <c r="A130" s="22">
        <v>128</v>
      </c>
      <c r="B130" s="23" t="s">
        <v>4688</v>
      </c>
      <c r="C130" s="9">
        <v>24</v>
      </c>
      <c r="D130" s="6" t="s">
        <v>42</v>
      </c>
      <c r="E130" s="6" t="s">
        <v>703</v>
      </c>
      <c r="F130" s="6" t="s">
        <v>704</v>
      </c>
      <c r="G130" s="9">
        <v>116255</v>
      </c>
      <c r="H130" s="6" t="s">
        <v>4474</v>
      </c>
      <c r="I130" s="6" t="s">
        <v>224</v>
      </c>
      <c r="J130" s="7"/>
      <c r="K130" s="9">
        <v>3.5</v>
      </c>
      <c r="L130" s="6" t="s">
        <v>705</v>
      </c>
      <c r="M130" s="6" t="s">
        <v>706</v>
      </c>
      <c r="N130" s="6" t="s">
        <v>4689</v>
      </c>
      <c r="O130" s="6" t="s">
        <v>707</v>
      </c>
      <c r="P130" s="6" t="s">
        <v>285</v>
      </c>
    </row>
    <row r="131" spans="1:16" ht="20" customHeight="1" x14ac:dyDescent="0.15">
      <c r="A131" s="22">
        <v>129</v>
      </c>
      <c r="B131" s="23" t="s">
        <v>4690</v>
      </c>
      <c r="C131" s="6" t="s">
        <v>4691</v>
      </c>
      <c r="D131" s="6" t="s">
        <v>102</v>
      </c>
      <c r="E131" s="6" t="s">
        <v>708</v>
      </c>
      <c r="F131" s="7"/>
      <c r="G131" s="9">
        <v>97.525000000000006</v>
      </c>
      <c r="H131" s="7"/>
      <c r="I131" s="6" t="s">
        <v>211</v>
      </c>
      <c r="J131" s="6" t="s">
        <v>168</v>
      </c>
      <c r="K131" s="9">
        <v>2.9</v>
      </c>
      <c r="L131" s="7"/>
      <c r="M131" s="6" t="s">
        <v>198</v>
      </c>
      <c r="N131" s="6" t="s">
        <v>709</v>
      </c>
      <c r="O131" s="6" t="s">
        <v>710</v>
      </c>
      <c r="P131" s="6" t="s">
        <v>101</v>
      </c>
    </row>
    <row r="132" spans="1:16" ht="20" customHeight="1" x14ac:dyDescent="0.15">
      <c r="A132" s="22">
        <v>130</v>
      </c>
      <c r="B132" s="23" t="s">
        <v>4692</v>
      </c>
      <c r="C132" s="6" t="s">
        <v>4662</v>
      </c>
      <c r="D132" s="6" t="s">
        <v>229</v>
      </c>
      <c r="E132" s="6" t="s">
        <v>711</v>
      </c>
      <c r="F132" s="6" t="s">
        <v>712</v>
      </c>
      <c r="G132" s="8">
        <v>144450</v>
      </c>
      <c r="H132" s="7"/>
      <c r="I132" s="6" t="s">
        <v>4565</v>
      </c>
      <c r="J132" s="9">
        <v>8</v>
      </c>
      <c r="K132" s="6" t="s">
        <v>362</v>
      </c>
      <c r="L132" s="9">
        <v>14.784000000000001</v>
      </c>
      <c r="M132" s="6" t="s">
        <v>49</v>
      </c>
      <c r="N132" s="6" t="s">
        <v>713</v>
      </c>
      <c r="O132" s="6" t="s">
        <v>714</v>
      </c>
      <c r="P132" s="6" t="s">
        <v>392</v>
      </c>
    </row>
    <row r="133" spans="1:16" ht="20" customHeight="1" x14ac:dyDescent="0.15">
      <c r="A133" s="22">
        <v>131</v>
      </c>
      <c r="B133" s="23" t="s">
        <v>4693</v>
      </c>
      <c r="C133" s="9">
        <v>54</v>
      </c>
      <c r="D133" s="6" t="s">
        <v>261</v>
      </c>
      <c r="E133" s="6" t="s">
        <v>715</v>
      </c>
      <c r="F133" s="7"/>
      <c r="G133" s="8">
        <v>76863</v>
      </c>
      <c r="H133" s="6" t="s">
        <v>324</v>
      </c>
      <c r="I133" s="6" t="s">
        <v>4493</v>
      </c>
      <c r="J133" s="9">
        <v>6</v>
      </c>
      <c r="K133" s="6" t="s">
        <v>277</v>
      </c>
      <c r="L133" s="9">
        <v>11.856</v>
      </c>
      <c r="M133" s="6" t="s">
        <v>527</v>
      </c>
      <c r="N133" s="9">
        <v>7553291535</v>
      </c>
      <c r="O133" s="6" t="s">
        <v>716</v>
      </c>
      <c r="P133" s="6" t="s">
        <v>20</v>
      </c>
    </row>
    <row r="134" spans="1:16" ht="20" customHeight="1" x14ac:dyDescent="0.15">
      <c r="A134" s="22">
        <v>132</v>
      </c>
      <c r="B134" s="23" t="s">
        <v>4694</v>
      </c>
      <c r="C134" s="7"/>
      <c r="D134" s="6" t="s">
        <v>93</v>
      </c>
      <c r="E134" s="6" t="s">
        <v>717</v>
      </c>
      <c r="F134" s="6" t="s">
        <v>718</v>
      </c>
      <c r="G134" s="9">
        <v>148.988</v>
      </c>
      <c r="H134" s="6" t="s">
        <v>276</v>
      </c>
      <c r="I134" s="6" t="s">
        <v>4486</v>
      </c>
      <c r="J134" s="9">
        <v>8</v>
      </c>
      <c r="K134" s="6" t="s">
        <v>4695</v>
      </c>
      <c r="L134" s="9">
        <v>6990</v>
      </c>
      <c r="M134" s="6" t="s">
        <v>296</v>
      </c>
      <c r="N134" s="6" t="s">
        <v>719</v>
      </c>
      <c r="O134" s="6" t="s">
        <v>720</v>
      </c>
      <c r="P134" s="6" t="s">
        <v>64</v>
      </c>
    </row>
    <row r="135" spans="1:16" ht="20" customHeight="1" x14ac:dyDescent="0.15">
      <c r="A135" s="22">
        <v>133</v>
      </c>
      <c r="B135" s="23" t="s">
        <v>4696</v>
      </c>
      <c r="C135" s="9">
        <v>35</v>
      </c>
      <c r="D135" s="7"/>
      <c r="E135" s="6" t="s">
        <v>721</v>
      </c>
      <c r="F135" s="6" t="s">
        <v>722</v>
      </c>
      <c r="G135" s="9">
        <v>34470</v>
      </c>
      <c r="H135" s="6" t="s">
        <v>4571</v>
      </c>
      <c r="I135" s="6" t="s">
        <v>4697</v>
      </c>
      <c r="J135" s="9">
        <v>10</v>
      </c>
      <c r="K135" s="6" t="s">
        <v>723</v>
      </c>
      <c r="L135" s="7"/>
      <c r="M135" s="6" t="s">
        <v>515</v>
      </c>
      <c r="N135" s="9">
        <v>3719448339</v>
      </c>
      <c r="O135" s="6" t="s">
        <v>724</v>
      </c>
      <c r="P135" s="6" t="s">
        <v>328</v>
      </c>
    </row>
    <row r="136" spans="1:16" ht="20" customHeight="1" x14ac:dyDescent="0.15">
      <c r="A136" s="22">
        <v>134</v>
      </c>
      <c r="B136" s="23" t="s">
        <v>4698</v>
      </c>
      <c r="C136" s="9">
        <v>55</v>
      </c>
      <c r="D136" s="6" t="s">
        <v>172</v>
      </c>
      <c r="E136" s="6" t="s">
        <v>725</v>
      </c>
      <c r="F136" s="6" t="s">
        <v>726</v>
      </c>
      <c r="G136" s="9">
        <v>125128</v>
      </c>
      <c r="H136" s="6" t="s">
        <v>4463</v>
      </c>
      <c r="I136" s="6" t="s">
        <v>224</v>
      </c>
      <c r="J136" s="9">
        <v>2</v>
      </c>
      <c r="K136" s="9">
        <v>2.6</v>
      </c>
      <c r="L136" s="9">
        <v>3437</v>
      </c>
      <c r="M136" s="6" t="s">
        <v>302</v>
      </c>
      <c r="N136" s="6" t="s">
        <v>727</v>
      </c>
      <c r="O136" s="6" t="s">
        <v>728</v>
      </c>
      <c r="P136" s="6" t="s">
        <v>148</v>
      </c>
    </row>
    <row r="137" spans="1:16" ht="20" customHeight="1" x14ac:dyDescent="0.15">
      <c r="A137" s="22">
        <v>135</v>
      </c>
      <c r="B137" s="23" t="s">
        <v>267</v>
      </c>
      <c r="C137" s="9">
        <v>63</v>
      </c>
      <c r="D137" s="6" t="s">
        <v>220</v>
      </c>
      <c r="E137" s="6" t="s">
        <v>729</v>
      </c>
      <c r="F137" s="6" t="s">
        <v>730</v>
      </c>
      <c r="G137" s="6" t="s">
        <v>731</v>
      </c>
      <c r="H137" s="6" t="s">
        <v>4519</v>
      </c>
      <c r="I137" s="6" t="s">
        <v>732</v>
      </c>
      <c r="J137" s="7"/>
      <c r="K137" s="6" t="s">
        <v>122</v>
      </c>
      <c r="L137" s="6" t="s">
        <v>733</v>
      </c>
      <c r="M137" s="6" t="s">
        <v>239</v>
      </c>
      <c r="N137" s="6" t="s">
        <v>734</v>
      </c>
      <c r="O137" s="6" t="s">
        <v>735</v>
      </c>
      <c r="P137" s="6" t="s">
        <v>315</v>
      </c>
    </row>
    <row r="138" spans="1:16" ht="20" customHeight="1" x14ac:dyDescent="0.15">
      <c r="A138" s="22">
        <v>136</v>
      </c>
      <c r="B138" s="23" t="s">
        <v>4699</v>
      </c>
      <c r="C138" s="6" t="s">
        <v>4700</v>
      </c>
      <c r="D138" s="6" t="s">
        <v>102</v>
      </c>
      <c r="E138" s="6" t="s">
        <v>736</v>
      </c>
      <c r="F138" s="6" t="s">
        <v>737</v>
      </c>
      <c r="G138" s="9">
        <v>143638</v>
      </c>
      <c r="H138" s="6" t="s">
        <v>576</v>
      </c>
      <c r="I138" s="6" t="s">
        <v>381</v>
      </c>
      <c r="J138" s="7"/>
      <c r="K138" s="7"/>
      <c r="L138" s="8">
        <v>14284</v>
      </c>
      <c r="M138" s="6" t="s">
        <v>38</v>
      </c>
      <c r="N138" s="6" t="s">
        <v>738</v>
      </c>
      <c r="O138" s="6" t="s">
        <v>739</v>
      </c>
      <c r="P138" s="6" t="s">
        <v>40</v>
      </c>
    </row>
    <row r="139" spans="1:16" ht="20" customHeight="1" x14ac:dyDescent="0.15">
      <c r="A139" s="22">
        <v>137</v>
      </c>
      <c r="B139" s="23" t="s">
        <v>4701</v>
      </c>
      <c r="C139" s="9">
        <v>32</v>
      </c>
      <c r="D139" s="6" t="s">
        <v>42</v>
      </c>
      <c r="E139" s="6" t="s">
        <v>740</v>
      </c>
      <c r="F139" s="6" t="s">
        <v>4702</v>
      </c>
      <c r="G139" s="9">
        <v>121907</v>
      </c>
      <c r="H139" s="6" t="s">
        <v>4519</v>
      </c>
      <c r="I139" s="6" t="s">
        <v>4655</v>
      </c>
      <c r="J139" s="9">
        <v>9</v>
      </c>
      <c r="K139" s="9">
        <v>4.3</v>
      </c>
      <c r="L139" s="6" t="s">
        <v>741</v>
      </c>
      <c r="M139" s="6" t="s">
        <v>33</v>
      </c>
      <c r="N139" s="6" t="s">
        <v>742</v>
      </c>
      <c r="O139" s="6" t="s">
        <v>743</v>
      </c>
      <c r="P139" s="6" t="s">
        <v>315</v>
      </c>
    </row>
    <row r="140" spans="1:16" ht="20" customHeight="1" x14ac:dyDescent="0.15">
      <c r="A140" s="22">
        <v>138</v>
      </c>
      <c r="B140" s="23" t="s">
        <v>744</v>
      </c>
      <c r="C140" s="6" t="s">
        <v>4703</v>
      </c>
      <c r="D140" s="6" t="s">
        <v>261</v>
      </c>
      <c r="E140" s="6" t="s">
        <v>745</v>
      </c>
      <c r="F140" s="6" t="s">
        <v>746</v>
      </c>
      <c r="G140" s="6" t="s">
        <v>747</v>
      </c>
      <c r="H140" s="6" t="s">
        <v>4474</v>
      </c>
      <c r="I140" s="6" t="s">
        <v>120</v>
      </c>
      <c r="J140" s="6" t="s">
        <v>325</v>
      </c>
      <c r="K140" s="7"/>
      <c r="L140" s="7"/>
      <c r="M140" s="6" t="s">
        <v>302</v>
      </c>
      <c r="N140" s="9">
        <v>8877512008</v>
      </c>
      <c r="O140" s="6" t="s">
        <v>748</v>
      </c>
      <c r="P140" s="6" t="s">
        <v>285</v>
      </c>
    </row>
    <row r="141" spans="1:16" ht="20" customHeight="1" x14ac:dyDescent="0.15">
      <c r="A141" s="22">
        <v>139</v>
      </c>
      <c r="B141" s="23" t="s">
        <v>4609</v>
      </c>
      <c r="C141" s="6" t="s">
        <v>4556</v>
      </c>
      <c r="D141" s="6" t="s">
        <v>93</v>
      </c>
      <c r="E141" s="6" t="s">
        <v>749</v>
      </c>
      <c r="F141" s="6" t="s">
        <v>4704</v>
      </c>
      <c r="G141" s="9">
        <v>121936</v>
      </c>
      <c r="H141" s="7"/>
      <c r="I141" s="6" t="s">
        <v>431</v>
      </c>
      <c r="J141" s="7"/>
      <c r="K141" s="6" t="s">
        <v>522</v>
      </c>
      <c r="L141" s="9">
        <v>17338</v>
      </c>
      <c r="M141" s="6" t="s">
        <v>750</v>
      </c>
      <c r="N141" s="9">
        <v>9921905055</v>
      </c>
      <c r="O141" s="6" t="s">
        <v>751</v>
      </c>
      <c r="P141" s="6" t="s">
        <v>40</v>
      </c>
    </row>
    <row r="142" spans="1:16" ht="20" customHeight="1" x14ac:dyDescent="0.15">
      <c r="A142" s="22">
        <v>140</v>
      </c>
      <c r="B142" s="23" t="s">
        <v>4705</v>
      </c>
      <c r="C142" s="6" t="s">
        <v>4706</v>
      </c>
      <c r="D142" s="6" t="s">
        <v>220</v>
      </c>
      <c r="E142" s="6" t="s">
        <v>752</v>
      </c>
      <c r="F142" s="6" t="s">
        <v>753</v>
      </c>
      <c r="G142" s="9">
        <v>104515</v>
      </c>
      <c r="H142" s="6" t="s">
        <v>4491</v>
      </c>
      <c r="I142" s="6" t="s">
        <v>4681</v>
      </c>
      <c r="J142" s="6" t="s">
        <v>212</v>
      </c>
      <c r="K142" s="7"/>
      <c r="L142" s="6" t="s">
        <v>754</v>
      </c>
      <c r="M142" s="6" t="s">
        <v>194</v>
      </c>
      <c r="N142" s="7"/>
      <c r="O142" s="6" t="s">
        <v>755</v>
      </c>
      <c r="P142" s="6" t="s">
        <v>285</v>
      </c>
    </row>
    <row r="143" spans="1:16" ht="20" customHeight="1" x14ac:dyDescent="0.15">
      <c r="A143" s="22">
        <v>141</v>
      </c>
      <c r="B143" s="23" t="s">
        <v>4707</v>
      </c>
      <c r="C143" s="9">
        <v>51</v>
      </c>
      <c r="D143" s="6" t="s">
        <v>110</v>
      </c>
      <c r="E143" s="6" t="s">
        <v>756</v>
      </c>
      <c r="F143" s="6" t="s">
        <v>757</v>
      </c>
      <c r="G143" s="6" t="s">
        <v>758</v>
      </c>
      <c r="H143" s="6" t="s">
        <v>4500</v>
      </c>
      <c r="I143" s="6" t="s">
        <v>4596</v>
      </c>
      <c r="J143" s="7"/>
      <c r="K143" s="6" t="s">
        <v>312</v>
      </c>
      <c r="L143" s="9">
        <v>16161</v>
      </c>
      <c r="M143" s="6" t="s">
        <v>239</v>
      </c>
      <c r="N143" s="6" t="s">
        <v>759</v>
      </c>
      <c r="O143" s="6" t="s">
        <v>760</v>
      </c>
      <c r="P143" s="7"/>
    </row>
    <row r="144" spans="1:16" ht="20" customHeight="1" x14ac:dyDescent="0.15">
      <c r="A144" s="22">
        <v>142</v>
      </c>
      <c r="B144" s="23" t="s">
        <v>4708</v>
      </c>
      <c r="C144" s="6" t="s">
        <v>4563</v>
      </c>
      <c r="D144" s="6" t="s">
        <v>268</v>
      </c>
      <c r="E144" s="6" t="s">
        <v>761</v>
      </c>
      <c r="F144" s="6" t="s">
        <v>762</v>
      </c>
      <c r="G144" s="9">
        <v>131.572</v>
      </c>
      <c r="H144" s="7"/>
      <c r="I144" s="6" t="s">
        <v>431</v>
      </c>
      <c r="J144" s="7"/>
      <c r="K144" s="6" t="s">
        <v>48</v>
      </c>
      <c r="L144" s="9">
        <v>2429</v>
      </c>
      <c r="M144" s="6" t="s">
        <v>515</v>
      </c>
      <c r="N144" s="6" t="s">
        <v>763</v>
      </c>
      <c r="O144" s="6" t="s">
        <v>764</v>
      </c>
      <c r="P144" s="6" t="s">
        <v>304</v>
      </c>
    </row>
    <row r="145" spans="1:16" ht="20" customHeight="1" x14ac:dyDescent="0.15">
      <c r="A145" s="22">
        <v>143</v>
      </c>
      <c r="B145" s="23" t="s">
        <v>4709</v>
      </c>
      <c r="C145" s="6" t="s">
        <v>4479</v>
      </c>
      <c r="D145" s="6" t="s">
        <v>389</v>
      </c>
      <c r="E145" s="6" t="s">
        <v>765</v>
      </c>
      <c r="F145" s="6" t="s">
        <v>766</v>
      </c>
      <c r="G145" s="8">
        <v>34003</v>
      </c>
      <c r="H145" s="6" t="s">
        <v>4533</v>
      </c>
      <c r="I145" s="6" t="s">
        <v>36</v>
      </c>
      <c r="J145" s="9">
        <v>3</v>
      </c>
      <c r="K145" s="6" t="s">
        <v>4710</v>
      </c>
      <c r="L145" s="9">
        <v>6.5279999999999996</v>
      </c>
      <c r="M145" s="6" t="s">
        <v>105</v>
      </c>
      <c r="N145" s="9">
        <v>8939816817</v>
      </c>
      <c r="O145" s="6" t="s">
        <v>767</v>
      </c>
      <c r="P145" s="6" t="s">
        <v>292</v>
      </c>
    </row>
    <row r="146" spans="1:16" ht="20" customHeight="1" x14ac:dyDescent="0.15">
      <c r="A146" s="22">
        <v>144</v>
      </c>
      <c r="B146" s="23" t="s">
        <v>4711</v>
      </c>
      <c r="C146" s="9">
        <v>21</v>
      </c>
      <c r="D146" s="6" t="s">
        <v>58</v>
      </c>
      <c r="E146" s="6" t="s">
        <v>768</v>
      </c>
      <c r="F146" s="6" t="s">
        <v>769</v>
      </c>
      <c r="G146" s="8">
        <v>96989</v>
      </c>
      <c r="H146" s="6" t="s">
        <v>4500</v>
      </c>
      <c r="I146" s="6" t="s">
        <v>4536</v>
      </c>
      <c r="J146" s="9">
        <v>1</v>
      </c>
      <c r="K146" s="6" t="s">
        <v>16</v>
      </c>
      <c r="L146" s="9">
        <v>5598</v>
      </c>
      <c r="M146" s="6" t="s">
        <v>129</v>
      </c>
      <c r="N146" s="6" t="s">
        <v>4712</v>
      </c>
      <c r="O146" s="6" t="s">
        <v>770</v>
      </c>
      <c r="P146" s="6" t="s">
        <v>126</v>
      </c>
    </row>
    <row r="147" spans="1:16" ht="20" customHeight="1" x14ac:dyDescent="0.15">
      <c r="A147" s="22">
        <v>145</v>
      </c>
      <c r="B147" s="23" t="s">
        <v>771</v>
      </c>
      <c r="C147" s="9">
        <v>60</v>
      </c>
      <c r="D147" s="6" t="s">
        <v>102</v>
      </c>
      <c r="E147" s="6" t="s">
        <v>772</v>
      </c>
      <c r="F147" s="6" t="s">
        <v>773</v>
      </c>
      <c r="G147" s="6" t="s">
        <v>774</v>
      </c>
      <c r="H147" s="6" t="s">
        <v>4549</v>
      </c>
      <c r="I147" s="6" t="s">
        <v>507</v>
      </c>
      <c r="J147" s="6" t="s">
        <v>526</v>
      </c>
      <c r="K147" s="6" t="s">
        <v>318</v>
      </c>
      <c r="L147" s="9">
        <v>17.981999999999999</v>
      </c>
      <c r="M147" s="6" t="s">
        <v>265</v>
      </c>
      <c r="N147" s="6" t="s">
        <v>775</v>
      </c>
      <c r="O147" s="7"/>
      <c r="P147" s="6" t="s">
        <v>315</v>
      </c>
    </row>
    <row r="148" spans="1:16" ht="20" customHeight="1" x14ac:dyDescent="0.15">
      <c r="A148" s="22">
        <v>146</v>
      </c>
      <c r="B148" s="23" t="s">
        <v>776</v>
      </c>
      <c r="C148" s="6" t="s">
        <v>4624</v>
      </c>
      <c r="D148" s="6" t="s">
        <v>220</v>
      </c>
      <c r="E148" s="6" t="s">
        <v>777</v>
      </c>
      <c r="F148" s="6" t="s">
        <v>778</v>
      </c>
      <c r="G148" s="9">
        <v>57989</v>
      </c>
      <c r="H148" s="6" t="s">
        <v>4477</v>
      </c>
      <c r="I148" s="6" t="s">
        <v>779</v>
      </c>
      <c r="J148" s="6" t="s">
        <v>427</v>
      </c>
      <c r="K148" s="6" t="s">
        <v>4511</v>
      </c>
      <c r="L148" s="8">
        <v>12943</v>
      </c>
      <c r="M148" s="6" t="s">
        <v>308</v>
      </c>
      <c r="N148" s="6" t="s">
        <v>780</v>
      </c>
      <c r="O148" s="6" t="s">
        <v>781</v>
      </c>
      <c r="P148" s="6" t="s">
        <v>182</v>
      </c>
    </row>
    <row r="149" spans="1:16" ht="20" customHeight="1" x14ac:dyDescent="0.15">
      <c r="A149" s="22">
        <v>147</v>
      </c>
      <c r="B149" s="23" t="s">
        <v>4713</v>
      </c>
      <c r="C149" s="9">
        <v>39</v>
      </c>
      <c r="D149" s="6" t="s">
        <v>268</v>
      </c>
      <c r="E149" s="6" t="s">
        <v>782</v>
      </c>
      <c r="F149" s="6" t="s">
        <v>783</v>
      </c>
      <c r="G149" s="9">
        <v>83.317999999999998</v>
      </c>
      <c r="H149" s="6" t="s">
        <v>339</v>
      </c>
      <c r="I149" s="6" t="s">
        <v>4619</v>
      </c>
      <c r="J149" s="6" t="s">
        <v>168</v>
      </c>
      <c r="K149" s="6" t="s">
        <v>784</v>
      </c>
      <c r="L149" s="9">
        <v>16466</v>
      </c>
      <c r="M149" s="6" t="s">
        <v>258</v>
      </c>
      <c r="N149" s="9">
        <v>7690067120</v>
      </c>
      <c r="O149" s="6" t="s">
        <v>785</v>
      </c>
      <c r="P149" s="7"/>
    </row>
    <row r="150" spans="1:16" ht="20" customHeight="1" x14ac:dyDescent="0.15">
      <c r="A150" s="22">
        <v>148</v>
      </c>
      <c r="B150" s="23" t="s">
        <v>4714</v>
      </c>
      <c r="C150" s="6" t="s">
        <v>4715</v>
      </c>
      <c r="D150" s="6" t="s">
        <v>220</v>
      </c>
      <c r="E150" s="6" t="s">
        <v>786</v>
      </c>
      <c r="F150" s="6" t="s">
        <v>787</v>
      </c>
      <c r="G150" s="9">
        <v>122646</v>
      </c>
      <c r="H150" s="6" t="s">
        <v>4541</v>
      </c>
      <c r="I150" s="6" t="s">
        <v>4516</v>
      </c>
      <c r="J150" s="6" t="s">
        <v>96</v>
      </c>
      <c r="K150" s="6" t="s">
        <v>345</v>
      </c>
      <c r="L150" s="8">
        <v>2272</v>
      </c>
      <c r="M150" s="6" t="s">
        <v>188</v>
      </c>
      <c r="N150" s="7"/>
      <c r="O150" s="6" t="s">
        <v>788</v>
      </c>
      <c r="P150" s="7"/>
    </row>
    <row r="151" spans="1:16" ht="20" customHeight="1" x14ac:dyDescent="0.15">
      <c r="A151" s="22">
        <v>149</v>
      </c>
      <c r="B151" s="23" t="s">
        <v>4716</v>
      </c>
      <c r="C151" s="6" t="s">
        <v>4717</v>
      </c>
      <c r="D151" s="6" t="s">
        <v>229</v>
      </c>
      <c r="E151" s="6" t="s">
        <v>789</v>
      </c>
      <c r="F151" s="6" t="s">
        <v>790</v>
      </c>
      <c r="G151" s="6" t="s">
        <v>791</v>
      </c>
      <c r="H151" s="6" t="s">
        <v>4654</v>
      </c>
      <c r="I151" s="6" t="s">
        <v>4565</v>
      </c>
      <c r="J151" s="9">
        <v>6</v>
      </c>
      <c r="K151" s="7"/>
      <c r="L151" s="6" t="s">
        <v>792</v>
      </c>
      <c r="M151" s="6" t="s">
        <v>198</v>
      </c>
      <c r="N151" s="6" t="s">
        <v>793</v>
      </c>
      <c r="O151" s="6" t="s">
        <v>794</v>
      </c>
      <c r="P151" s="6" t="s">
        <v>518</v>
      </c>
    </row>
    <row r="152" spans="1:16" ht="20" customHeight="1" x14ac:dyDescent="0.15">
      <c r="A152" s="22">
        <v>150</v>
      </c>
      <c r="B152" s="23" t="s">
        <v>4718</v>
      </c>
      <c r="C152" s="9">
        <v>53</v>
      </c>
      <c r="D152" s="6" t="s">
        <v>229</v>
      </c>
      <c r="E152" s="6" t="s">
        <v>795</v>
      </c>
      <c r="F152" s="7"/>
      <c r="G152" s="9">
        <v>139476</v>
      </c>
      <c r="H152" s="6" t="s">
        <v>244</v>
      </c>
      <c r="I152" s="6" t="s">
        <v>4546</v>
      </c>
      <c r="J152" s="6" t="s">
        <v>212</v>
      </c>
      <c r="K152" s="6" t="s">
        <v>4511</v>
      </c>
      <c r="L152" s="7"/>
      <c r="M152" s="6" t="s">
        <v>239</v>
      </c>
      <c r="N152" s="6" t="s">
        <v>796</v>
      </c>
      <c r="O152" s="7"/>
      <c r="P152" s="6" t="s">
        <v>191</v>
      </c>
    </row>
    <row r="153" spans="1:16" ht="20" customHeight="1" x14ac:dyDescent="0.15">
      <c r="A153" s="22">
        <v>151</v>
      </c>
      <c r="B153" s="23" t="s">
        <v>4719</v>
      </c>
      <c r="C153" s="9">
        <v>56</v>
      </c>
      <c r="D153" s="6" t="s">
        <v>65</v>
      </c>
      <c r="E153" s="6" t="s">
        <v>797</v>
      </c>
      <c r="F153" s="7"/>
      <c r="G153" s="6" t="s">
        <v>798</v>
      </c>
      <c r="H153" s="7"/>
      <c r="I153" s="6" t="s">
        <v>799</v>
      </c>
      <c r="J153" s="9">
        <v>6</v>
      </c>
      <c r="K153" s="6" t="s">
        <v>800</v>
      </c>
      <c r="L153" s="9">
        <v>6.85</v>
      </c>
      <c r="M153" s="6" t="s">
        <v>98</v>
      </c>
      <c r="N153" s="6" t="s">
        <v>801</v>
      </c>
      <c r="O153" s="6" t="s">
        <v>802</v>
      </c>
      <c r="P153" s="6" t="s">
        <v>64</v>
      </c>
    </row>
    <row r="154" spans="1:16" ht="20" customHeight="1" x14ac:dyDescent="0.15">
      <c r="A154" s="22">
        <v>152</v>
      </c>
      <c r="B154" s="23" t="s">
        <v>803</v>
      </c>
      <c r="C154" s="9">
        <v>50</v>
      </c>
      <c r="D154" s="6" t="s">
        <v>172</v>
      </c>
      <c r="E154" s="6" t="s">
        <v>804</v>
      </c>
      <c r="F154" s="6" t="s">
        <v>805</v>
      </c>
      <c r="G154" s="9">
        <v>46.835000000000001</v>
      </c>
      <c r="H154" s="6" t="s">
        <v>4541</v>
      </c>
      <c r="I154" s="6" t="s">
        <v>806</v>
      </c>
      <c r="J154" s="6" t="s">
        <v>288</v>
      </c>
      <c r="K154" s="6" t="s">
        <v>562</v>
      </c>
      <c r="L154" s="8">
        <v>16804</v>
      </c>
      <c r="M154" s="6" t="s">
        <v>358</v>
      </c>
      <c r="N154" s="7"/>
      <c r="O154" s="6" t="s">
        <v>807</v>
      </c>
      <c r="P154" s="6" t="s">
        <v>162</v>
      </c>
    </row>
    <row r="155" spans="1:16" ht="20" customHeight="1" x14ac:dyDescent="0.15">
      <c r="A155" s="22">
        <v>153</v>
      </c>
      <c r="B155" s="23" t="s">
        <v>4669</v>
      </c>
      <c r="C155" s="6" t="s">
        <v>4506</v>
      </c>
      <c r="D155" s="6" t="s">
        <v>65</v>
      </c>
      <c r="E155" s="6" t="s">
        <v>322</v>
      </c>
      <c r="F155" s="6" t="s">
        <v>808</v>
      </c>
      <c r="G155" s="9">
        <v>140.65799999999999</v>
      </c>
      <c r="H155" s="6" t="s">
        <v>4720</v>
      </c>
      <c r="I155" s="6" t="s">
        <v>4655</v>
      </c>
      <c r="J155" s="6" t="s">
        <v>288</v>
      </c>
      <c r="K155" s="6" t="s">
        <v>809</v>
      </c>
      <c r="L155" s="9">
        <v>10.728999999999999</v>
      </c>
      <c r="M155" s="6" t="s">
        <v>644</v>
      </c>
      <c r="N155" s="6" t="s">
        <v>810</v>
      </c>
      <c r="O155" s="6" t="s">
        <v>811</v>
      </c>
      <c r="P155" s="6" t="s">
        <v>64</v>
      </c>
    </row>
    <row r="156" spans="1:16" ht="20" customHeight="1" x14ac:dyDescent="0.15">
      <c r="A156" s="22">
        <v>154</v>
      </c>
      <c r="B156" s="23" t="s">
        <v>4721</v>
      </c>
      <c r="C156" s="9">
        <v>26</v>
      </c>
      <c r="D156" s="6" t="s">
        <v>172</v>
      </c>
      <c r="E156" s="6" t="s">
        <v>812</v>
      </c>
      <c r="F156" s="6" t="s">
        <v>813</v>
      </c>
      <c r="G156" s="9">
        <v>85004</v>
      </c>
      <c r="H156" s="6" t="s">
        <v>4541</v>
      </c>
      <c r="I156" s="6" t="s">
        <v>4560</v>
      </c>
      <c r="J156" s="7"/>
      <c r="K156" s="9">
        <v>3.9</v>
      </c>
      <c r="L156" s="9">
        <v>8.3810000000000002</v>
      </c>
      <c r="M156" s="6" t="s">
        <v>302</v>
      </c>
      <c r="N156" s="7"/>
      <c r="O156" s="6" t="s">
        <v>814</v>
      </c>
      <c r="P156" s="6" t="s">
        <v>285</v>
      </c>
    </row>
    <row r="157" spans="1:16" ht="20" customHeight="1" x14ac:dyDescent="0.15">
      <c r="A157" s="22">
        <v>155</v>
      </c>
      <c r="B157" s="23" t="s">
        <v>815</v>
      </c>
      <c r="C157" s="6" t="s">
        <v>4722</v>
      </c>
      <c r="D157" s="6" t="s">
        <v>315</v>
      </c>
      <c r="E157" s="6" t="s">
        <v>564</v>
      </c>
      <c r="F157" s="6" t="s">
        <v>4723</v>
      </c>
      <c r="G157" s="9">
        <v>115.786</v>
      </c>
      <c r="H157" s="6" t="s">
        <v>576</v>
      </c>
      <c r="I157" s="6" t="s">
        <v>806</v>
      </c>
      <c r="J157" s="9">
        <v>7</v>
      </c>
      <c r="K157" s="6" t="s">
        <v>16</v>
      </c>
      <c r="L157" s="8">
        <v>19489</v>
      </c>
      <c r="M157" s="6" t="s">
        <v>194</v>
      </c>
      <c r="N157" s="6" t="s">
        <v>816</v>
      </c>
      <c r="O157" s="6" t="s">
        <v>817</v>
      </c>
      <c r="P157" s="6" t="s">
        <v>292</v>
      </c>
    </row>
    <row r="158" spans="1:16" ht="20" customHeight="1" x14ac:dyDescent="0.15">
      <c r="A158" s="22">
        <v>156</v>
      </c>
      <c r="B158" s="23" t="s">
        <v>4724</v>
      </c>
      <c r="C158" s="6" t="s">
        <v>4725</v>
      </c>
      <c r="D158" s="6" t="s">
        <v>261</v>
      </c>
      <c r="E158" s="6" t="s">
        <v>818</v>
      </c>
      <c r="F158" s="6" t="s">
        <v>819</v>
      </c>
      <c r="G158" s="9">
        <v>122.833</v>
      </c>
      <c r="H158" s="6" t="s">
        <v>4470</v>
      </c>
      <c r="I158" s="6" t="s">
        <v>4502</v>
      </c>
      <c r="J158" s="9">
        <v>10</v>
      </c>
      <c r="K158" s="9">
        <v>1.9</v>
      </c>
      <c r="L158" s="9">
        <v>19308</v>
      </c>
      <c r="M158" s="6" t="s">
        <v>188</v>
      </c>
      <c r="N158" s="6" t="s">
        <v>4726</v>
      </c>
      <c r="O158" s="6" t="s">
        <v>820</v>
      </c>
      <c r="P158" s="6" t="s">
        <v>57</v>
      </c>
    </row>
    <row r="159" spans="1:16" ht="20" customHeight="1" x14ac:dyDescent="0.15">
      <c r="A159" s="22">
        <v>157</v>
      </c>
      <c r="B159" s="23" t="s">
        <v>4494</v>
      </c>
      <c r="C159" s="6" t="s">
        <v>4727</v>
      </c>
      <c r="D159" s="6" t="s">
        <v>268</v>
      </c>
      <c r="E159" s="6" t="s">
        <v>821</v>
      </c>
      <c r="F159" s="6" t="s">
        <v>822</v>
      </c>
      <c r="G159" s="9">
        <v>76.061999999999998</v>
      </c>
      <c r="H159" s="6" t="s">
        <v>4491</v>
      </c>
      <c r="I159" s="6" t="s">
        <v>799</v>
      </c>
      <c r="J159" s="9">
        <v>7</v>
      </c>
      <c r="K159" s="6" t="s">
        <v>295</v>
      </c>
      <c r="L159" s="9">
        <v>3779</v>
      </c>
      <c r="M159" s="6" t="s">
        <v>139</v>
      </c>
      <c r="N159" s="6" t="s">
        <v>823</v>
      </c>
      <c r="O159" s="6" t="s">
        <v>824</v>
      </c>
      <c r="P159" s="6" t="s">
        <v>162</v>
      </c>
    </row>
    <row r="160" spans="1:16" ht="20" customHeight="1" x14ac:dyDescent="0.15">
      <c r="A160" s="22">
        <v>158</v>
      </c>
      <c r="B160" s="23" t="s">
        <v>4728</v>
      </c>
      <c r="C160" s="6" t="s">
        <v>4729</v>
      </c>
      <c r="D160" s="6" t="s">
        <v>172</v>
      </c>
      <c r="E160" s="6" t="s">
        <v>825</v>
      </c>
      <c r="F160" s="6" t="s">
        <v>826</v>
      </c>
      <c r="G160" s="9">
        <v>49.298000000000002</v>
      </c>
      <c r="H160" s="6" t="s">
        <v>407</v>
      </c>
      <c r="I160" s="6" t="s">
        <v>158</v>
      </c>
      <c r="J160" s="9">
        <v>5</v>
      </c>
      <c r="K160" s="9">
        <v>2.7</v>
      </c>
      <c r="L160" s="9">
        <v>4082</v>
      </c>
      <c r="M160" s="6" t="s">
        <v>397</v>
      </c>
      <c r="N160" s="6" t="s">
        <v>827</v>
      </c>
      <c r="O160" s="6" t="s">
        <v>828</v>
      </c>
      <c r="P160" s="6" t="s">
        <v>285</v>
      </c>
    </row>
    <row r="161" spans="1:16" ht="20" customHeight="1" x14ac:dyDescent="0.15">
      <c r="A161" s="22">
        <v>159</v>
      </c>
      <c r="B161" s="23" t="s">
        <v>4730</v>
      </c>
      <c r="C161" s="7"/>
      <c r="D161" s="6" t="s">
        <v>29</v>
      </c>
      <c r="E161" s="6" t="s">
        <v>269</v>
      </c>
      <c r="F161" s="7"/>
      <c r="G161" s="9">
        <v>80.075999999999993</v>
      </c>
      <c r="H161" s="7"/>
      <c r="I161" s="6" t="s">
        <v>4560</v>
      </c>
      <c r="J161" s="9">
        <v>2</v>
      </c>
      <c r="K161" s="6" t="s">
        <v>454</v>
      </c>
      <c r="L161" s="8">
        <v>5046</v>
      </c>
      <c r="M161" s="6" t="s">
        <v>302</v>
      </c>
      <c r="N161" s="6" t="s">
        <v>829</v>
      </c>
      <c r="O161" s="6" t="s">
        <v>830</v>
      </c>
      <c r="P161" s="6" t="s">
        <v>108</v>
      </c>
    </row>
    <row r="162" spans="1:16" ht="20" customHeight="1" x14ac:dyDescent="0.15">
      <c r="A162" s="22">
        <v>160</v>
      </c>
      <c r="B162" s="23" t="s">
        <v>4731</v>
      </c>
      <c r="C162" s="6" t="s">
        <v>4632</v>
      </c>
      <c r="D162" s="6" t="s">
        <v>321</v>
      </c>
      <c r="E162" s="6" t="s">
        <v>831</v>
      </c>
      <c r="F162" s="6" t="s">
        <v>832</v>
      </c>
      <c r="G162" s="9">
        <v>147.453</v>
      </c>
      <c r="H162" s="6" t="s">
        <v>4541</v>
      </c>
      <c r="I162" s="6" t="s">
        <v>4528</v>
      </c>
      <c r="J162" s="9">
        <v>8</v>
      </c>
      <c r="K162" s="7"/>
      <c r="L162" s="9">
        <v>3192</v>
      </c>
      <c r="M162" s="6" t="s">
        <v>145</v>
      </c>
      <c r="N162" s="6" t="s">
        <v>833</v>
      </c>
      <c r="O162" s="7"/>
      <c r="P162" s="6" t="s">
        <v>304</v>
      </c>
    </row>
    <row r="163" spans="1:16" ht="20" customHeight="1" x14ac:dyDescent="0.15">
      <c r="A163" s="22">
        <v>161</v>
      </c>
      <c r="B163" s="23" t="s">
        <v>4732</v>
      </c>
      <c r="C163" s="6" t="s">
        <v>4508</v>
      </c>
      <c r="D163" s="6" t="s">
        <v>268</v>
      </c>
      <c r="E163" s="6" t="s">
        <v>834</v>
      </c>
      <c r="F163" s="7"/>
      <c r="G163" s="9">
        <v>36.215000000000003</v>
      </c>
      <c r="H163" s="6" t="s">
        <v>4642</v>
      </c>
      <c r="I163" s="6" t="s">
        <v>4534</v>
      </c>
      <c r="J163" s="9">
        <v>8</v>
      </c>
      <c r="K163" s="6" t="s">
        <v>318</v>
      </c>
      <c r="L163" s="6" t="s">
        <v>835</v>
      </c>
      <c r="M163" s="6" t="s">
        <v>213</v>
      </c>
      <c r="N163" s="9">
        <v>8993309387</v>
      </c>
      <c r="O163" s="6" t="s">
        <v>836</v>
      </c>
      <c r="P163" s="6" t="s">
        <v>182</v>
      </c>
    </row>
    <row r="164" spans="1:16" ht="20" customHeight="1" x14ac:dyDescent="0.15">
      <c r="A164" s="22">
        <v>162</v>
      </c>
      <c r="B164" s="23" t="s">
        <v>4733</v>
      </c>
      <c r="C164" s="9">
        <v>24</v>
      </c>
      <c r="D164" s="6" t="s">
        <v>42</v>
      </c>
      <c r="E164" s="6" t="s">
        <v>837</v>
      </c>
      <c r="F164" s="6" t="s">
        <v>838</v>
      </c>
      <c r="G164" s="9">
        <v>142491</v>
      </c>
      <c r="H164" s="6" t="s">
        <v>4734</v>
      </c>
      <c r="I164" s="6" t="s">
        <v>4697</v>
      </c>
      <c r="J164" s="6" t="s">
        <v>121</v>
      </c>
      <c r="K164" s="6" t="s">
        <v>180</v>
      </c>
      <c r="L164" s="9">
        <v>12516</v>
      </c>
      <c r="M164" s="6" t="s">
        <v>170</v>
      </c>
      <c r="N164" s="6" t="s">
        <v>4735</v>
      </c>
      <c r="O164" s="6" t="s">
        <v>839</v>
      </c>
      <c r="P164" s="6" t="s">
        <v>207</v>
      </c>
    </row>
    <row r="165" spans="1:16" ht="20" customHeight="1" x14ac:dyDescent="0.15">
      <c r="A165" s="22">
        <v>163</v>
      </c>
      <c r="B165" s="23" t="s">
        <v>4552</v>
      </c>
      <c r="C165" s="6" t="s">
        <v>4678</v>
      </c>
      <c r="D165" s="6" t="s">
        <v>110</v>
      </c>
      <c r="E165" s="6" t="s">
        <v>840</v>
      </c>
      <c r="F165" s="6" t="s">
        <v>841</v>
      </c>
      <c r="G165" s="9">
        <v>95.866</v>
      </c>
      <c r="H165" s="6" t="s">
        <v>4519</v>
      </c>
      <c r="I165" s="6" t="s">
        <v>842</v>
      </c>
      <c r="J165" s="9">
        <v>1</v>
      </c>
      <c r="K165" s="6" t="s">
        <v>4736</v>
      </c>
      <c r="L165" s="9">
        <v>10100</v>
      </c>
      <c r="M165" s="6" t="s">
        <v>373</v>
      </c>
      <c r="N165" s="6" t="s">
        <v>843</v>
      </c>
      <c r="O165" s="6" t="s">
        <v>844</v>
      </c>
      <c r="P165" s="7"/>
    </row>
    <row r="166" spans="1:16" ht="20" customHeight="1" x14ac:dyDescent="0.15">
      <c r="A166" s="22">
        <v>164</v>
      </c>
      <c r="B166" s="23" t="s">
        <v>4737</v>
      </c>
      <c r="C166" s="6" t="s">
        <v>4644</v>
      </c>
      <c r="D166" s="6" t="s">
        <v>172</v>
      </c>
      <c r="E166" s="6" t="s">
        <v>845</v>
      </c>
      <c r="F166" s="6" t="s">
        <v>846</v>
      </c>
      <c r="G166" s="9">
        <v>51.478999999999999</v>
      </c>
      <c r="H166" s="6" t="s">
        <v>4679</v>
      </c>
      <c r="I166" s="6" t="s">
        <v>4532</v>
      </c>
      <c r="J166" s="9">
        <v>9</v>
      </c>
      <c r="K166" s="6" t="s">
        <v>508</v>
      </c>
      <c r="L166" s="9">
        <v>15.433999999999999</v>
      </c>
      <c r="M166" s="6" t="s">
        <v>271</v>
      </c>
      <c r="N166" s="9">
        <v>3859217520</v>
      </c>
      <c r="O166" s="6" t="s">
        <v>847</v>
      </c>
      <c r="P166" s="6" t="s">
        <v>207</v>
      </c>
    </row>
    <row r="167" spans="1:16" ht="20" customHeight="1" x14ac:dyDescent="0.15">
      <c r="A167" s="22">
        <v>165</v>
      </c>
      <c r="B167" s="23" t="s">
        <v>4738</v>
      </c>
      <c r="C167" s="6" t="s">
        <v>4739</v>
      </c>
      <c r="D167" s="6" t="s">
        <v>172</v>
      </c>
      <c r="E167" s="6" t="s">
        <v>848</v>
      </c>
      <c r="F167" s="6" t="s">
        <v>849</v>
      </c>
      <c r="G167" s="9">
        <v>133376</v>
      </c>
      <c r="H167" s="6" t="s">
        <v>4545</v>
      </c>
      <c r="I167" s="6" t="s">
        <v>732</v>
      </c>
      <c r="J167" s="9">
        <v>5</v>
      </c>
      <c r="K167" s="6" t="s">
        <v>615</v>
      </c>
      <c r="L167" s="8">
        <v>2843</v>
      </c>
      <c r="M167" s="6" t="s">
        <v>358</v>
      </c>
      <c r="N167" s="6" t="s">
        <v>850</v>
      </c>
      <c r="O167" s="6" t="s">
        <v>851</v>
      </c>
      <c r="P167" s="6" t="s">
        <v>162</v>
      </c>
    </row>
    <row r="168" spans="1:16" ht="20" customHeight="1" x14ac:dyDescent="0.15">
      <c r="A168" s="22">
        <v>166</v>
      </c>
      <c r="B168" s="23" t="s">
        <v>852</v>
      </c>
      <c r="C168" s="9">
        <v>28</v>
      </c>
      <c r="D168" s="6" t="s">
        <v>65</v>
      </c>
      <c r="E168" s="6" t="s">
        <v>853</v>
      </c>
      <c r="F168" s="6" t="s">
        <v>854</v>
      </c>
      <c r="G168" s="9">
        <v>126.608</v>
      </c>
      <c r="H168" s="6" t="s">
        <v>210</v>
      </c>
      <c r="I168" s="6" t="s">
        <v>4740</v>
      </c>
      <c r="J168" s="6" t="s">
        <v>581</v>
      </c>
      <c r="K168" s="6" t="s">
        <v>855</v>
      </c>
      <c r="L168" s="9">
        <v>17199</v>
      </c>
      <c r="M168" s="6" t="s">
        <v>170</v>
      </c>
      <c r="N168" s="9">
        <v>8220706212</v>
      </c>
      <c r="O168" s="6" t="s">
        <v>856</v>
      </c>
      <c r="P168" s="6" t="s">
        <v>191</v>
      </c>
    </row>
    <row r="169" spans="1:16" ht="20" customHeight="1" x14ac:dyDescent="0.15">
      <c r="A169" s="22">
        <v>167</v>
      </c>
      <c r="B169" s="23" t="s">
        <v>4741</v>
      </c>
      <c r="C169" s="9">
        <v>47</v>
      </c>
      <c r="D169" s="6" t="s">
        <v>220</v>
      </c>
      <c r="E169" s="6" t="s">
        <v>857</v>
      </c>
      <c r="F169" s="6" t="s">
        <v>858</v>
      </c>
      <c r="G169" s="9">
        <v>41036</v>
      </c>
      <c r="H169" s="6" t="s">
        <v>4481</v>
      </c>
      <c r="I169" s="6" t="s">
        <v>779</v>
      </c>
      <c r="J169" s="9">
        <v>3</v>
      </c>
      <c r="K169" s="6" t="s">
        <v>643</v>
      </c>
      <c r="L169" s="6" t="s">
        <v>859</v>
      </c>
      <c r="M169" s="6" t="s">
        <v>49</v>
      </c>
      <c r="N169" s="6" t="s">
        <v>860</v>
      </c>
      <c r="O169" s="6" t="s">
        <v>861</v>
      </c>
      <c r="P169" s="6" t="s">
        <v>57</v>
      </c>
    </row>
    <row r="170" spans="1:16" ht="20" customHeight="1" x14ac:dyDescent="0.15">
      <c r="A170" s="22">
        <v>168</v>
      </c>
      <c r="B170" s="23" t="s">
        <v>4742</v>
      </c>
      <c r="C170" s="9">
        <v>54</v>
      </c>
      <c r="D170" s="6" t="s">
        <v>220</v>
      </c>
      <c r="E170" s="6" t="s">
        <v>862</v>
      </c>
      <c r="F170" s="6" t="s">
        <v>863</v>
      </c>
      <c r="G170" s="9">
        <v>134671</v>
      </c>
      <c r="H170" s="6" t="s">
        <v>864</v>
      </c>
      <c r="I170" s="6" t="s">
        <v>4588</v>
      </c>
      <c r="J170" s="6" t="s">
        <v>325</v>
      </c>
      <c r="K170" s="9">
        <v>3</v>
      </c>
      <c r="L170" s="7"/>
      <c r="M170" s="6" t="s">
        <v>750</v>
      </c>
      <c r="N170" s="6" t="s">
        <v>865</v>
      </c>
      <c r="O170" s="6" t="s">
        <v>866</v>
      </c>
      <c r="P170" s="6" t="s">
        <v>182</v>
      </c>
    </row>
    <row r="171" spans="1:16" ht="20" customHeight="1" x14ac:dyDescent="0.15">
      <c r="A171" s="22">
        <v>169</v>
      </c>
      <c r="B171" s="23" t="s">
        <v>4743</v>
      </c>
      <c r="C171" s="6" t="s">
        <v>4744</v>
      </c>
      <c r="D171" s="6" t="s">
        <v>220</v>
      </c>
      <c r="E171" s="6" t="s">
        <v>654</v>
      </c>
      <c r="F171" s="6" t="s">
        <v>867</v>
      </c>
      <c r="G171" s="8">
        <v>132531</v>
      </c>
      <c r="H171" s="6" t="s">
        <v>513</v>
      </c>
      <c r="I171" s="6" t="s">
        <v>4534</v>
      </c>
      <c r="J171" s="7"/>
      <c r="K171" s="6" t="s">
        <v>351</v>
      </c>
      <c r="L171" s="8">
        <v>4170</v>
      </c>
      <c r="M171" s="6" t="s">
        <v>112</v>
      </c>
      <c r="N171" s="6" t="s">
        <v>868</v>
      </c>
      <c r="O171" s="6" t="s">
        <v>869</v>
      </c>
      <c r="P171" s="6" t="s">
        <v>108</v>
      </c>
    </row>
    <row r="172" spans="1:16" ht="20" customHeight="1" x14ac:dyDescent="0.15">
      <c r="A172" s="22">
        <v>170</v>
      </c>
      <c r="B172" s="23" t="s">
        <v>870</v>
      </c>
      <c r="C172" s="7"/>
      <c r="D172" s="6" t="s">
        <v>13</v>
      </c>
      <c r="E172" s="6" t="s">
        <v>413</v>
      </c>
      <c r="F172" s="6" t="s">
        <v>871</v>
      </c>
      <c r="G172" s="9">
        <v>38.051000000000002</v>
      </c>
      <c r="H172" s="6" t="s">
        <v>244</v>
      </c>
      <c r="I172" s="6" t="s">
        <v>4560</v>
      </c>
      <c r="J172" s="9">
        <v>10</v>
      </c>
      <c r="K172" s="6" t="s">
        <v>800</v>
      </c>
      <c r="L172" s="9">
        <v>10.593</v>
      </c>
      <c r="M172" s="6" t="s">
        <v>76</v>
      </c>
      <c r="N172" s="6" t="s">
        <v>872</v>
      </c>
      <c r="O172" s="7"/>
      <c r="P172" s="6" t="s">
        <v>392</v>
      </c>
    </row>
    <row r="173" spans="1:16" ht="20" customHeight="1" x14ac:dyDescent="0.15">
      <c r="A173" s="22">
        <v>171</v>
      </c>
      <c r="B173" s="23" t="s">
        <v>873</v>
      </c>
      <c r="C173" s="6" t="s">
        <v>4745</v>
      </c>
      <c r="D173" s="6" t="s">
        <v>389</v>
      </c>
      <c r="E173" s="6" t="s">
        <v>874</v>
      </c>
      <c r="F173" s="6" t="s">
        <v>875</v>
      </c>
      <c r="G173" s="9">
        <v>110486</v>
      </c>
      <c r="H173" s="6" t="s">
        <v>4481</v>
      </c>
      <c r="I173" s="6" t="s">
        <v>4550</v>
      </c>
      <c r="J173" s="6" t="s">
        <v>526</v>
      </c>
      <c r="K173" s="7"/>
      <c r="L173" s="9">
        <v>10559</v>
      </c>
      <c r="M173" s="6" t="s">
        <v>265</v>
      </c>
      <c r="N173" s="6" t="s">
        <v>876</v>
      </c>
      <c r="O173" s="6" t="s">
        <v>877</v>
      </c>
      <c r="P173" s="6" t="s">
        <v>518</v>
      </c>
    </row>
    <row r="174" spans="1:16" ht="20" customHeight="1" x14ac:dyDescent="0.15">
      <c r="A174" s="22">
        <v>172</v>
      </c>
      <c r="B174" s="23" t="s">
        <v>4746</v>
      </c>
      <c r="C174" s="9">
        <v>24</v>
      </c>
      <c r="D174" s="6" t="s">
        <v>42</v>
      </c>
      <c r="E174" s="6" t="s">
        <v>878</v>
      </c>
      <c r="F174" s="7"/>
      <c r="G174" s="9">
        <v>107585</v>
      </c>
      <c r="H174" s="6" t="s">
        <v>4521</v>
      </c>
      <c r="I174" s="6" t="s">
        <v>32</v>
      </c>
      <c r="J174" s="7"/>
      <c r="K174" s="6" t="s">
        <v>879</v>
      </c>
      <c r="L174" s="6" t="s">
        <v>880</v>
      </c>
      <c r="M174" s="6" t="s">
        <v>416</v>
      </c>
      <c r="N174" s="6" t="s">
        <v>881</v>
      </c>
      <c r="O174" s="6" t="s">
        <v>882</v>
      </c>
      <c r="P174" s="6" t="s">
        <v>57</v>
      </c>
    </row>
    <row r="175" spans="1:16" ht="20" customHeight="1" x14ac:dyDescent="0.15">
      <c r="A175" s="22">
        <v>173</v>
      </c>
      <c r="B175" s="23" t="s">
        <v>4747</v>
      </c>
      <c r="C175" s="9">
        <v>53</v>
      </c>
      <c r="D175" s="6" t="s">
        <v>183</v>
      </c>
      <c r="E175" s="6" t="s">
        <v>883</v>
      </c>
      <c r="F175" s="6" t="s">
        <v>884</v>
      </c>
      <c r="G175" s="8">
        <v>59137</v>
      </c>
      <c r="H175" s="6" t="s">
        <v>4734</v>
      </c>
      <c r="I175" s="6" t="s">
        <v>499</v>
      </c>
      <c r="J175" s="9">
        <v>6</v>
      </c>
      <c r="K175" s="6" t="s">
        <v>4627</v>
      </c>
      <c r="L175" s="6" t="s">
        <v>885</v>
      </c>
      <c r="M175" s="6" t="s">
        <v>83</v>
      </c>
      <c r="N175" s="6" t="s">
        <v>886</v>
      </c>
      <c r="O175" s="6" t="s">
        <v>887</v>
      </c>
      <c r="P175" s="6" t="s">
        <v>126</v>
      </c>
    </row>
    <row r="176" spans="1:16" ht="20" customHeight="1" x14ac:dyDescent="0.15">
      <c r="A176" s="22">
        <v>174</v>
      </c>
      <c r="B176" s="23" t="s">
        <v>4748</v>
      </c>
      <c r="C176" s="9">
        <v>50</v>
      </c>
      <c r="D176" s="6" t="s">
        <v>102</v>
      </c>
      <c r="E176" s="6" t="s">
        <v>888</v>
      </c>
      <c r="F176" s="6" t="s">
        <v>889</v>
      </c>
      <c r="G176" s="9">
        <v>84248</v>
      </c>
      <c r="H176" s="6" t="s">
        <v>4557</v>
      </c>
      <c r="I176" s="6" t="s">
        <v>4588</v>
      </c>
      <c r="J176" s="6" t="s">
        <v>514</v>
      </c>
      <c r="K176" s="7"/>
      <c r="L176" s="6" t="s">
        <v>890</v>
      </c>
      <c r="M176" s="6" t="s">
        <v>271</v>
      </c>
      <c r="N176" s="9">
        <v>2900091584</v>
      </c>
      <c r="O176" s="6" t="s">
        <v>891</v>
      </c>
      <c r="P176" s="6" t="s">
        <v>304</v>
      </c>
    </row>
    <row r="177" spans="1:16" ht="20" customHeight="1" x14ac:dyDescent="0.15">
      <c r="A177" s="22">
        <v>175</v>
      </c>
      <c r="B177" s="23" t="s">
        <v>4749</v>
      </c>
      <c r="C177" s="6" t="s">
        <v>4750</v>
      </c>
      <c r="D177" s="6" t="s">
        <v>172</v>
      </c>
      <c r="E177" s="6" t="s">
        <v>892</v>
      </c>
      <c r="F177" s="6" t="s">
        <v>4751</v>
      </c>
      <c r="G177" s="9">
        <v>123862</v>
      </c>
      <c r="H177" s="7"/>
      <c r="I177" s="6" t="s">
        <v>224</v>
      </c>
      <c r="J177" s="9">
        <v>3</v>
      </c>
      <c r="K177" s="9">
        <v>4.3</v>
      </c>
      <c r="L177" s="9">
        <v>18513</v>
      </c>
      <c r="M177" s="6" t="s">
        <v>76</v>
      </c>
      <c r="N177" s="9">
        <v>3333433339</v>
      </c>
      <c r="O177" s="6" t="s">
        <v>893</v>
      </c>
      <c r="P177" s="6" t="s">
        <v>132</v>
      </c>
    </row>
    <row r="178" spans="1:16" ht="20" customHeight="1" x14ac:dyDescent="0.15">
      <c r="A178" s="22">
        <v>176</v>
      </c>
      <c r="B178" s="23" t="s">
        <v>4487</v>
      </c>
      <c r="C178" s="9">
        <v>27</v>
      </c>
      <c r="D178" s="6" t="s">
        <v>268</v>
      </c>
      <c r="E178" s="6" t="s">
        <v>79</v>
      </c>
      <c r="F178" s="6" t="s">
        <v>894</v>
      </c>
      <c r="G178" s="9">
        <v>111854</v>
      </c>
      <c r="H178" s="6" t="s">
        <v>864</v>
      </c>
      <c r="I178" s="6" t="s">
        <v>4534</v>
      </c>
      <c r="J178" s="9">
        <v>6</v>
      </c>
      <c r="K178" s="6" t="s">
        <v>4627</v>
      </c>
      <c r="L178" s="9">
        <v>15722</v>
      </c>
      <c r="M178" s="6" t="s">
        <v>105</v>
      </c>
      <c r="N178" s="6" t="s">
        <v>895</v>
      </c>
      <c r="O178" s="6" t="s">
        <v>896</v>
      </c>
      <c r="P178" s="6" t="s">
        <v>101</v>
      </c>
    </row>
    <row r="179" spans="1:16" ht="20" customHeight="1" x14ac:dyDescent="0.15">
      <c r="A179" s="22">
        <v>177</v>
      </c>
      <c r="B179" s="23" t="s">
        <v>4752</v>
      </c>
      <c r="C179" s="6" t="s">
        <v>4725</v>
      </c>
      <c r="D179" s="6" t="s">
        <v>93</v>
      </c>
      <c r="E179" s="6" t="s">
        <v>586</v>
      </c>
      <c r="F179" s="6" t="s">
        <v>4753</v>
      </c>
      <c r="G179" s="9">
        <v>115519</v>
      </c>
      <c r="H179" s="7"/>
      <c r="I179" s="6" t="s">
        <v>4536</v>
      </c>
      <c r="J179" s="6" t="s">
        <v>212</v>
      </c>
      <c r="K179" s="9">
        <v>3.4</v>
      </c>
      <c r="L179" s="9">
        <v>19273</v>
      </c>
      <c r="M179" s="6" t="s">
        <v>98</v>
      </c>
      <c r="N179" s="6" t="s">
        <v>897</v>
      </c>
      <c r="O179" s="6" t="s">
        <v>898</v>
      </c>
      <c r="P179" s="6" t="s">
        <v>315</v>
      </c>
    </row>
    <row r="180" spans="1:16" ht="20" customHeight="1" x14ac:dyDescent="0.15">
      <c r="A180" s="22">
        <v>178</v>
      </c>
      <c r="B180" s="23" t="s">
        <v>4754</v>
      </c>
      <c r="C180" s="7"/>
      <c r="D180" s="7"/>
      <c r="E180" s="6" t="s">
        <v>899</v>
      </c>
      <c r="F180" s="6" t="s">
        <v>900</v>
      </c>
      <c r="G180" s="6" t="s">
        <v>901</v>
      </c>
      <c r="H180" s="6" t="s">
        <v>4483</v>
      </c>
      <c r="I180" s="6" t="s">
        <v>4516</v>
      </c>
      <c r="J180" s="9">
        <v>1</v>
      </c>
      <c r="K180" s="6" t="s">
        <v>250</v>
      </c>
      <c r="L180" s="9">
        <v>14652</v>
      </c>
      <c r="M180" s="6" t="s">
        <v>296</v>
      </c>
      <c r="N180" s="6" t="s">
        <v>902</v>
      </c>
      <c r="O180" s="6" t="s">
        <v>903</v>
      </c>
      <c r="P180" s="6" t="s">
        <v>584</v>
      </c>
    </row>
    <row r="181" spans="1:16" ht="20" customHeight="1" x14ac:dyDescent="0.15">
      <c r="A181" s="22">
        <v>179</v>
      </c>
      <c r="B181" s="23" t="s">
        <v>4755</v>
      </c>
      <c r="C181" s="6" t="s">
        <v>4756</v>
      </c>
      <c r="D181" s="6" t="s">
        <v>220</v>
      </c>
      <c r="E181" s="6" t="s">
        <v>904</v>
      </c>
      <c r="F181" s="6" t="s">
        <v>905</v>
      </c>
      <c r="G181" s="8">
        <v>75062</v>
      </c>
      <c r="H181" s="6" t="s">
        <v>648</v>
      </c>
      <c r="I181" s="6" t="s">
        <v>799</v>
      </c>
      <c r="J181" s="6" t="s">
        <v>526</v>
      </c>
      <c r="K181" s="7"/>
      <c r="L181" s="9">
        <v>16492</v>
      </c>
      <c r="M181" s="6" t="s">
        <v>527</v>
      </c>
      <c r="N181" s="6" t="s">
        <v>906</v>
      </c>
      <c r="O181" s="6" t="s">
        <v>907</v>
      </c>
      <c r="P181" s="6" t="s">
        <v>260</v>
      </c>
    </row>
    <row r="182" spans="1:16" ht="20" customHeight="1" x14ac:dyDescent="0.15">
      <c r="A182" s="22">
        <v>180</v>
      </c>
      <c r="B182" s="23" t="s">
        <v>4757</v>
      </c>
      <c r="C182" s="6" t="s">
        <v>4553</v>
      </c>
      <c r="D182" s="6" t="s">
        <v>29</v>
      </c>
      <c r="E182" s="6" t="s">
        <v>908</v>
      </c>
      <c r="F182" s="6" t="s">
        <v>909</v>
      </c>
      <c r="G182" s="9">
        <v>119355</v>
      </c>
      <c r="H182" s="6" t="s">
        <v>4654</v>
      </c>
      <c r="I182" s="6" t="s">
        <v>4524</v>
      </c>
      <c r="J182" s="6" t="s">
        <v>514</v>
      </c>
      <c r="K182" s="6" t="s">
        <v>357</v>
      </c>
      <c r="L182" s="6" t="s">
        <v>910</v>
      </c>
      <c r="M182" s="6" t="s">
        <v>296</v>
      </c>
      <c r="N182" s="9">
        <v>9077252760</v>
      </c>
      <c r="O182" s="6" t="s">
        <v>911</v>
      </c>
      <c r="P182" s="6" t="s">
        <v>40</v>
      </c>
    </row>
    <row r="183" spans="1:16" ht="20" customHeight="1" x14ac:dyDescent="0.15">
      <c r="A183" s="22">
        <v>181</v>
      </c>
      <c r="B183" s="23" t="s">
        <v>912</v>
      </c>
      <c r="C183" s="6" t="s">
        <v>4700</v>
      </c>
      <c r="D183" s="6" t="s">
        <v>110</v>
      </c>
      <c r="E183" s="6" t="s">
        <v>756</v>
      </c>
      <c r="F183" s="6" t="s">
        <v>913</v>
      </c>
      <c r="G183" s="9">
        <v>44.241</v>
      </c>
      <c r="H183" s="7"/>
      <c r="I183" s="6" t="s">
        <v>4596</v>
      </c>
      <c r="J183" s="9">
        <v>4</v>
      </c>
      <c r="K183" s="6" t="s">
        <v>237</v>
      </c>
      <c r="L183" s="9">
        <v>16613</v>
      </c>
      <c r="M183" s="6" t="s">
        <v>26</v>
      </c>
      <c r="N183" s="9">
        <v>6426536658</v>
      </c>
      <c r="O183" s="6" t="s">
        <v>914</v>
      </c>
      <c r="P183" s="6" t="s">
        <v>108</v>
      </c>
    </row>
    <row r="184" spans="1:16" ht="20" customHeight="1" x14ac:dyDescent="0.15">
      <c r="A184" s="22">
        <v>182</v>
      </c>
      <c r="B184" s="23" t="s">
        <v>776</v>
      </c>
      <c r="C184" s="9">
        <v>30</v>
      </c>
      <c r="D184" s="6" t="s">
        <v>220</v>
      </c>
      <c r="E184" s="6" t="s">
        <v>777</v>
      </c>
      <c r="F184" s="6" t="s">
        <v>4758</v>
      </c>
      <c r="G184" s="8">
        <v>83508</v>
      </c>
      <c r="H184" s="6" t="s">
        <v>648</v>
      </c>
      <c r="I184" s="6" t="s">
        <v>4681</v>
      </c>
      <c r="J184" s="9">
        <v>6</v>
      </c>
      <c r="K184" s="6" t="s">
        <v>137</v>
      </c>
      <c r="L184" s="9">
        <v>9093</v>
      </c>
      <c r="M184" s="6" t="s">
        <v>258</v>
      </c>
      <c r="N184" s="6" t="s">
        <v>915</v>
      </c>
      <c r="O184" s="6" t="s">
        <v>916</v>
      </c>
      <c r="P184" s="6" t="s">
        <v>200</v>
      </c>
    </row>
    <row r="185" spans="1:16" ht="20" customHeight="1" x14ac:dyDescent="0.15">
      <c r="A185" s="22">
        <v>183</v>
      </c>
      <c r="B185" s="23" t="s">
        <v>4759</v>
      </c>
      <c r="C185" s="9">
        <v>64</v>
      </c>
      <c r="D185" s="6" t="s">
        <v>58</v>
      </c>
      <c r="E185" s="6" t="s">
        <v>917</v>
      </c>
      <c r="F185" s="6" t="s">
        <v>918</v>
      </c>
      <c r="G185" s="9">
        <v>36116</v>
      </c>
      <c r="H185" s="6" t="s">
        <v>4533</v>
      </c>
      <c r="I185" s="6" t="s">
        <v>4619</v>
      </c>
      <c r="J185" s="6" t="s">
        <v>96</v>
      </c>
      <c r="K185" s="9">
        <v>1.1000000000000001</v>
      </c>
      <c r="L185" s="7"/>
      <c r="M185" s="6" t="s">
        <v>112</v>
      </c>
      <c r="N185" s="6" t="s">
        <v>919</v>
      </c>
      <c r="O185" s="6" t="s">
        <v>920</v>
      </c>
      <c r="P185" s="6" t="s">
        <v>126</v>
      </c>
    </row>
    <row r="186" spans="1:16" ht="20" customHeight="1" x14ac:dyDescent="0.15">
      <c r="A186" s="22">
        <v>184</v>
      </c>
      <c r="B186" s="23" t="s">
        <v>4760</v>
      </c>
      <c r="C186" s="6" t="s">
        <v>4594</v>
      </c>
      <c r="D186" s="6" t="s">
        <v>52</v>
      </c>
      <c r="E186" s="6" t="s">
        <v>921</v>
      </c>
      <c r="F186" s="6" t="s">
        <v>922</v>
      </c>
      <c r="G186" s="9">
        <v>97.72</v>
      </c>
      <c r="H186" s="6" t="s">
        <v>4545</v>
      </c>
      <c r="I186" s="6" t="s">
        <v>4572</v>
      </c>
      <c r="J186" s="9">
        <v>7</v>
      </c>
      <c r="K186" s="9">
        <v>4.5</v>
      </c>
      <c r="L186" s="9">
        <v>2.27</v>
      </c>
      <c r="M186" s="6" t="s">
        <v>923</v>
      </c>
      <c r="N186" s="6" t="s">
        <v>924</v>
      </c>
      <c r="O186" s="6" t="s">
        <v>925</v>
      </c>
      <c r="P186" s="6" t="s">
        <v>285</v>
      </c>
    </row>
    <row r="187" spans="1:16" ht="20" customHeight="1" x14ac:dyDescent="0.15">
      <c r="A187" s="22">
        <v>185</v>
      </c>
      <c r="B187" s="23" t="s">
        <v>926</v>
      </c>
      <c r="C187" s="6" t="s">
        <v>4761</v>
      </c>
      <c r="D187" s="6" t="s">
        <v>172</v>
      </c>
      <c r="E187" s="6" t="s">
        <v>927</v>
      </c>
      <c r="F187" s="6" t="s">
        <v>928</v>
      </c>
      <c r="G187" s="6" t="s">
        <v>929</v>
      </c>
      <c r="H187" s="6" t="s">
        <v>4720</v>
      </c>
      <c r="I187" s="6" t="s">
        <v>930</v>
      </c>
      <c r="J187" s="9">
        <v>7</v>
      </c>
      <c r="K187" s="6" t="s">
        <v>357</v>
      </c>
      <c r="L187" s="6" t="s">
        <v>931</v>
      </c>
      <c r="M187" s="6" t="s">
        <v>534</v>
      </c>
      <c r="N187" s="6" t="s">
        <v>932</v>
      </c>
      <c r="O187" s="6" t="s">
        <v>933</v>
      </c>
      <c r="P187" s="6" t="s">
        <v>40</v>
      </c>
    </row>
    <row r="188" spans="1:16" ht="20" customHeight="1" x14ac:dyDescent="0.15">
      <c r="A188" s="22">
        <v>186</v>
      </c>
      <c r="B188" s="23" t="s">
        <v>4673</v>
      </c>
      <c r="C188" s="6" t="s">
        <v>4762</v>
      </c>
      <c r="D188" s="6" t="s">
        <v>183</v>
      </c>
      <c r="E188" s="6" t="s">
        <v>934</v>
      </c>
      <c r="F188" s="6" t="s">
        <v>935</v>
      </c>
      <c r="G188" s="9">
        <v>133508</v>
      </c>
      <c r="H188" s="6" t="s">
        <v>324</v>
      </c>
      <c r="I188" s="6" t="s">
        <v>4464</v>
      </c>
      <c r="J188" s="6" t="s">
        <v>121</v>
      </c>
      <c r="K188" s="6" t="s">
        <v>382</v>
      </c>
      <c r="L188" s="6" t="s">
        <v>936</v>
      </c>
      <c r="M188" s="6" t="s">
        <v>258</v>
      </c>
      <c r="N188" s="6" t="s">
        <v>937</v>
      </c>
      <c r="O188" s="6" t="s">
        <v>938</v>
      </c>
      <c r="P188" s="6" t="s">
        <v>108</v>
      </c>
    </row>
    <row r="189" spans="1:16" ht="20" customHeight="1" x14ac:dyDescent="0.15">
      <c r="A189" s="22">
        <v>187</v>
      </c>
      <c r="B189" s="23" t="s">
        <v>939</v>
      </c>
      <c r="C189" s="6" t="s">
        <v>4762</v>
      </c>
      <c r="D189" s="6" t="s">
        <v>65</v>
      </c>
      <c r="E189" s="6" t="s">
        <v>940</v>
      </c>
      <c r="F189" s="6" t="s">
        <v>941</v>
      </c>
      <c r="G189" s="9">
        <v>30707</v>
      </c>
      <c r="H189" s="6" t="s">
        <v>339</v>
      </c>
      <c r="I189" s="6" t="s">
        <v>4660</v>
      </c>
      <c r="J189" s="9">
        <v>9</v>
      </c>
      <c r="K189" s="6" t="s">
        <v>277</v>
      </c>
      <c r="L189" s="7"/>
      <c r="M189" s="6" t="s">
        <v>254</v>
      </c>
      <c r="N189" s="6" t="s">
        <v>942</v>
      </c>
      <c r="O189" s="6" t="s">
        <v>943</v>
      </c>
      <c r="P189" s="6" t="s">
        <v>191</v>
      </c>
    </row>
    <row r="190" spans="1:16" ht="20" customHeight="1" x14ac:dyDescent="0.15">
      <c r="A190" s="22">
        <v>188</v>
      </c>
      <c r="B190" s="23" t="s">
        <v>4763</v>
      </c>
      <c r="C190" s="6" t="s">
        <v>4485</v>
      </c>
      <c r="D190" s="6" t="s">
        <v>172</v>
      </c>
      <c r="E190" s="6" t="s">
        <v>944</v>
      </c>
      <c r="F190" s="6" t="s">
        <v>945</v>
      </c>
      <c r="G190" s="8">
        <v>90827</v>
      </c>
      <c r="H190" s="6" t="s">
        <v>4549</v>
      </c>
      <c r="I190" s="6" t="s">
        <v>36</v>
      </c>
      <c r="J190" s="9">
        <v>6</v>
      </c>
      <c r="K190" s="6" t="s">
        <v>566</v>
      </c>
      <c r="L190" s="9">
        <v>7.3860000000000001</v>
      </c>
      <c r="M190" s="6" t="s">
        <v>254</v>
      </c>
      <c r="N190" s="6" t="s">
        <v>946</v>
      </c>
      <c r="O190" s="6" t="s">
        <v>947</v>
      </c>
      <c r="P190" s="6" t="s">
        <v>518</v>
      </c>
    </row>
    <row r="191" spans="1:16" ht="20" customHeight="1" x14ac:dyDescent="0.15">
      <c r="A191" s="22">
        <v>189</v>
      </c>
      <c r="B191" s="23" t="s">
        <v>948</v>
      </c>
      <c r="C191" s="9">
        <v>40</v>
      </c>
      <c r="D191" s="6" t="s">
        <v>220</v>
      </c>
      <c r="E191" s="6" t="s">
        <v>949</v>
      </c>
      <c r="F191" s="6" t="s">
        <v>950</v>
      </c>
      <c r="G191" s="6" t="s">
        <v>951</v>
      </c>
      <c r="H191" s="7"/>
      <c r="I191" s="6" t="s">
        <v>4542</v>
      </c>
      <c r="J191" s="6" t="s">
        <v>168</v>
      </c>
      <c r="K191" s="9">
        <v>3.3</v>
      </c>
      <c r="L191" s="8">
        <v>16880</v>
      </c>
      <c r="M191" s="6" t="s">
        <v>49</v>
      </c>
      <c r="N191" s="6" t="s">
        <v>952</v>
      </c>
      <c r="O191" s="6" t="s">
        <v>953</v>
      </c>
      <c r="P191" s="6" t="s">
        <v>126</v>
      </c>
    </row>
    <row r="192" spans="1:16" ht="20" customHeight="1" x14ac:dyDescent="0.15">
      <c r="A192" s="22">
        <v>190</v>
      </c>
      <c r="B192" s="23" t="s">
        <v>954</v>
      </c>
      <c r="C192" s="9">
        <v>26</v>
      </c>
      <c r="D192" s="6" t="s">
        <v>93</v>
      </c>
      <c r="E192" s="6" t="s">
        <v>878</v>
      </c>
      <c r="F192" s="6" t="s">
        <v>955</v>
      </c>
      <c r="G192" s="9">
        <v>36353</v>
      </c>
      <c r="H192" s="6" t="s">
        <v>4720</v>
      </c>
      <c r="I192" s="6" t="s">
        <v>806</v>
      </c>
      <c r="J192" s="7"/>
      <c r="K192" s="6" t="s">
        <v>432</v>
      </c>
      <c r="L192" s="8">
        <v>11547</v>
      </c>
      <c r="M192" s="6" t="s">
        <v>49</v>
      </c>
      <c r="N192" s="7"/>
      <c r="O192" s="6" t="s">
        <v>956</v>
      </c>
      <c r="P192" s="6" t="s">
        <v>148</v>
      </c>
    </row>
    <row r="193" spans="1:16" ht="20" customHeight="1" x14ac:dyDescent="0.15">
      <c r="A193" s="22">
        <v>191</v>
      </c>
      <c r="B193" s="23" t="s">
        <v>4552</v>
      </c>
      <c r="C193" s="7"/>
      <c r="D193" s="6" t="s">
        <v>268</v>
      </c>
      <c r="E193" s="6" t="s">
        <v>957</v>
      </c>
      <c r="F193" s="6" t="s">
        <v>958</v>
      </c>
      <c r="G193" s="8">
        <v>117200</v>
      </c>
      <c r="H193" s="6" t="s">
        <v>4474</v>
      </c>
      <c r="I193" s="6" t="s">
        <v>4516</v>
      </c>
      <c r="J193" s="6" t="s">
        <v>96</v>
      </c>
      <c r="K193" s="6" t="s">
        <v>4627</v>
      </c>
      <c r="L193" s="6" t="s">
        <v>959</v>
      </c>
      <c r="M193" s="6" t="s">
        <v>368</v>
      </c>
      <c r="N193" s="6" t="s">
        <v>960</v>
      </c>
      <c r="O193" s="7"/>
      <c r="P193" s="6" t="s">
        <v>200</v>
      </c>
    </row>
    <row r="194" spans="1:16" ht="20" customHeight="1" x14ac:dyDescent="0.15">
      <c r="A194" s="22">
        <v>192</v>
      </c>
      <c r="B194" s="23" t="s">
        <v>4764</v>
      </c>
      <c r="C194" s="6" t="s">
        <v>4765</v>
      </c>
      <c r="D194" s="6" t="s">
        <v>52</v>
      </c>
      <c r="E194" s="6" t="s">
        <v>821</v>
      </c>
      <c r="F194" s="6" t="s">
        <v>961</v>
      </c>
      <c r="G194" s="9">
        <v>51.484000000000002</v>
      </c>
      <c r="H194" s="6" t="s">
        <v>4533</v>
      </c>
      <c r="I194" s="6" t="s">
        <v>120</v>
      </c>
      <c r="J194" s="7"/>
      <c r="K194" s="6" t="s">
        <v>480</v>
      </c>
      <c r="L194" s="6" t="s">
        <v>962</v>
      </c>
      <c r="M194" s="6" t="s">
        <v>302</v>
      </c>
      <c r="N194" s="9">
        <v>3737362528</v>
      </c>
      <c r="O194" s="6" t="s">
        <v>963</v>
      </c>
      <c r="P194" s="6" t="s">
        <v>182</v>
      </c>
    </row>
    <row r="195" spans="1:16" ht="20" customHeight="1" x14ac:dyDescent="0.15">
      <c r="A195" s="22">
        <v>193</v>
      </c>
      <c r="B195" s="23" t="s">
        <v>964</v>
      </c>
      <c r="C195" s="9">
        <v>33</v>
      </c>
      <c r="D195" s="6" t="s">
        <v>321</v>
      </c>
      <c r="E195" s="6" t="s">
        <v>965</v>
      </c>
      <c r="F195" s="6" t="s">
        <v>966</v>
      </c>
      <c r="G195" s="8">
        <v>41558</v>
      </c>
      <c r="H195" s="6" t="s">
        <v>513</v>
      </c>
      <c r="I195" s="6" t="s">
        <v>381</v>
      </c>
      <c r="J195" s="9">
        <v>7</v>
      </c>
      <c r="K195" s="6" t="s">
        <v>144</v>
      </c>
      <c r="L195" s="9">
        <v>18536</v>
      </c>
      <c r="M195" s="6" t="s">
        <v>170</v>
      </c>
      <c r="N195" s="6" t="s">
        <v>967</v>
      </c>
      <c r="O195" s="6" t="s">
        <v>968</v>
      </c>
      <c r="P195" s="7"/>
    </row>
    <row r="196" spans="1:16" ht="20" customHeight="1" x14ac:dyDescent="0.15">
      <c r="A196" s="22">
        <v>194</v>
      </c>
      <c r="B196" s="23" t="s">
        <v>4766</v>
      </c>
      <c r="C196" s="9">
        <v>42</v>
      </c>
      <c r="D196" s="6" t="s">
        <v>116</v>
      </c>
      <c r="E196" s="6" t="s">
        <v>969</v>
      </c>
      <c r="F196" s="6" t="s">
        <v>970</v>
      </c>
      <c r="G196" s="6" t="s">
        <v>971</v>
      </c>
      <c r="H196" s="6" t="s">
        <v>4545</v>
      </c>
      <c r="I196" s="6" t="s">
        <v>499</v>
      </c>
      <c r="J196" s="9">
        <v>4</v>
      </c>
      <c r="K196" s="7"/>
      <c r="L196" s="9">
        <v>15609</v>
      </c>
      <c r="M196" s="6" t="s">
        <v>129</v>
      </c>
      <c r="N196" s="6" t="s">
        <v>972</v>
      </c>
      <c r="O196" s="6" t="s">
        <v>973</v>
      </c>
      <c r="P196" s="6" t="s">
        <v>126</v>
      </c>
    </row>
    <row r="197" spans="1:16" ht="20" customHeight="1" x14ac:dyDescent="0.15">
      <c r="A197" s="22">
        <v>195</v>
      </c>
      <c r="B197" s="23" t="s">
        <v>4767</v>
      </c>
      <c r="C197" s="9">
        <v>51</v>
      </c>
      <c r="D197" s="6" t="s">
        <v>172</v>
      </c>
      <c r="E197" s="6" t="s">
        <v>974</v>
      </c>
      <c r="F197" s="6" t="s">
        <v>975</v>
      </c>
      <c r="G197" s="9">
        <v>36.579000000000001</v>
      </c>
      <c r="H197" s="6" t="s">
        <v>4545</v>
      </c>
      <c r="I197" s="6" t="s">
        <v>842</v>
      </c>
      <c r="J197" s="6" t="s">
        <v>121</v>
      </c>
      <c r="K197" s="6" t="s">
        <v>357</v>
      </c>
      <c r="L197" s="9">
        <v>17.234000000000002</v>
      </c>
      <c r="M197" s="6" t="s">
        <v>308</v>
      </c>
      <c r="N197" s="6" t="s">
        <v>976</v>
      </c>
      <c r="O197" s="6" t="s">
        <v>977</v>
      </c>
      <c r="P197" s="6" t="s">
        <v>40</v>
      </c>
    </row>
    <row r="198" spans="1:16" ht="20" customHeight="1" x14ac:dyDescent="0.15">
      <c r="A198" s="22">
        <v>196</v>
      </c>
      <c r="B198" s="23" t="s">
        <v>4768</v>
      </c>
      <c r="C198" s="9">
        <v>43</v>
      </c>
      <c r="D198" s="6" t="s">
        <v>268</v>
      </c>
      <c r="E198" s="6" t="s">
        <v>978</v>
      </c>
      <c r="F198" s="6" t="s">
        <v>979</v>
      </c>
      <c r="G198" s="9">
        <v>108889</v>
      </c>
      <c r="H198" s="6" t="s">
        <v>4489</v>
      </c>
      <c r="I198" s="6" t="s">
        <v>732</v>
      </c>
      <c r="J198" s="9">
        <v>10</v>
      </c>
      <c r="K198" s="6" t="s">
        <v>508</v>
      </c>
      <c r="L198" s="7"/>
      <c r="M198" s="6" t="s">
        <v>33</v>
      </c>
      <c r="N198" s="9">
        <v>3475434926</v>
      </c>
      <c r="O198" s="6" t="s">
        <v>980</v>
      </c>
      <c r="P198" s="6" t="s">
        <v>148</v>
      </c>
    </row>
    <row r="199" spans="1:16" ht="20" customHeight="1" x14ac:dyDescent="0.15">
      <c r="A199" s="22">
        <v>197</v>
      </c>
      <c r="B199" s="23" t="s">
        <v>4769</v>
      </c>
      <c r="C199" s="7"/>
      <c r="D199" s="6" t="s">
        <v>65</v>
      </c>
      <c r="E199" s="6" t="s">
        <v>981</v>
      </c>
      <c r="F199" s="6" t="s">
        <v>982</v>
      </c>
      <c r="G199" s="9">
        <v>34335</v>
      </c>
      <c r="H199" s="7"/>
      <c r="I199" s="6" t="s">
        <v>32</v>
      </c>
      <c r="J199" s="7"/>
      <c r="K199" s="9">
        <v>2.6</v>
      </c>
      <c r="L199" s="8">
        <v>19188</v>
      </c>
      <c r="M199" s="6" t="s">
        <v>188</v>
      </c>
      <c r="N199" s="9">
        <v>9592320931</v>
      </c>
      <c r="O199" s="6" t="s">
        <v>983</v>
      </c>
      <c r="P199" s="6" t="s">
        <v>108</v>
      </c>
    </row>
    <row r="200" spans="1:16" ht="20" customHeight="1" x14ac:dyDescent="0.15">
      <c r="A200" s="22">
        <v>198</v>
      </c>
      <c r="B200" s="23" t="s">
        <v>4770</v>
      </c>
      <c r="C200" s="9">
        <v>63</v>
      </c>
      <c r="D200" s="6" t="s">
        <v>42</v>
      </c>
      <c r="E200" s="6" t="s">
        <v>984</v>
      </c>
      <c r="F200" s="6" t="s">
        <v>985</v>
      </c>
      <c r="G200" s="6" t="s">
        <v>986</v>
      </c>
      <c r="H200" s="6" t="s">
        <v>4500</v>
      </c>
      <c r="I200" s="6" t="s">
        <v>32</v>
      </c>
      <c r="J200" s="9">
        <v>5</v>
      </c>
      <c r="K200" s="6" t="s">
        <v>987</v>
      </c>
      <c r="L200" s="9">
        <v>10661</v>
      </c>
      <c r="M200" s="6" t="s">
        <v>265</v>
      </c>
      <c r="N200" s="6" t="s">
        <v>988</v>
      </c>
      <c r="O200" s="6" t="s">
        <v>989</v>
      </c>
      <c r="P200" s="6" t="s">
        <v>28</v>
      </c>
    </row>
    <row r="201" spans="1:16" ht="20" customHeight="1" x14ac:dyDescent="0.15">
      <c r="A201" s="22">
        <v>199</v>
      </c>
      <c r="B201" s="23" t="s">
        <v>4771</v>
      </c>
      <c r="C201" s="9">
        <v>33</v>
      </c>
      <c r="D201" s="6" t="s">
        <v>220</v>
      </c>
      <c r="E201" s="6" t="s">
        <v>990</v>
      </c>
      <c r="F201" s="6" t="s">
        <v>4772</v>
      </c>
      <c r="G201" s="6" t="s">
        <v>991</v>
      </c>
      <c r="H201" s="6" t="s">
        <v>4533</v>
      </c>
      <c r="I201" s="6" t="s">
        <v>4550</v>
      </c>
      <c r="J201" s="6" t="s">
        <v>325</v>
      </c>
      <c r="K201" s="6" t="s">
        <v>16</v>
      </c>
      <c r="L201" s="9">
        <v>8848</v>
      </c>
      <c r="M201" s="6" t="s">
        <v>416</v>
      </c>
      <c r="N201" s="6" t="s">
        <v>992</v>
      </c>
      <c r="O201" s="7"/>
      <c r="P201" s="6" t="s">
        <v>403</v>
      </c>
    </row>
    <row r="202" spans="1:16" ht="20" customHeight="1" x14ac:dyDescent="0.15">
      <c r="A202" s="22">
        <v>200</v>
      </c>
      <c r="B202" s="23" t="s">
        <v>4773</v>
      </c>
      <c r="C202" s="6" t="s">
        <v>4662</v>
      </c>
      <c r="D202" s="6" t="s">
        <v>268</v>
      </c>
      <c r="E202" s="6" t="s">
        <v>993</v>
      </c>
      <c r="F202" s="6" t="s">
        <v>994</v>
      </c>
      <c r="G202" s="6" t="s">
        <v>995</v>
      </c>
      <c r="H202" s="6" t="s">
        <v>4720</v>
      </c>
      <c r="I202" s="6" t="s">
        <v>4565</v>
      </c>
      <c r="J202" s="6" t="s">
        <v>514</v>
      </c>
      <c r="K202" s="6" t="s">
        <v>987</v>
      </c>
      <c r="L202" s="6" t="s">
        <v>996</v>
      </c>
      <c r="M202" s="6" t="s">
        <v>358</v>
      </c>
      <c r="N202" s="9">
        <v>8002283107</v>
      </c>
      <c r="O202" s="6" t="s">
        <v>997</v>
      </c>
      <c r="P202" s="6" t="s">
        <v>191</v>
      </c>
    </row>
    <row r="203" spans="1:16" ht="20" customHeight="1" x14ac:dyDescent="0.15">
      <c r="A203" s="22">
        <v>201</v>
      </c>
      <c r="B203" s="23" t="s">
        <v>570</v>
      </c>
      <c r="C203" s="9">
        <v>57</v>
      </c>
      <c r="D203" s="7"/>
      <c r="E203" s="6" t="s">
        <v>998</v>
      </c>
      <c r="F203" s="6" t="s">
        <v>999</v>
      </c>
      <c r="G203" s="9">
        <v>101201</v>
      </c>
      <c r="H203" s="6" t="s">
        <v>324</v>
      </c>
      <c r="I203" s="6" t="s">
        <v>4532</v>
      </c>
      <c r="J203" s="6" t="s">
        <v>212</v>
      </c>
      <c r="K203" s="7"/>
      <c r="L203" s="8">
        <v>8200</v>
      </c>
      <c r="M203" s="6" t="s">
        <v>271</v>
      </c>
      <c r="N203" s="6" t="s">
        <v>1000</v>
      </c>
      <c r="O203" s="6" t="s">
        <v>1001</v>
      </c>
      <c r="P203" s="6" t="s">
        <v>40</v>
      </c>
    </row>
    <row r="204" spans="1:16" ht="20" customHeight="1" x14ac:dyDescent="0.15">
      <c r="A204" s="22">
        <v>202</v>
      </c>
      <c r="B204" s="23" t="s">
        <v>4774</v>
      </c>
      <c r="C204" s="6" t="s">
        <v>4775</v>
      </c>
      <c r="D204" s="6" t="s">
        <v>220</v>
      </c>
      <c r="E204" s="6" t="s">
        <v>1002</v>
      </c>
      <c r="F204" s="6" t="s">
        <v>1003</v>
      </c>
      <c r="G204" s="9">
        <v>138.17400000000001</v>
      </c>
      <c r="H204" s="6" t="s">
        <v>864</v>
      </c>
      <c r="I204" s="6" t="s">
        <v>4497</v>
      </c>
      <c r="J204" s="9">
        <v>6</v>
      </c>
      <c r="K204" s="9">
        <v>4.3</v>
      </c>
      <c r="L204" s="9">
        <v>16810</v>
      </c>
      <c r="M204" s="6" t="s">
        <v>204</v>
      </c>
      <c r="N204" s="6" t="s">
        <v>1004</v>
      </c>
      <c r="O204" s="6" t="s">
        <v>1005</v>
      </c>
      <c r="P204" s="6" t="s">
        <v>191</v>
      </c>
    </row>
    <row r="205" spans="1:16" ht="20" customHeight="1" x14ac:dyDescent="0.15">
      <c r="A205" s="22">
        <v>203</v>
      </c>
      <c r="B205" s="23" t="s">
        <v>4776</v>
      </c>
      <c r="C205" s="6" t="s">
        <v>4717</v>
      </c>
      <c r="D205" s="7"/>
      <c r="E205" s="6" t="s">
        <v>1006</v>
      </c>
      <c r="F205" s="6" t="s">
        <v>1007</v>
      </c>
      <c r="G205" s="8">
        <v>91900</v>
      </c>
      <c r="H205" s="7"/>
      <c r="I205" s="6" t="s">
        <v>224</v>
      </c>
      <c r="J205" s="9">
        <v>9</v>
      </c>
      <c r="K205" s="6" t="s">
        <v>4627</v>
      </c>
      <c r="L205" s="9">
        <v>4.1310000000000002</v>
      </c>
      <c r="M205" s="6" t="s">
        <v>90</v>
      </c>
      <c r="N205" s="6" t="s">
        <v>1008</v>
      </c>
      <c r="O205" s="6" t="s">
        <v>1009</v>
      </c>
      <c r="P205" s="6" t="s">
        <v>315</v>
      </c>
    </row>
    <row r="206" spans="1:16" ht="20" customHeight="1" x14ac:dyDescent="0.15">
      <c r="A206" s="22">
        <v>204</v>
      </c>
      <c r="B206" s="23" t="s">
        <v>4578</v>
      </c>
      <c r="C206" s="9">
        <v>35</v>
      </c>
      <c r="D206" s="6" t="s">
        <v>52</v>
      </c>
      <c r="E206" s="6" t="s">
        <v>1010</v>
      </c>
      <c r="F206" s="6" t="s">
        <v>1011</v>
      </c>
      <c r="G206" s="6" t="s">
        <v>1012</v>
      </c>
      <c r="H206" s="6" t="s">
        <v>4474</v>
      </c>
      <c r="I206" s="6" t="s">
        <v>4619</v>
      </c>
      <c r="J206" s="9">
        <v>2</v>
      </c>
      <c r="K206" s="9">
        <v>4.0999999999999996</v>
      </c>
      <c r="L206" s="7"/>
      <c r="M206" s="6" t="s">
        <v>26</v>
      </c>
      <c r="N206" s="6" t="s">
        <v>1013</v>
      </c>
      <c r="O206" s="6" t="s">
        <v>1014</v>
      </c>
      <c r="P206" s="6" t="s">
        <v>260</v>
      </c>
    </row>
    <row r="207" spans="1:16" ht="20" customHeight="1" x14ac:dyDescent="0.15">
      <c r="A207" s="22">
        <v>205</v>
      </c>
      <c r="B207" s="23" t="s">
        <v>4777</v>
      </c>
      <c r="C207" s="6" t="s">
        <v>4527</v>
      </c>
      <c r="D207" s="6" t="s">
        <v>172</v>
      </c>
      <c r="E207" s="6" t="s">
        <v>1015</v>
      </c>
      <c r="F207" s="6" t="s">
        <v>1016</v>
      </c>
      <c r="G207" s="9">
        <v>87341</v>
      </c>
      <c r="H207" s="6" t="s">
        <v>4521</v>
      </c>
      <c r="I207" s="6" t="s">
        <v>4560</v>
      </c>
      <c r="J207" s="6" t="s">
        <v>288</v>
      </c>
      <c r="K207" s="6" t="s">
        <v>566</v>
      </c>
      <c r="L207" s="6" t="s">
        <v>1017</v>
      </c>
      <c r="M207" s="6" t="s">
        <v>422</v>
      </c>
      <c r="N207" s="9">
        <v>7172192865</v>
      </c>
      <c r="O207" s="6" t="s">
        <v>1018</v>
      </c>
      <c r="P207" s="7"/>
    </row>
    <row r="208" spans="1:16" ht="20" customHeight="1" x14ac:dyDescent="0.15">
      <c r="A208" s="22">
        <v>206</v>
      </c>
      <c r="B208" s="23" t="s">
        <v>4778</v>
      </c>
      <c r="C208" s="9">
        <v>42</v>
      </c>
      <c r="D208" s="6" t="s">
        <v>52</v>
      </c>
      <c r="E208" s="6" t="s">
        <v>1006</v>
      </c>
      <c r="F208" s="6" t="s">
        <v>1019</v>
      </c>
      <c r="G208" s="8">
        <v>73406</v>
      </c>
      <c r="H208" s="6" t="s">
        <v>4557</v>
      </c>
      <c r="I208" s="6" t="s">
        <v>211</v>
      </c>
      <c r="J208" s="9">
        <v>5</v>
      </c>
      <c r="K208" s="9">
        <v>3.1</v>
      </c>
      <c r="L208" s="9">
        <v>19846</v>
      </c>
      <c r="M208" s="6" t="s">
        <v>213</v>
      </c>
      <c r="N208" s="6" t="s">
        <v>1020</v>
      </c>
      <c r="O208" s="6" t="s">
        <v>1021</v>
      </c>
      <c r="P208" s="6" t="s">
        <v>207</v>
      </c>
    </row>
    <row r="209" spans="1:16" ht="20" customHeight="1" x14ac:dyDescent="0.15">
      <c r="A209" s="22">
        <v>207</v>
      </c>
      <c r="B209" s="23" t="s">
        <v>4779</v>
      </c>
      <c r="C209" s="6" t="s">
        <v>4780</v>
      </c>
      <c r="D209" s="6" t="s">
        <v>110</v>
      </c>
      <c r="E209" s="6" t="s">
        <v>1022</v>
      </c>
      <c r="F209" s="6" t="s">
        <v>1023</v>
      </c>
      <c r="G209" s="9">
        <v>140989</v>
      </c>
      <c r="H209" s="7"/>
      <c r="I209" s="6" t="s">
        <v>4596</v>
      </c>
      <c r="J209" s="6" t="s">
        <v>168</v>
      </c>
      <c r="K209" s="6" t="s">
        <v>546</v>
      </c>
      <c r="L209" s="8">
        <v>8613</v>
      </c>
      <c r="M209" s="6" t="s">
        <v>49</v>
      </c>
      <c r="N209" s="6" t="s">
        <v>1024</v>
      </c>
      <c r="O209" s="6" t="s">
        <v>1025</v>
      </c>
      <c r="P209" s="6" t="s">
        <v>191</v>
      </c>
    </row>
    <row r="210" spans="1:16" ht="20" customHeight="1" x14ac:dyDescent="0.15">
      <c r="A210" s="22">
        <v>208</v>
      </c>
      <c r="B210" s="23" t="s">
        <v>4781</v>
      </c>
      <c r="C210" s="6" t="s">
        <v>4569</v>
      </c>
      <c r="D210" s="6" t="s">
        <v>220</v>
      </c>
      <c r="E210" s="6" t="s">
        <v>1026</v>
      </c>
      <c r="F210" s="6" t="s">
        <v>1027</v>
      </c>
      <c r="G210" s="9">
        <v>115.471</v>
      </c>
      <c r="H210" s="6" t="s">
        <v>4489</v>
      </c>
      <c r="I210" s="6" t="s">
        <v>4681</v>
      </c>
      <c r="J210" s="6" t="s">
        <v>288</v>
      </c>
      <c r="K210" s="9">
        <v>2.2999999999999998</v>
      </c>
      <c r="L210" s="9">
        <v>19468</v>
      </c>
      <c r="M210" s="6" t="s">
        <v>145</v>
      </c>
      <c r="N210" s="6" t="s">
        <v>1028</v>
      </c>
      <c r="O210" s="6" t="s">
        <v>1029</v>
      </c>
      <c r="P210" s="6" t="s">
        <v>328</v>
      </c>
    </row>
    <row r="211" spans="1:16" ht="20" customHeight="1" x14ac:dyDescent="0.15">
      <c r="A211" s="22">
        <v>209</v>
      </c>
      <c r="B211" s="23" t="s">
        <v>4773</v>
      </c>
      <c r="C211" s="9">
        <v>49</v>
      </c>
      <c r="D211" s="6" t="s">
        <v>116</v>
      </c>
      <c r="E211" s="6" t="s">
        <v>1030</v>
      </c>
      <c r="F211" s="6" t="s">
        <v>1031</v>
      </c>
      <c r="G211" s="9">
        <v>105136</v>
      </c>
      <c r="H211" s="7"/>
      <c r="I211" s="6" t="s">
        <v>806</v>
      </c>
      <c r="J211" s="6" t="s">
        <v>168</v>
      </c>
      <c r="K211" s="9">
        <v>4</v>
      </c>
      <c r="L211" s="9">
        <v>13.302</v>
      </c>
      <c r="M211" s="6" t="s">
        <v>373</v>
      </c>
      <c r="N211" s="6" t="s">
        <v>1032</v>
      </c>
      <c r="O211" s="6" t="s">
        <v>1033</v>
      </c>
      <c r="P211" s="6" t="s">
        <v>101</v>
      </c>
    </row>
    <row r="212" spans="1:16" ht="20" customHeight="1" x14ac:dyDescent="0.15">
      <c r="A212" s="22">
        <v>210</v>
      </c>
      <c r="B212" s="23" t="s">
        <v>4669</v>
      </c>
      <c r="C212" s="9">
        <v>61</v>
      </c>
      <c r="D212" s="6" t="s">
        <v>315</v>
      </c>
      <c r="E212" s="6" t="s">
        <v>1034</v>
      </c>
      <c r="F212" s="7"/>
      <c r="G212" s="9">
        <v>138.77199999999999</v>
      </c>
      <c r="H212" s="6" t="s">
        <v>4481</v>
      </c>
      <c r="I212" s="6" t="s">
        <v>4588</v>
      </c>
      <c r="J212" s="9">
        <v>3</v>
      </c>
      <c r="K212" s="9">
        <v>4.5</v>
      </c>
      <c r="L212" s="8">
        <v>4956</v>
      </c>
      <c r="M212" s="6" t="s">
        <v>750</v>
      </c>
      <c r="N212" s="6" t="s">
        <v>1035</v>
      </c>
      <c r="O212" s="6" t="s">
        <v>1036</v>
      </c>
      <c r="P212" s="6" t="s">
        <v>115</v>
      </c>
    </row>
    <row r="213" spans="1:16" ht="20" customHeight="1" x14ac:dyDescent="0.15">
      <c r="A213" s="22">
        <v>211</v>
      </c>
      <c r="B213" s="23" t="s">
        <v>4782</v>
      </c>
      <c r="C213" s="9">
        <v>54</v>
      </c>
      <c r="D213" s="7"/>
      <c r="E213" s="6" t="s">
        <v>1037</v>
      </c>
      <c r="F213" s="6" t="s">
        <v>1038</v>
      </c>
      <c r="G213" s="8">
        <v>113264</v>
      </c>
      <c r="H213" s="6" t="s">
        <v>576</v>
      </c>
      <c r="I213" s="6" t="s">
        <v>47</v>
      </c>
      <c r="J213" s="7"/>
      <c r="K213" s="9">
        <v>2.7</v>
      </c>
      <c r="L213" s="9">
        <v>2054</v>
      </c>
      <c r="M213" s="6" t="s">
        <v>90</v>
      </c>
      <c r="N213" s="6" t="s">
        <v>1039</v>
      </c>
      <c r="O213" s="6" t="s">
        <v>1040</v>
      </c>
      <c r="P213" s="7"/>
    </row>
    <row r="214" spans="1:16" ht="20" customHeight="1" x14ac:dyDescent="0.15">
      <c r="A214" s="22">
        <v>212</v>
      </c>
      <c r="B214" s="23" t="s">
        <v>4783</v>
      </c>
      <c r="C214" s="9">
        <v>62</v>
      </c>
      <c r="D214" s="6" t="s">
        <v>404</v>
      </c>
      <c r="E214" s="6" t="s">
        <v>1041</v>
      </c>
      <c r="F214" s="6" t="s">
        <v>4784</v>
      </c>
      <c r="G214" s="9">
        <v>72330</v>
      </c>
      <c r="H214" s="7"/>
      <c r="I214" s="6" t="s">
        <v>4528</v>
      </c>
      <c r="J214" s="9">
        <v>3</v>
      </c>
      <c r="K214" s="6" t="s">
        <v>784</v>
      </c>
      <c r="L214" s="9">
        <v>6777</v>
      </c>
      <c r="M214" s="6" t="s">
        <v>302</v>
      </c>
      <c r="N214" s="6" t="s">
        <v>1042</v>
      </c>
      <c r="O214" s="6" t="s">
        <v>1043</v>
      </c>
      <c r="P214" s="6" t="s">
        <v>285</v>
      </c>
    </row>
    <row r="215" spans="1:16" ht="20" customHeight="1" x14ac:dyDescent="0.15">
      <c r="A215" s="22">
        <v>213</v>
      </c>
      <c r="B215" s="23" t="s">
        <v>4652</v>
      </c>
      <c r="C215" s="9">
        <v>32</v>
      </c>
      <c r="D215" s="6" t="s">
        <v>172</v>
      </c>
      <c r="E215" s="6" t="s">
        <v>1044</v>
      </c>
      <c r="F215" s="6" t="s">
        <v>1045</v>
      </c>
      <c r="G215" s="9">
        <v>134.76300000000001</v>
      </c>
      <c r="H215" s="6" t="s">
        <v>395</v>
      </c>
      <c r="I215" s="6" t="s">
        <v>4532</v>
      </c>
      <c r="J215" s="6" t="s">
        <v>121</v>
      </c>
      <c r="K215" s="6" t="s">
        <v>643</v>
      </c>
      <c r="L215" s="9">
        <v>6814</v>
      </c>
      <c r="M215" s="6" t="s">
        <v>644</v>
      </c>
      <c r="N215" s="6" t="s">
        <v>1046</v>
      </c>
      <c r="O215" s="6" t="s">
        <v>1047</v>
      </c>
      <c r="P215" s="6" t="s">
        <v>40</v>
      </c>
    </row>
    <row r="216" spans="1:16" ht="20" customHeight="1" x14ac:dyDescent="0.15">
      <c r="A216" s="22">
        <v>214</v>
      </c>
      <c r="B216" s="23" t="s">
        <v>4785</v>
      </c>
      <c r="C216" s="7"/>
      <c r="D216" s="6" t="s">
        <v>172</v>
      </c>
      <c r="E216" s="6" t="s">
        <v>944</v>
      </c>
      <c r="F216" s="6" t="s">
        <v>4786</v>
      </c>
      <c r="G216" s="6" t="s">
        <v>1048</v>
      </c>
      <c r="H216" s="6" t="s">
        <v>4734</v>
      </c>
      <c r="I216" s="6" t="s">
        <v>4542</v>
      </c>
      <c r="J216" s="9">
        <v>6</v>
      </c>
      <c r="K216" s="6" t="s">
        <v>295</v>
      </c>
      <c r="L216" s="6" t="s">
        <v>1049</v>
      </c>
      <c r="M216" s="6" t="s">
        <v>239</v>
      </c>
      <c r="N216" s="9">
        <v>6438114070</v>
      </c>
      <c r="O216" s="6" t="s">
        <v>1050</v>
      </c>
      <c r="P216" s="6" t="s">
        <v>609</v>
      </c>
    </row>
    <row r="217" spans="1:16" ht="20" customHeight="1" x14ac:dyDescent="0.15">
      <c r="A217" s="22">
        <v>215</v>
      </c>
      <c r="B217" s="23" t="s">
        <v>4787</v>
      </c>
      <c r="C217" s="6" t="s">
        <v>4599</v>
      </c>
      <c r="D217" s="6" t="s">
        <v>315</v>
      </c>
      <c r="E217" s="6" t="s">
        <v>1051</v>
      </c>
      <c r="F217" s="6" t="s">
        <v>1052</v>
      </c>
      <c r="G217" s="9">
        <v>120771</v>
      </c>
      <c r="H217" s="6" t="s">
        <v>4604</v>
      </c>
      <c r="I217" s="6" t="s">
        <v>4550</v>
      </c>
      <c r="J217" s="6" t="s">
        <v>212</v>
      </c>
      <c r="K217" s="9">
        <v>2.8</v>
      </c>
      <c r="L217" s="6" t="s">
        <v>1053</v>
      </c>
      <c r="M217" s="6" t="s">
        <v>145</v>
      </c>
      <c r="N217" s="9">
        <v>3387075057</v>
      </c>
      <c r="O217" s="6" t="s">
        <v>1054</v>
      </c>
      <c r="P217" s="6" t="s">
        <v>64</v>
      </c>
    </row>
    <row r="218" spans="1:16" ht="20" customHeight="1" x14ac:dyDescent="0.15">
      <c r="A218" s="22">
        <v>216</v>
      </c>
      <c r="B218" s="23" t="s">
        <v>4788</v>
      </c>
      <c r="C218" s="6" t="s">
        <v>4789</v>
      </c>
      <c r="D218" s="6" t="s">
        <v>229</v>
      </c>
      <c r="E218" s="6" t="s">
        <v>1055</v>
      </c>
      <c r="F218" s="6" t="s">
        <v>4790</v>
      </c>
      <c r="G218" s="9">
        <v>48312</v>
      </c>
      <c r="H218" s="6" t="s">
        <v>46</v>
      </c>
      <c r="I218" s="6" t="s">
        <v>120</v>
      </c>
      <c r="J218" s="6" t="s">
        <v>212</v>
      </c>
      <c r="K218" s="9">
        <v>4.3</v>
      </c>
      <c r="L218" s="9">
        <v>19187</v>
      </c>
      <c r="M218" s="6" t="s">
        <v>232</v>
      </c>
      <c r="N218" s="6" t="s">
        <v>1056</v>
      </c>
      <c r="O218" s="6" t="s">
        <v>1057</v>
      </c>
      <c r="P218" s="6" t="s">
        <v>108</v>
      </c>
    </row>
    <row r="219" spans="1:16" ht="20" customHeight="1" x14ac:dyDescent="0.15">
      <c r="A219" s="22">
        <v>217</v>
      </c>
      <c r="B219" s="23" t="s">
        <v>4791</v>
      </c>
      <c r="C219" s="9">
        <v>59</v>
      </c>
      <c r="D219" s="6" t="s">
        <v>183</v>
      </c>
      <c r="E219" s="6" t="s">
        <v>1058</v>
      </c>
      <c r="F219" s="6" t="s">
        <v>1059</v>
      </c>
      <c r="G219" s="8">
        <v>100671</v>
      </c>
      <c r="H219" s="7"/>
      <c r="I219" s="6" t="s">
        <v>158</v>
      </c>
      <c r="J219" s="9">
        <v>9</v>
      </c>
      <c r="K219" s="6" t="s">
        <v>250</v>
      </c>
      <c r="L219" s="6" t="s">
        <v>1060</v>
      </c>
      <c r="M219" s="6" t="s">
        <v>17</v>
      </c>
      <c r="N219" s="6" t="s">
        <v>1061</v>
      </c>
      <c r="O219" s="6" t="s">
        <v>1062</v>
      </c>
      <c r="P219" s="6" t="s">
        <v>260</v>
      </c>
    </row>
    <row r="220" spans="1:16" ht="20" customHeight="1" x14ac:dyDescent="0.15">
      <c r="A220" s="22">
        <v>218</v>
      </c>
      <c r="B220" s="23" t="s">
        <v>4621</v>
      </c>
      <c r="C220" s="9">
        <v>54</v>
      </c>
      <c r="D220" s="6" t="s">
        <v>29</v>
      </c>
      <c r="E220" s="6" t="s">
        <v>1063</v>
      </c>
      <c r="F220" s="6" t="s">
        <v>1064</v>
      </c>
      <c r="G220" s="9">
        <v>78409</v>
      </c>
      <c r="H220" s="7"/>
      <c r="I220" s="6" t="s">
        <v>4486</v>
      </c>
      <c r="J220" s="6" t="s">
        <v>288</v>
      </c>
      <c r="K220" s="6" t="s">
        <v>879</v>
      </c>
      <c r="L220" s="7"/>
      <c r="M220" s="6" t="s">
        <v>38</v>
      </c>
      <c r="N220" s="6" t="s">
        <v>1065</v>
      </c>
      <c r="O220" s="6" t="s">
        <v>1066</v>
      </c>
      <c r="P220" s="6" t="s">
        <v>403</v>
      </c>
    </row>
    <row r="221" spans="1:16" ht="20" customHeight="1" x14ac:dyDescent="0.15">
      <c r="A221" s="22">
        <v>219</v>
      </c>
      <c r="B221" s="23" t="s">
        <v>4535</v>
      </c>
      <c r="C221" s="6" t="s">
        <v>4780</v>
      </c>
      <c r="D221" s="6" t="s">
        <v>29</v>
      </c>
      <c r="E221" s="6" t="s">
        <v>634</v>
      </c>
      <c r="F221" s="6" t="s">
        <v>1067</v>
      </c>
      <c r="G221" s="8">
        <v>86852</v>
      </c>
      <c r="H221" s="6" t="s">
        <v>864</v>
      </c>
      <c r="I221" s="6" t="s">
        <v>56</v>
      </c>
      <c r="J221" s="9">
        <v>9</v>
      </c>
      <c r="K221" s="9">
        <v>4.8</v>
      </c>
      <c r="L221" s="7"/>
      <c r="M221" s="6" t="s">
        <v>61</v>
      </c>
      <c r="N221" s="7"/>
      <c r="O221" s="7"/>
      <c r="P221" s="6" t="s">
        <v>57</v>
      </c>
    </row>
    <row r="222" spans="1:16" ht="20" customHeight="1" x14ac:dyDescent="0.15">
      <c r="A222" s="22">
        <v>220</v>
      </c>
      <c r="B222" s="23" t="s">
        <v>4792</v>
      </c>
      <c r="C222" s="6" t="s">
        <v>4793</v>
      </c>
      <c r="D222" s="6" t="s">
        <v>172</v>
      </c>
      <c r="E222" s="6" t="s">
        <v>789</v>
      </c>
      <c r="F222" s="6" t="s">
        <v>1068</v>
      </c>
      <c r="G222" s="8">
        <v>67999</v>
      </c>
      <c r="H222" s="7"/>
      <c r="I222" s="6" t="s">
        <v>4542</v>
      </c>
      <c r="J222" s="9">
        <v>1</v>
      </c>
      <c r="K222" s="6" t="s">
        <v>809</v>
      </c>
      <c r="L222" s="9">
        <v>14.226000000000001</v>
      </c>
      <c r="M222" s="6" t="s">
        <v>271</v>
      </c>
      <c r="N222" s="6" t="s">
        <v>4794</v>
      </c>
      <c r="O222" s="6" t="s">
        <v>1069</v>
      </c>
      <c r="P222" s="6" t="s">
        <v>182</v>
      </c>
    </row>
    <row r="223" spans="1:16" ht="20" customHeight="1" x14ac:dyDescent="0.15">
      <c r="A223" s="22">
        <v>221</v>
      </c>
      <c r="B223" s="23" t="s">
        <v>4631</v>
      </c>
      <c r="C223" s="6" t="s">
        <v>4531</v>
      </c>
      <c r="D223" s="6" t="s">
        <v>404</v>
      </c>
      <c r="E223" s="6" t="s">
        <v>465</v>
      </c>
      <c r="F223" s="6" t="s">
        <v>1070</v>
      </c>
      <c r="G223" s="9">
        <v>69491</v>
      </c>
      <c r="H223" s="6" t="s">
        <v>4489</v>
      </c>
      <c r="I223" s="6" t="s">
        <v>56</v>
      </c>
      <c r="J223" s="6" t="s">
        <v>96</v>
      </c>
      <c r="K223" s="6" t="s">
        <v>301</v>
      </c>
      <c r="L223" s="9">
        <v>5493</v>
      </c>
      <c r="M223" s="6" t="s">
        <v>139</v>
      </c>
      <c r="N223" s="9">
        <v>8288777525</v>
      </c>
      <c r="O223" s="6" t="s">
        <v>1071</v>
      </c>
      <c r="P223" s="7"/>
    </row>
    <row r="224" spans="1:16" ht="20" customHeight="1" x14ac:dyDescent="0.15">
      <c r="A224" s="22">
        <v>222</v>
      </c>
      <c r="B224" s="23" t="s">
        <v>4795</v>
      </c>
      <c r="C224" s="6" t="s">
        <v>4796</v>
      </c>
      <c r="D224" s="7"/>
      <c r="E224" s="6" t="s">
        <v>1072</v>
      </c>
      <c r="F224" s="6" t="s">
        <v>1073</v>
      </c>
      <c r="G224" s="9">
        <v>91.986000000000004</v>
      </c>
      <c r="H224" s="7"/>
      <c r="I224" s="6" t="s">
        <v>4502</v>
      </c>
      <c r="J224" s="7"/>
      <c r="K224" s="6" t="s">
        <v>351</v>
      </c>
      <c r="L224" s="9">
        <v>15218</v>
      </c>
      <c r="M224" s="6" t="s">
        <v>644</v>
      </c>
      <c r="N224" s="6" t="s">
        <v>1074</v>
      </c>
      <c r="O224" s="6" t="s">
        <v>1075</v>
      </c>
      <c r="P224" s="6" t="s">
        <v>182</v>
      </c>
    </row>
    <row r="225" spans="1:16" ht="20" customHeight="1" x14ac:dyDescent="0.15">
      <c r="A225" s="22">
        <v>223</v>
      </c>
      <c r="B225" s="23" t="s">
        <v>4797</v>
      </c>
      <c r="C225" s="9">
        <v>25</v>
      </c>
      <c r="D225" s="6" t="s">
        <v>315</v>
      </c>
      <c r="E225" s="6" t="s">
        <v>618</v>
      </c>
      <c r="F225" s="6" t="s">
        <v>1076</v>
      </c>
      <c r="G225" s="9">
        <v>149310</v>
      </c>
      <c r="H225" s="6" t="s">
        <v>513</v>
      </c>
      <c r="I225" s="6" t="s">
        <v>431</v>
      </c>
      <c r="J225" s="7"/>
      <c r="K225" s="6" t="s">
        <v>151</v>
      </c>
      <c r="L225" s="9">
        <v>2909</v>
      </c>
      <c r="M225" s="6" t="s">
        <v>502</v>
      </c>
      <c r="N225" s="6" t="s">
        <v>1077</v>
      </c>
      <c r="O225" s="6" t="s">
        <v>1078</v>
      </c>
      <c r="P225" s="6" t="s">
        <v>403</v>
      </c>
    </row>
    <row r="226" spans="1:16" ht="20" customHeight="1" x14ac:dyDescent="0.15">
      <c r="A226" s="22">
        <v>224</v>
      </c>
      <c r="B226" s="23" t="s">
        <v>4798</v>
      </c>
      <c r="C226" s="9">
        <v>43</v>
      </c>
      <c r="D226" s="6" t="s">
        <v>229</v>
      </c>
      <c r="E226" s="6" t="s">
        <v>1079</v>
      </c>
      <c r="F226" s="6" t="s">
        <v>1080</v>
      </c>
      <c r="G226" s="9">
        <v>50.395000000000003</v>
      </c>
      <c r="H226" s="6" t="s">
        <v>46</v>
      </c>
      <c r="I226" s="6" t="s">
        <v>930</v>
      </c>
      <c r="J226" s="6" t="s">
        <v>526</v>
      </c>
      <c r="K226" s="6" t="s">
        <v>295</v>
      </c>
      <c r="L226" s="6" t="s">
        <v>1081</v>
      </c>
      <c r="M226" s="6" t="s">
        <v>534</v>
      </c>
      <c r="N226" s="6" t="s">
        <v>1082</v>
      </c>
      <c r="O226" s="6" t="s">
        <v>1083</v>
      </c>
      <c r="P226" s="6" t="s">
        <v>64</v>
      </c>
    </row>
    <row r="227" spans="1:16" ht="20" customHeight="1" x14ac:dyDescent="0.15">
      <c r="A227" s="22">
        <v>225</v>
      </c>
      <c r="B227" s="23" t="s">
        <v>4799</v>
      </c>
      <c r="C227" s="6" t="s">
        <v>4684</v>
      </c>
      <c r="D227" s="6" t="s">
        <v>93</v>
      </c>
      <c r="E227" s="6" t="s">
        <v>1084</v>
      </c>
      <c r="F227" s="6" t="s">
        <v>1085</v>
      </c>
      <c r="G227" s="9">
        <v>46784</v>
      </c>
      <c r="H227" s="6" t="s">
        <v>276</v>
      </c>
      <c r="I227" s="6" t="s">
        <v>930</v>
      </c>
      <c r="J227" s="7"/>
      <c r="K227" s="6" t="s">
        <v>522</v>
      </c>
      <c r="L227" s="9">
        <v>3282</v>
      </c>
      <c r="M227" s="6" t="s">
        <v>204</v>
      </c>
      <c r="N227" s="6" t="s">
        <v>1086</v>
      </c>
      <c r="O227" s="6" t="s">
        <v>1087</v>
      </c>
      <c r="P227" s="6" t="s">
        <v>162</v>
      </c>
    </row>
    <row r="228" spans="1:16" ht="20" customHeight="1" x14ac:dyDescent="0.15">
      <c r="A228" s="22">
        <v>226</v>
      </c>
      <c r="B228" s="23" t="s">
        <v>4800</v>
      </c>
      <c r="C228" s="7"/>
      <c r="D228" s="7"/>
      <c r="E228" s="6" t="s">
        <v>917</v>
      </c>
      <c r="F228" s="6" t="s">
        <v>1088</v>
      </c>
      <c r="G228" s="9">
        <v>128513</v>
      </c>
      <c r="H228" s="6" t="s">
        <v>4571</v>
      </c>
      <c r="I228" s="6" t="s">
        <v>4542</v>
      </c>
      <c r="J228" s="6" t="s">
        <v>121</v>
      </c>
      <c r="K228" s="7"/>
      <c r="L228" s="9">
        <v>3933</v>
      </c>
      <c r="M228" s="6" t="s">
        <v>38</v>
      </c>
      <c r="N228" s="6" t="s">
        <v>1089</v>
      </c>
      <c r="O228" s="6" t="s">
        <v>1090</v>
      </c>
      <c r="P228" s="6" t="s">
        <v>584</v>
      </c>
    </row>
    <row r="229" spans="1:16" ht="20" customHeight="1" x14ac:dyDescent="0.15">
      <c r="A229" s="22">
        <v>227</v>
      </c>
      <c r="B229" s="23" t="s">
        <v>4713</v>
      </c>
      <c r="C229" s="6" t="s">
        <v>4703</v>
      </c>
      <c r="D229" s="6" t="s">
        <v>116</v>
      </c>
      <c r="E229" s="6" t="s">
        <v>782</v>
      </c>
      <c r="F229" s="6" t="s">
        <v>1091</v>
      </c>
      <c r="G229" s="9">
        <v>69379</v>
      </c>
      <c r="H229" s="6" t="s">
        <v>223</v>
      </c>
      <c r="I229" s="6" t="s">
        <v>4648</v>
      </c>
      <c r="J229" s="6" t="s">
        <v>288</v>
      </c>
      <c r="K229" s="6" t="s">
        <v>312</v>
      </c>
      <c r="L229" s="9">
        <v>13294</v>
      </c>
      <c r="M229" s="6" t="s">
        <v>239</v>
      </c>
      <c r="N229" s="6" t="s">
        <v>1092</v>
      </c>
      <c r="O229" s="6" t="s">
        <v>1093</v>
      </c>
      <c r="P229" s="7"/>
    </row>
    <row r="230" spans="1:16" ht="20" customHeight="1" x14ac:dyDescent="0.15">
      <c r="A230" s="22">
        <v>228</v>
      </c>
      <c r="B230" s="23" t="s">
        <v>4801</v>
      </c>
      <c r="C230" s="7"/>
      <c r="D230" s="6" t="s">
        <v>268</v>
      </c>
      <c r="E230" s="6" t="s">
        <v>127</v>
      </c>
      <c r="F230" s="6" t="s">
        <v>1094</v>
      </c>
      <c r="G230" s="9">
        <v>121.309</v>
      </c>
      <c r="H230" s="6" t="s">
        <v>24</v>
      </c>
      <c r="I230" s="6" t="s">
        <v>4560</v>
      </c>
      <c r="J230" s="6" t="s">
        <v>288</v>
      </c>
      <c r="K230" s="6" t="s">
        <v>1095</v>
      </c>
      <c r="L230" s="6" t="s">
        <v>1096</v>
      </c>
      <c r="M230" s="6" t="s">
        <v>290</v>
      </c>
      <c r="N230" s="6" t="s">
        <v>1097</v>
      </c>
      <c r="O230" s="6" t="s">
        <v>1098</v>
      </c>
      <c r="P230" s="6" t="s">
        <v>115</v>
      </c>
    </row>
    <row r="231" spans="1:16" ht="20" customHeight="1" x14ac:dyDescent="0.15">
      <c r="A231" s="22">
        <v>229</v>
      </c>
      <c r="B231" s="23" t="s">
        <v>4802</v>
      </c>
      <c r="C231" s="6" t="s">
        <v>4691</v>
      </c>
      <c r="D231" s="6" t="s">
        <v>29</v>
      </c>
      <c r="E231" s="6" t="s">
        <v>1099</v>
      </c>
      <c r="F231" s="6" t="s">
        <v>4803</v>
      </c>
      <c r="G231" s="9">
        <v>118087</v>
      </c>
      <c r="H231" s="6" t="s">
        <v>4477</v>
      </c>
      <c r="I231" s="6" t="s">
        <v>4544</v>
      </c>
      <c r="J231" s="7"/>
      <c r="K231" s="9">
        <v>4</v>
      </c>
      <c r="L231" s="7"/>
      <c r="M231" s="6" t="s">
        <v>232</v>
      </c>
      <c r="N231" s="9">
        <v>5906588741</v>
      </c>
      <c r="O231" s="6" t="s">
        <v>1100</v>
      </c>
      <c r="P231" s="6" t="s">
        <v>200</v>
      </c>
    </row>
    <row r="232" spans="1:16" ht="20" customHeight="1" x14ac:dyDescent="0.15">
      <c r="A232" s="22">
        <v>230</v>
      </c>
      <c r="B232" s="23" t="s">
        <v>4804</v>
      </c>
      <c r="C232" s="9">
        <v>38</v>
      </c>
      <c r="D232" s="6" t="s">
        <v>183</v>
      </c>
      <c r="E232" s="6" t="s">
        <v>1101</v>
      </c>
      <c r="F232" s="6" t="s">
        <v>1102</v>
      </c>
      <c r="G232" s="6" t="s">
        <v>1103</v>
      </c>
      <c r="H232" s="6" t="s">
        <v>4608</v>
      </c>
      <c r="I232" s="6" t="s">
        <v>732</v>
      </c>
      <c r="J232" s="6" t="s">
        <v>427</v>
      </c>
      <c r="K232" s="6" t="s">
        <v>809</v>
      </c>
      <c r="L232" s="8">
        <v>2480</v>
      </c>
      <c r="M232" s="6" t="s">
        <v>750</v>
      </c>
      <c r="N232" s="9">
        <v>4799045840</v>
      </c>
      <c r="O232" s="6" t="s">
        <v>1104</v>
      </c>
      <c r="P232" s="6" t="s">
        <v>101</v>
      </c>
    </row>
    <row r="233" spans="1:16" ht="20" customHeight="1" x14ac:dyDescent="0.15">
      <c r="A233" s="22">
        <v>231</v>
      </c>
      <c r="B233" s="23" t="s">
        <v>4805</v>
      </c>
      <c r="C233" s="9">
        <v>20</v>
      </c>
      <c r="D233" s="6" t="s">
        <v>172</v>
      </c>
      <c r="E233" s="6" t="s">
        <v>1105</v>
      </c>
      <c r="F233" s="6" t="s">
        <v>1106</v>
      </c>
      <c r="G233" s="6" t="s">
        <v>1107</v>
      </c>
      <c r="H233" s="6" t="s">
        <v>648</v>
      </c>
      <c r="I233" s="6" t="s">
        <v>4681</v>
      </c>
      <c r="J233" s="9">
        <v>1</v>
      </c>
      <c r="K233" s="9">
        <v>2.9</v>
      </c>
      <c r="L233" s="9">
        <v>11444</v>
      </c>
      <c r="M233" s="6" t="s">
        <v>76</v>
      </c>
      <c r="N233" s="6" t="s">
        <v>1108</v>
      </c>
      <c r="O233" s="6" t="s">
        <v>1109</v>
      </c>
      <c r="P233" s="7"/>
    </row>
    <row r="234" spans="1:16" ht="20" customHeight="1" x14ac:dyDescent="0.15">
      <c r="A234" s="22">
        <v>232</v>
      </c>
      <c r="B234" s="23" t="s">
        <v>4617</v>
      </c>
      <c r="C234" s="9">
        <v>65</v>
      </c>
      <c r="D234" s="7"/>
      <c r="E234" s="6" t="s">
        <v>505</v>
      </c>
      <c r="F234" s="6" t="s">
        <v>1110</v>
      </c>
      <c r="G234" s="9">
        <v>49459</v>
      </c>
      <c r="H234" s="6" t="s">
        <v>4519</v>
      </c>
      <c r="I234" s="6" t="s">
        <v>4502</v>
      </c>
      <c r="J234" s="7"/>
      <c r="K234" s="9">
        <v>4.5999999999999996</v>
      </c>
      <c r="L234" s="9">
        <v>18151</v>
      </c>
      <c r="M234" s="6" t="s">
        <v>265</v>
      </c>
      <c r="N234" s="6" t="s">
        <v>1111</v>
      </c>
      <c r="O234" s="6" t="s">
        <v>1112</v>
      </c>
      <c r="P234" s="6" t="s">
        <v>403</v>
      </c>
    </row>
    <row r="235" spans="1:16" ht="20" customHeight="1" x14ac:dyDescent="0.15">
      <c r="A235" s="22">
        <v>233</v>
      </c>
      <c r="B235" s="23" t="s">
        <v>4806</v>
      </c>
      <c r="C235" s="9">
        <v>57</v>
      </c>
      <c r="D235" s="6" t="s">
        <v>220</v>
      </c>
      <c r="E235" s="6" t="s">
        <v>1113</v>
      </c>
      <c r="F235" s="6" t="s">
        <v>1114</v>
      </c>
      <c r="G235" s="6" t="s">
        <v>1115</v>
      </c>
      <c r="H235" s="6" t="s">
        <v>4477</v>
      </c>
      <c r="I235" s="6" t="s">
        <v>842</v>
      </c>
      <c r="J235" s="7"/>
      <c r="K235" s="9">
        <v>3.5</v>
      </c>
      <c r="L235" s="9">
        <v>9804</v>
      </c>
      <c r="M235" s="6" t="s">
        <v>49</v>
      </c>
      <c r="N235" s="9">
        <v>4240926874</v>
      </c>
      <c r="O235" s="6" t="s">
        <v>1116</v>
      </c>
      <c r="P235" s="6" t="s">
        <v>40</v>
      </c>
    </row>
    <row r="236" spans="1:16" ht="20" customHeight="1" x14ac:dyDescent="0.15">
      <c r="A236" s="22">
        <v>234</v>
      </c>
      <c r="B236" s="23" t="s">
        <v>4807</v>
      </c>
      <c r="C236" s="7"/>
      <c r="D236" s="7"/>
      <c r="E236" s="6" t="s">
        <v>1117</v>
      </c>
      <c r="F236" s="6" t="s">
        <v>1118</v>
      </c>
      <c r="G236" s="9">
        <v>80.822000000000003</v>
      </c>
      <c r="H236" s="6" t="s">
        <v>4557</v>
      </c>
      <c r="I236" s="6" t="s">
        <v>32</v>
      </c>
      <c r="J236" s="6" t="s">
        <v>325</v>
      </c>
      <c r="K236" s="9">
        <v>4.9000000000000004</v>
      </c>
      <c r="L236" s="9">
        <v>12659</v>
      </c>
      <c r="M236" s="6" t="s">
        <v>750</v>
      </c>
      <c r="N236" s="6" t="s">
        <v>1119</v>
      </c>
      <c r="O236" s="6" t="s">
        <v>1120</v>
      </c>
      <c r="P236" s="6" t="s">
        <v>162</v>
      </c>
    </row>
    <row r="237" spans="1:16" ht="20" customHeight="1" x14ac:dyDescent="0.15">
      <c r="A237" s="22">
        <v>235</v>
      </c>
      <c r="B237" s="23" t="s">
        <v>4808</v>
      </c>
      <c r="C237" s="6" t="s">
        <v>4809</v>
      </c>
      <c r="D237" s="6" t="s">
        <v>13</v>
      </c>
      <c r="E237" s="6" t="s">
        <v>1121</v>
      </c>
      <c r="F237" s="6" t="s">
        <v>1122</v>
      </c>
      <c r="G237" s="6" t="s">
        <v>1123</v>
      </c>
      <c r="H237" s="6" t="s">
        <v>407</v>
      </c>
      <c r="I237" s="6" t="s">
        <v>4619</v>
      </c>
      <c r="J237" s="6" t="s">
        <v>168</v>
      </c>
      <c r="K237" s="6" t="s">
        <v>250</v>
      </c>
      <c r="L237" s="9">
        <v>6.4550000000000001</v>
      </c>
      <c r="M237" s="6" t="s">
        <v>470</v>
      </c>
      <c r="N237" s="6" t="s">
        <v>1124</v>
      </c>
      <c r="O237" s="6" t="s">
        <v>1125</v>
      </c>
      <c r="P237" s="6" t="s">
        <v>182</v>
      </c>
    </row>
    <row r="238" spans="1:16" ht="20" customHeight="1" x14ac:dyDescent="0.15">
      <c r="A238" s="22">
        <v>236</v>
      </c>
      <c r="B238" s="23" t="s">
        <v>4810</v>
      </c>
      <c r="C238" s="6" t="s">
        <v>4606</v>
      </c>
      <c r="D238" s="6" t="s">
        <v>389</v>
      </c>
      <c r="E238" s="6" t="s">
        <v>1126</v>
      </c>
      <c r="F238" s="6" t="s">
        <v>4811</v>
      </c>
      <c r="G238" s="9">
        <v>120.377</v>
      </c>
      <c r="H238" s="7"/>
      <c r="I238" s="6" t="s">
        <v>4596</v>
      </c>
      <c r="J238" s="6" t="s">
        <v>581</v>
      </c>
      <c r="K238" s="7"/>
      <c r="L238" s="9">
        <v>17188</v>
      </c>
      <c r="M238" s="6" t="s">
        <v>515</v>
      </c>
      <c r="N238" s="6" t="s">
        <v>1127</v>
      </c>
      <c r="O238" s="6" t="s">
        <v>1128</v>
      </c>
      <c r="P238" s="6" t="s">
        <v>584</v>
      </c>
    </row>
    <row r="239" spans="1:16" ht="20" customHeight="1" x14ac:dyDescent="0.15">
      <c r="A239" s="22">
        <v>237</v>
      </c>
      <c r="B239" s="23" t="s">
        <v>4812</v>
      </c>
      <c r="C239" s="9">
        <v>18</v>
      </c>
      <c r="D239" s="7"/>
      <c r="E239" s="6" t="s">
        <v>1129</v>
      </c>
      <c r="F239" s="6" t="s">
        <v>1130</v>
      </c>
      <c r="G239" s="9">
        <v>138732</v>
      </c>
      <c r="H239" s="6" t="s">
        <v>339</v>
      </c>
      <c r="I239" s="6" t="s">
        <v>4697</v>
      </c>
      <c r="J239" s="6" t="s">
        <v>427</v>
      </c>
      <c r="K239" s="6" t="s">
        <v>169</v>
      </c>
      <c r="L239" s="9">
        <v>11.663</v>
      </c>
      <c r="M239" s="6" t="s">
        <v>258</v>
      </c>
      <c r="N239" s="7"/>
      <c r="O239" s="6" t="s">
        <v>1131</v>
      </c>
      <c r="P239" s="6" t="s">
        <v>71</v>
      </c>
    </row>
    <row r="240" spans="1:16" ht="20" customHeight="1" x14ac:dyDescent="0.15">
      <c r="A240" s="22">
        <v>238</v>
      </c>
      <c r="B240" s="23" t="s">
        <v>4813</v>
      </c>
      <c r="C240" s="6" t="s">
        <v>4729</v>
      </c>
      <c r="D240" s="6" t="s">
        <v>52</v>
      </c>
      <c r="E240" s="6" t="s">
        <v>1132</v>
      </c>
      <c r="F240" s="6" t="s">
        <v>1133</v>
      </c>
      <c r="G240" s="9">
        <v>114.251</v>
      </c>
      <c r="H240" s="7"/>
      <c r="I240" s="6" t="s">
        <v>4550</v>
      </c>
      <c r="J240" s="9">
        <v>9</v>
      </c>
      <c r="K240" s="6" t="s">
        <v>382</v>
      </c>
      <c r="L240" s="9">
        <v>3998</v>
      </c>
      <c r="M240" s="6" t="s">
        <v>373</v>
      </c>
      <c r="N240" s="6" t="s">
        <v>1134</v>
      </c>
      <c r="O240" s="6" t="s">
        <v>1135</v>
      </c>
      <c r="P240" s="6" t="s">
        <v>1136</v>
      </c>
    </row>
    <row r="241" spans="1:16" ht="20" customHeight="1" x14ac:dyDescent="0.15">
      <c r="A241" s="22">
        <v>239</v>
      </c>
      <c r="B241" s="23" t="s">
        <v>4814</v>
      </c>
      <c r="C241" s="9">
        <v>24</v>
      </c>
      <c r="D241" s="6" t="s">
        <v>13</v>
      </c>
      <c r="E241" s="6" t="s">
        <v>1137</v>
      </c>
      <c r="F241" s="6" t="s">
        <v>1138</v>
      </c>
      <c r="G241" s="9">
        <v>89.29</v>
      </c>
      <c r="H241" s="6" t="s">
        <v>4604</v>
      </c>
      <c r="I241" s="6" t="s">
        <v>120</v>
      </c>
      <c r="J241" s="9">
        <v>3</v>
      </c>
      <c r="K241" s="6" t="s">
        <v>68</v>
      </c>
      <c r="L241" s="8">
        <v>18110</v>
      </c>
      <c r="M241" s="6" t="s">
        <v>112</v>
      </c>
      <c r="N241" s="9">
        <v>4504040292</v>
      </c>
      <c r="O241" s="6" t="s">
        <v>1139</v>
      </c>
      <c r="P241" s="6" t="s">
        <v>57</v>
      </c>
    </row>
    <row r="242" spans="1:16" ht="20" customHeight="1" x14ac:dyDescent="0.15">
      <c r="A242" s="22">
        <v>240</v>
      </c>
      <c r="B242" s="23" t="s">
        <v>4815</v>
      </c>
      <c r="C242" s="9">
        <v>20</v>
      </c>
      <c r="D242" s="7"/>
      <c r="E242" s="6" t="s">
        <v>1140</v>
      </c>
      <c r="F242" s="6" t="s">
        <v>1141</v>
      </c>
      <c r="G242" s="6" t="s">
        <v>1142</v>
      </c>
      <c r="H242" s="6" t="s">
        <v>4545</v>
      </c>
      <c r="I242" s="6" t="s">
        <v>732</v>
      </c>
      <c r="J242" s="6" t="s">
        <v>526</v>
      </c>
      <c r="K242" s="6" t="s">
        <v>1143</v>
      </c>
      <c r="L242" s="8">
        <v>11979</v>
      </c>
      <c r="M242" s="6" t="s">
        <v>567</v>
      </c>
      <c r="N242" s="9">
        <v>4454455098</v>
      </c>
      <c r="O242" s="6" t="s">
        <v>1144</v>
      </c>
      <c r="P242" s="6" t="s">
        <v>71</v>
      </c>
    </row>
    <row r="243" spans="1:16" ht="20" customHeight="1" x14ac:dyDescent="0.15">
      <c r="A243" s="22">
        <v>241</v>
      </c>
      <c r="B243" s="23" t="s">
        <v>4567</v>
      </c>
      <c r="C243" s="9">
        <v>37</v>
      </c>
      <c r="D243" s="6" t="s">
        <v>229</v>
      </c>
      <c r="E243" s="6" t="s">
        <v>981</v>
      </c>
      <c r="F243" s="6" t="s">
        <v>1145</v>
      </c>
      <c r="G243" s="9">
        <v>96749</v>
      </c>
      <c r="H243" s="6" t="s">
        <v>864</v>
      </c>
      <c r="I243" s="6" t="s">
        <v>507</v>
      </c>
      <c r="J243" s="9">
        <v>1</v>
      </c>
      <c r="K243" s="9">
        <v>4.0999999999999996</v>
      </c>
      <c r="L243" s="9">
        <v>3677</v>
      </c>
      <c r="M243" s="6" t="s">
        <v>123</v>
      </c>
      <c r="N243" s="6" t="s">
        <v>1146</v>
      </c>
      <c r="O243" s="6" t="s">
        <v>1147</v>
      </c>
      <c r="P243" s="6" t="s">
        <v>148</v>
      </c>
    </row>
    <row r="244" spans="1:16" ht="20" customHeight="1" x14ac:dyDescent="0.15">
      <c r="A244" s="22">
        <v>242</v>
      </c>
      <c r="B244" s="23" t="s">
        <v>4816</v>
      </c>
      <c r="C244" s="9">
        <v>24</v>
      </c>
      <c r="D244" s="6" t="s">
        <v>220</v>
      </c>
      <c r="E244" s="6" t="s">
        <v>1148</v>
      </c>
      <c r="F244" s="6" t="s">
        <v>1149</v>
      </c>
      <c r="G244" s="8">
        <v>112764</v>
      </c>
      <c r="H244" s="6" t="s">
        <v>4533</v>
      </c>
      <c r="I244" s="6" t="s">
        <v>4486</v>
      </c>
      <c r="J244" s="6" t="s">
        <v>96</v>
      </c>
      <c r="K244" s="9">
        <v>3.5</v>
      </c>
      <c r="L244" s="9">
        <v>10206</v>
      </c>
      <c r="M244" s="6" t="s">
        <v>422</v>
      </c>
      <c r="N244" s="6" t="s">
        <v>1150</v>
      </c>
      <c r="O244" s="6" t="s">
        <v>1151</v>
      </c>
      <c r="P244" s="6" t="s">
        <v>126</v>
      </c>
    </row>
    <row r="245" spans="1:16" ht="20" customHeight="1" x14ac:dyDescent="0.15">
      <c r="A245" s="22">
        <v>243</v>
      </c>
      <c r="B245" s="23" t="s">
        <v>4817</v>
      </c>
      <c r="C245" s="9">
        <v>64</v>
      </c>
      <c r="D245" s="7"/>
      <c r="E245" s="6" t="s">
        <v>1152</v>
      </c>
      <c r="F245" s="6" t="s">
        <v>1153</v>
      </c>
      <c r="G245" s="9">
        <v>130.02000000000001</v>
      </c>
      <c r="H245" s="6" t="s">
        <v>4483</v>
      </c>
      <c r="I245" s="6" t="s">
        <v>56</v>
      </c>
      <c r="J245" s="7"/>
      <c r="K245" s="6" t="s">
        <v>4522</v>
      </c>
      <c r="L245" s="8">
        <v>3571</v>
      </c>
      <c r="M245" s="6" t="s">
        <v>296</v>
      </c>
      <c r="N245" s="6" t="s">
        <v>1154</v>
      </c>
      <c r="O245" s="6" t="s">
        <v>1155</v>
      </c>
      <c r="P245" s="6" t="s">
        <v>20</v>
      </c>
    </row>
    <row r="246" spans="1:16" ht="20" customHeight="1" x14ac:dyDescent="0.15">
      <c r="A246" s="22">
        <v>244</v>
      </c>
      <c r="B246" s="23" t="s">
        <v>1156</v>
      </c>
      <c r="C246" s="6" t="s">
        <v>4762</v>
      </c>
      <c r="D246" s="6" t="s">
        <v>389</v>
      </c>
      <c r="E246" s="6" t="s">
        <v>1157</v>
      </c>
      <c r="F246" s="6" t="s">
        <v>1158</v>
      </c>
      <c r="G246" s="9">
        <v>75529</v>
      </c>
      <c r="H246" s="7"/>
      <c r="I246" s="6" t="s">
        <v>4572</v>
      </c>
      <c r="J246" s="9">
        <v>7</v>
      </c>
      <c r="K246" s="6" t="s">
        <v>4695</v>
      </c>
      <c r="L246" s="6" t="s">
        <v>1159</v>
      </c>
      <c r="M246" s="6" t="s">
        <v>38</v>
      </c>
      <c r="N246" s="9">
        <v>8136391647</v>
      </c>
      <c r="O246" s="6" t="s">
        <v>1160</v>
      </c>
      <c r="P246" s="7"/>
    </row>
    <row r="247" spans="1:16" ht="20" customHeight="1" x14ac:dyDescent="0.15">
      <c r="A247" s="22">
        <v>245</v>
      </c>
      <c r="B247" s="23" t="s">
        <v>4818</v>
      </c>
      <c r="C247" s="6" t="s">
        <v>4722</v>
      </c>
      <c r="D247" s="6" t="s">
        <v>93</v>
      </c>
      <c r="E247" s="6" t="s">
        <v>1161</v>
      </c>
      <c r="F247" s="6" t="s">
        <v>1162</v>
      </c>
      <c r="G247" s="9">
        <v>147.98500000000001</v>
      </c>
      <c r="H247" s="6" t="s">
        <v>276</v>
      </c>
      <c r="I247" s="6" t="s">
        <v>4588</v>
      </c>
      <c r="J247" s="9">
        <v>2</v>
      </c>
      <c r="K247" s="6" t="s">
        <v>615</v>
      </c>
      <c r="L247" s="9">
        <v>19725</v>
      </c>
      <c r="M247" s="6" t="s">
        <v>145</v>
      </c>
      <c r="N247" s="6" t="s">
        <v>1163</v>
      </c>
      <c r="O247" s="6" t="s">
        <v>1164</v>
      </c>
      <c r="P247" s="6" t="s">
        <v>28</v>
      </c>
    </row>
    <row r="248" spans="1:16" ht="20" customHeight="1" x14ac:dyDescent="0.15">
      <c r="A248" s="22">
        <v>246</v>
      </c>
      <c r="B248" s="23" t="s">
        <v>1165</v>
      </c>
      <c r="C248" s="9">
        <v>47</v>
      </c>
      <c r="D248" s="7"/>
      <c r="E248" s="6" t="s">
        <v>1166</v>
      </c>
      <c r="F248" s="7"/>
      <c r="G248" s="8">
        <v>90475</v>
      </c>
      <c r="H248" s="6" t="s">
        <v>324</v>
      </c>
      <c r="I248" s="6" t="s">
        <v>4504</v>
      </c>
      <c r="J248" s="9">
        <v>10</v>
      </c>
      <c r="K248" s="9">
        <v>1</v>
      </c>
      <c r="L248" s="9">
        <v>9232</v>
      </c>
      <c r="M248" s="6" t="s">
        <v>26</v>
      </c>
      <c r="N248" s="6" t="s">
        <v>1167</v>
      </c>
      <c r="O248" s="6" t="s">
        <v>1168</v>
      </c>
      <c r="P248" s="6" t="s">
        <v>260</v>
      </c>
    </row>
    <row r="249" spans="1:16" ht="20" customHeight="1" x14ac:dyDescent="0.15">
      <c r="A249" s="22">
        <v>247</v>
      </c>
      <c r="B249" s="23" t="s">
        <v>4636</v>
      </c>
      <c r="C249" s="7"/>
      <c r="D249" s="6" t="s">
        <v>268</v>
      </c>
      <c r="E249" s="6" t="s">
        <v>532</v>
      </c>
      <c r="F249" s="6" t="s">
        <v>1169</v>
      </c>
      <c r="G249" s="6" t="s">
        <v>1170</v>
      </c>
      <c r="H249" s="6" t="s">
        <v>4642</v>
      </c>
      <c r="I249" s="6" t="s">
        <v>4513</v>
      </c>
      <c r="J249" s="9">
        <v>2</v>
      </c>
      <c r="K249" s="9">
        <v>3.2</v>
      </c>
      <c r="L249" s="6" t="s">
        <v>1171</v>
      </c>
      <c r="M249" s="6" t="s">
        <v>61</v>
      </c>
      <c r="N249" s="6" t="s">
        <v>1172</v>
      </c>
      <c r="O249" s="6" t="s">
        <v>1173</v>
      </c>
      <c r="P249" s="6" t="s">
        <v>148</v>
      </c>
    </row>
    <row r="250" spans="1:16" ht="20" customHeight="1" x14ac:dyDescent="0.15">
      <c r="A250" s="22">
        <v>248</v>
      </c>
      <c r="B250" s="23" t="s">
        <v>4819</v>
      </c>
      <c r="C250" s="9">
        <v>58</v>
      </c>
      <c r="D250" s="6" t="s">
        <v>220</v>
      </c>
      <c r="E250" s="6" t="s">
        <v>1174</v>
      </c>
      <c r="F250" s="6" t="s">
        <v>1175</v>
      </c>
      <c r="G250" s="6" t="s">
        <v>1176</v>
      </c>
      <c r="H250" s="6" t="s">
        <v>4679</v>
      </c>
      <c r="I250" s="6" t="s">
        <v>4596</v>
      </c>
      <c r="J250" s="7"/>
      <c r="K250" s="6" t="s">
        <v>169</v>
      </c>
      <c r="L250" s="9">
        <v>4762</v>
      </c>
      <c r="M250" s="6" t="s">
        <v>239</v>
      </c>
      <c r="N250" s="7"/>
      <c r="O250" s="6" t="s">
        <v>1177</v>
      </c>
      <c r="P250" s="6" t="s">
        <v>40</v>
      </c>
    </row>
    <row r="251" spans="1:16" ht="20" customHeight="1" x14ac:dyDescent="0.15">
      <c r="A251" s="22">
        <v>249</v>
      </c>
      <c r="B251" s="23" t="s">
        <v>4820</v>
      </c>
      <c r="C251" s="6" t="s">
        <v>4684</v>
      </c>
      <c r="D251" s="6" t="s">
        <v>110</v>
      </c>
      <c r="E251" s="6" t="s">
        <v>127</v>
      </c>
      <c r="F251" s="6" t="s">
        <v>1178</v>
      </c>
      <c r="G251" s="8">
        <v>53501</v>
      </c>
      <c r="H251" s="6" t="s">
        <v>324</v>
      </c>
      <c r="I251" s="6" t="s">
        <v>4681</v>
      </c>
      <c r="J251" s="9">
        <v>5</v>
      </c>
      <c r="K251" s="6" t="s">
        <v>809</v>
      </c>
      <c r="L251" s="9">
        <v>15099</v>
      </c>
      <c r="M251" s="6" t="s">
        <v>129</v>
      </c>
      <c r="N251" s="7"/>
      <c r="O251" s="6" t="s">
        <v>1179</v>
      </c>
      <c r="P251" s="7"/>
    </row>
    <row r="252" spans="1:16" ht="20" customHeight="1" x14ac:dyDescent="0.15">
      <c r="A252" s="22">
        <v>250</v>
      </c>
      <c r="B252" s="23" t="s">
        <v>1180</v>
      </c>
      <c r="C252" s="9">
        <v>31</v>
      </c>
      <c r="D252" s="6" t="s">
        <v>102</v>
      </c>
      <c r="E252" s="6" t="s">
        <v>1181</v>
      </c>
      <c r="F252" s="6" t="s">
        <v>1182</v>
      </c>
      <c r="G252" s="6" t="s">
        <v>1183</v>
      </c>
      <c r="H252" s="6" t="s">
        <v>864</v>
      </c>
      <c r="I252" s="6" t="s">
        <v>4497</v>
      </c>
      <c r="J252" s="9">
        <v>10</v>
      </c>
      <c r="K252" s="7"/>
      <c r="L252" s="7"/>
      <c r="M252" s="6" t="s">
        <v>302</v>
      </c>
      <c r="N252" s="6" t="s">
        <v>1184</v>
      </c>
      <c r="O252" s="6" t="s">
        <v>1185</v>
      </c>
      <c r="P252" s="6" t="s">
        <v>182</v>
      </c>
    </row>
    <row r="253" spans="1:16" ht="20" customHeight="1" x14ac:dyDescent="0.15">
      <c r="A253" s="22">
        <v>251</v>
      </c>
      <c r="B253" s="23" t="s">
        <v>1186</v>
      </c>
      <c r="C253" s="9">
        <v>33</v>
      </c>
      <c r="D253" s="6" t="s">
        <v>404</v>
      </c>
      <c r="E253" s="6" t="s">
        <v>1187</v>
      </c>
      <c r="F253" s="6" t="s">
        <v>1188</v>
      </c>
      <c r="G253" s="8">
        <v>123248</v>
      </c>
      <c r="H253" s="6" t="s">
        <v>157</v>
      </c>
      <c r="I253" s="6" t="s">
        <v>4513</v>
      </c>
      <c r="J253" s="9">
        <v>3</v>
      </c>
      <c r="K253" s="7"/>
      <c r="L253" s="6" t="s">
        <v>1189</v>
      </c>
      <c r="M253" s="6" t="s">
        <v>258</v>
      </c>
      <c r="N253" s="6" t="s">
        <v>1190</v>
      </c>
      <c r="O253" s="6" t="s">
        <v>1191</v>
      </c>
      <c r="P253" s="6" t="s">
        <v>108</v>
      </c>
    </row>
    <row r="254" spans="1:16" ht="20" customHeight="1" x14ac:dyDescent="0.15">
      <c r="A254" s="22">
        <v>252</v>
      </c>
      <c r="B254" s="23" t="s">
        <v>4821</v>
      </c>
      <c r="C254" s="9">
        <v>34</v>
      </c>
      <c r="D254" s="6" t="s">
        <v>321</v>
      </c>
      <c r="E254" s="6" t="s">
        <v>1192</v>
      </c>
      <c r="F254" s="6" t="s">
        <v>1193</v>
      </c>
      <c r="G254" s="9">
        <v>147777</v>
      </c>
      <c r="H254" s="6" t="s">
        <v>46</v>
      </c>
      <c r="I254" s="6" t="s">
        <v>381</v>
      </c>
      <c r="J254" s="9">
        <v>5</v>
      </c>
      <c r="K254" s="6" t="s">
        <v>582</v>
      </c>
      <c r="L254" s="9">
        <v>1156</v>
      </c>
      <c r="M254" s="6" t="s">
        <v>145</v>
      </c>
      <c r="N254" s="6" t="s">
        <v>1194</v>
      </c>
      <c r="O254" s="7"/>
      <c r="P254" s="6" t="s">
        <v>403</v>
      </c>
    </row>
    <row r="255" spans="1:16" ht="20" customHeight="1" x14ac:dyDescent="0.15">
      <c r="A255" s="22">
        <v>253</v>
      </c>
      <c r="B255" s="23" t="s">
        <v>1195</v>
      </c>
      <c r="C255" s="9">
        <v>65</v>
      </c>
      <c r="D255" s="6" t="s">
        <v>93</v>
      </c>
      <c r="E255" s="6" t="s">
        <v>1196</v>
      </c>
      <c r="F255" s="6" t="s">
        <v>1197</v>
      </c>
      <c r="G255" s="9">
        <v>71704</v>
      </c>
      <c r="H255" s="6" t="s">
        <v>4571</v>
      </c>
      <c r="I255" s="6" t="s">
        <v>4493</v>
      </c>
      <c r="J255" s="9">
        <v>3</v>
      </c>
      <c r="K255" s="6" t="s">
        <v>312</v>
      </c>
      <c r="L255" s="6" t="s">
        <v>1198</v>
      </c>
      <c r="M255" s="6" t="s">
        <v>271</v>
      </c>
      <c r="N255" s="6" t="s">
        <v>1199</v>
      </c>
      <c r="O255" s="6" t="s">
        <v>1200</v>
      </c>
      <c r="P255" s="6" t="s">
        <v>191</v>
      </c>
    </row>
    <row r="256" spans="1:16" ht="20" customHeight="1" x14ac:dyDescent="0.15">
      <c r="A256" s="22">
        <v>254</v>
      </c>
      <c r="B256" s="23" t="s">
        <v>4822</v>
      </c>
      <c r="C256" s="9">
        <v>21</v>
      </c>
      <c r="D256" s="7"/>
      <c r="E256" s="6" t="s">
        <v>1201</v>
      </c>
      <c r="F256" s="6" t="s">
        <v>1202</v>
      </c>
      <c r="G256" s="9">
        <v>108299</v>
      </c>
      <c r="H256" s="7"/>
      <c r="I256" s="6" t="s">
        <v>732</v>
      </c>
      <c r="J256" s="6" t="s">
        <v>514</v>
      </c>
      <c r="K256" s="6" t="s">
        <v>800</v>
      </c>
      <c r="L256" s="9">
        <v>19943</v>
      </c>
      <c r="M256" s="6" t="s">
        <v>621</v>
      </c>
      <c r="N256" s="6" t="s">
        <v>1203</v>
      </c>
      <c r="O256" s="6" t="s">
        <v>1204</v>
      </c>
      <c r="P256" s="6" t="s">
        <v>328</v>
      </c>
    </row>
    <row r="257" spans="1:16" ht="20" customHeight="1" x14ac:dyDescent="0.15">
      <c r="A257" s="22">
        <v>255</v>
      </c>
      <c r="B257" s="23" t="s">
        <v>4543</v>
      </c>
      <c r="C257" s="9">
        <v>18</v>
      </c>
      <c r="D257" s="7"/>
      <c r="E257" s="6" t="s">
        <v>1205</v>
      </c>
      <c r="F257" s="6" t="s">
        <v>1206</v>
      </c>
      <c r="G257" s="9">
        <v>108730</v>
      </c>
      <c r="H257" s="6" t="s">
        <v>46</v>
      </c>
      <c r="I257" s="6" t="s">
        <v>930</v>
      </c>
      <c r="J257" s="9">
        <v>7</v>
      </c>
      <c r="K257" s="6" t="s">
        <v>615</v>
      </c>
      <c r="L257" s="6" t="s">
        <v>1207</v>
      </c>
      <c r="M257" s="6" t="s">
        <v>204</v>
      </c>
      <c r="N257" s="6" t="s">
        <v>1208</v>
      </c>
      <c r="O257" s="7"/>
      <c r="P257" s="7"/>
    </row>
    <row r="258" spans="1:16" ht="20" customHeight="1" x14ac:dyDescent="0.15">
      <c r="A258" s="22">
        <v>256</v>
      </c>
      <c r="B258" s="23" t="s">
        <v>4823</v>
      </c>
      <c r="C258" s="6" t="s">
        <v>4601</v>
      </c>
      <c r="D258" s="6" t="s">
        <v>52</v>
      </c>
      <c r="E258" s="6" t="s">
        <v>1209</v>
      </c>
      <c r="F258" s="6" t="s">
        <v>1210</v>
      </c>
      <c r="G258" s="8">
        <v>56410</v>
      </c>
      <c r="H258" s="6" t="s">
        <v>223</v>
      </c>
      <c r="I258" s="6" t="s">
        <v>4467</v>
      </c>
      <c r="J258" s="9">
        <v>1</v>
      </c>
      <c r="K258" s="7"/>
      <c r="L258" s="9">
        <v>14.577</v>
      </c>
      <c r="M258" s="6" t="s">
        <v>422</v>
      </c>
      <c r="N258" s="9">
        <v>7143767984</v>
      </c>
      <c r="O258" s="6" t="s">
        <v>1211</v>
      </c>
      <c r="P258" s="6" t="s">
        <v>64</v>
      </c>
    </row>
    <row r="259" spans="1:16" ht="20" customHeight="1" x14ac:dyDescent="0.15">
      <c r="A259" s="22">
        <v>257</v>
      </c>
      <c r="B259" s="23" t="s">
        <v>4824</v>
      </c>
      <c r="C259" s="6" t="s">
        <v>4825</v>
      </c>
      <c r="D259" s="6" t="s">
        <v>220</v>
      </c>
      <c r="E259" s="6" t="s">
        <v>1212</v>
      </c>
      <c r="F259" s="6" t="s">
        <v>1213</v>
      </c>
      <c r="G259" s="6" t="s">
        <v>1214</v>
      </c>
      <c r="H259" s="6" t="s">
        <v>648</v>
      </c>
      <c r="I259" s="6" t="s">
        <v>4619</v>
      </c>
      <c r="J259" s="9">
        <v>7</v>
      </c>
      <c r="K259" s="6" t="s">
        <v>245</v>
      </c>
      <c r="L259" s="7"/>
      <c r="M259" s="6" t="s">
        <v>397</v>
      </c>
      <c r="N259" s="6" t="s">
        <v>1215</v>
      </c>
      <c r="O259" s="6" t="s">
        <v>1216</v>
      </c>
      <c r="P259" s="6" t="s">
        <v>28</v>
      </c>
    </row>
    <row r="260" spans="1:16" ht="20" customHeight="1" x14ac:dyDescent="0.15">
      <c r="A260" s="22">
        <v>258</v>
      </c>
      <c r="B260" s="23" t="s">
        <v>4826</v>
      </c>
      <c r="C260" s="9">
        <v>37</v>
      </c>
      <c r="D260" s="6" t="s">
        <v>321</v>
      </c>
      <c r="E260" s="6" t="s">
        <v>1217</v>
      </c>
      <c r="F260" s="6" t="s">
        <v>1218</v>
      </c>
      <c r="G260" s="8">
        <v>130243</v>
      </c>
      <c r="H260" s="6" t="s">
        <v>4571</v>
      </c>
      <c r="I260" s="6" t="s">
        <v>930</v>
      </c>
      <c r="J260" s="9">
        <v>8</v>
      </c>
      <c r="K260" s="6" t="s">
        <v>500</v>
      </c>
      <c r="L260" s="7"/>
      <c r="M260" s="6" t="s">
        <v>750</v>
      </c>
      <c r="N260" s="7"/>
      <c r="O260" s="6" t="s">
        <v>1219</v>
      </c>
      <c r="P260" s="6" t="s">
        <v>584</v>
      </c>
    </row>
    <row r="261" spans="1:16" ht="20" customHeight="1" x14ac:dyDescent="0.15">
      <c r="A261" s="22">
        <v>259</v>
      </c>
      <c r="B261" s="23" t="s">
        <v>4827</v>
      </c>
      <c r="C261" s="9">
        <v>18</v>
      </c>
      <c r="D261" s="6" t="s">
        <v>93</v>
      </c>
      <c r="E261" s="6" t="s">
        <v>1220</v>
      </c>
      <c r="F261" s="6" t="s">
        <v>4828</v>
      </c>
      <c r="G261" s="9">
        <v>85878</v>
      </c>
      <c r="H261" s="6" t="s">
        <v>4474</v>
      </c>
      <c r="I261" s="6" t="s">
        <v>4546</v>
      </c>
      <c r="J261" s="6" t="s">
        <v>121</v>
      </c>
      <c r="K261" s="6" t="s">
        <v>68</v>
      </c>
      <c r="L261" s="9">
        <v>14.507</v>
      </c>
      <c r="M261" s="6" t="s">
        <v>644</v>
      </c>
      <c r="N261" s="9">
        <v>2507363003</v>
      </c>
      <c r="O261" s="6" t="s">
        <v>1221</v>
      </c>
      <c r="P261" s="6" t="s">
        <v>285</v>
      </c>
    </row>
    <row r="262" spans="1:16" ht="20" customHeight="1" x14ac:dyDescent="0.15">
      <c r="A262" s="22">
        <v>260</v>
      </c>
      <c r="B262" s="23" t="s">
        <v>4829</v>
      </c>
      <c r="C262" s="9">
        <v>49</v>
      </c>
      <c r="D262" s="6" t="s">
        <v>172</v>
      </c>
      <c r="E262" s="6" t="s">
        <v>1222</v>
      </c>
      <c r="F262" s="6" t="s">
        <v>1223</v>
      </c>
      <c r="G262" s="9">
        <v>98807</v>
      </c>
      <c r="H262" s="6" t="s">
        <v>4654</v>
      </c>
      <c r="I262" s="6" t="s">
        <v>4534</v>
      </c>
      <c r="J262" s="7"/>
      <c r="K262" s="6" t="s">
        <v>37</v>
      </c>
      <c r="L262" s="7"/>
      <c r="M262" s="6" t="s">
        <v>254</v>
      </c>
      <c r="N262" s="6" t="s">
        <v>1224</v>
      </c>
      <c r="O262" s="6" t="s">
        <v>1225</v>
      </c>
      <c r="P262" s="6" t="s">
        <v>584</v>
      </c>
    </row>
    <row r="263" spans="1:16" ht="20" customHeight="1" x14ac:dyDescent="0.15">
      <c r="A263" s="22">
        <v>261</v>
      </c>
      <c r="B263" s="23" t="s">
        <v>4830</v>
      </c>
      <c r="C263" s="6" t="s">
        <v>4508</v>
      </c>
      <c r="D263" s="6" t="s">
        <v>58</v>
      </c>
      <c r="E263" s="6" t="s">
        <v>1226</v>
      </c>
      <c r="F263" s="6" t="s">
        <v>1227</v>
      </c>
      <c r="G263" s="8">
        <v>139008</v>
      </c>
      <c r="H263" s="7"/>
      <c r="I263" s="6" t="s">
        <v>32</v>
      </c>
      <c r="J263" s="9">
        <v>3</v>
      </c>
      <c r="K263" s="9">
        <v>2.9</v>
      </c>
      <c r="L263" s="8">
        <v>19839</v>
      </c>
      <c r="M263" s="6" t="s">
        <v>527</v>
      </c>
      <c r="N263" s="6" t="s">
        <v>1228</v>
      </c>
      <c r="O263" s="6" t="s">
        <v>1229</v>
      </c>
      <c r="P263" s="6" t="s">
        <v>20</v>
      </c>
    </row>
    <row r="264" spans="1:16" ht="20" customHeight="1" x14ac:dyDescent="0.15">
      <c r="A264" s="22">
        <v>262</v>
      </c>
      <c r="B264" s="23" t="s">
        <v>4708</v>
      </c>
      <c r="C264" s="9">
        <v>61</v>
      </c>
      <c r="D264" s="6" t="s">
        <v>52</v>
      </c>
      <c r="E264" s="6" t="s">
        <v>1230</v>
      </c>
      <c r="F264" s="6" t="s">
        <v>1231</v>
      </c>
      <c r="G264" s="9">
        <v>134188</v>
      </c>
      <c r="H264" s="6" t="s">
        <v>4545</v>
      </c>
      <c r="I264" s="6" t="s">
        <v>136</v>
      </c>
      <c r="J264" s="9">
        <v>7</v>
      </c>
      <c r="K264" s="7"/>
      <c r="L264" s="9">
        <v>6.0460000000000003</v>
      </c>
      <c r="M264" s="6" t="s">
        <v>302</v>
      </c>
      <c r="N264" s="6" t="s">
        <v>1232</v>
      </c>
      <c r="O264" s="6" t="s">
        <v>1233</v>
      </c>
      <c r="P264" s="6" t="s">
        <v>20</v>
      </c>
    </row>
    <row r="265" spans="1:16" ht="20" customHeight="1" x14ac:dyDescent="0.15">
      <c r="A265" s="22">
        <v>263</v>
      </c>
      <c r="B265" s="23" t="s">
        <v>4831</v>
      </c>
      <c r="C265" s="9">
        <v>22</v>
      </c>
      <c r="D265" s="6" t="s">
        <v>163</v>
      </c>
      <c r="E265" s="6" t="s">
        <v>1234</v>
      </c>
      <c r="F265" s="6" t="s">
        <v>1235</v>
      </c>
      <c r="G265" s="9">
        <v>118415</v>
      </c>
      <c r="H265" s="7"/>
      <c r="I265" s="6" t="s">
        <v>4619</v>
      </c>
      <c r="J265" s="6" t="s">
        <v>427</v>
      </c>
      <c r="K265" s="6" t="s">
        <v>1236</v>
      </c>
      <c r="L265" s="8">
        <v>6327</v>
      </c>
      <c r="M265" s="6" t="s">
        <v>534</v>
      </c>
      <c r="N265" s="9">
        <v>8555241533</v>
      </c>
      <c r="O265" s="6" t="s">
        <v>1237</v>
      </c>
      <c r="P265" s="6" t="s">
        <v>115</v>
      </c>
    </row>
    <row r="266" spans="1:16" ht="20" customHeight="1" x14ac:dyDescent="0.15">
      <c r="A266" s="22">
        <v>264</v>
      </c>
      <c r="B266" s="23" t="s">
        <v>4832</v>
      </c>
      <c r="C266" s="9">
        <v>20</v>
      </c>
      <c r="D266" s="6" t="s">
        <v>321</v>
      </c>
      <c r="E266" s="6" t="s">
        <v>1238</v>
      </c>
      <c r="F266" s="6" t="s">
        <v>4833</v>
      </c>
      <c r="G266" s="6" t="s">
        <v>1239</v>
      </c>
      <c r="H266" s="6" t="s">
        <v>4470</v>
      </c>
      <c r="I266" s="6" t="s">
        <v>507</v>
      </c>
      <c r="J266" s="7"/>
      <c r="K266" s="6" t="s">
        <v>566</v>
      </c>
      <c r="L266" s="9">
        <v>18698</v>
      </c>
      <c r="M266" s="6" t="s">
        <v>170</v>
      </c>
      <c r="N266" s="9">
        <v>6453915810</v>
      </c>
      <c r="O266" s="6" t="s">
        <v>1240</v>
      </c>
      <c r="P266" s="6" t="s">
        <v>200</v>
      </c>
    </row>
    <row r="267" spans="1:16" ht="20" customHeight="1" x14ac:dyDescent="0.15">
      <c r="A267" s="22">
        <v>265</v>
      </c>
      <c r="B267" s="23" t="s">
        <v>4834</v>
      </c>
      <c r="C267" s="6" t="s">
        <v>4835</v>
      </c>
      <c r="D267" s="6" t="s">
        <v>42</v>
      </c>
      <c r="E267" s="6" t="s">
        <v>1113</v>
      </c>
      <c r="F267" s="6" t="s">
        <v>4836</v>
      </c>
      <c r="G267" s="9">
        <v>135817</v>
      </c>
      <c r="H267" s="6" t="s">
        <v>244</v>
      </c>
      <c r="I267" s="6" t="s">
        <v>4660</v>
      </c>
      <c r="J267" s="9">
        <v>4</v>
      </c>
      <c r="K267" s="6" t="s">
        <v>16</v>
      </c>
      <c r="L267" s="9">
        <v>15.379</v>
      </c>
      <c r="M267" s="6" t="s">
        <v>49</v>
      </c>
      <c r="N267" s="9">
        <v>5758242156</v>
      </c>
      <c r="O267" s="6" t="s">
        <v>1241</v>
      </c>
      <c r="P267" s="6" t="s">
        <v>28</v>
      </c>
    </row>
    <row r="268" spans="1:16" ht="20" customHeight="1" x14ac:dyDescent="0.15">
      <c r="A268" s="22">
        <v>266</v>
      </c>
      <c r="B268" s="23" t="s">
        <v>4837</v>
      </c>
      <c r="C268" s="6" t="s">
        <v>4838</v>
      </c>
      <c r="D268" s="6" t="s">
        <v>65</v>
      </c>
      <c r="E268" s="6" t="s">
        <v>1242</v>
      </c>
      <c r="F268" s="6" t="s">
        <v>1243</v>
      </c>
      <c r="G268" s="8">
        <v>84406</v>
      </c>
      <c r="H268" s="6" t="s">
        <v>4541</v>
      </c>
      <c r="I268" s="6" t="s">
        <v>4681</v>
      </c>
      <c r="J268" s="7"/>
      <c r="K268" s="6" t="s">
        <v>627</v>
      </c>
      <c r="L268" s="8">
        <v>7115</v>
      </c>
      <c r="M268" s="6" t="s">
        <v>112</v>
      </c>
      <c r="N268" s="9">
        <v>6579608418</v>
      </c>
      <c r="O268" s="6" t="s">
        <v>1244</v>
      </c>
      <c r="P268" s="6" t="s">
        <v>40</v>
      </c>
    </row>
    <row r="269" spans="1:16" ht="20" customHeight="1" x14ac:dyDescent="0.15">
      <c r="A269" s="22">
        <v>267</v>
      </c>
      <c r="B269" s="23" t="s">
        <v>4839</v>
      </c>
      <c r="C269" s="6" t="s">
        <v>4840</v>
      </c>
      <c r="D269" s="6" t="s">
        <v>183</v>
      </c>
      <c r="E269" s="6" t="s">
        <v>1245</v>
      </c>
      <c r="F269" s="6" t="s">
        <v>1246</v>
      </c>
      <c r="G269" s="9">
        <v>108564</v>
      </c>
      <c r="H269" s="6" t="s">
        <v>864</v>
      </c>
      <c r="I269" s="6" t="s">
        <v>4602</v>
      </c>
      <c r="J269" s="9">
        <v>9</v>
      </c>
      <c r="K269" s="6" t="s">
        <v>562</v>
      </c>
      <c r="L269" s="9">
        <v>6277</v>
      </c>
      <c r="M269" s="6" t="s">
        <v>358</v>
      </c>
      <c r="N269" s="9">
        <v>6637297739</v>
      </c>
      <c r="O269" s="6" t="s">
        <v>1247</v>
      </c>
      <c r="P269" s="6" t="s">
        <v>191</v>
      </c>
    </row>
    <row r="270" spans="1:16" ht="20" customHeight="1" x14ac:dyDescent="0.15">
      <c r="A270" s="22">
        <v>268</v>
      </c>
      <c r="B270" s="23" t="s">
        <v>4841</v>
      </c>
      <c r="C270" s="6" t="s">
        <v>4640</v>
      </c>
      <c r="D270" s="6" t="s">
        <v>29</v>
      </c>
      <c r="E270" s="6" t="s">
        <v>483</v>
      </c>
      <c r="F270" s="6" t="s">
        <v>1248</v>
      </c>
      <c r="G270" s="9">
        <v>55830</v>
      </c>
      <c r="H270" s="6" t="s">
        <v>4500</v>
      </c>
      <c r="I270" s="6" t="s">
        <v>4513</v>
      </c>
      <c r="J270" s="7"/>
      <c r="K270" s="6" t="s">
        <v>1249</v>
      </c>
      <c r="L270" s="9">
        <v>15.788</v>
      </c>
      <c r="M270" s="6" t="s">
        <v>534</v>
      </c>
      <c r="N270" s="6" t="s">
        <v>1250</v>
      </c>
      <c r="O270" s="6" t="s">
        <v>1251</v>
      </c>
      <c r="P270" s="6" t="s">
        <v>200</v>
      </c>
    </row>
    <row r="271" spans="1:16" ht="20" customHeight="1" x14ac:dyDescent="0.15">
      <c r="A271" s="22">
        <v>269</v>
      </c>
      <c r="B271" s="23" t="s">
        <v>4842</v>
      </c>
      <c r="C271" s="6" t="s">
        <v>4691</v>
      </c>
      <c r="D271" s="6" t="s">
        <v>315</v>
      </c>
      <c r="E271" s="6" t="s">
        <v>1252</v>
      </c>
      <c r="F271" s="6" t="s">
        <v>1253</v>
      </c>
      <c r="G271" s="9">
        <v>35782</v>
      </c>
      <c r="H271" s="6" t="s">
        <v>4549</v>
      </c>
      <c r="I271" s="6" t="s">
        <v>211</v>
      </c>
      <c r="J271" s="9">
        <v>9</v>
      </c>
      <c r="K271" s="6" t="s">
        <v>1254</v>
      </c>
      <c r="L271" s="8">
        <v>18946</v>
      </c>
      <c r="M271" s="6" t="s">
        <v>397</v>
      </c>
      <c r="N271" s="6" t="s">
        <v>1255</v>
      </c>
      <c r="O271" s="6" t="s">
        <v>1256</v>
      </c>
      <c r="P271" s="6" t="s">
        <v>28</v>
      </c>
    </row>
    <row r="272" spans="1:16" ht="20" customHeight="1" x14ac:dyDescent="0.15">
      <c r="A272" s="22">
        <v>270</v>
      </c>
      <c r="B272" s="23" t="s">
        <v>4818</v>
      </c>
      <c r="C272" s="6" t="s">
        <v>4624</v>
      </c>
      <c r="D272" s="6" t="s">
        <v>268</v>
      </c>
      <c r="E272" s="6" t="s">
        <v>740</v>
      </c>
      <c r="F272" s="7"/>
      <c r="G272" s="6" t="s">
        <v>1257</v>
      </c>
      <c r="H272" s="7"/>
      <c r="I272" s="6" t="s">
        <v>4602</v>
      </c>
      <c r="J272" s="7"/>
      <c r="K272" s="9">
        <v>4.9000000000000004</v>
      </c>
      <c r="L272" s="9">
        <v>18433</v>
      </c>
      <c r="M272" s="6" t="s">
        <v>923</v>
      </c>
      <c r="N272" s="6" t="s">
        <v>1258</v>
      </c>
      <c r="O272" s="6" t="s">
        <v>1259</v>
      </c>
      <c r="P272" s="6" t="s">
        <v>115</v>
      </c>
    </row>
    <row r="273" spans="1:16" ht="20" customHeight="1" x14ac:dyDescent="0.15">
      <c r="A273" s="22">
        <v>271</v>
      </c>
      <c r="B273" s="23" t="s">
        <v>4843</v>
      </c>
      <c r="C273" s="9">
        <v>21</v>
      </c>
      <c r="D273" s="6" t="s">
        <v>13</v>
      </c>
      <c r="E273" s="6" t="s">
        <v>993</v>
      </c>
      <c r="F273" s="7"/>
      <c r="G273" s="9">
        <v>72766</v>
      </c>
      <c r="H273" s="6" t="s">
        <v>4470</v>
      </c>
      <c r="I273" s="6" t="s">
        <v>4493</v>
      </c>
      <c r="J273" s="9">
        <v>1</v>
      </c>
      <c r="K273" s="7"/>
      <c r="L273" s="9">
        <v>11412</v>
      </c>
      <c r="M273" s="6" t="s">
        <v>213</v>
      </c>
      <c r="N273" s="7"/>
      <c r="O273" s="6" t="s">
        <v>1260</v>
      </c>
      <c r="P273" s="6" t="s">
        <v>126</v>
      </c>
    </row>
    <row r="274" spans="1:16" ht="20" customHeight="1" x14ac:dyDescent="0.15">
      <c r="A274" s="22">
        <v>272</v>
      </c>
      <c r="B274" s="23" t="s">
        <v>1261</v>
      </c>
      <c r="C274" s="6" t="s">
        <v>4606</v>
      </c>
      <c r="D274" s="6" t="s">
        <v>172</v>
      </c>
      <c r="E274" s="6" t="s">
        <v>1262</v>
      </c>
      <c r="F274" s="6" t="s">
        <v>1263</v>
      </c>
      <c r="G274" s="9">
        <v>138.916</v>
      </c>
      <c r="H274" s="6" t="s">
        <v>46</v>
      </c>
      <c r="I274" s="6" t="s">
        <v>732</v>
      </c>
      <c r="J274" s="6" t="s">
        <v>581</v>
      </c>
      <c r="K274" s="6" t="s">
        <v>855</v>
      </c>
      <c r="L274" s="8">
        <v>2174</v>
      </c>
      <c r="M274" s="6" t="s">
        <v>422</v>
      </c>
      <c r="N274" s="6" t="s">
        <v>1264</v>
      </c>
      <c r="O274" s="6" t="s">
        <v>1265</v>
      </c>
      <c r="P274" s="6" t="s">
        <v>108</v>
      </c>
    </row>
    <row r="275" spans="1:16" ht="20" customHeight="1" x14ac:dyDescent="0.15">
      <c r="A275" s="22">
        <v>273</v>
      </c>
      <c r="B275" s="23" t="s">
        <v>1266</v>
      </c>
      <c r="C275" s="6" t="s">
        <v>4825</v>
      </c>
      <c r="D275" s="7"/>
      <c r="E275" s="6" t="s">
        <v>1267</v>
      </c>
      <c r="F275" s="6" t="s">
        <v>1268</v>
      </c>
      <c r="G275" s="9">
        <v>126371</v>
      </c>
      <c r="H275" s="6" t="s">
        <v>244</v>
      </c>
      <c r="I275" s="6" t="s">
        <v>4493</v>
      </c>
      <c r="J275" s="7"/>
      <c r="K275" s="9">
        <v>1.6</v>
      </c>
      <c r="L275" s="7"/>
      <c r="M275" s="6" t="s">
        <v>204</v>
      </c>
      <c r="N275" s="9">
        <v>4249403007</v>
      </c>
      <c r="O275" s="6" t="s">
        <v>1269</v>
      </c>
      <c r="P275" s="6" t="s">
        <v>200</v>
      </c>
    </row>
    <row r="276" spans="1:16" ht="20" customHeight="1" x14ac:dyDescent="0.15">
      <c r="A276" s="22">
        <v>274</v>
      </c>
      <c r="B276" s="23" t="s">
        <v>4844</v>
      </c>
      <c r="C276" s="9">
        <v>42</v>
      </c>
      <c r="D276" s="6" t="s">
        <v>172</v>
      </c>
      <c r="E276" s="6" t="s">
        <v>888</v>
      </c>
      <c r="F276" s="6" t="s">
        <v>1270</v>
      </c>
      <c r="G276" s="8">
        <v>63851</v>
      </c>
      <c r="H276" s="6" t="s">
        <v>696</v>
      </c>
      <c r="I276" s="6" t="s">
        <v>431</v>
      </c>
      <c r="J276" s="9">
        <v>6</v>
      </c>
      <c r="K276" s="6" t="s">
        <v>1271</v>
      </c>
      <c r="L276" s="6" t="s">
        <v>1272</v>
      </c>
      <c r="M276" s="6" t="s">
        <v>105</v>
      </c>
      <c r="N276" s="6" t="s">
        <v>1273</v>
      </c>
      <c r="O276" s="6" t="s">
        <v>1274</v>
      </c>
      <c r="P276" s="6" t="s">
        <v>101</v>
      </c>
    </row>
    <row r="277" spans="1:16" ht="20" customHeight="1" x14ac:dyDescent="0.15">
      <c r="A277" s="22">
        <v>275</v>
      </c>
      <c r="B277" s="23" t="s">
        <v>4776</v>
      </c>
      <c r="C277" s="9">
        <v>39</v>
      </c>
      <c r="D277" s="6" t="s">
        <v>389</v>
      </c>
      <c r="E277" s="6" t="s">
        <v>1275</v>
      </c>
      <c r="F277" s="6" t="s">
        <v>1276</v>
      </c>
      <c r="G277" s="6" t="s">
        <v>1277</v>
      </c>
      <c r="H277" s="6" t="s">
        <v>4654</v>
      </c>
      <c r="I277" s="6" t="s">
        <v>4555</v>
      </c>
      <c r="J277" s="7"/>
      <c r="K277" s="6" t="s">
        <v>137</v>
      </c>
      <c r="L277" s="8">
        <v>7255</v>
      </c>
      <c r="M277" s="6" t="s">
        <v>750</v>
      </c>
      <c r="N277" s="6" t="s">
        <v>1278</v>
      </c>
      <c r="O277" s="6" t="s">
        <v>1279</v>
      </c>
      <c r="P277" s="7"/>
    </row>
    <row r="278" spans="1:16" ht="20" customHeight="1" x14ac:dyDescent="0.15">
      <c r="A278" s="22">
        <v>276</v>
      </c>
      <c r="B278" s="23" t="s">
        <v>4845</v>
      </c>
      <c r="C278" s="9">
        <v>60</v>
      </c>
      <c r="D278" s="6" t="s">
        <v>172</v>
      </c>
      <c r="E278" s="6" t="s">
        <v>1280</v>
      </c>
      <c r="F278" s="6" t="s">
        <v>1281</v>
      </c>
      <c r="G278" s="9">
        <v>83266</v>
      </c>
      <c r="H278" s="6" t="s">
        <v>4477</v>
      </c>
      <c r="I278" s="6" t="s">
        <v>4681</v>
      </c>
      <c r="J278" s="6" t="s">
        <v>121</v>
      </c>
      <c r="K278" s="6" t="s">
        <v>4522</v>
      </c>
      <c r="L278" s="8">
        <v>14824</v>
      </c>
      <c r="M278" s="6" t="s">
        <v>923</v>
      </c>
      <c r="N278" s="6" t="s">
        <v>1282</v>
      </c>
      <c r="O278" s="6" t="s">
        <v>1283</v>
      </c>
      <c r="P278" s="6" t="s">
        <v>315</v>
      </c>
    </row>
    <row r="279" spans="1:16" ht="20" customHeight="1" x14ac:dyDescent="0.15">
      <c r="A279" s="22">
        <v>277</v>
      </c>
      <c r="B279" s="23" t="s">
        <v>1284</v>
      </c>
      <c r="C279" s="9">
        <v>51</v>
      </c>
      <c r="D279" s="6" t="s">
        <v>229</v>
      </c>
      <c r="E279" s="6" t="s">
        <v>1285</v>
      </c>
      <c r="F279" s="6" t="s">
        <v>1286</v>
      </c>
      <c r="G279" s="9">
        <v>127265</v>
      </c>
      <c r="H279" s="6" t="s">
        <v>4679</v>
      </c>
      <c r="I279" s="6" t="s">
        <v>4565</v>
      </c>
      <c r="J279" s="9">
        <v>2</v>
      </c>
      <c r="K279" s="9">
        <v>1.5</v>
      </c>
      <c r="L279" s="9">
        <v>9.7330000000000005</v>
      </c>
      <c r="M279" s="6" t="s">
        <v>90</v>
      </c>
      <c r="N279" s="6" t="s">
        <v>1287</v>
      </c>
      <c r="O279" s="6" t="s">
        <v>1288</v>
      </c>
      <c r="P279" s="6" t="s">
        <v>115</v>
      </c>
    </row>
    <row r="280" spans="1:16" ht="20" customHeight="1" x14ac:dyDescent="0.15">
      <c r="A280" s="22">
        <v>278</v>
      </c>
      <c r="B280" s="23" t="s">
        <v>4846</v>
      </c>
      <c r="C280" s="7"/>
      <c r="D280" s="6" t="s">
        <v>268</v>
      </c>
      <c r="E280" s="6" t="s">
        <v>1289</v>
      </c>
      <c r="F280" s="6" t="s">
        <v>1290</v>
      </c>
      <c r="G280" s="8">
        <v>115510</v>
      </c>
      <c r="H280" s="7"/>
      <c r="I280" s="6" t="s">
        <v>4596</v>
      </c>
      <c r="J280" s="9">
        <v>10</v>
      </c>
      <c r="K280" s="6" t="s">
        <v>1291</v>
      </c>
      <c r="L280" s="9">
        <v>3.06</v>
      </c>
      <c r="M280" s="6" t="s">
        <v>416</v>
      </c>
      <c r="N280" s="9">
        <v>9538703109</v>
      </c>
      <c r="O280" s="6" t="s">
        <v>1292</v>
      </c>
      <c r="P280" s="6" t="s">
        <v>260</v>
      </c>
    </row>
    <row r="281" spans="1:16" ht="20" customHeight="1" x14ac:dyDescent="0.15">
      <c r="A281" s="22">
        <v>279</v>
      </c>
      <c r="B281" s="23" t="s">
        <v>4711</v>
      </c>
      <c r="C281" s="6" t="s">
        <v>4508</v>
      </c>
      <c r="D281" s="6" t="s">
        <v>404</v>
      </c>
      <c r="E281" s="6" t="s">
        <v>695</v>
      </c>
      <c r="F281" s="6" t="s">
        <v>1293</v>
      </c>
      <c r="G281" s="9">
        <v>106.027</v>
      </c>
      <c r="H281" s="6" t="s">
        <v>4489</v>
      </c>
      <c r="I281" s="6" t="s">
        <v>4464</v>
      </c>
      <c r="J281" s="9">
        <v>4</v>
      </c>
      <c r="K281" s="6" t="s">
        <v>4627</v>
      </c>
      <c r="L281" s="9">
        <v>18.704999999999998</v>
      </c>
      <c r="M281" s="6" t="s">
        <v>188</v>
      </c>
      <c r="N281" s="6" t="s">
        <v>1294</v>
      </c>
      <c r="O281" s="6" t="s">
        <v>1295</v>
      </c>
      <c r="P281" s="6" t="s">
        <v>285</v>
      </c>
    </row>
    <row r="282" spans="1:16" ht="20" customHeight="1" x14ac:dyDescent="0.15">
      <c r="A282" s="22">
        <v>280</v>
      </c>
      <c r="B282" s="23" t="s">
        <v>4847</v>
      </c>
      <c r="C282" s="7"/>
      <c r="D282" s="6" t="s">
        <v>110</v>
      </c>
      <c r="E282" s="6" t="s">
        <v>1296</v>
      </c>
      <c r="F282" s="6" t="s">
        <v>4848</v>
      </c>
      <c r="G282" s="9">
        <v>47996</v>
      </c>
      <c r="H282" s="6" t="s">
        <v>46</v>
      </c>
      <c r="I282" s="6" t="s">
        <v>4532</v>
      </c>
      <c r="J282" s="9">
        <v>8</v>
      </c>
      <c r="K282" s="6" t="s">
        <v>809</v>
      </c>
      <c r="L282" s="9">
        <v>13428</v>
      </c>
      <c r="M282" s="6" t="s">
        <v>26</v>
      </c>
      <c r="N282" s="9">
        <v>2440070918</v>
      </c>
      <c r="O282" s="6" t="s">
        <v>1297</v>
      </c>
      <c r="P282" s="7"/>
    </row>
    <row r="283" spans="1:16" ht="20" customHeight="1" x14ac:dyDescent="0.15">
      <c r="A283" s="22">
        <v>281</v>
      </c>
      <c r="B283" s="23" t="s">
        <v>4849</v>
      </c>
      <c r="C283" s="6" t="s">
        <v>4850</v>
      </c>
      <c r="D283" s="6" t="s">
        <v>268</v>
      </c>
      <c r="E283" s="6" t="s">
        <v>72</v>
      </c>
      <c r="F283" s="6" t="s">
        <v>1298</v>
      </c>
      <c r="G283" s="9">
        <v>81730</v>
      </c>
      <c r="H283" s="6" t="s">
        <v>4521</v>
      </c>
      <c r="I283" s="6" t="s">
        <v>499</v>
      </c>
      <c r="J283" s="9">
        <v>1</v>
      </c>
      <c r="K283" s="6" t="s">
        <v>60</v>
      </c>
      <c r="L283" s="7"/>
      <c r="M283" s="6" t="s">
        <v>90</v>
      </c>
      <c r="N283" s="6" t="s">
        <v>1299</v>
      </c>
      <c r="O283" s="6" t="s">
        <v>1300</v>
      </c>
      <c r="P283" s="7"/>
    </row>
    <row r="284" spans="1:16" ht="20" customHeight="1" x14ac:dyDescent="0.15">
      <c r="A284" s="22">
        <v>282</v>
      </c>
      <c r="B284" s="23" t="s">
        <v>4643</v>
      </c>
      <c r="C284" s="9">
        <v>44</v>
      </c>
      <c r="D284" s="6" t="s">
        <v>110</v>
      </c>
      <c r="E284" s="6" t="s">
        <v>1301</v>
      </c>
      <c r="F284" s="6" t="s">
        <v>1302</v>
      </c>
      <c r="G284" s="9">
        <v>68031</v>
      </c>
      <c r="H284" s="6" t="s">
        <v>494</v>
      </c>
      <c r="I284" s="6" t="s">
        <v>56</v>
      </c>
      <c r="J284" s="7"/>
      <c r="K284" s="6" t="s">
        <v>68</v>
      </c>
      <c r="L284" s="9">
        <v>3.69</v>
      </c>
      <c r="M284" s="6" t="s">
        <v>534</v>
      </c>
      <c r="N284" s="6" t="s">
        <v>4851</v>
      </c>
      <c r="O284" s="6" t="s">
        <v>1303</v>
      </c>
      <c r="P284" s="7"/>
    </row>
    <row r="285" spans="1:16" ht="20" customHeight="1" x14ac:dyDescent="0.15">
      <c r="A285" s="22">
        <v>283</v>
      </c>
      <c r="B285" s="23" t="s">
        <v>4852</v>
      </c>
      <c r="C285" s="6" t="s">
        <v>4762</v>
      </c>
      <c r="D285" s="6" t="s">
        <v>163</v>
      </c>
      <c r="E285" s="6" t="s">
        <v>1304</v>
      </c>
      <c r="F285" s="6" t="s">
        <v>1305</v>
      </c>
      <c r="G285" s="9">
        <v>74492</v>
      </c>
      <c r="H285" s="6" t="s">
        <v>4519</v>
      </c>
      <c r="I285" s="6" t="s">
        <v>4697</v>
      </c>
      <c r="J285" s="9">
        <v>5</v>
      </c>
      <c r="K285" s="9">
        <v>1.9</v>
      </c>
      <c r="L285" s="9">
        <v>6770</v>
      </c>
      <c r="M285" s="6" t="s">
        <v>308</v>
      </c>
      <c r="N285" s="6" t="s">
        <v>1306</v>
      </c>
      <c r="O285" s="6" t="s">
        <v>1307</v>
      </c>
      <c r="P285" s="6" t="s">
        <v>328</v>
      </c>
    </row>
    <row r="286" spans="1:16" ht="20" customHeight="1" x14ac:dyDescent="0.15">
      <c r="A286" s="22">
        <v>284</v>
      </c>
      <c r="B286" s="23" t="s">
        <v>4823</v>
      </c>
      <c r="C286" s="9">
        <v>63</v>
      </c>
      <c r="D286" s="6" t="s">
        <v>220</v>
      </c>
      <c r="E286" s="6" t="s">
        <v>1308</v>
      </c>
      <c r="F286" s="6" t="s">
        <v>4853</v>
      </c>
      <c r="G286" s="9">
        <v>144.81899999999999</v>
      </c>
      <c r="H286" s="6" t="s">
        <v>4642</v>
      </c>
      <c r="I286" s="6" t="s">
        <v>842</v>
      </c>
      <c r="J286" s="6" t="s">
        <v>288</v>
      </c>
      <c r="K286" s="9">
        <v>2.7</v>
      </c>
      <c r="L286" s="6" t="s">
        <v>1309</v>
      </c>
      <c r="M286" s="6" t="s">
        <v>90</v>
      </c>
      <c r="N286" s="9">
        <v>2257910850</v>
      </c>
      <c r="O286" s="6" t="s">
        <v>1310</v>
      </c>
      <c r="P286" s="6" t="s">
        <v>403</v>
      </c>
    </row>
    <row r="287" spans="1:16" ht="20" customHeight="1" x14ac:dyDescent="0.15">
      <c r="A287" s="22">
        <v>285</v>
      </c>
      <c r="B287" s="23" t="s">
        <v>4755</v>
      </c>
      <c r="C287" s="7"/>
      <c r="D287" s="7"/>
      <c r="E287" s="6" t="s">
        <v>1311</v>
      </c>
      <c r="F287" s="6" t="s">
        <v>1312</v>
      </c>
      <c r="G287" s="6" t="s">
        <v>1313</v>
      </c>
      <c r="H287" s="6" t="s">
        <v>513</v>
      </c>
      <c r="I287" s="6" t="s">
        <v>32</v>
      </c>
      <c r="J287" s="9">
        <v>3</v>
      </c>
      <c r="K287" s="6" t="s">
        <v>643</v>
      </c>
      <c r="L287" s="9">
        <v>1543</v>
      </c>
      <c r="M287" s="6" t="s">
        <v>61</v>
      </c>
      <c r="N287" s="6" t="s">
        <v>1314</v>
      </c>
      <c r="O287" s="6" t="s">
        <v>1315</v>
      </c>
      <c r="P287" s="6" t="s">
        <v>328</v>
      </c>
    </row>
    <row r="288" spans="1:16" ht="20" customHeight="1" x14ac:dyDescent="0.15">
      <c r="A288" s="22">
        <v>286</v>
      </c>
      <c r="B288" s="23" t="s">
        <v>4854</v>
      </c>
      <c r="C288" s="9">
        <v>53</v>
      </c>
      <c r="D288" s="6" t="s">
        <v>321</v>
      </c>
      <c r="E288" s="6" t="s">
        <v>365</v>
      </c>
      <c r="F288" s="6" t="s">
        <v>1316</v>
      </c>
      <c r="G288" s="9">
        <v>103506</v>
      </c>
      <c r="H288" s="6" t="s">
        <v>4463</v>
      </c>
      <c r="I288" s="6" t="s">
        <v>779</v>
      </c>
      <c r="J288" s="9">
        <v>3</v>
      </c>
      <c r="K288" s="6" t="s">
        <v>627</v>
      </c>
      <c r="L288" s="9">
        <v>15266</v>
      </c>
      <c r="M288" s="6" t="s">
        <v>502</v>
      </c>
      <c r="N288" s="6" t="s">
        <v>1317</v>
      </c>
      <c r="O288" s="6" t="s">
        <v>1318</v>
      </c>
      <c r="P288" s="6" t="s">
        <v>403</v>
      </c>
    </row>
    <row r="289" spans="1:16" ht="20" customHeight="1" x14ac:dyDescent="0.15">
      <c r="A289" s="22">
        <v>287</v>
      </c>
      <c r="B289" s="23" t="s">
        <v>1319</v>
      </c>
      <c r="C289" s="9">
        <v>26</v>
      </c>
      <c r="D289" s="6" t="s">
        <v>58</v>
      </c>
      <c r="E289" s="6" t="s">
        <v>1320</v>
      </c>
      <c r="F289" s="6" t="s">
        <v>1321</v>
      </c>
      <c r="G289" s="9">
        <v>125455</v>
      </c>
      <c r="H289" s="6" t="s">
        <v>4477</v>
      </c>
      <c r="I289" s="6" t="s">
        <v>81</v>
      </c>
      <c r="J289" s="9">
        <v>10</v>
      </c>
      <c r="K289" s="6" t="s">
        <v>4627</v>
      </c>
      <c r="L289" s="9">
        <v>12826</v>
      </c>
      <c r="M289" s="6" t="s">
        <v>621</v>
      </c>
      <c r="N289" s="7"/>
      <c r="O289" s="6" t="s">
        <v>1322</v>
      </c>
      <c r="P289" s="7"/>
    </row>
    <row r="290" spans="1:16" ht="20" customHeight="1" x14ac:dyDescent="0.15">
      <c r="A290" s="22">
        <v>288</v>
      </c>
      <c r="B290" s="23" t="s">
        <v>4855</v>
      </c>
      <c r="C290" s="9">
        <v>34</v>
      </c>
      <c r="D290" s="6" t="s">
        <v>389</v>
      </c>
      <c r="E290" s="6" t="s">
        <v>1323</v>
      </c>
      <c r="F290" s="6" t="s">
        <v>4856</v>
      </c>
      <c r="G290" s="8">
        <v>116915</v>
      </c>
      <c r="H290" s="6" t="s">
        <v>4734</v>
      </c>
      <c r="I290" s="6" t="s">
        <v>175</v>
      </c>
      <c r="J290" s="9">
        <v>8</v>
      </c>
      <c r="K290" s="6" t="s">
        <v>1291</v>
      </c>
      <c r="L290" s="6" t="s">
        <v>1324</v>
      </c>
      <c r="M290" s="6" t="s">
        <v>123</v>
      </c>
      <c r="N290" s="6" t="s">
        <v>1325</v>
      </c>
      <c r="O290" s="6" t="s">
        <v>1326</v>
      </c>
      <c r="P290" s="6" t="s">
        <v>182</v>
      </c>
    </row>
    <row r="291" spans="1:16" ht="20" customHeight="1" x14ac:dyDescent="0.15">
      <c r="A291" s="22">
        <v>289</v>
      </c>
      <c r="B291" s="23" t="s">
        <v>4857</v>
      </c>
      <c r="C291" s="9">
        <v>31</v>
      </c>
      <c r="D291" s="6" t="s">
        <v>102</v>
      </c>
      <c r="E291" s="6" t="s">
        <v>1327</v>
      </c>
      <c r="F291" s="6" t="s">
        <v>1328</v>
      </c>
      <c r="G291" s="9">
        <v>35702</v>
      </c>
      <c r="H291" s="7"/>
      <c r="I291" s="6" t="s">
        <v>806</v>
      </c>
      <c r="J291" s="6" t="s">
        <v>325</v>
      </c>
      <c r="K291" s="6" t="s">
        <v>74</v>
      </c>
      <c r="L291" s="9">
        <v>17510</v>
      </c>
      <c r="M291" s="6" t="s">
        <v>26</v>
      </c>
      <c r="N291" s="6" t="s">
        <v>1329</v>
      </c>
      <c r="O291" s="6" t="s">
        <v>1330</v>
      </c>
      <c r="P291" s="6" t="s">
        <v>71</v>
      </c>
    </row>
    <row r="292" spans="1:16" ht="20" customHeight="1" x14ac:dyDescent="0.15">
      <c r="A292" s="22">
        <v>290</v>
      </c>
      <c r="B292" s="23" t="s">
        <v>4858</v>
      </c>
      <c r="C292" s="7"/>
      <c r="D292" s="6" t="s">
        <v>65</v>
      </c>
      <c r="E292" s="6" t="s">
        <v>1331</v>
      </c>
      <c r="F292" s="6" t="s">
        <v>1332</v>
      </c>
      <c r="G292" s="9">
        <v>60.48</v>
      </c>
      <c r="H292" s="6" t="s">
        <v>576</v>
      </c>
      <c r="I292" s="6" t="s">
        <v>36</v>
      </c>
      <c r="J292" s="9">
        <v>4</v>
      </c>
      <c r="K292" s="6" t="s">
        <v>1143</v>
      </c>
      <c r="L292" s="6" t="s">
        <v>1333</v>
      </c>
      <c r="M292" s="6" t="s">
        <v>204</v>
      </c>
      <c r="N292" s="6" t="s">
        <v>1334</v>
      </c>
      <c r="O292" s="6" t="s">
        <v>1335</v>
      </c>
      <c r="P292" s="6" t="s">
        <v>57</v>
      </c>
    </row>
    <row r="293" spans="1:16" ht="20" customHeight="1" x14ac:dyDescent="0.15">
      <c r="A293" s="22">
        <v>291</v>
      </c>
      <c r="B293" s="23" t="s">
        <v>4859</v>
      </c>
      <c r="C293" s="6" t="s">
        <v>4700</v>
      </c>
      <c r="D293" s="6" t="s">
        <v>404</v>
      </c>
      <c r="E293" s="6" t="s">
        <v>208</v>
      </c>
      <c r="F293" s="6" t="s">
        <v>1336</v>
      </c>
      <c r="G293" s="8">
        <v>136155</v>
      </c>
      <c r="H293" s="6" t="s">
        <v>576</v>
      </c>
      <c r="I293" s="6" t="s">
        <v>120</v>
      </c>
      <c r="J293" s="9">
        <v>6</v>
      </c>
      <c r="K293" s="6" t="s">
        <v>245</v>
      </c>
      <c r="L293" s="9">
        <v>11429</v>
      </c>
      <c r="M293" s="6" t="s">
        <v>76</v>
      </c>
      <c r="N293" s="6" t="s">
        <v>1337</v>
      </c>
      <c r="O293" s="6" t="s">
        <v>1338</v>
      </c>
      <c r="P293" s="6" t="s">
        <v>28</v>
      </c>
    </row>
    <row r="294" spans="1:16" ht="20" customHeight="1" x14ac:dyDescent="0.15">
      <c r="A294" s="22">
        <v>292</v>
      </c>
      <c r="B294" s="23" t="s">
        <v>4860</v>
      </c>
      <c r="C294" s="6" t="s">
        <v>4624</v>
      </c>
      <c r="D294" s="6" t="s">
        <v>65</v>
      </c>
      <c r="E294" s="6" t="s">
        <v>1339</v>
      </c>
      <c r="F294" s="6" t="s">
        <v>1340</v>
      </c>
      <c r="G294" s="8">
        <v>68575</v>
      </c>
      <c r="H294" s="6" t="s">
        <v>4549</v>
      </c>
      <c r="I294" s="6" t="s">
        <v>4565</v>
      </c>
      <c r="J294" s="6" t="s">
        <v>526</v>
      </c>
      <c r="K294" s="9">
        <v>3.5</v>
      </c>
      <c r="L294" s="9">
        <v>17.518999999999998</v>
      </c>
      <c r="M294" s="6" t="s">
        <v>368</v>
      </c>
      <c r="N294" s="6" t="s">
        <v>1341</v>
      </c>
      <c r="O294" s="6" t="s">
        <v>1342</v>
      </c>
      <c r="P294" s="6" t="s">
        <v>292</v>
      </c>
    </row>
    <row r="295" spans="1:16" ht="20" customHeight="1" x14ac:dyDescent="0.15">
      <c r="A295" s="22">
        <v>293</v>
      </c>
      <c r="B295" s="23" t="s">
        <v>4861</v>
      </c>
      <c r="C295" s="9">
        <v>19</v>
      </c>
      <c r="D295" s="6" t="s">
        <v>220</v>
      </c>
      <c r="E295" s="6" t="s">
        <v>1343</v>
      </c>
      <c r="F295" s="6" t="s">
        <v>1344</v>
      </c>
      <c r="G295" s="9">
        <v>105697</v>
      </c>
      <c r="H295" s="6" t="s">
        <v>4654</v>
      </c>
      <c r="I295" s="6" t="s">
        <v>4536</v>
      </c>
      <c r="J295" s="9">
        <v>8</v>
      </c>
      <c r="K295" s="9">
        <v>4.8</v>
      </c>
      <c r="L295" s="8">
        <v>1934</v>
      </c>
      <c r="M295" s="6" t="s">
        <v>750</v>
      </c>
      <c r="N295" s="6" t="s">
        <v>1345</v>
      </c>
      <c r="O295" s="6" t="s">
        <v>1346</v>
      </c>
      <c r="P295" s="6" t="s">
        <v>126</v>
      </c>
    </row>
    <row r="296" spans="1:16" ht="20" customHeight="1" x14ac:dyDescent="0.15">
      <c r="A296" s="22">
        <v>294</v>
      </c>
      <c r="B296" s="23" t="s">
        <v>4862</v>
      </c>
      <c r="C296" s="9">
        <v>28</v>
      </c>
      <c r="D296" s="7"/>
      <c r="E296" s="6" t="s">
        <v>1002</v>
      </c>
      <c r="F296" s="6" t="s">
        <v>1347</v>
      </c>
      <c r="G296" s="9">
        <v>140.78800000000001</v>
      </c>
      <c r="H296" s="6" t="s">
        <v>648</v>
      </c>
      <c r="I296" s="6" t="s">
        <v>224</v>
      </c>
      <c r="J296" s="6" t="s">
        <v>581</v>
      </c>
      <c r="K296" s="6" t="s">
        <v>643</v>
      </c>
      <c r="L296" s="9">
        <v>12.504</v>
      </c>
      <c r="M296" s="6" t="s">
        <v>194</v>
      </c>
      <c r="N296" s="9">
        <v>6776167622</v>
      </c>
      <c r="O296" s="6" t="s">
        <v>1348</v>
      </c>
      <c r="P296" s="6" t="s">
        <v>260</v>
      </c>
    </row>
    <row r="297" spans="1:16" ht="20" customHeight="1" x14ac:dyDescent="0.15">
      <c r="A297" s="22">
        <v>295</v>
      </c>
      <c r="B297" s="23" t="s">
        <v>4863</v>
      </c>
      <c r="C297" s="9">
        <v>20</v>
      </c>
      <c r="D297" s="6" t="s">
        <v>220</v>
      </c>
      <c r="E297" s="6" t="s">
        <v>1349</v>
      </c>
      <c r="F297" s="6" t="s">
        <v>1350</v>
      </c>
      <c r="G297" s="8">
        <v>105370</v>
      </c>
      <c r="H297" s="6" t="s">
        <v>4654</v>
      </c>
      <c r="I297" s="6" t="s">
        <v>930</v>
      </c>
      <c r="J297" s="9">
        <v>9</v>
      </c>
      <c r="K297" s="6" t="s">
        <v>1351</v>
      </c>
      <c r="L297" s="6" t="s">
        <v>1352</v>
      </c>
      <c r="M297" s="6" t="s">
        <v>397</v>
      </c>
      <c r="N297" s="6" t="s">
        <v>1353</v>
      </c>
      <c r="O297" s="6" t="s">
        <v>1354</v>
      </c>
      <c r="P297" s="6" t="s">
        <v>182</v>
      </c>
    </row>
    <row r="298" spans="1:16" ht="20" customHeight="1" x14ac:dyDescent="0.15">
      <c r="A298" s="22">
        <v>296</v>
      </c>
      <c r="B298" s="23" t="s">
        <v>4864</v>
      </c>
      <c r="C298" s="6" t="s">
        <v>4488</v>
      </c>
      <c r="D298" s="7"/>
      <c r="E298" s="6" t="s">
        <v>1355</v>
      </c>
      <c r="F298" s="6" t="s">
        <v>1356</v>
      </c>
      <c r="G298" s="9">
        <v>72.421000000000006</v>
      </c>
      <c r="H298" s="7"/>
      <c r="I298" s="6" t="s">
        <v>4560</v>
      </c>
      <c r="J298" s="6" t="s">
        <v>514</v>
      </c>
      <c r="K298" s="7"/>
      <c r="L298" s="7"/>
      <c r="M298" s="6" t="s">
        <v>105</v>
      </c>
      <c r="N298" s="6" t="s">
        <v>1357</v>
      </c>
      <c r="O298" s="7"/>
      <c r="P298" s="6" t="s">
        <v>392</v>
      </c>
    </row>
    <row r="299" spans="1:16" ht="20" customHeight="1" x14ac:dyDescent="0.15">
      <c r="A299" s="22">
        <v>297</v>
      </c>
      <c r="B299" s="23" t="s">
        <v>1358</v>
      </c>
      <c r="C299" s="9">
        <v>34</v>
      </c>
      <c r="D299" s="6" t="s">
        <v>93</v>
      </c>
      <c r="E299" s="6" t="s">
        <v>1359</v>
      </c>
      <c r="F299" s="6" t="s">
        <v>1360</v>
      </c>
      <c r="G299" s="8">
        <v>59870</v>
      </c>
      <c r="H299" s="6" t="s">
        <v>4500</v>
      </c>
      <c r="I299" s="6" t="s">
        <v>158</v>
      </c>
      <c r="J299" s="6" t="s">
        <v>168</v>
      </c>
      <c r="K299" s="9">
        <v>3.8</v>
      </c>
      <c r="L299" s="9">
        <v>11.805999999999999</v>
      </c>
      <c r="M299" s="6" t="s">
        <v>644</v>
      </c>
      <c r="N299" s="9">
        <v>6596601143</v>
      </c>
      <c r="O299" s="6" t="s">
        <v>1361</v>
      </c>
      <c r="P299" s="7"/>
    </row>
    <row r="300" spans="1:16" ht="20" customHeight="1" x14ac:dyDescent="0.15">
      <c r="A300" s="22">
        <v>298</v>
      </c>
      <c r="B300" s="23" t="s">
        <v>4865</v>
      </c>
      <c r="C300" s="6" t="s">
        <v>4700</v>
      </c>
      <c r="D300" s="6" t="s">
        <v>220</v>
      </c>
      <c r="E300" s="6" t="s">
        <v>1362</v>
      </c>
      <c r="F300" s="6" t="s">
        <v>1363</v>
      </c>
      <c r="G300" s="9">
        <v>79861</v>
      </c>
      <c r="H300" s="6" t="s">
        <v>4519</v>
      </c>
      <c r="I300" s="6" t="s">
        <v>431</v>
      </c>
      <c r="J300" s="9">
        <v>6</v>
      </c>
      <c r="K300" s="6" t="s">
        <v>879</v>
      </c>
      <c r="L300" s="6" t="s">
        <v>1364</v>
      </c>
      <c r="M300" s="6" t="s">
        <v>198</v>
      </c>
      <c r="N300" s="9">
        <v>4961204293</v>
      </c>
      <c r="O300" s="6" t="s">
        <v>1365</v>
      </c>
      <c r="P300" s="6" t="s">
        <v>584</v>
      </c>
    </row>
    <row r="301" spans="1:16" ht="20" customHeight="1" x14ac:dyDescent="0.15">
      <c r="A301" s="22">
        <v>299</v>
      </c>
      <c r="B301" s="23" t="s">
        <v>4866</v>
      </c>
      <c r="C301" s="9">
        <v>18</v>
      </c>
      <c r="D301" s="6" t="s">
        <v>172</v>
      </c>
      <c r="E301" s="6" t="s">
        <v>111</v>
      </c>
      <c r="F301" s="6" t="s">
        <v>1366</v>
      </c>
      <c r="G301" s="9">
        <v>31.396999999999998</v>
      </c>
      <c r="H301" s="6" t="s">
        <v>4616</v>
      </c>
      <c r="I301" s="6" t="s">
        <v>175</v>
      </c>
      <c r="J301" s="9">
        <v>8</v>
      </c>
      <c r="K301" s="9">
        <v>4.2</v>
      </c>
      <c r="L301" s="9">
        <v>7069</v>
      </c>
      <c r="M301" s="6" t="s">
        <v>33</v>
      </c>
      <c r="N301" s="6" t="s">
        <v>1367</v>
      </c>
      <c r="O301" s="6" t="s">
        <v>1368</v>
      </c>
      <c r="P301" s="6" t="s">
        <v>148</v>
      </c>
    </row>
    <row r="302" spans="1:16" ht="20" customHeight="1" x14ac:dyDescent="0.15">
      <c r="A302" s="22">
        <v>300</v>
      </c>
      <c r="B302" s="23" t="s">
        <v>4867</v>
      </c>
      <c r="C302" s="7"/>
      <c r="D302" s="6" t="s">
        <v>172</v>
      </c>
      <c r="E302" s="6" t="s">
        <v>1369</v>
      </c>
      <c r="F302" s="6" t="s">
        <v>1370</v>
      </c>
      <c r="G302" s="6" t="s">
        <v>1371</v>
      </c>
      <c r="H302" s="6" t="s">
        <v>494</v>
      </c>
      <c r="I302" s="6" t="s">
        <v>175</v>
      </c>
      <c r="J302" s="6" t="s">
        <v>96</v>
      </c>
      <c r="K302" s="6" t="s">
        <v>607</v>
      </c>
      <c r="L302" s="9">
        <v>18088</v>
      </c>
      <c r="M302" s="6" t="s">
        <v>33</v>
      </c>
      <c r="N302" s="6" t="s">
        <v>1372</v>
      </c>
      <c r="O302" s="6" t="s">
        <v>1373</v>
      </c>
      <c r="P302" s="7"/>
    </row>
    <row r="303" spans="1:16" ht="20" customHeight="1" x14ac:dyDescent="0.15">
      <c r="A303" s="22">
        <v>301</v>
      </c>
      <c r="B303" s="23" t="s">
        <v>4868</v>
      </c>
      <c r="C303" s="9">
        <v>63</v>
      </c>
      <c r="D303" s="6" t="s">
        <v>172</v>
      </c>
      <c r="E303" s="6" t="s">
        <v>1374</v>
      </c>
      <c r="F303" s="6" t="s">
        <v>1375</v>
      </c>
      <c r="G303" s="9">
        <v>69.177999999999997</v>
      </c>
      <c r="H303" s="6" t="s">
        <v>395</v>
      </c>
      <c r="I303" s="6" t="s">
        <v>4670</v>
      </c>
      <c r="J303" s="6" t="s">
        <v>325</v>
      </c>
      <c r="K303" s="9">
        <v>2.1</v>
      </c>
      <c r="L303" s="9">
        <v>17.026</v>
      </c>
      <c r="M303" s="6" t="s">
        <v>750</v>
      </c>
      <c r="N303" s="6" t="s">
        <v>1376</v>
      </c>
      <c r="O303" s="6" t="s">
        <v>1377</v>
      </c>
      <c r="P303" s="6" t="s">
        <v>20</v>
      </c>
    </row>
    <row r="304" spans="1:16" ht="20" customHeight="1" x14ac:dyDescent="0.15">
      <c r="A304" s="22">
        <v>302</v>
      </c>
      <c r="B304" s="23" t="s">
        <v>4581</v>
      </c>
      <c r="C304" s="6" t="s">
        <v>4869</v>
      </c>
      <c r="D304" s="6" t="s">
        <v>220</v>
      </c>
      <c r="E304" s="6" t="s">
        <v>1378</v>
      </c>
      <c r="F304" s="6" t="s">
        <v>1379</v>
      </c>
      <c r="G304" s="8">
        <v>80481</v>
      </c>
      <c r="H304" s="6" t="s">
        <v>513</v>
      </c>
      <c r="I304" s="6" t="s">
        <v>4504</v>
      </c>
      <c r="J304" s="9">
        <v>2</v>
      </c>
      <c r="K304" s="6" t="s">
        <v>250</v>
      </c>
      <c r="L304" s="8">
        <v>13134</v>
      </c>
      <c r="M304" s="6" t="s">
        <v>90</v>
      </c>
      <c r="N304" s="6" t="s">
        <v>1380</v>
      </c>
      <c r="O304" s="6" t="s">
        <v>1381</v>
      </c>
      <c r="P304" s="6" t="s">
        <v>207</v>
      </c>
    </row>
    <row r="305" spans="1:16" ht="20" customHeight="1" x14ac:dyDescent="0.15">
      <c r="A305" s="22">
        <v>303</v>
      </c>
      <c r="B305" s="23" t="s">
        <v>1195</v>
      </c>
      <c r="C305" s="7"/>
      <c r="D305" s="7"/>
      <c r="E305" s="6" t="s">
        <v>1382</v>
      </c>
      <c r="F305" s="6" t="s">
        <v>1383</v>
      </c>
      <c r="G305" s="9">
        <v>121868</v>
      </c>
      <c r="H305" s="6" t="s">
        <v>4545</v>
      </c>
      <c r="I305" s="6" t="s">
        <v>4655</v>
      </c>
      <c r="J305" s="6" t="s">
        <v>427</v>
      </c>
      <c r="K305" s="6" t="s">
        <v>611</v>
      </c>
      <c r="L305" s="9">
        <v>3854</v>
      </c>
      <c r="M305" s="6" t="s">
        <v>308</v>
      </c>
      <c r="N305" s="6" t="s">
        <v>1384</v>
      </c>
      <c r="O305" s="6" t="s">
        <v>1385</v>
      </c>
      <c r="P305" s="6" t="s">
        <v>260</v>
      </c>
    </row>
    <row r="306" spans="1:16" ht="20" customHeight="1" x14ac:dyDescent="0.15">
      <c r="A306" s="22">
        <v>304</v>
      </c>
      <c r="B306" s="23" t="s">
        <v>4870</v>
      </c>
      <c r="C306" s="6" t="s">
        <v>4871</v>
      </c>
      <c r="D306" s="6" t="s">
        <v>183</v>
      </c>
      <c r="E306" s="6" t="s">
        <v>1355</v>
      </c>
      <c r="F306" s="6" t="s">
        <v>1386</v>
      </c>
      <c r="G306" s="9">
        <v>102115</v>
      </c>
      <c r="H306" s="6" t="s">
        <v>4470</v>
      </c>
      <c r="I306" s="6" t="s">
        <v>4524</v>
      </c>
      <c r="J306" s="9">
        <v>6</v>
      </c>
      <c r="K306" s="6" t="s">
        <v>362</v>
      </c>
      <c r="L306" s="8">
        <v>5054</v>
      </c>
      <c r="M306" s="6" t="s">
        <v>750</v>
      </c>
      <c r="N306" s="6" t="s">
        <v>1387</v>
      </c>
      <c r="O306" s="6" t="s">
        <v>1388</v>
      </c>
      <c r="P306" s="6" t="s">
        <v>518</v>
      </c>
    </row>
    <row r="307" spans="1:16" ht="20" customHeight="1" x14ac:dyDescent="0.15">
      <c r="A307" s="22">
        <v>305</v>
      </c>
      <c r="B307" s="23" t="s">
        <v>4872</v>
      </c>
      <c r="C307" s="6" t="s">
        <v>4575</v>
      </c>
      <c r="D307" s="6" t="s">
        <v>116</v>
      </c>
      <c r="E307" s="6" t="s">
        <v>1389</v>
      </c>
      <c r="F307" s="6" t="s">
        <v>1390</v>
      </c>
      <c r="G307" s="6" t="s">
        <v>1391</v>
      </c>
      <c r="H307" s="6" t="s">
        <v>864</v>
      </c>
      <c r="I307" s="6" t="s">
        <v>4536</v>
      </c>
      <c r="J307" s="9">
        <v>3</v>
      </c>
      <c r="K307" s="6" t="s">
        <v>1392</v>
      </c>
      <c r="L307" s="9">
        <v>7.2160000000000002</v>
      </c>
      <c r="M307" s="6" t="s">
        <v>188</v>
      </c>
      <c r="N307" s="6" t="s">
        <v>1393</v>
      </c>
      <c r="O307" s="6" t="s">
        <v>1394</v>
      </c>
      <c r="P307" s="6" t="s">
        <v>115</v>
      </c>
    </row>
    <row r="308" spans="1:16" ht="20" customHeight="1" x14ac:dyDescent="0.15">
      <c r="A308" s="22">
        <v>306</v>
      </c>
      <c r="B308" s="23" t="s">
        <v>4873</v>
      </c>
      <c r="C308" s="9">
        <v>36</v>
      </c>
      <c r="D308" s="6" t="s">
        <v>268</v>
      </c>
      <c r="E308" s="6" t="s">
        <v>1220</v>
      </c>
      <c r="F308" s="6" t="s">
        <v>1395</v>
      </c>
      <c r="G308" s="8">
        <v>121475</v>
      </c>
      <c r="H308" s="7"/>
      <c r="I308" s="6" t="s">
        <v>4464</v>
      </c>
      <c r="J308" s="6" t="s">
        <v>526</v>
      </c>
      <c r="K308" s="6" t="s">
        <v>1143</v>
      </c>
      <c r="L308" s="8">
        <v>17302</v>
      </c>
      <c r="M308" s="6" t="s">
        <v>105</v>
      </c>
      <c r="N308" s="6" t="s">
        <v>1396</v>
      </c>
      <c r="O308" s="6" t="s">
        <v>1397</v>
      </c>
      <c r="P308" s="6" t="s">
        <v>403</v>
      </c>
    </row>
    <row r="309" spans="1:16" ht="20" customHeight="1" x14ac:dyDescent="0.15">
      <c r="A309" s="22">
        <v>307</v>
      </c>
      <c r="B309" s="23" t="s">
        <v>4609</v>
      </c>
      <c r="C309" s="6" t="s">
        <v>4765</v>
      </c>
      <c r="D309" s="6" t="s">
        <v>172</v>
      </c>
      <c r="E309" s="6" t="s">
        <v>1398</v>
      </c>
      <c r="F309" s="6" t="s">
        <v>1399</v>
      </c>
      <c r="G309" s="8">
        <v>121288</v>
      </c>
      <c r="H309" s="6" t="s">
        <v>395</v>
      </c>
      <c r="I309" s="6" t="s">
        <v>4497</v>
      </c>
      <c r="J309" s="9">
        <v>5</v>
      </c>
      <c r="K309" s="9">
        <v>1.5</v>
      </c>
      <c r="L309" s="9">
        <v>2565</v>
      </c>
      <c r="M309" s="6" t="s">
        <v>422</v>
      </c>
      <c r="N309" s="6" t="s">
        <v>4874</v>
      </c>
      <c r="O309" s="6" t="s">
        <v>1400</v>
      </c>
      <c r="P309" s="6" t="s">
        <v>392</v>
      </c>
    </row>
    <row r="310" spans="1:16" ht="20" customHeight="1" x14ac:dyDescent="0.15">
      <c r="A310" s="22">
        <v>308</v>
      </c>
      <c r="B310" s="23" t="s">
        <v>4875</v>
      </c>
      <c r="C310" s="6" t="s">
        <v>4575</v>
      </c>
      <c r="D310" s="6" t="s">
        <v>389</v>
      </c>
      <c r="E310" s="6" t="s">
        <v>1401</v>
      </c>
      <c r="F310" s="7"/>
      <c r="G310" s="9">
        <v>46869</v>
      </c>
      <c r="H310" s="6" t="s">
        <v>4474</v>
      </c>
      <c r="I310" s="6" t="s">
        <v>4464</v>
      </c>
      <c r="J310" s="9">
        <v>6</v>
      </c>
      <c r="K310" s="9">
        <v>4.2</v>
      </c>
      <c r="L310" s="9">
        <v>17.471</v>
      </c>
      <c r="M310" s="6" t="s">
        <v>515</v>
      </c>
      <c r="N310" s="6" t="s">
        <v>1402</v>
      </c>
      <c r="O310" s="6" t="s">
        <v>1403</v>
      </c>
      <c r="P310" s="7"/>
    </row>
    <row r="311" spans="1:16" ht="20" customHeight="1" x14ac:dyDescent="0.15">
      <c r="A311" s="22">
        <v>309</v>
      </c>
      <c r="B311" s="23" t="s">
        <v>4876</v>
      </c>
      <c r="C311" s="9">
        <v>40</v>
      </c>
      <c r="D311" s="6" t="s">
        <v>315</v>
      </c>
      <c r="E311" s="6" t="s">
        <v>1404</v>
      </c>
      <c r="F311" s="6" t="s">
        <v>4877</v>
      </c>
      <c r="G311" s="6" t="s">
        <v>1405</v>
      </c>
      <c r="H311" s="6" t="s">
        <v>4654</v>
      </c>
      <c r="I311" s="6" t="s">
        <v>4565</v>
      </c>
      <c r="J311" s="7"/>
      <c r="K311" s="6" t="s">
        <v>345</v>
      </c>
      <c r="L311" s="9">
        <v>12872</v>
      </c>
      <c r="M311" s="6" t="s">
        <v>527</v>
      </c>
      <c r="N311" s="6" t="s">
        <v>4878</v>
      </c>
      <c r="O311" s="6" t="s">
        <v>1406</v>
      </c>
      <c r="P311" s="6" t="s">
        <v>28</v>
      </c>
    </row>
    <row r="312" spans="1:16" ht="20" customHeight="1" x14ac:dyDescent="0.15">
      <c r="A312" s="22">
        <v>310</v>
      </c>
      <c r="B312" s="23" t="s">
        <v>4879</v>
      </c>
      <c r="C312" s="9">
        <v>21</v>
      </c>
      <c r="D312" s="7"/>
      <c r="E312" s="6" t="s">
        <v>1407</v>
      </c>
      <c r="F312" s="6" t="s">
        <v>4880</v>
      </c>
      <c r="G312" s="6" t="s">
        <v>1408</v>
      </c>
      <c r="H312" s="7"/>
      <c r="I312" s="6" t="s">
        <v>120</v>
      </c>
      <c r="J312" s="6" t="s">
        <v>121</v>
      </c>
      <c r="K312" s="6" t="s">
        <v>723</v>
      </c>
      <c r="L312" s="6" t="s">
        <v>1409</v>
      </c>
      <c r="M312" s="6" t="s">
        <v>923</v>
      </c>
      <c r="N312" s="6" t="s">
        <v>1410</v>
      </c>
      <c r="O312" s="6" t="s">
        <v>1411</v>
      </c>
      <c r="P312" s="6" t="s">
        <v>304</v>
      </c>
    </row>
    <row r="313" spans="1:16" ht="20" customHeight="1" x14ac:dyDescent="0.15">
      <c r="A313" s="22">
        <v>311</v>
      </c>
      <c r="B313" s="23" t="s">
        <v>4881</v>
      </c>
      <c r="C313" s="6" t="s">
        <v>4882</v>
      </c>
      <c r="D313" s="6" t="s">
        <v>65</v>
      </c>
      <c r="E313" s="6" t="s">
        <v>1412</v>
      </c>
      <c r="F313" s="6" t="s">
        <v>1413</v>
      </c>
      <c r="G313" s="9">
        <v>70972</v>
      </c>
      <c r="H313" s="6" t="s">
        <v>46</v>
      </c>
      <c r="I313" s="6" t="s">
        <v>842</v>
      </c>
      <c r="J313" s="9">
        <v>9</v>
      </c>
      <c r="K313" s="9">
        <v>1.6</v>
      </c>
      <c r="L313" s="8">
        <v>12202</v>
      </c>
      <c r="M313" s="6" t="s">
        <v>90</v>
      </c>
      <c r="N313" s="9">
        <v>3645701070</v>
      </c>
      <c r="O313" s="6" t="s">
        <v>1414</v>
      </c>
      <c r="P313" s="7"/>
    </row>
    <row r="314" spans="1:16" ht="20" customHeight="1" x14ac:dyDescent="0.15">
      <c r="A314" s="22">
        <v>312</v>
      </c>
      <c r="B314" s="23" t="s">
        <v>4883</v>
      </c>
      <c r="C314" s="6" t="s">
        <v>4632</v>
      </c>
      <c r="D314" s="6" t="s">
        <v>220</v>
      </c>
      <c r="E314" s="6" t="s">
        <v>1415</v>
      </c>
      <c r="F314" s="6" t="s">
        <v>1416</v>
      </c>
      <c r="G314" s="9">
        <v>146925</v>
      </c>
      <c r="H314" s="6" t="s">
        <v>4549</v>
      </c>
      <c r="I314" s="6" t="s">
        <v>47</v>
      </c>
      <c r="J314" s="9">
        <v>10</v>
      </c>
      <c r="K314" s="6" t="s">
        <v>68</v>
      </c>
      <c r="L314" s="9">
        <v>8.1430000000000007</v>
      </c>
      <c r="M314" s="6" t="s">
        <v>271</v>
      </c>
      <c r="N314" s="6" t="s">
        <v>1417</v>
      </c>
      <c r="O314" s="6" t="s">
        <v>1418</v>
      </c>
      <c r="P314" s="6" t="s">
        <v>115</v>
      </c>
    </row>
    <row r="315" spans="1:16" ht="20" customHeight="1" x14ac:dyDescent="0.15">
      <c r="A315" s="22">
        <v>313</v>
      </c>
      <c r="B315" s="23" t="s">
        <v>4884</v>
      </c>
      <c r="C315" s="6" t="s">
        <v>4885</v>
      </c>
      <c r="D315" s="6" t="s">
        <v>220</v>
      </c>
      <c r="E315" s="6" t="s">
        <v>1419</v>
      </c>
      <c r="F315" s="6" t="s">
        <v>1420</v>
      </c>
      <c r="G315" s="9">
        <v>113.664</v>
      </c>
      <c r="H315" s="6" t="s">
        <v>494</v>
      </c>
      <c r="I315" s="6" t="s">
        <v>224</v>
      </c>
      <c r="J315" s="9">
        <v>1</v>
      </c>
      <c r="K315" s="6" t="s">
        <v>312</v>
      </c>
      <c r="L315" s="6" t="s">
        <v>1421</v>
      </c>
      <c r="M315" s="6" t="s">
        <v>33</v>
      </c>
      <c r="N315" s="6" t="s">
        <v>1422</v>
      </c>
      <c r="O315" s="6" t="s">
        <v>1423</v>
      </c>
      <c r="P315" s="7"/>
    </row>
    <row r="316" spans="1:16" ht="20" customHeight="1" x14ac:dyDescent="0.15">
      <c r="A316" s="22">
        <v>314</v>
      </c>
      <c r="B316" s="23" t="s">
        <v>4886</v>
      </c>
      <c r="C316" s="6" t="s">
        <v>4715</v>
      </c>
      <c r="D316" s="6" t="s">
        <v>52</v>
      </c>
      <c r="E316" s="6" t="s">
        <v>1424</v>
      </c>
      <c r="F316" s="6" t="s">
        <v>4887</v>
      </c>
      <c r="G316" s="8">
        <v>119221</v>
      </c>
      <c r="H316" s="6" t="s">
        <v>4474</v>
      </c>
      <c r="I316" s="6" t="s">
        <v>175</v>
      </c>
      <c r="J316" s="7"/>
      <c r="K316" s="9">
        <v>3.8</v>
      </c>
      <c r="L316" s="9">
        <v>9877</v>
      </c>
      <c r="M316" s="6" t="s">
        <v>527</v>
      </c>
      <c r="N316" s="6" t="s">
        <v>1425</v>
      </c>
      <c r="O316" s="6" t="s">
        <v>1426</v>
      </c>
      <c r="P316" s="6" t="s">
        <v>101</v>
      </c>
    </row>
    <row r="317" spans="1:16" ht="20" customHeight="1" x14ac:dyDescent="0.15">
      <c r="A317" s="22">
        <v>315</v>
      </c>
      <c r="B317" s="23" t="s">
        <v>4866</v>
      </c>
      <c r="C317" s="9">
        <v>64</v>
      </c>
      <c r="D317" s="6" t="s">
        <v>102</v>
      </c>
      <c r="E317" s="6" t="s">
        <v>957</v>
      </c>
      <c r="F317" s="6" t="s">
        <v>1427</v>
      </c>
      <c r="G317" s="6" t="s">
        <v>1428</v>
      </c>
      <c r="H317" s="6" t="s">
        <v>4481</v>
      </c>
      <c r="I317" s="6" t="s">
        <v>4602</v>
      </c>
      <c r="J317" s="6" t="s">
        <v>212</v>
      </c>
      <c r="K317" s="7"/>
      <c r="L317" s="8">
        <v>15480</v>
      </c>
      <c r="M317" s="6" t="s">
        <v>644</v>
      </c>
      <c r="N317" s="9">
        <v>4965004927</v>
      </c>
      <c r="O317" s="6" t="s">
        <v>1429</v>
      </c>
      <c r="P317" s="6" t="s">
        <v>191</v>
      </c>
    </row>
    <row r="318" spans="1:16" ht="20" customHeight="1" x14ac:dyDescent="0.15">
      <c r="A318" s="22">
        <v>316</v>
      </c>
      <c r="B318" s="23" t="s">
        <v>4798</v>
      </c>
      <c r="C318" s="6" t="s">
        <v>4717</v>
      </c>
      <c r="D318" s="6" t="s">
        <v>52</v>
      </c>
      <c r="E318" s="6" t="s">
        <v>53</v>
      </c>
      <c r="F318" s="6" t="s">
        <v>1430</v>
      </c>
      <c r="G318" s="6" t="s">
        <v>1431</v>
      </c>
      <c r="H318" s="6" t="s">
        <v>4604</v>
      </c>
      <c r="I318" s="6" t="s">
        <v>4464</v>
      </c>
      <c r="J318" s="9">
        <v>5</v>
      </c>
      <c r="K318" s="6" t="s">
        <v>25</v>
      </c>
      <c r="L318" s="9">
        <v>18999</v>
      </c>
      <c r="M318" s="6" t="s">
        <v>621</v>
      </c>
      <c r="N318" s="6" t="s">
        <v>1432</v>
      </c>
      <c r="O318" s="6" t="s">
        <v>1433</v>
      </c>
      <c r="P318" s="6" t="s">
        <v>162</v>
      </c>
    </row>
    <row r="319" spans="1:16" ht="20" customHeight="1" x14ac:dyDescent="0.15">
      <c r="A319" s="22">
        <v>317</v>
      </c>
      <c r="B319" s="23" t="s">
        <v>4888</v>
      </c>
      <c r="C319" s="9">
        <v>41</v>
      </c>
      <c r="D319" s="6" t="s">
        <v>321</v>
      </c>
      <c r="E319" s="6" t="s">
        <v>1434</v>
      </c>
      <c r="F319" s="6" t="s">
        <v>1435</v>
      </c>
      <c r="G319" s="8">
        <v>58604</v>
      </c>
      <c r="H319" s="6" t="s">
        <v>4604</v>
      </c>
      <c r="I319" s="6" t="s">
        <v>4493</v>
      </c>
      <c r="J319" s="9">
        <v>3</v>
      </c>
      <c r="K319" s="6" t="s">
        <v>97</v>
      </c>
      <c r="L319" s="9">
        <v>5770</v>
      </c>
      <c r="M319" s="6" t="s">
        <v>152</v>
      </c>
      <c r="N319" s="6" t="s">
        <v>1436</v>
      </c>
      <c r="O319" s="6" t="s">
        <v>1437</v>
      </c>
      <c r="P319" s="6" t="s">
        <v>315</v>
      </c>
    </row>
    <row r="320" spans="1:16" ht="20" customHeight="1" x14ac:dyDescent="0.15">
      <c r="A320" s="22">
        <v>318</v>
      </c>
      <c r="B320" s="23" t="s">
        <v>4462</v>
      </c>
      <c r="C320" s="9">
        <v>40</v>
      </c>
      <c r="D320" s="6" t="s">
        <v>116</v>
      </c>
      <c r="E320" s="6" t="s">
        <v>1438</v>
      </c>
      <c r="F320" s="6" t="s">
        <v>1439</v>
      </c>
      <c r="G320" s="9">
        <v>70.456999999999994</v>
      </c>
      <c r="H320" s="7"/>
      <c r="I320" s="6" t="s">
        <v>732</v>
      </c>
      <c r="J320" s="9">
        <v>9</v>
      </c>
      <c r="K320" s="6" t="s">
        <v>1254</v>
      </c>
      <c r="L320" s="9">
        <v>5.1959999999999997</v>
      </c>
      <c r="M320" s="6" t="s">
        <v>368</v>
      </c>
      <c r="N320" s="9">
        <v>3130936977</v>
      </c>
      <c r="O320" s="6" t="s">
        <v>1440</v>
      </c>
      <c r="P320" s="6" t="s">
        <v>304</v>
      </c>
    </row>
    <row r="321" spans="1:16" ht="20" customHeight="1" x14ac:dyDescent="0.15">
      <c r="A321" s="22">
        <v>319</v>
      </c>
      <c r="B321" s="23" t="s">
        <v>4889</v>
      </c>
      <c r="C321" s="6" t="s">
        <v>4725</v>
      </c>
      <c r="D321" s="6" t="s">
        <v>65</v>
      </c>
      <c r="E321" s="6" t="s">
        <v>1441</v>
      </c>
      <c r="F321" s="6" t="s">
        <v>1442</v>
      </c>
      <c r="G321" s="9">
        <v>119778</v>
      </c>
      <c r="H321" s="6" t="s">
        <v>494</v>
      </c>
      <c r="I321" s="6" t="s">
        <v>4670</v>
      </c>
      <c r="J321" s="6" t="s">
        <v>121</v>
      </c>
      <c r="K321" s="6" t="s">
        <v>1271</v>
      </c>
      <c r="L321" s="9">
        <v>19578</v>
      </c>
      <c r="M321" s="6" t="s">
        <v>397</v>
      </c>
      <c r="N321" s="9">
        <v>4261548869</v>
      </c>
      <c r="O321" s="6" t="s">
        <v>1443</v>
      </c>
      <c r="P321" s="7"/>
    </row>
    <row r="322" spans="1:16" ht="20" customHeight="1" x14ac:dyDescent="0.15">
      <c r="A322" s="22">
        <v>320</v>
      </c>
      <c r="B322" s="23" t="s">
        <v>4890</v>
      </c>
      <c r="C322" s="9">
        <v>54</v>
      </c>
      <c r="D322" s="6" t="s">
        <v>93</v>
      </c>
      <c r="E322" s="6" t="s">
        <v>610</v>
      </c>
      <c r="F322" s="6" t="s">
        <v>1444</v>
      </c>
      <c r="G322" s="9">
        <v>40.508000000000003</v>
      </c>
      <c r="H322" s="6" t="s">
        <v>4481</v>
      </c>
      <c r="I322" s="6" t="s">
        <v>136</v>
      </c>
      <c r="J322" s="9">
        <v>2</v>
      </c>
      <c r="K322" s="6" t="s">
        <v>74</v>
      </c>
      <c r="L322" s="7"/>
      <c r="M322" s="6" t="s">
        <v>258</v>
      </c>
      <c r="N322" s="9">
        <v>9999423979</v>
      </c>
      <c r="O322" s="6" t="s">
        <v>1445</v>
      </c>
      <c r="P322" s="7"/>
    </row>
    <row r="323" spans="1:16" ht="20" customHeight="1" x14ac:dyDescent="0.15">
      <c r="A323" s="22">
        <v>321</v>
      </c>
      <c r="B323" s="23" t="s">
        <v>4891</v>
      </c>
      <c r="C323" s="7"/>
      <c r="D323" s="6" t="s">
        <v>42</v>
      </c>
      <c r="E323" s="6" t="s">
        <v>1226</v>
      </c>
      <c r="F323" s="6" t="s">
        <v>1446</v>
      </c>
      <c r="G323" s="8">
        <v>58190</v>
      </c>
      <c r="H323" s="6" t="s">
        <v>24</v>
      </c>
      <c r="I323" s="6" t="s">
        <v>4532</v>
      </c>
      <c r="J323" s="9">
        <v>2</v>
      </c>
      <c r="K323" s="6" t="s">
        <v>250</v>
      </c>
      <c r="L323" s="9">
        <v>11832</v>
      </c>
      <c r="M323" s="6" t="s">
        <v>112</v>
      </c>
      <c r="N323" s="6" t="s">
        <v>1447</v>
      </c>
      <c r="O323" s="6" t="s">
        <v>1448</v>
      </c>
      <c r="P323" s="6" t="s">
        <v>315</v>
      </c>
    </row>
    <row r="324" spans="1:16" ht="20" customHeight="1" x14ac:dyDescent="0.15">
      <c r="A324" s="22">
        <v>322</v>
      </c>
      <c r="B324" s="23" t="s">
        <v>4892</v>
      </c>
      <c r="C324" s="9">
        <v>45</v>
      </c>
      <c r="D324" s="6" t="s">
        <v>163</v>
      </c>
      <c r="E324" s="6" t="s">
        <v>1449</v>
      </c>
      <c r="F324" s="6" t="s">
        <v>1450</v>
      </c>
      <c r="G324" s="6" t="s">
        <v>1451</v>
      </c>
      <c r="H324" s="6" t="s">
        <v>407</v>
      </c>
      <c r="I324" s="6" t="s">
        <v>779</v>
      </c>
      <c r="J324" s="9">
        <v>4</v>
      </c>
      <c r="K324" s="6" t="s">
        <v>784</v>
      </c>
      <c r="L324" s="8">
        <v>7699</v>
      </c>
      <c r="M324" s="6" t="s">
        <v>239</v>
      </c>
      <c r="N324" s="9">
        <v>2630255630</v>
      </c>
      <c r="O324" s="6" t="s">
        <v>1452</v>
      </c>
      <c r="P324" s="6" t="s">
        <v>126</v>
      </c>
    </row>
    <row r="325" spans="1:16" ht="20" customHeight="1" x14ac:dyDescent="0.15">
      <c r="A325" s="22">
        <v>323</v>
      </c>
      <c r="B325" s="23" t="s">
        <v>4893</v>
      </c>
      <c r="C325" s="6" t="s">
        <v>4725</v>
      </c>
      <c r="D325" s="6" t="s">
        <v>183</v>
      </c>
      <c r="E325" s="6" t="s">
        <v>1453</v>
      </c>
      <c r="F325" s="6" t="s">
        <v>1454</v>
      </c>
      <c r="G325" s="8">
        <v>98806</v>
      </c>
      <c r="H325" s="7"/>
      <c r="I325" s="6" t="s">
        <v>4497</v>
      </c>
      <c r="J325" s="9">
        <v>1</v>
      </c>
      <c r="K325" s="9">
        <v>4.9000000000000004</v>
      </c>
      <c r="L325" s="9">
        <v>19.696999999999999</v>
      </c>
      <c r="M325" s="6" t="s">
        <v>198</v>
      </c>
      <c r="N325" s="6" t="s">
        <v>1455</v>
      </c>
      <c r="O325" s="6" t="s">
        <v>1456</v>
      </c>
      <c r="P325" s="7"/>
    </row>
    <row r="326" spans="1:16" ht="20" customHeight="1" x14ac:dyDescent="0.15">
      <c r="A326" s="22">
        <v>324</v>
      </c>
      <c r="B326" s="23" t="s">
        <v>1457</v>
      </c>
      <c r="C326" s="7"/>
      <c r="D326" s="7"/>
      <c r="E326" s="6" t="s">
        <v>252</v>
      </c>
      <c r="F326" s="6" t="s">
        <v>4894</v>
      </c>
      <c r="G326" s="9">
        <v>60286</v>
      </c>
      <c r="H326" s="6" t="s">
        <v>4545</v>
      </c>
      <c r="I326" s="6" t="s">
        <v>4681</v>
      </c>
      <c r="J326" s="6" t="s">
        <v>96</v>
      </c>
      <c r="K326" s="6" t="s">
        <v>4530</v>
      </c>
      <c r="L326" s="7"/>
      <c r="M326" s="6" t="s">
        <v>204</v>
      </c>
      <c r="N326" s="6" t="s">
        <v>1458</v>
      </c>
      <c r="O326" s="6" t="s">
        <v>1459</v>
      </c>
      <c r="P326" s="6" t="s">
        <v>609</v>
      </c>
    </row>
    <row r="327" spans="1:16" ht="20" customHeight="1" x14ac:dyDescent="0.15">
      <c r="A327" s="22">
        <v>325</v>
      </c>
      <c r="B327" s="23" t="s">
        <v>4895</v>
      </c>
      <c r="C327" s="6" t="s">
        <v>4644</v>
      </c>
      <c r="D327" s="6" t="s">
        <v>172</v>
      </c>
      <c r="E327" s="6" t="s">
        <v>1460</v>
      </c>
      <c r="F327" s="6" t="s">
        <v>1461</v>
      </c>
      <c r="G327" s="8">
        <v>67673</v>
      </c>
      <c r="H327" s="6" t="s">
        <v>4481</v>
      </c>
      <c r="I327" s="6" t="s">
        <v>842</v>
      </c>
      <c r="J327" s="6" t="s">
        <v>168</v>
      </c>
      <c r="K327" s="6" t="s">
        <v>4627</v>
      </c>
      <c r="L327" s="6" t="s">
        <v>1462</v>
      </c>
      <c r="M327" s="6" t="s">
        <v>17</v>
      </c>
      <c r="N327" s="6" t="s">
        <v>1463</v>
      </c>
      <c r="O327" s="6" t="s">
        <v>1464</v>
      </c>
      <c r="P327" s="7"/>
    </row>
    <row r="328" spans="1:16" ht="20" customHeight="1" x14ac:dyDescent="0.15">
      <c r="A328" s="22">
        <v>326</v>
      </c>
      <c r="B328" s="23" t="s">
        <v>4896</v>
      </c>
      <c r="C328" s="6" t="s">
        <v>4897</v>
      </c>
      <c r="D328" s="6" t="s">
        <v>268</v>
      </c>
      <c r="E328" s="6" t="s">
        <v>1465</v>
      </c>
      <c r="F328" s="6" t="s">
        <v>1466</v>
      </c>
      <c r="G328" s="9">
        <v>135616</v>
      </c>
      <c r="H328" s="6" t="s">
        <v>4642</v>
      </c>
      <c r="I328" s="6" t="s">
        <v>431</v>
      </c>
      <c r="J328" s="6" t="s">
        <v>514</v>
      </c>
      <c r="K328" s="6" t="s">
        <v>4627</v>
      </c>
      <c r="L328" s="9">
        <v>11179</v>
      </c>
      <c r="M328" s="6" t="s">
        <v>567</v>
      </c>
      <c r="N328" s="9">
        <v>8172505911</v>
      </c>
      <c r="O328" s="6" t="s">
        <v>1467</v>
      </c>
      <c r="P328" s="6" t="s">
        <v>20</v>
      </c>
    </row>
    <row r="329" spans="1:16" ht="20" customHeight="1" x14ac:dyDescent="0.15">
      <c r="A329" s="22">
        <v>327</v>
      </c>
      <c r="B329" s="23" t="s">
        <v>4898</v>
      </c>
      <c r="C329" s="6" t="s">
        <v>4899</v>
      </c>
      <c r="D329" s="6" t="s">
        <v>42</v>
      </c>
      <c r="E329" s="6" t="s">
        <v>1468</v>
      </c>
      <c r="F329" s="6" t="s">
        <v>1469</v>
      </c>
      <c r="G329" s="9">
        <v>125.232</v>
      </c>
      <c r="H329" s="6" t="s">
        <v>4608</v>
      </c>
      <c r="I329" s="6" t="s">
        <v>4464</v>
      </c>
      <c r="J329" s="9">
        <v>2</v>
      </c>
      <c r="K329" s="6" t="s">
        <v>4627</v>
      </c>
      <c r="L329" s="8">
        <v>12048</v>
      </c>
      <c r="M329" s="6" t="s">
        <v>923</v>
      </c>
      <c r="N329" s="6" t="s">
        <v>4900</v>
      </c>
      <c r="O329" s="6" t="s">
        <v>1470</v>
      </c>
      <c r="P329" s="6" t="s">
        <v>40</v>
      </c>
    </row>
    <row r="330" spans="1:16" ht="20" customHeight="1" x14ac:dyDescent="0.15">
      <c r="A330" s="22">
        <v>328</v>
      </c>
      <c r="B330" s="23" t="s">
        <v>4672</v>
      </c>
      <c r="C330" s="9">
        <v>18</v>
      </c>
      <c r="D330" s="6" t="s">
        <v>268</v>
      </c>
      <c r="E330" s="6" t="s">
        <v>1471</v>
      </c>
      <c r="F330" s="6" t="s">
        <v>1472</v>
      </c>
      <c r="G330" s="9">
        <v>138538</v>
      </c>
      <c r="H330" s="6" t="s">
        <v>407</v>
      </c>
      <c r="I330" s="6" t="s">
        <v>842</v>
      </c>
      <c r="J330" s="6" t="s">
        <v>514</v>
      </c>
      <c r="K330" s="7"/>
      <c r="L330" s="9">
        <v>10106</v>
      </c>
      <c r="M330" s="6" t="s">
        <v>258</v>
      </c>
      <c r="N330" s="6" t="s">
        <v>1473</v>
      </c>
      <c r="O330" s="6" t="s">
        <v>1474</v>
      </c>
      <c r="P330" s="6" t="s">
        <v>162</v>
      </c>
    </row>
    <row r="331" spans="1:16" ht="20" customHeight="1" x14ac:dyDescent="0.15">
      <c r="A331" s="22">
        <v>329</v>
      </c>
      <c r="B331" s="23" t="s">
        <v>4901</v>
      </c>
      <c r="C331" s="6" t="s">
        <v>4640</v>
      </c>
      <c r="D331" s="6" t="s">
        <v>268</v>
      </c>
      <c r="E331" s="6" t="s">
        <v>1389</v>
      </c>
      <c r="F331" s="7"/>
      <c r="G331" s="9">
        <v>109.74299999999999</v>
      </c>
      <c r="H331" s="6" t="s">
        <v>576</v>
      </c>
      <c r="I331" s="6" t="s">
        <v>4502</v>
      </c>
      <c r="J331" s="9">
        <v>6</v>
      </c>
      <c r="K331" s="9">
        <v>1.2</v>
      </c>
      <c r="L331" s="7"/>
      <c r="M331" s="6" t="s">
        <v>26</v>
      </c>
      <c r="N331" s="6" t="s">
        <v>1475</v>
      </c>
      <c r="O331" s="6" t="s">
        <v>1476</v>
      </c>
      <c r="P331" s="6" t="s">
        <v>115</v>
      </c>
    </row>
    <row r="332" spans="1:16" ht="20" customHeight="1" x14ac:dyDescent="0.15">
      <c r="A332" s="22">
        <v>330</v>
      </c>
      <c r="B332" s="23" t="s">
        <v>4902</v>
      </c>
      <c r="C332" s="6" t="s">
        <v>4840</v>
      </c>
      <c r="D332" s="7"/>
      <c r="E332" s="6" t="s">
        <v>1477</v>
      </c>
      <c r="F332" s="6" t="s">
        <v>1478</v>
      </c>
      <c r="G332" s="8">
        <v>92986</v>
      </c>
      <c r="H332" s="6" t="s">
        <v>24</v>
      </c>
      <c r="I332" s="6" t="s">
        <v>4546</v>
      </c>
      <c r="J332" s="9">
        <v>5</v>
      </c>
      <c r="K332" s="6" t="s">
        <v>122</v>
      </c>
      <c r="L332" s="9">
        <v>8.2829999999999995</v>
      </c>
      <c r="M332" s="6" t="s">
        <v>76</v>
      </c>
      <c r="N332" s="6" t="s">
        <v>1479</v>
      </c>
      <c r="O332" s="6" t="s">
        <v>1480</v>
      </c>
      <c r="P332" s="6" t="s">
        <v>191</v>
      </c>
    </row>
    <row r="333" spans="1:16" ht="20" customHeight="1" x14ac:dyDescent="0.15">
      <c r="A333" s="22">
        <v>331</v>
      </c>
      <c r="B333" s="23" t="s">
        <v>1481</v>
      </c>
      <c r="C333" s="6" t="s">
        <v>4903</v>
      </c>
      <c r="D333" s="6" t="s">
        <v>220</v>
      </c>
      <c r="E333" s="6" t="s">
        <v>1482</v>
      </c>
      <c r="F333" s="6" t="s">
        <v>1483</v>
      </c>
      <c r="G333" s="9">
        <v>59.914999999999999</v>
      </c>
      <c r="H333" s="6" t="s">
        <v>4477</v>
      </c>
      <c r="I333" s="6" t="s">
        <v>4534</v>
      </c>
      <c r="J333" s="9">
        <v>10</v>
      </c>
      <c r="K333" s="6" t="s">
        <v>800</v>
      </c>
      <c r="L333" s="9">
        <v>5626</v>
      </c>
      <c r="M333" s="6" t="s">
        <v>271</v>
      </c>
      <c r="N333" s="6" t="s">
        <v>1484</v>
      </c>
      <c r="O333" s="6" t="s">
        <v>1485</v>
      </c>
      <c r="P333" s="6" t="s">
        <v>108</v>
      </c>
    </row>
    <row r="334" spans="1:16" ht="20" customHeight="1" x14ac:dyDescent="0.15">
      <c r="A334" s="22">
        <v>332</v>
      </c>
      <c r="B334" s="23" t="s">
        <v>4760</v>
      </c>
      <c r="C334" s="9">
        <v>30</v>
      </c>
      <c r="D334" s="6" t="s">
        <v>268</v>
      </c>
      <c r="E334" s="6" t="s">
        <v>921</v>
      </c>
      <c r="F334" s="6" t="s">
        <v>1486</v>
      </c>
      <c r="G334" s="8">
        <v>56034</v>
      </c>
      <c r="H334" s="6" t="s">
        <v>223</v>
      </c>
      <c r="I334" s="6" t="s">
        <v>4740</v>
      </c>
      <c r="J334" s="6" t="s">
        <v>212</v>
      </c>
      <c r="K334" s="6" t="s">
        <v>615</v>
      </c>
      <c r="L334" s="8">
        <v>19945</v>
      </c>
      <c r="M334" s="6" t="s">
        <v>90</v>
      </c>
      <c r="N334" s="6" t="s">
        <v>4904</v>
      </c>
      <c r="O334" s="6" t="s">
        <v>1487</v>
      </c>
      <c r="P334" s="6" t="s">
        <v>115</v>
      </c>
    </row>
    <row r="335" spans="1:16" ht="20" customHeight="1" x14ac:dyDescent="0.15">
      <c r="A335" s="22">
        <v>333</v>
      </c>
      <c r="B335" s="23" t="s">
        <v>1488</v>
      </c>
      <c r="C335" s="7"/>
      <c r="D335" s="6" t="s">
        <v>172</v>
      </c>
      <c r="E335" s="6" t="s">
        <v>857</v>
      </c>
      <c r="F335" s="6" t="s">
        <v>1489</v>
      </c>
      <c r="G335" s="9">
        <v>97697</v>
      </c>
      <c r="H335" s="6" t="s">
        <v>648</v>
      </c>
      <c r="I335" s="6" t="s">
        <v>4524</v>
      </c>
      <c r="J335" s="9">
        <v>10</v>
      </c>
      <c r="K335" s="6" t="s">
        <v>4627</v>
      </c>
      <c r="L335" s="9">
        <v>2074</v>
      </c>
      <c r="M335" s="6" t="s">
        <v>254</v>
      </c>
      <c r="N335" s="7"/>
      <c r="O335" s="6" t="s">
        <v>1490</v>
      </c>
      <c r="P335" s="6" t="s">
        <v>328</v>
      </c>
    </row>
    <row r="336" spans="1:16" ht="20" customHeight="1" x14ac:dyDescent="0.15">
      <c r="A336" s="22">
        <v>334</v>
      </c>
      <c r="B336" s="23" t="s">
        <v>4905</v>
      </c>
      <c r="C336" s="7"/>
      <c r="D336" s="6" t="s">
        <v>102</v>
      </c>
      <c r="E336" s="6" t="s">
        <v>1491</v>
      </c>
      <c r="F336" s="6" t="s">
        <v>1492</v>
      </c>
      <c r="G336" s="9">
        <v>100466</v>
      </c>
      <c r="H336" s="6" t="s">
        <v>4489</v>
      </c>
      <c r="I336" s="6" t="s">
        <v>4516</v>
      </c>
      <c r="J336" s="9">
        <v>9</v>
      </c>
      <c r="K336" s="6" t="s">
        <v>351</v>
      </c>
      <c r="L336" s="9">
        <v>9.734</v>
      </c>
      <c r="M336" s="6" t="s">
        <v>621</v>
      </c>
      <c r="N336" s="6" t="s">
        <v>4906</v>
      </c>
      <c r="O336" s="6" t="s">
        <v>1493</v>
      </c>
      <c r="P336" s="6" t="s">
        <v>285</v>
      </c>
    </row>
    <row r="337" spans="1:16" ht="20" customHeight="1" x14ac:dyDescent="0.15">
      <c r="A337" s="22">
        <v>335</v>
      </c>
      <c r="B337" s="23" t="s">
        <v>510</v>
      </c>
      <c r="C337" s="7"/>
      <c r="D337" s="6" t="s">
        <v>65</v>
      </c>
      <c r="E337" s="6" t="s">
        <v>1494</v>
      </c>
      <c r="F337" s="6" t="s">
        <v>1495</v>
      </c>
      <c r="G337" s="9">
        <v>143.19200000000001</v>
      </c>
      <c r="H337" s="6" t="s">
        <v>4571</v>
      </c>
      <c r="I337" s="6" t="s">
        <v>4572</v>
      </c>
      <c r="J337" s="9">
        <v>9</v>
      </c>
      <c r="K337" s="6" t="s">
        <v>301</v>
      </c>
      <c r="L337" s="9">
        <v>10596</v>
      </c>
      <c r="M337" s="6" t="s">
        <v>17</v>
      </c>
      <c r="N337" s="6" t="s">
        <v>1496</v>
      </c>
      <c r="O337" s="6" t="s">
        <v>1497</v>
      </c>
      <c r="P337" s="6" t="s">
        <v>108</v>
      </c>
    </row>
    <row r="338" spans="1:16" ht="20" customHeight="1" x14ac:dyDescent="0.15">
      <c r="A338" s="22">
        <v>336</v>
      </c>
      <c r="B338" s="23" t="s">
        <v>201</v>
      </c>
      <c r="C338" s="6" t="s">
        <v>4706</v>
      </c>
      <c r="D338" s="7"/>
      <c r="E338" s="6" t="s">
        <v>1498</v>
      </c>
      <c r="F338" s="6" t="s">
        <v>4907</v>
      </c>
      <c r="G338" s="9">
        <v>109329</v>
      </c>
      <c r="H338" s="6" t="s">
        <v>4571</v>
      </c>
      <c r="I338" s="6" t="s">
        <v>56</v>
      </c>
      <c r="J338" s="7"/>
      <c r="K338" s="9">
        <v>1.6</v>
      </c>
      <c r="L338" s="9">
        <v>16892</v>
      </c>
      <c r="M338" s="6" t="s">
        <v>213</v>
      </c>
      <c r="N338" s="6" t="s">
        <v>1499</v>
      </c>
      <c r="O338" s="6" t="s">
        <v>1500</v>
      </c>
      <c r="P338" s="6" t="s">
        <v>126</v>
      </c>
    </row>
    <row r="339" spans="1:16" ht="20" customHeight="1" x14ac:dyDescent="0.15">
      <c r="A339" s="22">
        <v>337</v>
      </c>
      <c r="B339" s="23" t="s">
        <v>1501</v>
      </c>
      <c r="C339" s="6" t="s">
        <v>4838</v>
      </c>
      <c r="D339" s="6" t="s">
        <v>220</v>
      </c>
      <c r="E339" s="6" t="s">
        <v>1502</v>
      </c>
      <c r="F339" s="6" t="s">
        <v>1503</v>
      </c>
      <c r="G339" s="9">
        <v>137609</v>
      </c>
      <c r="H339" s="6" t="s">
        <v>4654</v>
      </c>
      <c r="I339" s="6" t="s">
        <v>56</v>
      </c>
      <c r="J339" s="6" t="s">
        <v>325</v>
      </c>
      <c r="K339" s="9">
        <v>2.2999999999999998</v>
      </c>
      <c r="L339" s="9">
        <v>7961</v>
      </c>
      <c r="M339" s="6" t="s">
        <v>90</v>
      </c>
      <c r="N339" s="6" t="s">
        <v>1504</v>
      </c>
      <c r="O339" s="6" t="s">
        <v>1505</v>
      </c>
      <c r="P339" s="6" t="s">
        <v>207</v>
      </c>
    </row>
    <row r="340" spans="1:16" ht="20" customHeight="1" x14ac:dyDescent="0.15">
      <c r="A340" s="22">
        <v>338</v>
      </c>
      <c r="B340" s="23" t="s">
        <v>4908</v>
      </c>
      <c r="C340" s="9">
        <v>62</v>
      </c>
      <c r="D340" s="7"/>
      <c r="E340" s="6" t="s">
        <v>957</v>
      </c>
      <c r="F340" s="6" t="s">
        <v>4909</v>
      </c>
      <c r="G340" s="6" t="s">
        <v>1506</v>
      </c>
      <c r="H340" s="6" t="s">
        <v>46</v>
      </c>
      <c r="I340" s="6" t="s">
        <v>36</v>
      </c>
      <c r="J340" s="9">
        <v>7</v>
      </c>
      <c r="K340" s="6" t="s">
        <v>1254</v>
      </c>
      <c r="L340" s="9">
        <v>1500</v>
      </c>
      <c r="M340" s="6" t="s">
        <v>76</v>
      </c>
      <c r="N340" s="6" t="s">
        <v>1507</v>
      </c>
      <c r="O340" s="6" t="s">
        <v>1508</v>
      </c>
      <c r="P340" s="6" t="s">
        <v>132</v>
      </c>
    </row>
    <row r="341" spans="1:16" ht="20" customHeight="1" x14ac:dyDescent="0.15">
      <c r="A341" s="22">
        <v>339</v>
      </c>
      <c r="B341" s="23" t="s">
        <v>4910</v>
      </c>
      <c r="C341" s="6" t="s">
        <v>4899</v>
      </c>
      <c r="D341" s="7"/>
      <c r="E341" s="6" t="s">
        <v>1509</v>
      </c>
      <c r="F341" s="6" t="s">
        <v>4911</v>
      </c>
      <c r="G341" s="8">
        <v>74142</v>
      </c>
      <c r="H341" s="6" t="s">
        <v>324</v>
      </c>
      <c r="I341" s="6" t="s">
        <v>499</v>
      </c>
      <c r="J341" s="9">
        <v>1</v>
      </c>
      <c r="K341" s="6" t="s">
        <v>1254</v>
      </c>
      <c r="L341" s="8">
        <v>14061</v>
      </c>
      <c r="M341" s="6" t="s">
        <v>83</v>
      </c>
      <c r="N341" s="6" t="s">
        <v>1510</v>
      </c>
      <c r="O341" s="6" t="s">
        <v>1511</v>
      </c>
      <c r="P341" s="6" t="s">
        <v>28</v>
      </c>
    </row>
    <row r="342" spans="1:16" ht="20" customHeight="1" x14ac:dyDescent="0.15">
      <c r="A342" s="22">
        <v>340</v>
      </c>
      <c r="B342" s="23" t="s">
        <v>4912</v>
      </c>
      <c r="C342" s="6" t="s">
        <v>4644</v>
      </c>
      <c r="D342" s="6" t="s">
        <v>58</v>
      </c>
      <c r="E342" s="6" t="s">
        <v>1512</v>
      </c>
      <c r="F342" s="6" t="s">
        <v>1513</v>
      </c>
      <c r="G342" s="9">
        <v>31.937999999999999</v>
      </c>
      <c r="H342" s="6" t="s">
        <v>4489</v>
      </c>
      <c r="I342" s="6" t="s">
        <v>36</v>
      </c>
      <c r="J342" s="7"/>
      <c r="K342" s="9">
        <v>1.8</v>
      </c>
      <c r="L342" s="9">
        <v>2781</v>
      </c>
      <c r="M342" s="6" t="s">
        <v>302</v>
      </c>
      <c r="N342" s="9">
        <v>5542282849</v>
      </c>
      <c r="O342" s="7"/>
      <c r="P342" s="6" t="s">
        <v>191</v>
      </c>
    </row>
    <row r="343" spans="1:16" ht="20" customHeight="1" x14ac:dyDescent="0.15">
      <c r="A343" s="22">
        <v>341</v>
      </c>
      <c r="B343" s="23" t="s">
        <v>4913</v>
      </c>
      <c r="C343" s="9">
        <v>29</v>
      </c>
      <c r="D343" s="6" t="s">
        <v>321</v>
      </c>
      <c r="E343" s="6" t="s">
        <v>772</v>
      </c>
      <c r="F343" s="6" t="s">
        <v>1514</v>
      </c>
      <c r="G343" s="9">
        <v>111.703</v>
      </c>
      <c r="H343" s="6" t="s">
        <v>696</v>
      </c>
      <c r="I343" s="6" t="s">
        <v>4565</v>
      </c>
      <c r="J343" s="7"/>
      <c r="K343" s="6" t="s">
        <v>480</v>
      </c>
      <c r="L343" s="7"/>
      <c r="M343" s="6" t="s">
        <v>170</v>
      </c>
      <c r="N343" s="9">
        <v>3167759126</v>
      </c>
      <c r="O343" s="6" t="s">
        <v>1515</v>
      </c>
      <c r="P343" s="6" t="s">
        <v>101</v>
      </c>
    </row>
    <row r="344" spans="1:16" ht="20" customHeight="1" x14ac:dyDescent="0.15">
      <c r="A344" s="22">
        <v>342</v>
      </c>
      <c r="B344" s="23" t="s">
        <v>4711</v>
      </c>
      <c r="C344" s="9">
        <v>28</v>
      </c>
      <c r="D344" s="6" t="s">
        <v>404</v>
      </c>
      <c r="E344" s="6" t="s">
        <v>1516</v>
      </c>
      <c r="F344" s="6" t="s">
        <v>1517</v>
      </c>
      <c r="G344" s="9">
        <v>141505</v>
      </c>
      <c r="H344" s="6" t="s">
        <v>4481</v>
      </c>
      <c r="I344" s="6" t="s">
        <v>47</v>
      </c>
      <c r="J344" s="9">
        <v>6</v>
      </c>
      <c r="K344" s="6" t="s">
        <v>562</v>
      </c>
      <c r="L344" s="8">
        <v>6146</v>
      </c>
      <c r="M344" s="6" t="s">
        <v>90</v>
      </c>
      <c r="N344" s="6" t="s">
        <v>1518</v>
      </c>
      <c r="O344" s="6" t="s">
        <v>1519</v>
      </c>
      <c r="P344" s="7"/>
    </row>
    <row r="345" spans="1:16" ht="20" customHeight="1" x14ac:dyDescent="0.15">
      <c r="A345" s="22">
        <v>343</v>
      </c>
      <c r="B345" s="23" t="s">
        <v>4914</v>
      </c>
      <c r="C345" s="7"/>
      <c r="D345" s="6" t="s">
        <v>42</v>
      </c>
      <c r="E345" s="6" t="s">
        <v>1520</v>
      </c>
      <c r="F345" s="6" t="s">
        <v>1521</v>
      </c>
      <c r="G345" s="9">
        <v>87.088999999999999</v>
      </c>
      <c r="H345" s="6" t="s">
        <v>4734</v>
      </c>
      <c r="I345" s="6" t="s">
        <v>799</v>
      </c>
      <c r="J345" s="6" t="s">
        <v>96</v>
      </c>
      <c r="K345" s="6" t="s">
        <v>480</v>
      </c>
      <c r="L345" s="9">
        <v>1836</v>
      </c>
      <c r="M345" s="6" t="s">
        <v>308</v>
      </c>
      <c r="N345" s="6" t="s">
        <v>1522</v>
      </c>
      <c r="O345" s="6" t="s">
        <v>1523</v>
      </c>
      <c r="P345" s="6" t="s">
        <v>28</v>
      </c>
    </row>
    <row r="346" spans="1:16" ht="20" customHeight="1" x14ac:dyDescent="0.15">
      <c r="A346" s="22">
        <v>344</v>
      </c>
      <c r="B346" s="23" t="s">
        <v>4915</v>
      </c>
      <c r="C346" s="6" t="s">
        <v>4793</v>
      </c>
      <c r="D346" s="6" t="s">
        <v>220</v>
      </c>
      <c r="E346" s="6" t="s">
        <v>678</v>
      </c>
      <c r="F346" s="6" t="s">
        <v>1524</v>
      </c>
      <c r="G346" s="9">
        <v>117956</v>
      </c>
      <c r="H346" s="6" t="s">
        <v>4463</v>
      </c>
      <c r="I346" s="6" t="s">
        <v>806</v>
      </c>
      <c r="J346" s="9">
        <v>1</v>
      </c>
      <c r="K346" s="6" t="s">
        <v>1525</v>
      </c>
      <c r="L346" s="9">
        <v>10.903</v>
      </c>
      <c r="M346" s="6" t="s">
        <v>567</v>
      </c>
      <c r="N346" s="7"/>
      <c r="O346" s="6" t="s">
        <v>1526</v>
      </c>
      <c r="P346" s="6" t="s">
        <v>115</v>
      </c>
    </row>
    <row r="347" spans="1:16" ht="20" customHeight="1" x14ac:dyDescent="0.15">
      <c r="A347" s="22">
        <v>345</v>
      </c>
      <c r="B347" s="23" t="s">
        <v>4916</v>
      </c>
      <c r="C347" s="6" t="s">
        <v>4899</v>
      </c>
      <c r="D347" s="6" t="s">
        <v>172</v>
      </c>
      <c r="E347" s="6" t="s">
        <v>1527</v>
      </c>
      <c r="F347" s="6" t="s">
        <v>1528</v>
      </c>
      <c r="G347" s="9">
        <v>118066</v>
      </c>
      <c r="H347" s="6" t="s">
        <v>223</v>
      </c>
      <c r="I347" s="6" t="s">
        <v>4536</v>
      </c>
      <c r="J347" s="7"/>
      <c r="K347" s="6" t="s">
        <v>1254</v>
      </c>
      <c r="L347" s="8">
        <v>5401</v>
      </c>
      <c r="M347" s="6" t="s">
        <v>302</v>
      </c>
      <c r="N347" s="9">
        <v>4944400487</v>
      </c>
      <c r="O347" s="6" t="s">
        <v>1529</v>
      </c>
      <c r="P347" s="7"/>
    </row>
    <row r="348" spans="1:16" ht="20" customHeight="1" x14ac:dyDescent="0.15">
      <c r="A348" s="22">
        <v>346</v>
      </c>
      <c r="B348" s="23" t="s">
        <v>1530</v>
      </c>
      <c r="C348" s="9">
        <v>47</v>
      </c>
      <c r="D348" s="7"/>
      <c r="E348" s="6" t="s">
        <v>1531</v>
      </c>
      <c r="F348" s="6" t="s">
        <v>4917</v>
      </c>
      <c r="G348" s="8">
        <v>99335</v>
      </c>
      <c r="H348" s="6" t="s">
        <v>4720</v>
      </c>
      <c r="I348" s="6" t="s">
        <v>4502</v>
      </c>
      <c r="J348" s="6" t="s">
        <v>212</v>
      </c>
      <c r="K348" s="7"/>
      <c r="L348" s="6" t="s">
        <v>1532</v>
      </c>
      <c r="M348" s="6" t="s">
        <v>98</v>
      </c>
      <c r="N348" s="7"/>
      <c r="O348" s="6" t="s">
        <v>1533</v>
      </c>
      <c r="P348" s="6" t="s">
        <v>182</v>
      </c>
    </row>
    <row r="349" spans="1:16" ht="20" customHeight="1" x14ac:dyDescent="0.15">
      <c r="A349" s="22">
        <v>347</v>
      </c>
      <c r="B349" s="23" t="s">
        <v>4918</v>
      </c>
      <c r="C349" s="6" t="s">
        <v>4599</v>
      </c>
      <c r="D349" s="6" t="s">
        <v>183</v>
      </c>
      <c r="E349" s="6" t="s">
        <v>440</v>
      </c>
      <c r="F349" s="6" t="s">
        <v>1534</v>
      </c>
      <c r="G349" s="8">
        <v>38209</v>
      </c>
      <c r="H349" s="6" t="s">
        <v>648</v>
      </c>
      <c r="I349" s="6" t="s">
        <v>779</v>
      </c>
      <c r="J349" s="6" t="s">
        <v>427</v>
      </c>
      <c r="K349" s="7"/>
      <c r="L349" s="8">
        <v>13995</v>
      </c>
      <c r="M349" s="6" t="s">
        <v>470</v>
      </c>
      <c r="N349" s="6" t="s">
        <v>1535</v>
      </c>
      <c r="O349" s="6" t="s">
        <v>1536</v>
      </c>
      <c r="P349" s="6" t="s">
        <v>64</v>
      </c>
    </row>
    <row r="350" spans="1:16" ht="20" customHeight="1" x14ac:dyDescent="0.15">
      <c r="A350" s="22">
        <v>348</v>
      </c>
      <c r="B350" s="23" t="s">
        <v>4919</v>
      </c>
      <c r="C350" s="6" t="s">
        <v>4765</v>
      </c>
      <c r="D350" s="6" t="s">
        <v>404</v>
      </c>
      <c r="E350" s="6" t="s">
        <v>1537</v>
      </c>
      <c r="F350" s="6" t="s">
        <v>1538</v>
      </c>
      <c r="G350" s="6" t="s">
        <v>1539</v>
      </c>
      <c r="H350" s="6" t="s">
        <v>494</v>
      </c>
      <c r="I350" s="6" t="s">
        <v>4572</v>
      </c>
      <c r="J350" s="6" t="s">
        <v>96</v>
      </c>
      <c r="K350" s="6" t="s">
        <v>1540</v>
      </c>
      <c r="L350" s="8">
        <v>8573</v>
      </c>
      <c r="M350" s="6" t="s">
        <v>258</v>
      </c>
      <c r="N350" s="6" t="s">
        <v>1541</v>
      </c>
      <c r="O350" s="6" t="s">
        <v>1542</v>
      </c>
      <c r="P350" s="7"/>
    </row>
    <row r="351" spans="1:16" ht="20" customHeight="1" x14ac:dyDescent="0.15">
      <c r="A351" s="22">
        <v>349</v>
      </c>
      <c r="B351" s="23" t="s">
        <v>4920</v>
      </c>
      <c r="C351" s="9">
        <v>64</v>
      </c>
      <c r="D351" s="6" t="s">
        <v>315</v>
      </c>
      <c r="E351" s="6" t="s">
        <v>1543</v>
      </c>
      <c r="F351" s="6" t="s">
        <v>1544</v>
      </c>
      <c r="G351" s="9">
        <v>103302</v>
      </c>
      <c r="H351" s="6" t="s">
        <v>4474</v>
      </c>
      <c r="I351" s="6" t="s">
        <v>4532</v>
      </c>
      <c r="J351" s="6" t="s">
        <v>121</v>
      </c>
      <c r="K351" s="6" t="s">
        <v>500</v>
      </c>
      <c r="L351" s="9">
        <v>2463</v>
      </c>
      <c r="M351" s="6" t="s">
        <v>621</v>
      </c>
      <c r="N351" s="7"/>
      <c r="O351" s="6" t="s">
        <v>1545</v>
      </c>
      <c r="P351" s="6" t="s">
        <v>403</v>
      </c>
    </row>
    <row r="352" spans="1:16" ht="20" customHeight="1" x14ac:dyDescent="0.15">
      <c r="A352" s="22">
        <v>350</v>
      </c>
      <c r="B352" s="23" t="s">
        <v>4921</v>
      </c>
      <c r="C352" s="6" t="s">
        <v>4700</v>
      </c>
      <c r="D352" s="6" t="s">
        <v>163</v>
      </c>
      <c r="E352" s="6" t="s">
        <v>1546</v>
      </c>
      <c r="F352" s="6" t="s">
        <v>1547</v>
      </c>
      <c r="G352" s="9">
        <v>131.26</v>
      </c>
      <c r="H352" s="6" t="s">
        <v>4557</v>
      </c>
      <c r="I352" s="6" t="s">
        <v>4544</v>
      </c>
      <c r="J352" s="9">
        <v>10</v>
      </c>
      <c r="K352" s="9">
        <v>4</v>
      </c>
      <c r="L352" s="6" t="s">
        <v>1548</v>
      </c>
      <c r="M352" s="6" t="s">
        <v>644</v>
      </c>
      <c r="N352" s="6" t="s">
        <v>1549</v>
      </c>
      <c r="O352" s="6" t="s">
        <v>1550</v>
      </c>
      <c r="P352" s="6" t="s">
        <v>392</v>
      </c>
    </row>
    <row r="353" spans="1:16" ht="20" customHeight="1" x14ac:dyDescent="0.15">
      <c r="A353" s="22">
        <v>351</v>
      </c>
      <c r="B353" s="23" t="s">
        <v>4922</v>
      </c>
      <c r="C353" s="9">
        <v>47</v>
      </c>
      <c r="D353" s="6" t="s">
        <v>110</v>
      </c>
      <c r="E353" s="6" t="s">
        <v>1551</v>
      </c>
      <c r="F353" s="6" t="s">
        <v>4923</v>
      </c>
      <c r="G353" s="6" t="s">
        <v>1552</v>
      </c>
      <c r="H353" s="6" t="s">
        <v>407</v>
      </c>
      <c r="I353" s="6" t="s">
        <v>4596</v>
      </c>
      <c r="J353" s="9">
        <v>10</v>
      </c>
      <c r="K353" s="6" t="s">
        <v>237</v>
      </c>
      <c r="L353" s="9">
        <v>18533</v>
      </c>
      <c r="M353" s="6" t="s">
        <v>188</v>
      </c>
      <c r="N353" s="6" t="s">
        <v>1553</v>
      </c>
      <c r="O353" s="6" t="s">
        <v>1554</v>
      </c>
      <c r="P353" s="6" t="s">
        <v>148</v>
      </c>
    </row>
    <row r="354" spans="1:16" ht="20" customHeight="1" x14ac:dyDescent="0.15">
      <c r="A354" s="22">
        <v>352</v>
      </c>
      <c r="B354" s="23" t="s">
        <v>803</v>
      </c>
      <c r="C354" s="9">
        <v>61</v>
      </c>
      <c r="D354" s="6" t="s">
        <v>220</v>
      </c>
      <c r="E354" s="6" t="s">
        <v>804</v>
      </c>
      <c r="F354" s="6" t="s">
        <v>1555</v>
      </c>
      <c r="G354" s="9">
        <v>137283</v>
      </c>
      <c r="H354" s="6" t="s">
        <v>4734</v>
      </c>
      <c r="I354" s="6" t="s">
        <v>732</v>
      </c>
      <c r="J354" s="9">
        <v>4</v>
      </c>
      <c r="K354" s="6" t="s">
        <v>16</v>
      </c>
      <c r="L354" s="9">
        <v>4776</v>
      </c>
      <c r="M354" s="6" t="s">
        <v>296</v>
      </c>
      <c r="N354" s="6" t="s">
        <v>1556</v>
      </c>
      <c r="O354" s="6" t="s">
        <v>1557</v>
      </c>
      <c r="P354" s="6" t="s">
        <v>260</v>
      </c>
    </row>
    <row r="355" spans="1:16" ht="20" customHeight="1" x14ac:dyDescent="0.15">
      <c r="A355" s="22">
        <v>353</v>
      </c>
      <c r="B355" s="23" t="s">
        <v>4924</v>
      </c>
      <c r="C355" s="9">
        <v>24</v>
      </c>
      <c r="D355" s="6" t="s">
        <v>13</v>
      </c>
      <c r="E355" s="6" t="s">
        <v>618</v>
      </c>
      <c r="F355" s="6" t="s">
        <v>1558</v>
      </c>
      <c r="G355" s="9">
        <v>126723</v>
      </c>
      <c r="H355" s="7"/>
      <c r="I355" s="6" t="s">
        <v>4486</v>
      </c>
      <c r="J355" s="9">
        <v>7</v>
      </c>
      <c r="K355" s="9">
        <v>2.5</v>
      </c>
      <c r="L355" s="7"/>
      <c r="M355" s="6" t="s">
        <v>152</v>
      </c>
      <c r="N355" s="6" t="s">
        <v>1559</v>
      </c>
      <c r="O355" s="6" t="s">
        <v>1560</v>
      </c>
      <c r="P355" s="6" t="s">
        <v>28</v>
      </c>
    </row>
    <row r="356" spans="1:16" ht="20" customHeight="1" x14ac:dyDescent="0.15">
      <c r="A356" s="22">
        <v>354</v>
      </c>
      <c r="B356" s="23" t="s">
        <v>4611</v>
      </c>
      <c r="C356" s="6" t="s">
        <v>4586</v>
      </c>
      <c r="D356" s="6" t="s">
        <v>65</v>
      </c>
      <c r="E356" s="6" t="s">
        <v>459</v>
      </c>
      <c r="F356" s="6" t="s">
        <v>1561</v>
      </c>
      <c r="G356" s="9">
        <v>118750</v>
      </c>
      <c r="H356" s="6" t="s">
        <v>4521</v>
      </c>
      <c r="I356" s="6" t="s">
        <v>4546</v>
      </c>
      <c r="J356" s="9">
        <v>6</v>
      </c>
      <c r="K356" s="6" t="s">
        <v>362</v>
      </c>
      <c r="L356" s="6" t="s">
        <v>1562</v>
      </c>
      <c r="M356" s="6" t="s">
        <v>170</v>
      </c>
      <c r="N356" s="6" t="s">
        <v>1563</v>
      </c>
      <c r="O356" s="6" t="s">
        <v>1564</v>
      </c>
      <c r="P356" s="6" t="s">
        <v>57</v>
      </c>
    </row>
    <row r="357" spans="1:16" ht="20" customHeight="1" x14ac:dyDescent="0.15">
      <c r="A357" s="22">
        <v>355</v>
      </c>
      <c r="B357" s="23" t="s">
        <v>4567</v>
      </c>
      <c r="C357" s="7"/>
      <c r="D357" s="6" t="s">
        <v>110</v>
      </c>
      <c r="E357" s="6" t="s">
        <v>1565</v>
      </c>
      <c r="F357" s="6" t="s">
        <v>1566</v>
      </c>
      <c r="G357" s="6" t="s">
        <v>1567</v>
      </c>
      <c r="H357" s="6" t="s">
        <v>4541</v>
      </c>
      <c r="I357" s="6" t="s">
        <v>4550</v>
      </c>
      <c r="J357" s="9">
        <v>8</v>
      </c>
      <c r="K357" s="9">
        <v>4</v>
      </c>
      <c r="L357" s="9">
        <v>9160</v>
      </c>
      <c r="M357" s="6" t="s">
        <v>358</v>
      </c>
      <c r="N357" s="6" t="s">
        <v>1568</v>
      </c>
      <c r="O357" s="7"/>
      <c r="P357" s="6" t="s">
        <v>285</v>
      </c>
    </row>
    <row r="358" spans="1:16" ht="20" customHeight="1" x14ac:dyDescent="0.15">
      <c r="A358" s="22">
        <v>356</v>
      </c>
      <c r="B358" s="23" t="s">
        <v>1569</v>
      </c>
      <c r="C358" s="6" t="s">
        <v>4925</v>
      </c>
      <c r="D358" s="6" t="s">
        <v>268</v>
      </c>
      <c r="E358" s="6" t="s">
        <v>610</v>
      </c>
      <c r="F358" s="6" t="s">
        <v>1570</v>
      </c>
      <c r="G358" s="8">
        <v>114987</v>
      </c>
      <c r="H358" s="7"/>
      <c r="I358" s="6" t="s">
        <v>136</v>
      </c>
      <c r="J358" s="6" t="s">
        <v>526</v>
      </c>
      <c r="K358" s="6" t="s">
        <v>4627</v>
      </c>
      <c r="L358" s="9">
        <v>3372</v>
      </c>
      <c r="M358" s="6" t="s">
        <v>152</v>
      </c>
      <c r="N358" s="6" t="s">
        <v>1571</v>
      </c>
      <c r="O358" s="6" t="s">
        <v>1572</v>
      </c>
      <c r="P358" s="6" t="s">
        <v>57</v>
      </c>
    </row>
    <row r="359" spans="1:16" ht="20" customHeight="1" x14ac:dyDescent="0.15">
      <c r="A359" s="22">
        <v>357</v>
      </c>
      <c r="B359" s="23" t="s">
        <v>4926</v>
      </c>
      <c r="C359" s="6" t="s">
        <v>4927</v>
      </c>
      <c r="D359" s="6" t="s">
        <v>404</v>
      </c>
      <c r="E359" s="6" t="s">
        <v>519</v>
      </c>
      <c r="F359" s="6" t="s">
        <v>4928</v>
      </c>
      <c r="G359" s="9">
        <v>69711</v>
      </c>
      <c r="H359" s="6" t="s">
        <v>4533</v>
      </c>
      <c r="I359" s="6" t="s">
        <v>4660</v>
      </c>
      <c r="J359" s="9">
        <v>9</v>
      </c>
      <c r="K359" s="6" t="s">
        <v>144</v>
      </c>
      <c r="L359" s="8">
        <v>4428</v>
      </c>
      <c r="M359" s="6" t="s">
        <v>302</v>
      </c>
      <c r="N359" s="6" t="s">
        <v>1573</v>
      </c>
      <c r="O359" s="6" t="s">
        <v>1574</v>
      </c>
      <c r="P359" s="6" t="s">
        <v>132</v>
      </c>
    </row>
    <row r="360" spans="1:16" ht="20" customHeight="1" x14ac:dyDescent="0.15">
      <c r="A360" s="22">
        <v>358</v>
      </c>
      <c r="B360" s="23" t="s">
        <v>4929</v>
      </c>
      <c r="C360" s="9">
        <v>33</v>
      </c>
      <c r="D360" s="6" t="s">
        <v>321</v>
      </c>
      <c r="E360" s="6" t="s">
        <v>1575</v>
      </c>
      <c r="F360" s="6" t="s">
        <v>1576</v>
      </c>
      <c r="G360" s="8">
        <v>66958</v>
      </c>
      <c r="H360" s="6" t="s">
        <v>46</v>
      </c>
      <c r="I360" s="6" t="s">
        <v>4697</v>
      </c>
      <c r="J360" s="9">
        <v>6</v>
      </c>
      <c r="K360" s="6" t="s">
        <v>60</v>
      </c>
      <c r="L360" s="7"/>
      <c r="M360" s="6" t="s">
        <v>17</v>
      </c>
      <c r="N360" s="6" t="s">
        <v>1577</v>
      </c>
      <c r="O360" s="6" t="s">
        <v>1578</v>
      </c>
      <c r="P360" s="6" t="s">
        <v>28</v>
      </c>
    </row>
    <row r="361" spans="1:16" ht="20" customHeight="1" x14ac:dyDescent="0.15">
      <c r="A361" s="22">
        <v>359</v>
      </c>
      <c r="B361" s="23" t="s">
        <v>4930</v>
      </c>
      <c r="C361" s="6" t="s">
        <v>4931</v>
      </c>
      <c r="D361" s="6" t="s">
        <v>321</v>
      </c>
      <c r="E361" s="6" t="s">
        <v>1148</v>
      </c>
      <c r="F361" s="6" t="s">
        <v>1579</v>
      </c>
      <c r="G361" s="9">
        <v>122.76</v>
      </c>
      <c r="H361" s="7"/>
      <c r="I361" s="6" t="s">
        <v>806</v>
      </c>
      <c r="J361" s="6" t="s">
        <v>514</v>
      </c>
      <c r="K361" s="9">
        <v>1.5</v>
      </c>
      <c r="L361" s="6" t="s">
        <v>1580</v>
      </c>
      <c r="M361" s="6" t="s">
        <v>527</v>
      </c>
      <c r="N361" s="9">
        <v>9873145005</v>
      </c>
      <c r="O361" s="6" t="s">
        <v>1581</v>
      </c>
      <c r="P361" s="6" t="s">
        <v>403</v>
      </c>
    </row>
    <row r="362" spans="1:16" ht="20" customHeight="1" x14ac:dyDescent="0.15">
      <c r="A362" s="22">
        <v>360</v>
      </c>
      <c r="B362" s="23" t="s">
        <v>4932</v>
      </c>
      <c r="C362" s="9">
        <v>21</v>
      </c>
      <c r="D362" s="6" t="s">
        <v>321</v>
      </c>
      <c r="E362" s="6" t="s">
        <v>1582</v>
      </c>
      <c r="F362" s="6" t="s">
        <v>1583</v>
      </c>
      <c r="G362" s="6" t="s">
        <v>1584</v>
      </c>
      <c r="H362" s="6" t="s">
        <v>4545</v>
      </c>
      <c r="I362" s="6" t="s">
        <v>4560</v>
      </c>
      <c r="J362" s="9">
        <v>7</v>
      </c>
      <c r="K362" s="9">
        <v>4.4000000000000004</v>
      </c>
      <c r="L362" s="9">
        <v>9.93</v>
      </c>
      <c r="M362" s="6" t="s">
        <v>198</v>
      </c>
      <c r="N362" s="9">
        <v>5486886181</v>
      </c>
      <c r="O362" s="6" t="s">
        <v>1585</v>
      </c>
      <c r="P362" s="6" t="s">
        <v>1136</v>
      </c>
    </row>
    <row r="363" spans="1:16" ht="20" customHeight="1" x14ac:dyDescent="0.15">
      <c r="A363" s="22">
        <v>361</v>
      </c>
      <c r="B363" s="23" t="s">
        <v>4622</v>
      </c>
      <c r="C363" s="6" t="s">
        <v>4563</v>
      </c>
      <c r="D363" s="6" t="s">
        <v>110</v>
      </c>
      <c r="E363" s="6" t="s">
        <v>361</v>
      </c>
      <c r="F363" s="6" t="s">
        <v>1586</v>
      </c>
      <c r="G363" s="9">
        <v>33968</v>
      </c>
      <c r="H363" s="6" t="s">
        <v>4463</v>
      </c>
      <c r="I363" s="6" t="s">
        <v>36</v>
      </c>
      <c r="J363" s="9">
        <v>10</v>
      </c>
      <c r="K363" s="6" t="s">
        <v>855</v>
      </c>
      <c r="L363" s="8">
        <v>17455</v>
      </c>
      <c r="M363" s="6" t="s">
        <v>470</v>
      </c>
      <c r="N363" s="9">
        <v>2553478734</v>
      </c>
      <c r="O363" s="6" t="s">
        <v>1587</v>
      </c>
      <c r="P363" s="6" t="s">
        <v>584</v>
      </c>
    </row>
    <row r="364" spans="1:16" ht="20" customHeight="1" x14ac:dyDescent="0.15">
      <c r="A364" s="22">
        <v>362</v>
      </c>
      <c r="B364" s="23" t="s">
        <v>4933</v>
      </c>
      <c r="C364" s="6" t="s">
        <v>4825</v>
      </c>
      <c r="D364" s="6" t="s">
        <v>58</v>
      </c>
      <c r="E364" s="6" t="s">
        <v>667</v>
      </c>
      <c r="F364" s="6" t="s">
        <v>1588</v>
      </c>
      <c r="G364" s="9">
        <v>46435</v>
      </c>
      <c r="H364" s="6" t="s">
        <v>46</v>
      </c>
      <c r="I364" s="6" t="s">
        <v>381</v>
      </c>
      <c r="J364" s="9">
        <v>6</v>
      </c>
      <c r="K364" s="9">
        <v>2.6</v>
      </c>
      <c r="L364" s="9">
        <v>16.565999999999999</v>
      </c>
      <c r="M364" s="6" t="s">
        <v>368</v>
      </c>
      <c r="N364" s="6" t="s">
        <v>1589</v>
      </c>
      <c r="O364" s="6" t="s">
        <v>1590</v>
      </c>
      <c r="P364" s="6" t="s">
        <v>292</v>
      </c>
    </row>
    <row r="365" spans="1:16" ht="20" customHeight="1" x14ac:dyDescent="0.15">
      <c r="A365" s="22">
        <v>363</v>
      </c>
      <c r="B365" s="23" t="s">
        <v>4934</v>
      </c>
      <c r="C365" s="9">
        <v>18</v>
      </c>
      <c r="D365" s="6" t="s">
        <v>172</v>
      </c>
      <c r="E365" s="6" t="s">
        <v>1591</v>
      </c>
      <c r="F365" s="6" t="s">
        <v>1592</v>
      </c>
      <c r="G365" s="8">
        <v>55857</v>
      </c>
      <c r="H365" s="6" t="s">
        <v>4557</v>
      </c>
      <c r="I365" s="6" t="s">
        <v>4560</v>
      </c>
      <c r="J365" s="9">
        <v>8</v>
      </c>
      <c r="K365" s="6" t="s">
        <v>4629</v>
      </c>
      <c r="L365" s="8">
        <v>14620</v>
      </c>
      <c r="M365" s="6" t="s">
        <v>152</v>
      </c>
      <c r="N365" s="6" t="s">
        <v>1593</v>
      </c>
      <c r="O365" s="6" t="s">
        <v>1594</v>
      </c>
      <c r="P365" s="6" t="s">
        <v>315</v>
      </c>
    </row>
    <row r="366" spans="1:16" ht="20" customHeight="1" x14ac:dyDescent="0.15">
      <c r="A366" s="22">
        <v>364</v>
      </c>
      <c r="B366" s="23" t="s">
        <v>4743</v>
      </c>
      <c r="C366" s="6" t="s">
        <v>4559</v>
      </c>
      <c r="D366" s="6" t="s">
        <v>52</v>
      </c>
      <c r="E366" s="6" t="s">
        <v>1595</v>
      </c>
      <c r="F366" s="6" t="s">
        <v>4935</v>
      </c>
      <c r="G366" s="9">
        <v>140.733</v>
      </c>
      <c r="H366" s="6" t="s">
        <v>407</v>
      </c>
      <c r="I366" s="6" t="s">
        <v>81</v>
      </c>
      <c r="J366" s="7"/>
      <c r="K366" s="6" t="s">
        <v>611</v>
      </c>
      <c r="L366" s="9">
        <v>19887</v>
      </c>
      <c r="M366" s="6" t="s">
        <v>98</v>
      </c>
      <c r="N366" s="6" t="s">
        <v>1596</v>
      </c>
      <c r="O366" s="6" t="s">
        <v>1597</v>
      </c>
      <c r="P366" s="6" t="s">
        <v>403</v>
      </c>
    </row>
    <row r="367" spans="1:16" ht="20" customHeight="1" x14ac:dyDescent="0.15">
      <c r="A367" s="22">
        <v>365</v>
      </c>
      <c r="B367" s="23" t="s">
        <v>4936</v>
      </c>
      <c r="C367" s="9">
        <v>36</v>
      </c>
      <c r="D367" s="6" t="s">
        <v>404</v>
      </c>
      <c r="E367" s="6" t="s">
        <v>1598</v>
      </c>
      <c r="F367" s="6" t="s">
        <v>1599</v>
      </c>
      <c r="G367" s="9">
        <v>137911</v>
      </c>
      <c r="H367" s="6" t="s">
        <v>4549</v>
      </c>
      <c r="I367" s="6" t="s">
        <v>4655</v>
      </c>
      <c r="J367" s="9">
        <v>3</v>
      </c>
      <c r="K367" s="6" t="s">
        <v>1600</v>
      </c>
      <c r="L367" s="7"/>
      <c r="M367" s="6" t="s">
        <v>265</v>
      </c>
      <c r="N367" s="9">
        <v>4798317145</v>
      </c>
      <c r="O367" s="6" t="s">
        <v>1601</v>
      </c>
      <c r="P367" s="6" t="s">
        <v>191</v>
      </c>
    </row>
    <row r="368" spans="1:16" ht="20" customHeight="1" x14ac:dyDescent="0.15">
      <c r="A368" s="22">
        <v>366</v>
      </c>
      <c r="B368" s="23" t="s">
        <v>4937</v>
      </c>
      <c r="C368" s="6" t="s">
        <v>4472</v>
      </c>
      <c r="D368" s="6" t="s">
        <v>58</v>
      </c>
      <c r="E368" s="6" t="s">
        <v>1602</v>
      </c>
      <c r="F368" s="6" t="s">
        <v>1603</v>
      </c>
      <c r="G368" s="6" t="s">
        <v>1604</v>
      </c>
      <c r="H368" s="6" t="s">
        <v>324</v>
      </c>
      <c r="I368" s="6" t="s">
        <v>431</v>
      </c>
      <c r="J368" s="6" t="s">
        <v>581</v>
      </c>
      <c r="K368" s="6" t="s">
        <v>1605</v>
      </c>
      <c r="L368" s="6" t="s">
        <v>1606</v>
      </c>
      <c r="M368" s="6" t="s">
        <v>302</v>
      </c>
      <c r="N368" s="6" t="s">
        <v>1607</v>
      </c>
      <c r="O368" s="6" t="s">
        <v>1608</v>
      </c>
      <c r="P368" s="6" t="s">
        <v>392</v>
      </c>
    </row>
    <row r="369" spans="1:16" ht="20" customHeight="1" x14ac:dyDescent="0.15">
      <c r="A369" s="22">
        <v>367</v>
      </c>
      <c r="B369" s="23" t="s">
        <v>4938</v>
      </c>
      <c r="C369" s="9">
        <v>24</v>
      </c>
      <c r="D369" s="6" t="s">
        <v>65</v>
      </c>
      <c r="E369" s="6" t="s">
        <v>1609</v>
      </c>
      <c r="F369" s="6" t="s">
        <v>1610</v>
      </c>
      <c r="G369" s="8">
        <v>117280</v>
      </c>
      <c r="H369" s="6" t="s">
        <v>4549</v>
      </c>
      <c r="I369" s="6" t="s">
        <v>4532</v>
      </c>
      <c r="J369" s="7"/>
      <c r="K369" s="9">
        <v>2.7</v>
      </c>
      <c r="L369" s="6" t="s">
        <v>1611</v>
      </c>
      <c r="M369" s="6" t="s">
        <v>38</v>
      </c>
      <c r="N369" s="6" t="s">
        <v>4939</v>
      </c>
      <c r="O369" s="6" t="s">
        <v>1612</v>
      </c>
      <c r="P369" s="6" t="s">
        <v>207</v>
      </c>
    </row>
    <row r="370" spans="1:16" ht="20" customHeight="1" x14ac:dyDescent="0.15">
      <c r="A370" s="22">
        <v>368</v>
      </c>
      <c r="B370" s="23" t="s">
        <v>4940</v>
      </c>
      <c r="C370" s="6" t="s">
        <v>4941</v>
      </c>
      <c r="D370" s="6" t="s">
        <v>220</v>
      </c>
      <c r="E370" s="6" t="s">
        <v>1613</v>
      </c>
      <c r="F370" s="6" t="s">
        <v>1614</v>
      </c>
      <c r="G370" s="8">
        <v>127990</v>
      </c>
      <c r="H370" s="7"/>
      <c r="I370" s="6" t="s">
        <v>4560</v>
      </c>
      <c r="J370" s="9">
        <v>10</v>
      </c>
      <c r="K370" s="6" t="s">
        <v>454</v>
      </c>
      <c r="L370" s="9">
        <v>17613</v>
      </c>
      <c r="M370" s="6" t="s">
        <v>204</v>
      </c>
      <c r="N370" s="9">
        <v>3699817970</v>
      </c>
      <c r="O370" s="6" t="s">
        <v>1615</v>
      </c>
      <c r="P370" s="6" t="s">
        <v>28</v>
      </c>
    </row>
    <row r="371" spans="1:16" ht="20" customHeight="1" x14ac:dyDescent="0.15">
      <c r="A371" s="22">
        <v>369</v>
      </c>
      <c r="B371" s="23" t="s">
        <v>1616</v>
      </c>
      <c r="C371" s="6" t="s">
        <v>4942</v>
      </c>
      <c r="D371" s="6" t="s">
        <v>172</v>
      </c>
      <c r="E371" s="6" t="s">
        <v>1617</v>
      </c>
      <c r="F371" s="6" t="s">
        <v>1618</v>
      </c>
      <c r="G371" s="9">
        <v>84766</v>
      </c>
      <c r="H371" s="6" t="s">
        <v>4533</v>
      </c>
      <c r="I371" s="6" t="s">
        <v>167</v>
      </c>
      <c r="J371" s="9">
        <v>7</v>
      </c>
      <c r="K371" s="6" t="s">
        <v>144</v>
      </c>
      <c r="L371" s="8">
        <v>7705</v>
      </c>
      <c r="M371" s="6" t="s">
        <v>527</v>
      </c>
      <c r="N371" s="7"/>
      <c r="O371" s="6" t="s">
        <v>1619</v>
      </c>
      <c r="P371" s="6" t="s">
        <v>292</v>
      </c>
    </row>
    <row r="372" spans="1:16" ht="20" customHeight="1" x14ac:dyDescent="0.15">
      <c r="A372" s="22">
        <v>370</v>
      </c>
      <c r="B372" s="23" t="s">
        <v>1620</v>
      </c>
      <c r="C372" s="9">
        <v>55</v>
      </c>
      <c r="D372" s="7"/>
      <c r="E372" s="6" t="s">
        <v>1621</v>
      </c>
      <c r="F372" s="6" t="s">
        <v>4943</v>
      </c>
      <c r="G372" s="6" t="s">
        <v>1622</v>
      </c>
      <c r="H372" s="6" t="s">
        <v>4510</v>
      </c>
      <c r="I372" s="6" t="s">
        <v>4528</v>
      </c>
      <c r="J372" s="7"/>
      <c r="K372" s="6" t="s">
        <v>1392</v>
      </c>
      <c r="L372" s="9">
        <v>19111</v>
      </c>
      <c r="M372" s="6" t="s">
        <v>290</v>
      </c>
      <c r="N372" s="7"/>
      <c r="O372" s="6" t="s">
        <v>1623</v>
      </c>
      <c r="P372" s="6" t="s">
        <v>584</v>
      </c>
    </row>
    <row r="373" spans="1:16" ht="20" customHeight="1" x14ac:dyDescent="0.15">
      <c r="A373" s="22">
        <v>371</v>
      </c>
      <c r="B373" s="23" t="s">
        <v>4944</v>
      </c>
      <c r="C373" s="9">
        <v>54</v>
      </c>
      <c r="D373" s="6" t="s">
        <v>268</v>
      </c>
      <c r="E373" s="6" t="s">
        <v>1624</v>
      </c>
      <c r="F373" s="6" t="s">
        <v>4945</v>
      </c>
      <c r="G373" s="6" t="s">
        <v>1625</v>
      </c>
      <c r="H373" s="6" t="s">
        <v>395</v>
      </c>
      <c r="I373" s="6" t="s">
        <v>4550</v>
      </c>
      <c r="J373" s="9">
        <v>6</v>
      </c>
      <c r="K373" s="6" t="s">
        <v>4946</v>
      </c>
      <c r="L373" s="9">
        <v>5224</v>
      </c>
      <c r="M373" s="6" t="s">
        <v>123</v>
      </c>
      <c r="N373" s="9">
        <v>8618351284</v>
      </c>
      <c r="O373" s="6" t="s">
        <v>1626</v>
      </c>
      <c r="P373" s="6" t="s">
        <v>71</v>
      </c>
    </row>
    <row r="374" spans="1:16" ht="20" customHeight="1" x14ac:dyDescent="0.15">
      <c r="A374" s="22">
        <v>372</v>
      </c>
      <c r="B374" s="23" t="s">
        <v>4947</v>
      </c>
      <c r="C374" s="9">
        <v>47</v>
      </c>
      <c r="D374" s="6" t="s">
        <v>268</v>
      </c>
      <c r="E374" s="6" t="s">
        <v>1627</v>
      </c>
      <c r="F374" s="7"/>
      <c r="G374" s="9">
        <v>89590</v>
      </c>
      <c r="H374" s="6" t="s">
        <v>244</v>
      </c>
      <c r="I374" s="6" t="s">
        <v>4528</v>
      </c>
      <c r="J374" s="9">
        <v>8</v>
      </c>
      <c r="K374" s="6" t="s">
        <v>4530</v>
      </c>
      <c r="L374" s="7"/>
      <c r="M374" s="6" t="s">
        <v>38</v>
      </c>
      <c r="N374" s="7"/>
      <c r="O374" s="6" t="s">
        <v>1628</v>
      </c>
      <c r="P374" s="6" t="s">
        <v>20</v>
      </c>
    </row>
    <row r="375" spans="1:16" ht="20" customHeight="1" x14ac:dyDescent="0.15">
      <c r="A375" s="22">
        <v>373</v>
      </c>
      <c r="B375" s="23" t="s">
        <v>4817</v>
      </c>
      <c r="C375" s="9">
        <v>28</v>
      </c>
      <c r="D375" s="6" t="s">
        <v>42</v>
      </c>
      <c r="E375" s="6" t="s">
        <v>1629</v>
      </c>
      <c r="F375" s="6" t="s">
        <v>4948</v>
      </c>
      <c r="G375" s="9">
        <v>39917</v>
      </c>
      <c r="H375" s="6" t="s">
        <v>4557</v>
      </c>
      <c r="I375" s="6" t="s">
        <v>930</v>
      </c>
      <c r="J375" s="9">
        <v>2</v>
      </c>
      <c r="K375" s="9">
        <v>1</v>
      </c>
      <c r="L375" s="7"/>
      <c r="M375" s="6" t="s">
        <v>90</v>
      </c>
      <c r="N375" s="6" t="s">
        <v>1630</v>
      </c>
      <c r="O375" s="6" t="s">
        <v>1631</v>
      </c>
      <c r="P375" s="6" t="s">
        <v>285</v>
      </c>
    </row>
    <row r="376" spans="1:16" ht="20" customHeight="1" x14ac:dyDescent="0.15">
      <c r="A376" s="22">
        <v>374</v>
      </c>
      <c r="B376" s="23" t="s">
        <v>4949</v>
      </c>
      <c r="C376" s="9">
        <v>45</v>
      </c>
      <c r="D376" s="6" t="s">
        <v>183</v>
      </c>
      <c r="E376" s="6" t="s">
        <v>1632</v>
      </c>
      <c r="F376" s="6" t="s">
        <v>1633</v>
      </c>
      <c r="G376" s="9">
        <v>143756</v>
      </c>
      <c r="H376" s="6" t="s">
        <v>4642</v>
      </c>
      <c r="I376" s="6" t="s">
        <v>4524</v>
      </c>
      <c r="J376" s="6" t="s">
        <v>325</v>
      </c>
      <c r="K376" s="9">
        <v>1.9</v>
      </c>
      <c r="L376" s="8">
        <v>2062</v>
      </c>
      <c r="M376" s="6" t="s">
        <v>368</v>
      </c>
      <c r="N376" s="6" t="s">
        <v>1634</v>
      </c>
      <c r="O376" s="6" t="s">
        <v>1635</v>
      </c>
      <c r="P376" s="6" t="s">
        <v>64</v>
      </c>
    </row>
    <row r="377" spans="1:16" ht="20" customHeight="1" x14ac:dyDescent="0.15">
      <c r="A377" s="22">
        <v>375</v>
      </c>
      <c r="B377" s="23" t="s">
        <v>4471</v>
      </c>
      <c r="C377" s="6" t="s">
        <v>4508</v>
      </c>
      <c r="D377" s="7"/>
      <c r="E377" s="6" t="s">
        <v>1407</v>
      </c>
      <c r="F377" s="6" t="s">
        <v>1636</v>
      </c>
      <c r="G377" s="9">
        <v>130.553</v>
      </c>
      <c r="H377" s="6" t="s">
        <v>4491</v>
      </c>
      <c r="I377" s="6" t="s">
        <v>806</v>
      </c>
      <c r="J377" s="9">
        <v>10</v>
      </c>
      <c r="K377" s="6" t="s">
        <v>89</v>
      </c>
      <c r="L377" s="6" t="s">
        <v>1637</v>
      </c>
      <c r="M377" s="6" t="s">
        <v>213</v>
      </c>
      <c r="N377" s="9">
        <v>8874754514</v>
      </c>
      <c r="O377" s="6" t="s">
        <v>1638</v>
      </c>
      <c r="P377" s="6" t="s">
        <v>292</v>
      </c>
    </row>
    <row r="378" spans="1:16" ht="20" customHeight="1" x14ac:dyDescent="0.15">
      <c r="A378" s="22">
        <v>376</v>
      </c>
      <c r="B378" s="23" t="s">
        <v>4950</v>
      </c>
      <c r="C378" s="6" t="s">
        <v>4850</v>
      </c>
      <c r="D378" s="6" t="s">
        <v>268</v>
      </c>
      <c r="E378" s="6" t="s">
        <v>1639</v>
      </c>
      <c r="F378" s="6" t="s">
        <v>1640</v>
      </c>
      <c r="G378" s="8">
        <v>59665</v>
      </c>
      <c r="H378" s="7"/>
      <c r="I378" s="6" t="s">
        <v>4536</v>
      </c>
      <c r="J378" s="9">
        <v>3</v>
      </c>
      <c r="K378" s="6" t="s">
        <v>74</v>
      </c>
      <c r="L378" s="9">
        <v>3635</v>
      </c>
      <c r="M378" s="6" t="s">
        <v>422</v>
      </c>
      <c r="N378" s="6" t="s">
        <v>1641</v>
      </c>
      <c r="O378" s="6" t="s">
        <v>1642</v>
      </c>
      <c r="P378" s="7"/>
    </row>
    <row r="379" spans="1:16" ht="20" customHeight="1" x14ac:dyDescent="0.15">
      <c r="A379" s="22">
        <v>377</v>
      </c>
      <c r="B379" s="23" t="s">
        <v>4951</v>
      </c>
      <c r="C379" s="7"/>
      <c r="D379" s="6" t="s">
        <v>13</v>
      </c>
      <c r="E379" s="6" t="s">
        <v>1643</v>
      </c>
      <c r="F379" s="6" t="s">
        <v>4952</v>
      </c>
      <c r="G379" s="9">
        <v>71.727999999999994</v>
      </c>
      <c r="H379" s="6" t="s">
        <v>696</v>
      </c>
      <c r="I379" s="6" t="s">
        <v>211</v>
      </c>
      <c r="J379" s="9">
        <v>5</v>
      </c>
      <c r="K379" s="6" t="s">
        <v>987</v>
      </c>
      <c r="L379" s="8">
        <v>1481</v>
      </c>
      <c r="M379" s="6" t="s">
        <v>567</v>
      </c>
      <c r="N379" s="6" t="s">
        <v>1644</v>
      </c>
      <c r="O379" s="6" t="s">
        <v>1645</v>
      </c>
      <c r="P379" s="6" t="s">
        <v>28</v>
      </c>
    </row>
    <row r="380" spans="1:16" ht="20" customHeight="1" x14ac:dyDescent="0.15">
      <c r="A380" s="22">
        <v>378</v>
      </c>
      <c r="B380" s="23" t="s">
        <v>4866</v>
      </c>
      <c r="C380" s="9">
        <v>60</v>
      </c>
      <c r="D380" s="6" t="s">
        <v>13</v>
      </c>
      <c r="E380" s="6" t="s">
        <v>111</v>
      </c>
      <c r="F380" s="6" t="s">
        <v>1646</v>
      </c>
      <c r="G380" s="9">
        <v>108987</v>
      </c>
      <c r="H380" s="6" t="s">
        <v>324</v>
      </c>
      <c r="I380" s="6" t="s">
        <v>806</v>
      </c>
      <c r="J380" s="9">
        <v>8</v>
      </c>
      <c r="K380" s="6" t="s">
        <v>301</v>
      </c>
      <c r="L380" s="9">
        <v>10403</v>
      </c>
      <c r="M380" s="6" t="s">
        <v>271</v>
      </c>
      <c r="N380" s="6" t="s">
        <v>1647</v>
      </c>
      <c r="O380" s="6" t="s">
        <v>1648</v>
      </c>
      <c r="P380" s="6" t="s">
        <v>115</v>
      </c>
    </row>
    <row r="381" spans="1:16" ht="20" customHeight="1" x14ac:dyDescent="0.15">
      <c r="A381" s="22">
        <v>379</v>
      </c>
      <c r="B381" s="23" t="s">
        <v>4953</v>
      </c>
      <c r="C381" s="6" t="s">
        <v>4488</v>
      </c>
      <c r="D381" s="7"/>
      <c r="E381" s="6" t="s">
        <v>797</v>
      </c>
      <c r="F381" s="6" t="s">
        <v>1649</v>
      </c>
      <c r="G381" s="8">
        <v>68572</v>
      </c>
      <c r="H381" s="6" t="s">
        <v>4541</v>
      </c>
      <c r="I381" s="6" t="s">
        <v>4681</v>
      </c>
      <c r="J381" s="9">
        <v>1</v>
      </c>
      <c r="K381" s="6" t="s">
        <v>615</v>
      </c>
      <c r="L381" s="9">
        <v>1.9810000000000001</v>
      </c>
      <c r="M381" s="6" t="s">
        <v>706</v>
      </c>
      <c r="N381" s="9">
        <v>6993795967</v>
      </c>
      <c r="O381" s="6" t="s">
        <v>1650</v>
      </c>
      <c r="P381" s="6" t="s">
        <v>182</v>
      </c>
    </row>
    <row r="382" spans="1:16" ht="20" customHeight="1" x14ac:dyDescent="0.15">
      <c r="A382" s="22">
        <v>380</v>
      </c>
      <c r="B382" s="23" t="s">
        <v>964</v>
      </c>
      <c r="C382" s="9">
        <v>42</v>
      </c>
      <c r="D382" s="6" t="s">
        <v>220</v>
      </c>
      <c r="E382" s="6" t="s">
        <v>678</v>
      </c>
      <c r="F382" s="6" t="s">
        <v>1651</v>
      </c>
      <c r="G382" s="9">
        <v>73.960999999999999</v>
      </c>
      <c r="H382" s="6" t="s">
        <v>46</v>
      </c>
      <c r="I382" s="6" t="s">
        <v>4524</v>
      </c>
      <c r="J382" s="9">
        <v>5</v>
      </c>
      <c r="K382" s="6" t="s">
        <v>295</v>
      </c>
      <c r="L382" s="9">
        <v>19120</v>
      </c>
      <c r="M382" s="6" t="s">
        <v>112</v>
      </c>
      <c r="N382" s="6" t="s">
        <v>1652</v>
      </c>
      <c r="O382" s="6" t="s">
        <v>1653</v>
      </c>
      <c r="P382" s="6" t="s">
        <v>403</v>
      </c>
    </row>
    <row r="383" spans="1:16" ht="20" customHeight="1" x14ac:dyDescent="0.15">
      <c r="A383" s="22">
        <v>381</v>
      </c>
      <c r="B383" s="23" t="s">
        <v>4954</v>
      </c>
      <c r="C383" s="6" t="s">
        <v>4722</v>
      </c>
      <c r="D383" s="6" t="s">
        <v>52</v>
      </c>
      <c r="E383" s="6" t="s">
        <v>1654</v>
      </c>
      <c r="F383" s="6" t="s">
        <v>1655</v>
      </c>
      <c r="G383" s="9">
        <v>74.617000000000004</v>
      </c>
      <c r="H383" s="6" t="s">
        <v>4500</v>
      </c>
      <c r="I383" s="6" t="s">
        <v>381</v>
      </c>
      <c r="J383" s="9">
        <v>2</v>
      </c>
      <c r="K383" s="6" t="s">
        <v>351</v>
      </c>
      <c r="L383" s="6" t="s">
        <v>1656</v>
      </c>
      <c r="M383" s="6" t="s">
        <v>265</v>
      </c>
      <c r="N383" s="6" t="s">
        <v>1657</v>
      </c>
      <c r="O383" s="6" t="s">
        <v>1658</v>
      </c>
      <c r="P383" s="6" t="s">
        <v>108</v>
      </c>
    </row>
    <row r="384" spans="1:16" ht="20" customHeight="1" x14ac:dyDescent="0.15">
      <c r="A384" s="22">
        <v>382</v>
      </c>
      <c r="B384" s="23" t="s">
        <v>4955</v>
      </c>
      <c r="C384" s="9">
        <v>35</v>
      </c>
      <c r="D384" s="6" t="s">
        <v>65</v>
      </c>
      <c r="E384" s="6" t="s">
        <v>1659</v>
      </c>
      <c r="F384" s="6" t="s">
        <v>1660</v>
      </c>
      <c r="G384" s="9">
        <v>30.256</v>
      </c>
      <c r="H384" s="6" t="s">
        <v>4608</v>
      </c>
      <c r="I384" s="6" t="s">
        <v>4740</v>
      </c>
      <c r="J384" s="9">
        <v>4</v>
      </c>
      <c r="K384" s="6" t="s">
        <v>562</v>
      </c>
      <c r="L384" s="8">
        <v>9199</v>
      </c>
      <c r="M384" s="6" t="s">
        <v>358</v>
      </c>
      <c r="N384" s="9">
        <v>2393441966</v>
      </c>
      <c r="O384" s="6" t="s">
        <v>1661</v>
      </c>
      <c r="P384" s="6" t="s">
        <v>584</v>
      </c>
    </row>
    <row r="385" spans="1:16" ht="20" customHeight="1" x14ac:dyDescent="0.15">
      <c r="A385" s="22">
        <v>383</v>
      </c>
      <c r="B385" s="23" t="s">
        <v>4873</v>
      </c>
      <c r="C385" s="9">
        <v>59</v>
      </c>
      <c r="D385" s="6" t="s">
        <v>172</v>
      </c>
      <c r="E385" s="6" t="s">
        <v>1662</v>
      </c>
      <c r="F385" s="6" t="s">
        <v>1663</v>
      </c>
      <c r="G385" s="9">
        <v>122990</v>
      </c>
      <c r="H385" s="6" t="s">
        <v>864</v>
      </c>
      <c r="I385" s="6" t="s">
        <v>4596</v>
      </c>
      <c r="J385" s="6" t="s">
        <v>168</v>
      </c>
      <c r="K385" s="6" t="s">
        <v>237</v>
      </c>
      <c r="L385" s="9">
        <v>10401</v>
      </c>
      <c r="M385" s="6" t="s">
        <v>213</v>
      </c>
      <c r="N385" s="6" t="s">
        <v>1664</v>
      </c>
      <c r="O385" s="6" t="s">
        <v>1665</v>
      </c>
      <c r="P385" s="6" t="s">
        <v>207</v>
      </c>
    </row>
    <row r="386" spans="1:16" ht="20" customHeight="1" x14ac:dyDescent="0.15">
      <c r="A386" s="22">
        <v>384</v>
      </c>
      <c r="B386" s="23" t="s">
        <v>4956</v>
      </c>
      <c r="C386" s="6" t="s">
        <v>4775</v>
      </c>
      <c r="D386" s="6" t="s">
        <v>110</v>
      </c>
      <c r="E386" s="6" t="s">
        <v>1666</v>
      </c>
      <c r="F386" s="7"/>
      <c r="G386" s="6" t="s">
        <v>1667</v>
      </c>
      <c r="H386" s="6" t="s">
        <v>4491</v>
      </c>
      <c r="I386" s="6" t="s">
        <v>4534</v>
      </c>
      <c r="J386" s="9">
        <v>3</v>
      </c>
      <c r="K386" s="6" t="s">
        <v>180</v>
      </c>
      <c r="L386" s="7"/>
      <c r="M386" s="6" t="s">
        <v>152</v>
      </c>
      <c r="N386" s="6" t="s">
        <v>1668</v>
      </c>
      <c r="O386" s="6" t="s">
        <v>1669</v>
      </c>
      <c r="P386" s="6" t="s">
        <v>403</v>
      </c>
    </row>
    <row r="387" spans="1:16" ht="20" customHeight="1" x14ac:dyDescent="0.15">
      <c r="A387" s="22">
        <v>385</v>
      </c>
      <c r="B387" s="23" t="s">
        <v>4957</v>
      </c>
      <c r="C387" s="9">
        <v>39</v>
      </c>
      <c r="D387" s="6" t="s">
        <v>229</v>
      </c>
      <c r="E387" s="6" t="s">
        <v>1670</v>
      </c>
      <c r="F387" s="6" t="s">
        <v>4958</v>
      </c>
      <c r="G387" s="9">
        <v>49647</v>
      </c>
      <c r="H387" s="6" t="s">
        <v>4734</v>
      </c>
      <c r="I387" s="6" t="s">
        <v>4464</v>
      </c>
      <c r="J387" s="6" t="s">
        <v>514</v>
      </c>
      <c r="K387" s="7"/>
      <c r="L387" s="9">
        <v>6141</v>
      </c>
      <c r="M387" s="6" t="s">
        <v>515</v>
      </c>
      <c r="N387" s="6" t="s">
        <v>1671</v>
      </c>
      <c r="O387" s="6" t="s">
        <v>1672</v>
      </c>
      <c r="P387" s="6" t="s">
        <v>182</v>
      </c>
    </row>
    <row r="388" spans="1:16" ht="20" customHeight="1" x14ac:dyDescent="0.15">
      <c r="A388" s="22">
        <v>386</v>
      </c>
      <c r="B388" s="23" t="s">
        <v>4959</v>
      </c>
      <c r="C388" s="6" t="s">
        <v>4640</v>
      </c>
      <c r="D388" s="6" t="s">
        <v>172</v>
      </c>
      <c r="E388" s="6" t="s">
        <v>1673</v>
      </c>
      <c r="F388" s="6" t="s">
        <v>1674</v>
      </c>
      <c r="G388" s="9">
        <v>139911</v>
      </c>
      <c r="H388" s="6" t="s">
        <v>513</v>
      </c>
      <c r="I388" s="6" t="s">
        <v>4513</v>
      </c>
      <c r="J388" s="9">
        <v>6</v>
      </c>
      <c r="K388" s="6" t="s">
        <v>611</v>
      </c>
      <c r="L388" s="8">
        <v>19040</v>
      </c>
      <c r="M388" s="6" t="s">
        <v>76</v>
      </c>
      <c r="N388" s="6" t="s">
        <v>1675</v>
      </c>
      <c r="O388" s="6" t="s">
        <v>1676</v>
      </c>
      <c r="P388" s="6" t="s">
        <v>132</v>
      </c>
    </row>
    <row r="389" spans="1:16" ht="20" customHeight="1" x14ac:dyDescent="0.15">
      <c r="A389" s="22">
        <v>387</v>
      </c>
      <c r="B389" s="23" t="s">
        <v>4960</v>
      </c>
      <c r="C389" s="7"/>
      <c r="D389" s="6" t="s">
        <v>52</v>
      </c>
      <c r="E389" s="6" t="s">
        <v>1677</v>
      </c>
      <c r="F389" s="6" t="s">
        <v>1678</v>
      </c>
      <c r="G389" s="9">
        <v>129644</v>
      </c>
      <c r="H389" s="7"/>
      <c r="I389" s="6" t="s">
        <v>4536</v>
      </c>
      <c r="J389" s="9">
        <v>8</v>
      </c>
      <c r="K389" s="6" t="s">
        <v>4511</v>
      </c>
      <c r="L389" s="9">
        <v>8720</v>
      </c>
      <c r="M389" s="6" t="s">
        <v>152</v>
      </c>
      <c r="N389" s="9">
        <v>9388342947</v>
      </c>
      <c r="O389" s="6" t="s">
        <v>1679</v>
      </c>
      <c r="P389" s="6" t="s">
        <v>132</v>
      </c>
    </row>
    <row r="390" spans="1:16" ht="20" customHeight="1" x14ac:dyDescent="0.15">
      <c r="A390" s="22">
        <v>388</v>
      </c>
      <c r="B390" s="23" t="s">
        <v>1680</v>
      </c>
      <c r="C390" s="9">
        <v>31</v>
      </c>
      <c r="D390" s="6" t="s">
        <v>163</v>
      </c>
      <c r="E390" s="6" t="s">
        <v>699</v>
      </c>
      <c r="F390" s="6" t="s">
        <v>1681</v>
      </c>
      <c r="G390" s="9">
        <v>138.95599999999999</v>
      </c>
      <c r="H390" s="7"/>
      <c r="I390" s="6" t="s">
        <v>4697</v>
      </c>
      <c r="J390" s="6" t="s">
        <v>514</v>
      </c>
      <c r="K390" s="6" t="s">
        <v>144</v>
      </c>
      <c r="L390" s="9">
        <v>1876</v>
      </c>
      <c r="M390" s="6" t="s">
        <v>213</v>
      </c>
      <c r="N390" s="9">
        <v>5122207267</v>
      </c>
      <c r="O390" s="6" t="s">
        <v>1682</v>
      </c>
      <c r="P390" s="6" t="s">
        <v>191</v>
      </c>
    </row>
    <row r="391" spans="1:16" ht="20" customHeight="1" x14ac:dyDescent="0.15">
      <c r="A391" s="22">
        <v>389</v>
      </c>
      <c r="B391" s="23" t="s">
        <v>4961</v>
      </c>
      <c r="C391" s="6" t="s">
        <v>4869</v>
      </c>
      <c r="D391" s="6" t="s">
        <v>315</v>
      </c>
      <c r="E391" s="6" t="s">
        <v>1683</v>
      </c>
      <c r="F391" s="6" t="s">
        <v>1684</v>
      </c>
      <c r="G391" s="9">
        <v>87786</v>
      </c>
      <c r="H391" s="6" t="s">
        <v>4720</v>
      </c>
      <c r="I391" s="6" t="s">
        <v>4565</v>
      </c>
      <c r="J391" s="6" t="s">
        <v>121</v>
      </c>
      <c r="K391" s="6" t="s">
        <v>82</v>
      </c>
      <c r="L391" s="9">
        <v>14699</v>
      </c>
      <c r="M391" s="6" t="s">
        <v>621</v>
      </c>
      <c r="N391" s="6" t="s">
        <v>1685</v>
      </c>
      <c r="O391" s="6" t="s">
        <v>1686</v>
      </c>
      <c r="P391" s="6" t="s">
        <v>191</v>
      </c>
    </row>
    <row r="392" spans="1:16" ht="20" customHeight="1" x14ac:dyDescent="0.15">
      <c r="A392" s="22">
        <v>390</v>
      </c>
      <c r="B392" s="23" t="s">
        <v>948</v>
      </c>
      <c r="C392" s="9">
        <v>46</v>
      </c>
      <c r="D392" s="6" t="s">
        <v>110</v>
      </c>
      <c r="E392" s="6" t="s">
        <v>1687</v>
      </c>
      <c r="F392" s="6" t="s">
        <v>1688</v>
      </c>
      <c r="G392" s="6" t="s">
        <v>1689</v>
      </c>
      <c r="H392" s="6" t="s">
        <v>4519</v>
      </c>
      <c r="I392" s="6" t="s">
        <v>175</v>
      </c>
      <c r="J392" s="9">
        <v>8</v>
      </c>
      <c r="K392" s="6" t="s">
        <v>277</v>
      </c>
      <c r="L392" s="9">
        <v>14476</v>
      </c>
      <c r="M392" s="6" t="s">
        <v>213</v>
      </c>
      <c r="N392" s="6" t="s">
        <v>1690</v>
      </c>
      <c r="O392" s="6" t="s">
        <v>1691</v>
      </c>
      <c r="P392" s="6" t="s">
        <v>285</v>
      </c>
    </row>
    <row r="393" spans="1:16" ht="20" customHeight="1" x14ac:dyDescent="0.15">
      <c r="A393" s="22">
        <v>391</v>
      </c>
      <c r="B393" s="23" t="s">
        <v>4962</v>
      </c>
      <c r="C393" s="9">
        <v>40</v>
      </c>
      <c r="D393" s="6" t="s">
        <v>42</v>
      </c>
      <c r="E393" s="6" t="s">
        <v>1692</v>
      </c>
      <c r="F393" s="6" t="s">
        <v>1693</v>
      </c>
      <c r="G393" s="8">
        <v>75523</v>
      </c>
      <c r="H393" s="6" t="s">
        <v>276</v>
      </c>
      <c r="I393" s="6" t="s">
        <v>136</v>
      </c>
      <c r="J393" s="6" t="s">
        <v>96</v>
      </c>
      <c r="K393" s="6" t="s">
        <v>137</v>
      </c>
      <c r="L393" s="7"/>
      <c r="M393" s="6" t="s">
        <v>296</v>
      </c>
      <c r="N393" s="6" t="s">
        <v>1694</v>
      </c>
      <c r="O393" s="6" t="s">
        <v>1695</v>
      </c>
      <c r="P393" s="6" t="s">
        <v>162</v>
      </c>
    </row>
    <row r="394" spans="1:16" ht="20" customHeight="1" x14ac:dyDescent="0.15">
      <c r="A394" s="22">
        <v>392</v>
      </c>
      <c r="B394" s="23" t="s">
        <v>4963</v>
      </c>
      <c r="C394" s="6" t="s">
        <v>4762</v>
      </c>
      <c r="D394" s="6" t="s">
        <v>229</v>
      </c>
      <c r="E394" s="6" t="s">
        <v>1696</v>
      </c>
      <c r="F394" s="6" t="s">
        <v>4964</v>
      </c>
      <c r="G394" s="8">
        <v>84698</v>
      </c>
      <c r="H394" s="6" t="s">
        <v>4470</v>
      </c>
      <c r="I394" s="6" t="s">
        <v>4596</v>
      </c>
      <c r="J394" s="9">
        <v>4</v>
      </c>
      <c r="K394" s="6" t="s">
        <v>1351</v>
      </c>
      <c r="L394" s="8">
        <v>10535</v>
      </c>
      <c r="M394" s="6" t="s">
        <v>194</v>
      </c>
      <c r="N394" s="6" t="s">
        <v>1697</v>
      </c>
      <c r="O394" s="6" t="s">
        <v>1698</v>
      </c>
      <c r="P394" s="6" t="s">
        <v>148</v>
      </c>
    </row>
    <row r="395" spans="1:16" ht="20" customHeight="1" x14ac:dyDescent="0.15">
      <c r="A395" s="22">
        <v>393</v>
      </c>
      <c r="B395" s="23" t="s">
        <v>1699</v>
      </c>
      <c r="C395" s="6" t="s">
        <v>4942</v>
      </c>
      <c r="D395" s="6" t="s">
        <v>116</v>
      </c>
      <c r="E395" s="6" t="s">
        <v>1700</v>
      </c>
      <c r="F395" s="6" t="s">
        <v>1701</v>
      </c>
      <c r="G395" s="9">
        <v>54939</v>
      </c>
      <c r="H395" s="6" t="s">
        <v>46</v>
      </c>
      <c r="I395" s="6" t="s">
        <v>4565</v>
      </c>
      <c r="J395" s="7"/>
      <c r="K395" s="9">
        <v>3.6</v>
      </c>
      <c r="L395" s="9">
        <v>14429</v>
      </c>
      <c r="M395" s="6" t="s">
        <v>76</v>
      </c>
      <c r="N395" s="7"/>
      <c r="O395" s="6" t="s">
        <v>1702</v>
      </c>
      <c r="P395" s="6" t="s">
        <v>148</v>
      </c>
    </row>
    <row r="396" spans="1:16" ht="20" customHeight="1" x14ac:dyDescent="0.15">
      <c r="A396" s="22">
        <v>394</v>
      </c>
      <c r="B396" s="23" t="s">
        <v>1195</v>
      </c>
      <c r="C396" s="6" t="s">
        <v>4553</v>
      </c>
      <c r="D396" s="6" t="s">
        <v>58</v>
      </c>
      <c r="E396" s="6" t="s">
        <v>354</v>
      </c>
      <c r="F396" s="6" t="s">
        <v>1703</v>
      </c>
      <c r="G396" s="9">
        <v>144.29499999999999</v>
      </c>
      <c r="H396" s="6" t="s">
        <v>4549</v>
      </c>
      <c r="I396" s="6" t="s">
        <v>175</v>
      </c>
      <c r="J396" s="9">
        <v>1</v>
      </c>
      <c r="K396" s="6" t="s">
        <v>74</v>
      </c>
      <c r="L396" s="7"/>
      <c r="M396" s="6" t="s">
        <v>308</v>
      </c>
      <c r="N396" s="6" t="s">
        <v>1704</v>
      </c>
      <c r="O396" s="6" t="s">
        <v>1705</v>
      </c>
      <c r="P396" s="6" t="s">
        <v>71</v>
      </c>
    </row>
    <row r="397" spans="1:16" ht="20" customHeight="1" x14ac:dyDescent="0.15">
      <c r="A397" s="22">
        <v>395</v>
      </c>
      <c r="B397" s="23" t="s">
        <v>4965</v>
      </c>
      <c r="C397" s="9">
        <v>39</v>
      </c>
      <c r="D397" s="6" t="s">
        <v>229</v>
      </c>
      <c r="E397" s="6" t="s">
        <v>1512</v>
      </c>
      <c r="F397" s="6" t="s">
        <v>1706</v>
      </c>
      <c r="G397" s="9">
        <v>59.204999999999998</v>
      </c>
      <c r="H397" s="6" t="s">
        <v>339</v>
      </c>
      <c r="I397" s="6" t="s">
        <v>224</v>
      </c>
      <c r="J397" s="7"/>
      <c r="K397" s="9">
        <v>3.7</v>
      </c>
      <c r="L397" s="9">
        <v>4140</v>
      </c>
      <c r="M397" s="6" t="s">
        <v>129</v>
      </c>
      <c r="N397" s="6" t="s">
        <v>1707</v>
      </c>
      <c r="O397" s="6" t="s">
        <v>1708</v>
      </c>
      <c r="P397" s="6" t="s">
        <v>584</v>
      </c>
    </row>
    <row r="398" spans="1:16" ht="20" customHeight="1" x14ac:dyDescent="0.15">
      <c r="A398" s="22">
        <v>396</v>
      </c>
      <c r="B398" s="23" t="s">
        <v>4966</v>
      </c>
      <c r="C398" s="9">
        <v>38</v>
      </c>
      <c r="D398" s="6" t="s">
        <v>29</v>
      </c>
      <c r="E398" s="6" t="s">
        <v>1709</v>
      </c>
      <c r="F398" s="6" t="s">
        <v>1710</v>
      </c>
      <c r="G398" s="8">
        <v>101552</v>
      </c>
      <c r="H398" s="6" t="s">
        <v>4481</v>
      </c>
      <c r="I398" s="6" t="s">
        <v>4670</v>
      </c>
      <c r="J398" s="9">
        <v>3</v>
      </c>
      <c r="K398" s="7"/>
      <c r="L398" s="6" t="s">
        <v>1711</v>
      </c>
      <c r="M398" s="6" t="s">
        <v>290</v>
      </c>
      <c r="N398" s="9">
        <v>7828015744</v>
      </c>
      <c r="O398" s="6" t="s">
        <v>1712</v>
      </c>
      <c r="P398" s="6" t="s">
        <v>285</v>
      </c>
    </row>
    <row r="399" spans="1:16" ht="20" customHeight="1" x14ac:dyDescent="0.15">
      <c r="A399" s="22">
        <v>397</v>
      </c>
      <c r="B399" s="23" t="s">
        <v>4731</v>
      </c>
      <c r="C399" s="9">
        <v>28</v>
      </c>
      <c r="D399" s="6" t="s">
        <v>220</v>
      </c>
      <c r="E399" s="6" t="s">
        <v>1713</v>
      </c>
      <c r="F399" s="6" t="s">
        <v>1714</v>
      </c>
      <c r="G399" s="6" t="s">
        <v>1715</v>
      </c>
      <c r="H399" s="6" t="s">
        <v>4545</v>
      </c>
      <c r="I399" s="6" t="s">
        <v>4493</v>
      </c>
      <c r="J399" s="9">
        <v>6</v>
      </c>
      <c r="K399" s="6" t="s">
        <v>277</v>
      </c>
      <c r="L399" s="8">
        <v>18120</v>
      </c>
      <c r="M399" s="6" t="s">
        <v>470</v>
      </c>
      <c r="N399" s="6" t="s">
        <v>1716</v>
      </c>
      <c r="O399" s="6" t="s">
        <v>1717</v>
      </c>
      <c r="P399" s="6" t="s">
        <v>162</v>
      </c>
    </row>
    <row r="400" spans="1:16" ht="20" customHeight="1" x14ac:dyDescent="0.15">
      <c r="A400" s="22">
        <v>398</v>
      </c>
      <c r="B400" s="23" t="s">
        <v>4967</v>
      </c>
      <c r="C400" s="6" t="s">
        <v>4745</v>
      </c>
      <c r="D400" s="6" t="s">
        <v>172</v>
      </c>
      <c r="E400" s="6" t="s">
        <v>1718</v>
      </c>
      <c r="F400" s="6" t="s">
        <v>1719</v>
      </c>
      <c r="G400" s="9">
        <v>30273</v>
      </c>
      <c r="H400" s="6" t="s">
        <v>223</v>
      </c>
      <c r="I400" s="6" t="s">
        <v>120</v>
      </c>
      <c r="J400" s="9">
        <v>6</v>
      </c>
      <c r="K400" s="6" t="s">
        <v>237</v>
      </c>
      <c r="L400" s="9">
        <v>9.1280000000000001</v>
      </c>
      <c r="M400" s="6" t="s">
        <v>49</v>
      </c>
      <c r="N400" s="6" t="s">
        <v>1720</v>
      </c>
      <c r="O400" s="6" t="s">
        <v>1721</v>
      </c>
      <c r="P400" s="6" t="s">
        <v>64</v>
      </c>
    </row>
    <row r="401" spans="1:16" ht="20" customHeight="1" x14ac:dyDescent="0.15">
      <c r="A401" s="22">
        <v>399</v>
      </c>
      <c r="B401" s="23" t="s">
        <v>4968</v>
      </c>
      <c r="C401" s="6" t="s">
        <v>4485</v>
      </c>
      <c r="D401" s="6" t="s">
        <v>110</v>
      </c>
      <c r="E401" s="6" t="s">
        <v>1722</v>
      </c>
      <c r="F401" s="7"/>
      <c r="G401" s="6" t="s">
        <v>1723</v>
      </c>
      <c r="H401" s="6" t="s">
        <v>4483</v>
      </c>
      <c r="I401" s="6" t="s">
        <v>4619</v>
      </c>
      <c r="J401" s="9">
        <v>2</v>
      </c>
      <c r="K401" s="6" t="s">
        <v>611</v>
      </c>
      <c r="L401" s="9">
        <v>8645</v>
      </c>
      <c r="M401" s="6" t="s">
        <v>470</v>
      </c>
      <c r="N401" s="6" t="s">
        <v>1724</v>
      </c>
      <c r="O401" s="6" t="s">
        <v>1725</v>
      </c>
      <c r="P401" s="6" t="s">
        <v>126</v>
      </c>
    </row>
    <row r="402" spans="1:16" ht="20" customHeight="1" x14ac:dyDescent="0.15">
      <c r="A402" s="22">
        <v>400</v>
      </c>
      <c r="B402" s="23" t="s">
        <v>4822</v>
      </c>
      <c r="C402" s="7"/>
      <c r="D402" s="6" t="s">
        <v>29</v>
      </c>
      <c r="E402" s="6" t="s">
        <v>845</v>
      </c>
      <c r="F402" s="6" t="s">
        <v>1726</v>
      </c>
      <c r="G402" s="9">
        <v>89.418999999999997</v>
      </c>
      <c r="H402" s="6" t="s">
        <v>4720</v>
      </c>
      <c r="I402" s="6" t="s">
        <v>4493</v>
      </c>
      <c r="J402" s="9">
        <v>7</v>
      </c>
      <c r="K402" s="6" t="s">
        <v>500</v>
      </c>
      <c r="L402" s="9">
        <v>4.6180000000000003</v>
      </c>
      <c r="M402" s="6" t="s">
        <v>308</v>
      </c>
      <c r="N402" s="6" t="s">
        <v>1727</v>
      </c>
      <c r="O402" s="6" t="s">
        <v>1728</v>
      </c>
      <c r="P402" s="6" t="s">
        <v>101</v>
      </c>
    </row>
    <row r="403" spans="1:16" ht="20" customHeight="1" x14ac:dyDescent="0.15">
      <c r="A403" s="22">
        <v>401</v>
      </c>
      <c r="B403" s="23" t="s">
        <v>4969</v>
      </c>
      <c r="C403" s="6" t="s">
        <v>4700</v>
      </c>
      <c r="D403" s="7"/>
      <c r="E403" s="6" t="s">
        <v>1729</v>
      </c>
      <c r="F403" s="7"/>
      <c r="G403" s="9">
        <v>63413</v>
      </c>
      <c r="H403" s="6" t="s">
        <v>864</v>
      </c>
      <c r="I403" s="6" t="s">
        <v>211</v>
      </c>
      <c r="J403" s="9">
        <v>6</v>
      </c>
      <c r="K403" s="6" t="s">
        <v>4627</v>
      </c>
      <c r="L403" s="7"/>
      <c r="M403" s="6" t="s">
        <v>527</v>
      </c>
      <c r="N403" s="6" t="s">
        <v>1730</v>
      </c>
      <c r="O403" s="6" t="s">
        <v>1731</v>
      </c>
      <c r="P403" s="6" t="s">
        <v>40</v>
      </c>
    </row>
    <row r="404" spans="1:16" ht="20" customHeight="1" x14ac:dyDescent="0.15">
      <c r="A404" s="22">
        <v>402</v>
      </c>
      <c r="B404" s="23" t="s">
        <v>4970</v>
      </c>
      <c r="C404" s="9">
        <v>35</v>
      </c>
      <c r="D404" s="6" t="s">
        <v>220</v>
      </c>
      <c r="E404" s="6" t="s">
        <v>1732</v>
      </c>
      <c r="F404" s="6" t="s">
        <v>1733</v>
      </c>
      <c r="G404" s="8">
        <v>123471</v>
      </c>
      <c r="H404" s="6" t="s">
        <v>4642</v>
      </c>
      <c r="I404" s="6" t="s">
        <v>36</v>
      </c>
      <c r="J404" s="9">
        <v>5</v>
      </c>
      <c r="K404" s="6" t="s">
        <v>1734</v>
      </c>
      <c r="L404" s="7"/>
      <c r="M404" s="6" t="s">
        <v>373</v>
      </c>
      <c r="N404" s="6" t="s">
        <v>1735</v>
      </c>
      <c r="O404" s="6" t="s">
        <v>1736</v>
      </c>
      <c r="P404" s="7"/>
    </row>
    <row r="405" spans="1:16" ht="20" customHeight="1" x14ac:dyDescent="0.15">
      <c r="A405" s="22">
        <v>403</v>
      </c>
      <c r="B405" s="23" t="s">
        <v>4971</v>
      </c>
      <c r="C405" s="9">
        <v>51</v>
      </c>
      <c r="D405" s="7"/>
      <c r="E405" s="6" t="s">
        <v>1737</v>
      </c>
      <c r="F405" s="6" t="s">
        <v>1738</v>
      </c>
      <c r="G405" s="9">
        <v>111.914</v>
      </c>
      <c r="H405" s="6" t="s">
        <v>4541</v>
      </c>
      <c r="I405" s="6" t="s">
        <v>4502</v>
      </c>
      <c r="J405" s="9">
        <v>2</v>
      </c>
      <c r="K405" s="6" t="s">
        <v>432</v>
      </c>
      <c r="L405" s="8">
        <v>11942</v>
      </c>
      <c r="M405" s="6" t="s">
        <v>170</v>
      </c>
      <c r="N405" s="9">
        <v>5067927951</v>
      </c>
      <c r="O405" s="6" t="s">
        <v>1739</v>
      </c>
      <c r="P405" s="6" t="s">
        <v>115</v>
      </c>
    </row>
    <row r="406" spans="1:16" ht="20" customHeight="1" x14ac:dyDescent="0.15">
      <c r="A406" s="22">
        <v>404</v>
      </c>
      <c r="B406" s="23" t="s">
        <v>4972</v>
      </c>
      <c r="C406" s="9">
        <v>21</v>
      </c>
      <c r="D406" s="7"/>
      <c r="E406" s="6" t="s">
        <v>221</v>
      </c>
      <c r="F406" s="6" t="s">
        <v>1740</v>
      </c>
      <c r="G406" s="9">
        <v>34.838999999999999</v>
      </c>
      <c r="H406" s="6" t="s">
        <v>4720</v>
      </c>
      <c r="I406" s="6" t="s">
        <v>120</v>
      </c>
      <c r="J406" s="7"/>
      <c r="K406" s="6" t="s">
        <v>144</v>
      </c>
      <c r="L406" s="9">
        <v>9548</v>
      </c>
      <c r="M406" s="6" t="s">
        <v>170</v>
      </c>
      <c r="N406" s="6" t="s">
        <v>1741</v>
      </c>
      <c r="O406" s="6" t="s">
        <v>1742</v>
      </c>
      <c r="P406" s="6" t="s">
        <v>64</v>
      </c>
    </row>
    <row r="407" spans="1:16" ht="20" customHeight="1" x14ac:dyDescent="0.15">
      <c r="A407" s="22">
        <v>405</v>
      </c>
      <c r="B407" s="23" t="s">
        <v>4973</v>
      </c>
      <c r="C407" s="9">
        <v>51</v>
      </c>
      <c r="D407" s="6" t="s">
        <v>163</v>
      </c>
      <c r="E407" s="6" t="s">
        <v>650</v>
      </c>
      <c r="F407" s="6" t="s">
        <v>1743</v>
      </c>
      <c r="G407" s="6" t="s">
        <v>1744</v>
      </c>
      <c r="H407" s="6" t="s">
        <v>4616</v>
      </c>
      <c r="I407" s="6" t="s">
        <v>211</v>
      </c>
      <c r="J407" s="7"/>
      <c r="K407" s="6" t="s">
        <v>1254</v>
      </c>
      <c r="L407" s="9">
        <v>19638</v>
      </c>
      <c r="M407" s="6" t="s">
        <v>373</v>
      </c>
      <c r="N407" s="6" t="s">
        <v>1745</v>
      </c>
      <c r="O407" s="6" t="s">
        <v>1746</v>
      </c>
      <c r="P407" s="6" t="s">
        <v>260</v>
      </c>
    </row>
    <row r="408" spans="1:16" ht="20" customHeight="1" x14ac:dyDescent="0.15">
      <c r="A408" s="22">
        <v>406</v>
      </c>
      <c r="B408" s="23" t="s">
        <v>1747</v>
      </c>
      <c r="C408" s="6" t="s">
        <v>4606</v>
      </c>
      <c r="D408" s="6" t="s">
        <v>220</v>
      </c>
      <c r="E408" s="6" t="s">
        <v>1748</v>
      </c>
      <c r="F408" s="6" t="s">
        <v>1749</v>
      </c>
      <c r="G408" s="8">
        <v>46046</v>
      </c>
      <c r="H408" s="6" t="s">
        <v>210</v>
      </c>
      <c r="I408" s="6" t="s">
        <v>806</v>
      </c>
      <c r="J408" s="6" t="s">
        <v>514</v>
      </c>
      <c r="K408" s="7"/>
      <c r="L408" s="8">
        <v>9968</v>
      </c>
      <c r="M408" s="6" t="s">
        <v>204</v>
      </c>
      <c r="N408" s="6" t="s">
        <v>1750</v>
      </c>
      <c r="O408" s="6" t="s">
        <v>1751</v>
      </c>
      <c r="P408" s="6" t="s">
        <v>28</v>
      </c>
    </row>
    <row r="409" spans="1:16" ht="20" customHeight="1" x14ac:dyDescent="0.15">
      <c r="A409" s="22">
        <v>407</v>
      </c>
      <c r="B409" s="23" t="s">
        <v>4901</v>
      </c>
      <c r="C409" s="9">
        <v>65</v>
      </c>
      <c r="D409" s="6" t="s">
        <v>220</v>
      </c>
      <c r="E409" s="6" t="s">
        <v>1752</v>
      </c>
      <c r="F409" s="6" t="s">
        <v>1753</v>
      </c>
      <c r="G409" s="8">
        <v>69753</v>
      </c>
      <c r="H409" s="6" t="s">
        <v>4481</v>
      </c>
      <c r="I409" s="6" t="s">
        <v>4588</v>
      </c>
      <c r="J409" s="6" t="s">
        <v>121</v>
      </c>
      <c r="K409" s="6" t="s">
        <v>4946</v>
      </c>
      <c r="L409" s="8">
        <v>7996</v>
      </c>
      <c r="M409" s="6" t="s">
        <v>198</v>
      </c>
      <c r="N409" s="6" t="s">
        <v>1754</v>
      </c>
      <c r="O409" s="6" t="s">
        <v>1755</v>
      </c>
      <c r="P409" s="6" t="s">
        <v>609</v>
      </c>
    </row>
    <row r="410" spans="1:16" ht="20" customHeight="1" x14ac:dyDescent="0.15">
      <c r="A410" s="22">
        <v>408</v>
      </c>
      <c r="B410" s="23" t="s">
        <v>682</v>
      </c>
      <c r="C410" s="6" t="s">
        <v>4508</v>
      </c>
      <c r="D410" s="6" t="s">
        <v>172</v>
      </c>
      <c r="E410" s="6" t="s">
        <v>1756</v>
      </c>
      <c r="F410" s="6" t="s">
        <v>1757</v>
      </c>
      <c r="G410" s="9">
        <v>47.761000000000003</v>
      </c>
      <c r="H410" s="7"/>
      <c r="I410" s="6" t="s">
        <v>4516</v>
      </c>
      <c r="J410" s="7"/>
      <c r="K410" s="6" t="s">
        <v>987</v>
      </c>
      <c r="L410" s="9">
        <v>11.975</v>
      </c>
      <c r="M410" s="6" t="s">
        <v>33</v>
      </c>
      <c r="N410" s="6" t="s">
        <v>1758</v>
      </c>
      <c r="O410" s="6" t="s">
        <v>1759</v>
      </c>
      <c r="P410" s="6" t="s">
        <v>132</v>
      </c>
    </row>
    <row r="411" spans="1:16" ht="20" customHeight="1" x14ac:dyDescent="0.15">
      <c r="A411" s="22">
        <v>409</v>
      </c>
      <c r="B411" s="23" t="s">
        <v>4974</v>
      </c>
      <c r="C411" s="9">
        <v>42</v>
      </c>
      <c r="D411" s="7"/>
      <c r="E411" s="6" t="s">
        <v>1760</v>
      </c>
      <c r="F411" s="6" t="s">
        <v>1761</v>
      </c>
      <c r="G411" s="6" t="s">
        <v>1762</v>
      </c>
      <c r="H411" s="6" t="s">
        <v>4500</v>
      </c>
      <c r="I411" s="6" t="s">
        <v>136</v>
      </c>
      <c r="J411" s="9">
        <v>2</v>
      </c>
      <c r="K411" s="6" t="s">
        <v>643</v>
      </c>
      <c r="L411" s="6" t="s">
        <v>1763</v>
      </c>
      <c r="M411" s="6" t="s">
        <v>302</v>
      </c>
      <c r="N411" s="6" t="s">
        <v>1764</v>
      </c>
      <c r="O411" s="6" t="s">
        <v>1765</v>
      </c>
      <c r="P411" s="6" t="s">
        <v>101</v>
      </c>
    </row>
    <row r="412" spans="1:16" ht="20" customHeight="1" x14ac:dyDescent="0.15">
      <c r="A412" s="22">
        <v>410</v>
      </c>
      <c r="B412" s="23" t="s">
        <v>4975</v>
      </c>
      <c r="C412" s="6" t="s">
        <v>4495</v>
      </c>
      <c r="D412" s="6" t="s">
        <v>172</v>
      </c>
      <c r="E412" s="6" t="s">
        <v>419</v>
      </c>
      <c r="F412" s="6" t="s">
        <v>1766</v>
      </c>
      <c r="G412" s="8">
        <v>43597</v>
      </c>
      <c r="H412" s="7"/>
      <c r="I412" s="6" t="s">
        <v>4493</v>
      </c>
      <c r="J412" s="6" t="s">
        <v>514</v>
      </c>
      <c r="K412" s="6" t="s">
        <v>1767</v>
      </c>
      <c r="L412" s="9">
        <v>9174</v>
      </c>
      <c r="M412" s="6" t="s">
        <v>129</v>
      </c>
      <c r="N412" s="9">
        <v>6285420738</v>
      </c>
      <c r="O412" s="6" t="s">
        <v>1768</v>
      </c>
      <c r="P412" s="6" t="s">
        <v>200</v>
      </c>
    </row>
    <row r="413" spans="1:16" ht="20" customHeight="1" x14ac:dyDescent="0.15">
      <c r="A413" s="22">
        <v>411</v>
      </c>
      <c r="B413" s="23" t="s">
        <v>1769</v>
      </c>
      <c r="C413" s="6" t="s">
        <v>4523</v>
      </c>
      <c r="D413" s="6" t="s">
        <v>52</v>
      </c>
      <c r="E413" s="6" t="s">
        <v>1770</v>
      </c>
      <c r="F413" s="6" t="s">
        <v>1771</v>
      </c>
      <c r="G413" s="6" t="s">
        <v>1772</v>
      </c>
      <c r="H413" s="6" t="s">
        <v>4545</v>
      </c>
      <c r="I413" s="6" t="s">
        <v>211</v>
      </c>
      <c r="J413" s="9">
        <v>1</v>
      </c>
      <c r="K413" s="6" t="s">
        <v>1291</v>
      </c>
      <c r="L413" s="9">
        <v>16.542000000000002</v>
      </c>
      <c r="M413" s="6" t="s">
        <v>198</v>
      </c>
      <c r="N413" s="6" t="s">
        <v>1773</v>
      </c>
      <c r="O413" s="6" t="s">
        <v>1774</v>
      </c>
      <c r="P413" s="7"/>
    </row>
    <row r="414" spans="1:16" ht="20" customHeight="1" x14ac:dyDescent="0.15">
      <c r="A414" s="22">
        <v>412</v>
      </c>
      <c r="B414" s="23" t="s">
        <v>4972</v>
      </c>
      <c r="C414" s="6" t="s">
        <v>4976</v>
      </c>
      <c r="D414" s="6" t="s">
        <v>42</v>
      </c>
      <c r="E414" s="6" t="s">
        <v>1775</v>
      </c>
      <c r="F414" s="6" t="s">
        <v>1776</v>
      </c>
      <c r="G414" s="9">
        <v>127952</v>
      </c>
      <c r="H414" s="6" t="s">
        <v>324</v>
      </c>
      <c r="I414" s="6" t="s">
        <v>36</v>
      </c>
      <c r="J414" s="7"/>
      <c r="K414" s="6" t="s">
        <v>97</v>
      </c>
      <c r="L414" s="9">
        <v>5.8920000000000003</v>
      </c>
      <c r="M414" s="6" t="s">
        <v>296</v>
      </c>
      <c r="N414" s="6" t="s">
        <v>4977</v>
      </c>
      <c r="O414" s="6" t="s">
        <v>1777</v>
      </c>
      <c r="P414" s="6" t="s">
        <v>40</v>
      </c>
    </row>
    <row r="415" spans="1:16" ht="20" customHeight="1" x14ac:dyDescent="0.15">
      <c r="A415" s="22">
        <v>413</v>
      </c>
      <c r="B415" s="23" t="s">
        <v>4978</v>
      </c>
      <c r="C415" s="6" t="s">
        <v>4674</v>
      </c>
      <c r="D415" s="6" t="s">
        <v>110</v>
      </c>
      <c r="E415" s="6" t="s">
        <v>1778</v>
      </c>
      <c r="F415" s="6" t="s">
        <v>1779</v>
      </c>
      <c r="G415" s="6" t="s">
        <v>1780</v>
      </c>
      <c r="H415" s="7"/>
      <c r="I415" s="6" t="s">
        <v>499</v>
      </c>
      <c r="J415" s="9">
        <v>1</v>
      </c>
      <c r="K415" s="6" t="s">
        <v>1291</v>
      </c>
      <c r="L415" s="9">
        <v>17429</v>
      </c>
      <c r="M415" s="6" t="s">
        <v>265</v>
      </c>
      <c r="N415" s="6" t="s">
        <v>1781</v>
      </c>
      <c r="O415" s="6" t="s">
        <v>1782</v>
      </c>
      <c r="P415" s="6" t="s">
        <v>200</v>
      </c>
    </row>
    <row r="416" spans="1:16" ht="20" customHeight="1" x14ac:dyDescent="0.15">
      <c r="A416" s="22">
        <v>414</v>
      </c>
      <c r="B416" s="23" t="s">
        <v>4979</v>
      </c>
      <c r="C416" s="6" t="s">
        <v>4466</v>
      </c>
      <c r="D416" s="6" t="s">
        <v>172</v>
      </c>
      <c r="E416" s="6" t="s">
        <v>1783</v>
      </c>
      <c r="F416" s="6" t="s">
        <v>1784</v>
      </c>
      <c r="G416" s="6" t="s">
        <v>1785</v>
      </c>
      <c r="H416" s="7"/>
      <c r="I416" s="6" t="s">
        <v>4528</v>
      </c>
      <c r="J416" s="6" t="s">
        <v>121</v>
      </c>
      <c r="K416" s="6" t="s">
        <v>357</v>
      </c>
      <c r="L416" s="9">
        <v>7.5869999999999997</v>
      </c>
      <c r="M416" s="6" t="s">
        <v>232</v>
      </c>
      <c r="N416" s="9">
        <v>4782932332</v>
      </c>
      <c r="O416" s="6" t="s">
        <v>1786</v>
      </c>
      <c r="P416" s="6" t="s">
        <v>315</v>
      </c>
    </row>
    <row r="417" spans="1:16" ht="20" customHeight="1" x14ac:dyDescent="0.15">
      <c r="A417" s="22">
        <v>415</v>
      </c>
      <c r="B417" s="23" t="s">
        <v>4980</v>
      </c>
      <c r="C417" s="6" t="s">
        <v>4485</v>
      </c>
      <c r="D417" s="6" t="s">
        <v>110</v>
      </c>
      <c r="E417" s="6" t="s">
        <v>1787</v>
      </c>
      <c r="F417" s="6" t="s">
        <v>1788</v>
      </c>
      <c r="G417" s="9">
        <v>39.594999999999999</v>
      </c>
      <c r="H417" s="6" t="s">
        <v>324</v>
      </c>
      <c r="I417" s="6" t="s">
        <v>32</v>
      </c>
      <c r="J417" s="9">
        <v>10</v>
      </c>
      <c r="K417" s="6" t="s">
        <v>1095</v>
      </c>
      <c r="L417" s="9">
        <v>10.346</v>
      </c>
      <c r="M417" s="6" t="s">
        <v>358</v>
      </c>
      <c r="N417" s="6" t="s">
        <v>1789</v>
      </c>
      <c r="O417" s="6" t="s">
        <v>1790</v>
      </c>
      <c r="P417" s="6" t="s">
        <v>132</v>
      </c>
    </row>
    <row r="418" spans="1:16" ht="20" customHeight="1" x14ac:dyDescent="0.15">
      <c r="A418" s="22">
        <v>416</v>
      </c>
      <c r="B418" s="23" t="s">
        <v>4981</v>
      </c>
      <c r="C418" s="6" t="s">
        <v>4941</v>
      </c>
      <c r="D418" s="7"/>
      <c r="E418" s="6" t="s">
        <v>1238</v>
      </c>
      <c r="F418" s="6" t="s">
        <v>1791</v>
      </c>
      <c r="G418" s="9">
        <v>90.521000000000001</v>
      </c>
      <c r="H418" s="6" t="s">
        <v>4679</v>
      </c>
      <c r="I418" s="6" t="s">
        <v>732</v>
      </c>
      <c r="J418" s="6" t="s">
        <v>325</v>
      </c>
      <c r="K418" s="7"/>
      <c r="L418" s="6" t="s">
        <v>1792</v>
      </c>
      <c r="M418" s="6" t="s">
        <v>129</v>
      </c>
      <c r="N418" s="6" t="s">
        <v>1793</v>
      </c>
      <c r="O418" s="6" t="s">
        <v>1794</v>
      </c>
      <c r="P418" s="6" t="s">
        <v>304</v>
      </c>
    </row>
    <row r="419" spans="1:16" ht="20" customHeight="1" x14ac:dyDescent="0.15">
      <c r="A419" s="22">
        <v>417</v>
      </c>
      <c r="B419" s="23" t="s">
        <v>4982</v>
      </c>
      <c r="C419" s="9">
        <v>24</v>
      </c>
      <c r="D419" s="6" t="s">
        <v>220</v>
      </c>
      <c r="E419" s="6" t="s">
        <v>1795</v>
      </c>
      <c r="F419" s="6" t="s">
        <v>1796</v>
      </c>
      <c r="G419" s="8">
        <v>72591</v>
      </c>
      <c r="H419" s="6" t="s">
        <v>244</v>
      </c>
      <c r="I419" s="6" t="s">
        <v>431</v>
      </c>
      <c r="J419" s="9">
        <v>5</v>
      </c>
      <c r="K419" s="9">
        <v>4</v>
      </c>
      <c r="L419" s="9">
        <v>10168</v>
      </c>
      <c r="M419" s="6" t="s">
        <v>38</v>
      </c>
      <c r="N419" s="6" t="s">
        <v>1797</v>
      </c>
      <c r="O419" s="6" t="s">
        <v>1798</v>
      </c>
      <c r="P419" s="6" t="s">
        <v>162</v>
      </c>
    </row>
    <row r="420" spans="1:16" ht="20" customHeight="1" x14ac:dyDescent="0.15">
      <c r="A420" s="22">
        <v>418</v>
      </c>
      <c r="B420" s="23" t="s">
        <v>4983</v>
      </c>
      <c r="C420" s="7"/>
      <c r="D420" s="6" t="s">
        <v>220</v>
      </c>
      <c r="E420" s="6" t="s">
        <v>1799</v>
      </c>
      <c r="F420" s="6" t="s">
        <v>1800</v>
      </c>
      <c r="G420" s="9">
        <v>102.16200000000001</v>
      </c>
      <c r="H420" s="7"/>
      <c r="I420" s="6" t="s">
        <v>167</v>
      </c>
      <c r="J420" s="9">
        <v>9</v>
      </c>
      <c r="K420" s="6" t="s">
        <v>566</v>
      </c>
      <c r="L420" s="6" t="s">
        <v>1801</v>
      </c>
      <c r="M420" s="6" t="s">
        <v>112</v>
      </c>
      <c r="N420" s="6" t="s">
        <v>1802</v>
      </c>
      <c r="O420" s="6" t="s">
        <v>1803</v>
      </c>
      <c r="P420" s="6" t="s">
        <v>609</v>
      </c>
    </row>
    <row r="421" spans="1:16" ht="20" customHeight="1" x14ac:dyDescent="0.15">
      <c r="A421" s="22">
        <v>419</v>
      </c>
      <c r="B421" s="23" t="s">
        <v>4837</v>
      </c>
      <c r="C421" s="7"/>
      <c r="D421" s="6" t="s">
        <v>65</v>
      </c>
      <c r="E421" s="6" t="s">
        <v>1804</v>
      </c>
      <c r="F421" s="6" t="s">
        <v>1805</v>
      </c>
      <c r="G421" s="9">
        <v>73.007000000000005</v>
      </c>
      <c r="H421" s="6" t="s">
        <v>4491</v>
      </c>
      <c r="I421" s="6" t="s">
        <v>32</v>
      </c>
      <c r="J421" s="9">
        <v>8</v>
      </c>
      <c r="K421" s="9">
        <v>2.2999999999999998</v>
      </c>
      <c r="L421" s="9">
        <v>1938</v>
      </c>
      <c r="M421" s="6" t="s">
        <v>61</v>
      </c>
      <c r="N421" s="6" t="s">
        <v>1806</v>
      </c>
      <c r="O421" s="6" t="s">
        <v>1807</v>
      </c>
      <c r="P421" s="6" t="s">
        <v>609</v>
      </c>
    </row>
    <row r="422" spans="1:16" ht="20" customHeight="1" x14ac:dyDescent="0.15">
      <c r="A422" s="22">
        <v>420</v>
      </c>
      <c r="B422" s="23" t="s">
        <v>1808</v>
      </c>
      <c r="C422" s="9">
        <v>43</v>
      </c>
      <c r="D422" s="6" t="s">
        <v>183</v>
      </c>
      <c r="E422" s="6" t="s">
        <v>1809</v>
      </c>
      <c r="F422" s="6" t="s">
        <v>4984</v>
      </c>
      <c r="G422" s="9">
        <v>68153</v>
      </c>
      <c r="H422" s="6" t="s">
        <v>4541</v>
      </c>
      <c r="I422" s="6" t="s">
        <v>211</v>
      </c>
      <c r="J422" s="7"/>
      <c r="K422" s="7"/>
      <c r="L422" s="6" t="s">
        <v>1810</v>
      </c>
      <c r="M422" s="6" t="s">
        <v>358</v>
      </c>
      <c r="N422" s="6" t="s">
        <v>1811</v>
      </c>
      <c r="O422" s="6" t="s">
        <v>1812</v>
      </c>
      <c r="P422" s="6" t="s">
        <v>126</v>
      </c>
    </row>
    <row r="423" spans="1:16" ht="20" customHeight="1" x14ac:dyDescent="0.15">
      <c r="A423" s="22">
        <v>421</v>
      </c>
      <c r="B423" s="23" t="s">
        <v>1813</v>
      </c>
      <c r="C423" s="9">
        <v>42</v>
      </c>
      <c r="D423" s="6" t="s">
        <v>220</v>
      </c>
      <c r="E423" s="6" t="s">
        <v>1814</v>
      </c>
      <c r="F423" s="6" t="s">
        <v>1815</v>
      </c>
      <c r="G423" s="9">
        <v>131403</v>
      </c>
      <c r="H423" s="6" t="s">
        <v>339</v>
      </c>
      <c r="I423" s="6" t="s">
        <v>4670</v>
      </c>
      <c r="J423" s="6" t="s">
        <v>212</v>
      </c>
      <c r="K423" s="9">
        <v>1.6</v>
      </c>
      <c r="L423" s="9">
        <v>9.4269999999999996</v>
      </c>
      <c r="M423" s="6" t="s">
        <v>98</v>
      </c>
      <c r="N423" s="6" t="s">
        <v>1816</v>
      </c>
      <c r="O423" s="6" t="s">
        <v>1817</v>
      </c>
      <c r="P423" s="6" t="s">
        <v>40</v>
      </c>
    </row>
    <row r="424" spans="1:16" ht="20" customHeight="1" x14ac:dyDescent="0.15">
      <c r="A424" s="22">
        <v>422</v>
      </c>
      <c r="B424" s="23" t="s">
        <v>4893</v>
      </c>
      <c r="C424" s="7"/>
      <c r="D424" s="6" t="s">
        <v>229</v>
      </c>
      <c r="E424" s="6" t="s">
        <v>1818</v>
      </c>
      <c r="F424" s="6" t="s">
        <v>1819</v>
      </c>
      <c r="G424" s="9">
        <v>84491</v>
      </c>
      <c r="H424" s="6" t="s">
        <v>4463</v>
      </c>
      <c r="I424" s="6" t="s">
        <v>4670</v>
      </c>
      <c r="J424" s="9">
        <v>1</v>
      </c>
      <c r="K424" s="6" t="s">
        <v>122</v>
      </c>
      <c r="L424" s="8">
        <v>19079</v>
      </c>
      <c r="M424" s="6" t="s">
        <v>416</v>
      </c>
      <c r="N424" s="6" t="s">
        <v>1820</v>
      </c>
      <c r="O424" s="6" t="s">
        <v>1821</v>
      </c>
      <c r="P424" s="6" t="s">
        <v>40</v>
      </c>
    </row>
    <row r="425" spans="1:16" ht="20" customHeight="1" x14ac:dyDescent="0.15">
      <c r="A425" s="22">
        <v>423</v>
      </c>
      <c r="B425" s="23" t="s">
        <v>4503</v>
      </c>
      <c r="C425" s="9">
        <v>55</v>
      </c>
      <c r="D425" s="6" t="s">
        <v>261</v>
      </c>
      <c r="E425" s="6" t="s">
        <v>425</v>
      </c>
      <c r="F425" s="6" t="s">
        <v>1822</v>
      </c>
      <c r="G425" s="8">
        <v>39542</v>
      </c>
      <c r="H425" s="7"/>
      <c r="I425" s="6" t="s">
        <v>4513</v>
      </c>
      <c r="J425" s="6" t="s">
        <v>96</v>
      </c>
      <c r="K425" s="7"/>
      <c r="L425" s="7"/>
      <c r="M425" s="6" t="s">
        <v>49</v>
      </c>
      <c r="N425" s="7"/>
      <c r="O425" s="6" t="s">
        <v>1823</v>
      </c>
      <c r="P425" s="6" t="s">
        <v>28</v>
      </c>
    </row>
    <row r="426" spans="1:16" ht="20" customHeight="1" x14ac:dyDescent="0.15">
      <c r="A426" s="22">
        <v>424</v>
      </c>
      <c r="B426" s="23" t="s">
        <v>4895</v>
      </c>
      <c r="C426" s="9">
        <v>46</v>
      </c>
      <c r="D426" s="6" t="s">
        <v>102</v>
      </c>
      <c r="E426" s="6" t="s">
        <v>1034</v>
      </c>
      <c r="F426" s="7"/>
      <c r="G426" s="9">
        <v>140.06100000000001</v>
      </c>
      <c r="H426" s="6" t="s">
        <v>4604</v>
      </c>
      <c r="I426" s="6" t="s">
        <v>4534</v>
      </c>
      <c r="J426" s="7"/>
      <c r="K426" s="9">
        <v>4.0999999999999996</v>
      </c>
      <c r="L426" s="9">
        <v>1.8460000000000001</v>
      </c>
      <c r="M426" s="6" t="s">
        <v>61</v>
      </c>
      <c r="N426" s="9">
        <v>4764554829</v>
      </c>
      <c r="O426" s="6" t="s">
        <v>1824</v>
      </c>
      <c r="P426" s="6" t="s">
        <v>20</v>
      </c>
    </row>
    <row r="427" spans="1:16" ht="20" customHeight="1" x14ac:dyDescent="0.15">
      <c r="A427" s="22">
        <v>425</v>
      </c>
      <c r="B427" s="23" t="s">
        <v>4985</v>
      </c>
      <c r="C427" s="9">
        <v>33</v>
      </c>
      <c r="D427" s="6" t="s">
        <v>172</v>
      </c>
      <c r="E427" s="6" t="s">
        <v>1825</v>
      </c>
      <c r="F427" s="6" t="s">
        <v>4986</v>
      </c>
      <c r="G427" s="6" t="s">
        <v>1826</v>
      </c>
      <c r="H427" s="7"/>
      <c r="I427" s="6" t="s">
        <v>158</v>
      </c>
      <c r="J427" s="7"/>
      <c r="K427" s="6" t="s">
        <v>180</v>
      </c>
      <c r="L427" s="9">
        <v>10161</v>
      </c>
      <c r="M427" s="6" t="s">
        <v>258</v>
      </c>
      <c r="N427" s="6" t="s">
        <v>1827</v>
      </c>
      <c r="O427" s="6" t="s">
        <v>1828</v>
      </c>
      <c r="P427" s="6" t="s">
        <v>101</v>
      </c>
    </row>
    <row r="428" spans="1:16" ht="20" customHeight="1" x14ac:dyDescent="0.15">
      <c r="A428" s="22">
        <v>426</v>
      </c>
      <c r="B428" s="23" t="s">
        <v>4987</v>
      </c>
      <c r="C428" s="9">
        <v>56</v>
      </c>
      <c r="D428" s="6" t="s">
        <v>93</v>
      </c>
      <c r="E428" s="6" t="s">
        <v>465</v>
      </c>
      <c r="F428" s="6" t="s">
        <v>4988</v>
      </c>
      <c r="G428" s="9">
        <v>102670</v>
      </c>
      <c r="H428" s="6" t="s">
        <v>4489</v>
      </c>
      <c r="I428" s="6" t="s">
        <v>4619</v>
      </c>
      <c r="J428" s="7"/>
      <c r="K428" s="6" t="s">
        <v>4736</v>
      </c>
      <c r="L428" s="8">
        <v>2474</v>
      </c>
      <c r="M428" s="6" t="s">
        <v>83</v>
      </c>
      <c r="N428" s="7"/>
      <c r="O428" s="7"/>
      <c r="P428" s="6" t="s">
        <v>64</v>
      </c>
    </row>
    <row r="429" spans="1:16" ht="20" customHeight="1" x14ac:dyDescent="0.15">
      <c r="A429" s="22">
        <v>427</v>
      </c>
      <c r="B429" s="23" t="s">
        <v>4526</v>
      </c>
      <c r="C429" s="9">
        <v>23</v>
      </c>
      <c r="D429" s="6" t="s">
        <v>220</v>
      </c>
      <c r="E429" s="6" t="s">
        <v>1829</v>
      </c>
      <c r="F429" s="6" t="s">
        <v>1830</v>
      </c>
      <c r="G429" s="9">
        <v>47990</v>
      </c>
      <c r="H429" s="7"/>
      <c r="I429" s="6" t="s">
        <v>842</v>
      </c>
      <c r="J429" s="6" t="s">
        <v>288</v>
      </c>
      <c r="K429" s="6" t="s">
        <v>1392</v>
      </c>
      <c r="L429" s="9">
        <v>18984</v>
      </c>
      <c r="M429" s="6" t="s">
        <v>258</v>
      </c>
      <c r="N429" s="6" t="s">
        <v>1831</v>
      </c>
      <c r="O429" s="6" t="s">
        <v>1832</v>
      </c>
      <c r="P429" s="6" t="s">
        <v>148</v>
      </c>
    </row>
    <row r="430" spans="1:16" ht="20" customHeight="1" x14ac:dyDescent="0.15">
      <c r="A430" s="22">
        <v>428</v>
      </c>
      <c r="B430" s="23" t="s">
        <v>4989</v>
      </c>
      <c r="C430" s="9">
        <v>50</v>
      </c>
      <c r="D430" s="7"/>
      <c r="E430" s="6" t="s">
        <v>1304</v>
      </c>
      <c r="F430" s="6" t="s">
        <v>1833</v>
      </c>
      <c r="G430" s="9">
        <v>126885</v>
      </c>
      <c r="H430" s="6" t="s">
        <v>4463</v>
      </c>
      <c r="I430" s="6" t="s">
        <v>4655</v>
      </c>
      <c r="J430" s="7"/>
      <c r="K430" s="6" t="s">
        <v>357</v>
      </c>
      <c r="L430" s="9">
        <v>4.6619999999999999</v>
      </c>
      <c r="M430" s="6" t="s">
        <v>170</v>
      </c>
      <c r="N430" s="6" t="s">
        <v>1834</v>
      </c>
      <c r="O430" s="6" t="s">
        <v>1835</v>
      </c>
      <c r="P430" s="6" t="s">
        <v>28</v>
      </c>
    </row>
    <row r="431" spans="1:16" ht="20" customHeight="1" x14ac:dyDescent="0.15">
      <c r="A431" s="22">
        <v>429</v>
      </c>
      <c r="B431" s="23" t="s">
        <v>4990</v>
      </c>
      <c r="C431" s="6" t="s">
        <v>4667</v>
      </c>
      <c r="D431" s="6" t="s">
        <v>93</v>
      </c>
      <c r="E431" s="6" t="s">
        <v>1836</v>
      </c>
      <c r="F431" s="6" t="s">
        <v>4991</v>
      </c>
      <c r="G431" s="6" t="s">
        <v>1837</v>
      </c>
      <c r="H431" s="6" t="s">
        <v>4549</v>
      </c>
      <c r="I431" s="6" t="s">
        <v>4534</v>
      </c>
      <c r="J431" s="9">
        <v>6</v>
      </c>
      <c r="K431" s="6" t="s">
        <v>60</v>
      </c>
      <c r="L431" s="6" t="s">
        <v>1838</v>
      </c>
      <c r="M431" s="6" t="s">
        <v>923</v>
      </c>
      <c r="N431" s="6" t="s">
        <v>1839</v>
      </c>
      <c r="O431" s="6" t="s">
        <v>1840</v>
      </c>
      <c r="P431" s="6" t="s">
        <v>101</v>
      </c>
    </row>
    <row r="432" spans="1:16" ht="20" customHeight="1" x14ac:dyDescent="0.15">
      <c r="A432" s="22">
        <v>430</v>
      </c>
      <c r="B432" s="23" t="s">
        <v>510</v>
      </c>
      <c r="C432" s="6" t="s">
        <v>4523</v>
      </c>
      <c r="D432" s="6" t="s">
        <v>65</v>
      </c>
      <c r="E432" s="6" t="s">
        <v>1841</v>
      </c>
      <c r="F432" s="6" t="s">
        <v>1842</v>
      </c>
      <c r="G432" s="6" t="s">
        <v>1843</v>
      </c>
      <c r="H432" s="6" t="s">
        <v>46</v>
      </c>
      <c r="I432" s="6" t="s">
        <v>175</v>
      </c>
      <c r="J432" s="6" t="s">
        <v>121</v>
      </c>
      <c r="K432" s="9">
        <v>4.0999999999999996</v>
      </c>
      <c r="L432" s="9">
        <v>10.186</v>
      </c>
      <c r="M432" s="6" t="s">
        <v>170</v>
      </c>
      <c r="N432" s="7"/>
      <c r="O432" s="6" t="s">
        <v>1844</v>
      </c>
      <c r="P432" s="6" t="s">
        <v>101</v>
      </c>
    </row>
    <row r="433" spans="1:16" ht="20" customHeight="1" x14ac:dyDescent="0.15">
      <c r="A433" s="22">
        <v>431</v>
      </c>
      <c r="B433" s="23" t="s">
        <v>4759</v>
      </c>
      <c r="C433" s="6" t="s">
        <v>4885</v>
      </c>
      <c r="D433" s="6" t="s">
        <v>220</v>
      </c>
      <c r="E433" s="6" t="s">
        <v>917</v>
      </c>
      <c r="F433" s="6" t="s">
        <v>1845</v>
      </c>
      <c r="G433" s="9">
        <v>92761</v>
      </c>
      <c r="H433" s="6" t="s">
        <v>4533</v>
      </c>
      <c r="I433" s="6" t="s">
        <v>4486</v>
      </c>
      <c r="J433" s="7"/>
      <c r="K433" s="6" t="s">
        <v>600</v>
      </c>
      <c r="L433" s="9">
        <v>6278</v>
      </c>
      <c r="M433" s="6" t="s">
        <v>302</v>
      </c>
      <c r="N433" s="9">
        <v>4758283595</v>
      </c>
      <c r="O433" s="6" t="s">
        <v>1846</v>
      </c>
      <c r="P433" s="6" t="s">
        <v>64</v>
      </c>
    </row>
    <row r="434" spans="1:16" ht="20" customHeight="1" x14ac:dyDescent="0.15">
      <c r="A434" s="22">
        <v>432</v>
      </c>
      <c r="B434" s="23" t="s">
        <v>1847</v>
      </c>
      <c r="C434" s="9">
        <v>28</v>
      </c>
      <c r="D434" s="6" t="s">
        <v>220</v>
      </c>
      <c r="E434" s="6" t="s">
        <v>1848</v>
      </c>
      <c r="F434" s="6" t="s">
        <v>1849</v>
      </c>
      <c r="G434" s="9">
        <v>79188</v>
      </c>
      <c r="H434" s="6" t="s">
        <v>4477</v>
      </c>
      <c r="I434" s="6" t="s">
        <v>4560</v>
      </c>
      <c r="J434" s="9">
        <v>1</v>
      </c>
      <c r="K434" s="7"/>
      <c r="L434" s="9">
        <v>2207</v>
      </c>
      <c r="M434" s="6" t="s">
        <v>98</v>
      </c>
      <c r="N434" s="6" t="s">
        <v>1850</v>
      </c>
      <c r="O434" s="6" t="s">
        <v>1851</v>
      </c>
      <c r="P434" s="6" t="s">
        <v>609</v>
      </c>
    </row>
    <row r="435" spans="1:16" ht="20" customHeight="1" x14ac:dyDescent="0.15">
      <c r="A435" s="22">
        <v>433</v>
      </c>
      <c r="B435" s="23" t="s">
        <v>4970</v>
      </c>
      <c r="C435" s="9">
        <v>65</v>
      </c>
      <c r="D435" s="6" t="s">
        <v>29</v>
      </c>
      <c r="E435" s="6" t="s">
        <v>1852</v>
      </c>
      <c r="F435" s="6" t="s">
        <v>1853</v>
      </c>
      <c r="G435" s="9">
        <v>125318</v>
      </c>
      <c r="H435" s="6" t="s">
        <v>4510</v>
      </c>
      <c r="I435" s="6" t="s">
        <v>120</v>
      </c>
      <c r="J435" s="6" t="s">
        <v>325</v>
      </c>
      <c r="K435" s="9">
        <v>2.4</v>
      </c>
      <c r="L435" s="7"/>
      <c r="M435" s="6" t="s">
        <v>254</v>
      </c>
      <c r="N435" s="6" t="s">
        <v>1854</v>
      </c>
      <c r="O435" s="6" t="s">
        <v>1855</v>
      </c>
      <c r="P435" s="6" t="s">
        <v>40</v>
      </c>
    </row>
    <row r="436" spans="1:16" ht="20" customHeight="1" x14ac:dyDescent="0.15">
      <c r="A436" s="22">
        <v>434</v>
      </c>
      <c r="B436" s="23" t="s">
        <v>4603</v>
      </c>
      <c r="C436" s="6" t="s">
        <v>4992</v>
      </c>
      <c r="D436" s="6" t="s">
        <v>229</v>
      </c>
      <c r="E436" s="6" t="s">
        <v>497</v>
      </c>
      <c r="F436" s="6" t="s">
        <v>1856</v>
      </c>
      <c r="G436" s="6" t="s">
        <v>1857</v>
      </c>
      <c r="H436" s="6" t="s">
        <v>4549</v>
      </c>
      <c r="I436" s="6" t="s">
        <v>930</v>
      </c>
      <c r="J436" s="9">
        <v>9</v>
      </c>
      <c r="K436" s="6" t="s">
        <v>4629</v>
      </c>
      <c r="L436" s="8">
        <v>2402</v>
      </c>
      <c r="M436" s="6" t="s">
        <v>534</v>
      </c>
      <c r="N436" s="6" t="s">
        <v>1858</v>
      </c>
      <c r="O436" s="6" t="s">
        <v>1859</v>
      </c>
      <c r="P436" s="6" t="s">
        <v>132</v>
      </c>
    </row>
    <row r="437" spans="1:16" ht="20" customHeight="1" x14ac:dyDescent="0.15">
      <c r="A437" s="22">
        <v>435</v>
      </c>
      <c r="B437" s="23" t="s">
        <v>4834</v>
      </c>
      <c r="C437" s="6" t="s">
        <v>4684</v>
      </c>
      <c r="D437" s="6" t="s">
        <v>110</v>
      </c>
      <c r="E437" s="6" t="s">
        <v>1860</v>
      </c>
      <c r="F437" s="6" t="s">
        <v>1861</v>
      </c>
      <c r="G437" s="8">
        <v>55653</v>
      </c>
      <c r="H437" s="6" t="s">
        <v>4521</v>
      </c>
      <c r="I437" s="6" t="s">
        <v>4670</v>
      </c>
      <c r="J437" s="9">
        <v>6</v>
      </c>
      <c r="K437" s="6" t="s">
        <v>318</v>
      </c>
      <c r="L437" s="8">
        <v>19351</v>
      </c>
      <c r="M437" s="6" t="s">
        <v>98</v>
      </c>
      <c r="N437" s="6" t="s">
        <v>1862</v>
      </c>
      <c r="O437" s="6" t="s">
        <v>1863</v>
      </c>
      <c r="P437" s="6" t="s">
        <v>584</v>
      </c>
    </row>
    <row r="438" spans="1:16" ht="20" customHeight="1" x14ac:dyDescent="0.15">
      <c r="A438" s="22">
        <v>436</v>
      </c>
      <c r="B438" s="23" t="s">
        <v>4646</v>
      </c>
      <c r="C438" s="7"/>
      <c r="D438" s="6" t="s">
        <v>220</v>
      </c>
      <c r="E438" s="6" t="s">
        <v>1864</v>
      </c>
      <c r="F438" s="6" t="s">
        <v>1865</v>
      </c>
      <c r="G438" s="9">
        <v>144779</v>
      </c>
      <c r="H438" s="7"/>
      <c r="I438" s="6" t="s">
        <v>4532</v>
      </c>
      <c r="J438" s="9">
        <v>9</v>
      </c>
      <c r="K438" s="6" t="s">
        <v>382</v>
      </c>
      <c r="L438" s="9">
        <v>4519</v>
      </c>
      <c r="M438" s="6" t="s">
        <v>76</v>
      </c>
      <c r="N438" s="6" t="s">
        <v>1866</v>
      </c>
      <c r="O438" s="6" t="s">
        <v>1867</v>
      </c>
      <c r="P438" s="6" t="s">
        <v>609</v>
      </c>
    </row>
    <row r="439" spans="1:16" ht="20" customHeight="1" x14ac:dyDescent="0.15">
      <c r="A439" s="22">
        <v>437</v>
      </c>
      <c r="B439" s="23" t="s">
        <v>4993</v>
      </c>
      <c r="C439" s="9">
        <v>64</v>
      </c>
      <c r="D439" s="6" t="s">
        <v>163</v>
      </c>
      <c r="E439" s="6" t="s">
        <v>365</v>
      </c>
      <c r="F439" s="6" t="s">
        <v>1868</v>
      </c>
      <c r="G439" s="8">
        <v>67098</v>
      </c>
      <c r="H439" s="6" t="s">
        <v>4533</v>
      </c>
      <c r="I439" s="6" t="s">
        <v>4588</v>
      </c>
      <c r="J439" s="9">
        <v>9</v>
      </c>
      <c r="K439" s="6" t="s">
        <v>4946</v>
      </c>
      <c r="L439" s="9">
        <v>5638</v>
      </c>
      <c r="M439" s="6" t="s">
        <v>145</v>
      </c>
      <c r="N439" s="7"/>
      <c r="O439" s="6" t="s">
        <v>1869</v>
      </c>
      <c r="P439" s="6" t="s">
        <v>115</v>
      </c>
    </row>
    <row r="440" spans="1:16" ht="20" customHeight="1" x14ac:dyDescent="0.15">
      <c r="A440" s="22">
        <v>438</v>
      </c>
      <c r="B440" s="23" t="s">
        <v>4805</v>
      </c>
      <c r="C440" s="9">
        <v>57</v>
      </c>
      <c r="D440" s="6" t="s">
        <v>220</v>
      </c>
      <c r="E440" s="6" t="s">
        <v>1870</v>
      </c>
      <c r="F440" s="6" t="s">
        <v>1871</v>
      </c>
      <c r="G440" s="9">
        <v>105.274</v>
      </c>
      <c r="H440" s="6" t="s">
        <v>46</v>
      </c>
      <c r="I440" s="6" t="s">
        <v>136</v>
      </c>
      <c r="J440" s="6" t="s">
        <v>96</v>
      </c>
      <c r="K440" s="9">
        <v>1.4</v>
      </c>
      <c r="L440" s="9">
        <v>18247</v>
      </c>
      <c r="M440" s="6" t="s">
        <v>17</v>
      </c>
      <c r="N440" s="6" t="s">
        <v>1872</v>
      </c>
      <c r="O440" s="6" t="s">
        <v>1873</v>
      </c>
      <c r="P440" s="6" t="s">
        <v>392</v>
      </c>
    </row>
    <row r="441" spans="1:16" ht="20" customHeight="1" x14ac:dyDescent="0.15">
      <c r="A441" s="22">
        <v>439</v>
      </c>
      <c r="B441" s="23" t="s">
        <v>4901</v>
      </c>
      <c r="C441" s="9">
        <v>61</v>
      </c>
      <c r="D441" s="6" t="s">
        <v>65</v>
      </c>
      <c r="E441" s="6" t="s">
        <v>1874</v>
      </c>
      <c r="F441" s="6" t="s">
        <v>1875</v>
      </c>
      <c r="G441" s="6" t="s">
        <v>1876</v>
      </c>
      <c r="H441" s="7"/>
      <c r="I441" s="6" t="s">
        <v>4467</v>
      </c>
      <c r="J441" s="9">
        <v>4</v>
      </c>
      <c r="K441" s="6" t="s">
        <v>351</v>
      </c>
      <c r="L441" s="8">
        <v>3903</v>
      </c>
      <c r="M441" s="6" t="s">
        <v>98</v>
      </c>
      <c r="N441" s="7"/>
      <c r="O441" s="6" t="s">
        <v>1877</v>
      </c>
      <c r="P441" s="6" t="s">
        <v>304</v>
      </c>
    </row>
    <row r="442" spans="1:16" ht="20" customHeight="1" x14ac:dyDescent="0.15">
      <c r="A442" s="22">
        <v>440</v>
      </c>
      <c r="B442" s="23" t="s">
        <v>4994</v>
      </c>
      <c r="C442" s="6" t="s">
        <v>4624</v>
      </c>
      <c r="D442" s="6" t="s">
        <v>52</v>
      </c>
      <c r="E442" s="6" t="s">
        <v>1878</v>
      </c>
      <c r="F442" s="6" t="s">
        <v>1879</v>
      </c>
      <c r="G442" s="9">
        <v>92944</v>
      </c>
      <c r="H442" s="6" t="s">
        <v>4500</v>
      </c>
      <c r="I442" s="6" t="s">
        <v>732</v>
      </c>
      <c r="J442" s="7"/>
      <c r="K442" s="6" t="s">
        <v>4530</v>
      </c>
      <c r="L442" s="6" t="s">
        <v>1880</v>
      </c>
      <c r="M442" s="6" t="s">
        <v>33</v>
      </c>
      <c r="N442" s="6" t="s">
        <v>1881</v>
      </c>
      <c r="O442" s="6" t="s">
        <v>1882</v>
      </c>
      <c r="P442" s="6" t="s">
        <v>200</v>
      </c>
    </row>
    <row r="443" spans="1:16" ht="20" customHeight="1" x14ac:dyDescent="0.15">
      <c r="A443" s="22">
        <v>441</v>
      </c>
      <c r="B443" s="23" t="s">
        <v>1883</v>
      </c>
      <c r="C443" s="9">
        <v>33</v>
      </c>
      <c r="D443" s="6" t="s">
        <v>404</v>
      </c>
      <c r="E443" s="6" t="s">
        <v>1884</v>
      </c>
      <c r="F443" s="6" t="s">
        <v>1885</v>
      </c>
      <c r="G443" s="8">
        <v>103992</v>
      </c>
      <c r="H443" s="6" t="s">
        <v>223</v>
      </c>
      <c r="I443" s="6" t="s">
        <v>4467</v>
      </c>
      <c r="J443" s="9">
        <v>6</v>
      </c>
      <c r="K443" s="6" t="s">
        <v>1525</v>
      </c>
      <c r="L443" s="6" t="s">
        <v>1886</v>
      </c>
      <c r="M443" s="6" t="s">
        <v>76</v>
      </c>
      <c r="N443" s="6" t="s">
        <v>1887</v>
      </c>
      <c r="O443" s="6" t="s">
        <v>1888</v>
      </c>
      <c r="P443" s="6" t="s">
        <v>20</v>
      </c>
    </row>
    <row r="444" spans="1:16" ht="20" customHeight="1" x14ac:dyDescent="0.15">
      <c r="A444" s="22">
        <v>442</v>
      </c>
      <c r="B444" s="23" t="s">
        <v>4634</v>
      </c>
      <c r="C444" s="9">
        <v>37</v>
      </c>
      <c r="D444" s="6" t="s">
        <v>172</v>
      </c>
      <c r="E444" s="6" t="s">
        <v>1889</v>
      </c>
      <c r="F444" s="6" t="s">
        <v>1890</v>
      </c>
      <c r="G444" s="6" t="s">
        <v>1891</v>
      </c>
      <c r="H444" s="6" t="s">
        <v>276</v>
      </c>
      <c r="I444" s="6" t="s">
        <v>4542</v>
      </c>
      <c r="J444" s="9">
        <v>3</v>
      </c>
      <c r="K444" s="6" t="s">
        <v>562</v>
      </c>
      <c r="L444" s="9">
        <v>6.524</v>
      </c>
      <c r="M444" s="6" t="s">
        <v>923</v>
      </c>
      <c r="N444" s="6" t="s">
        <v>1892</v>
      </c>
      <c r="O444" s="6" t="s">
        <v>1893</v>
      </c>
      <c r="P444" s="6" t="s">
        <v>108</v>
      </c>
    </row>
    <row r="445" spans="1:16" ht="20" customHeight="1" x14ac:dyDescent="0.15">
      <c r="A445" s="22">
        <v>443</v>
      </c>
      <c r="B445" s="23" t="s">
        <v>4995</v>
      </c>
      <c r="C445" s="9">
        <v>41</v>
      </c>
      <c r="D445" s="6" t="s">
        <v>172</v>
      </c>
      <c r="E445" s="6" t="s">
        <v>1894</v>
      </c>
      <c r="F445" s="6" t="s">
        <v>1895</v>
      </c>
      <c r="G445" s="8">
        <v>112006</v>
      </c>
      <c r="H445" s="6" t="s">
        <v>244</v>
      </c>
      <c r="I445" s="6" t="s">
        <v>4504</v>
      </c>
      <c r="J445" s="9">
        <v>10</v>
      </c>
      <c r="K445" s="6" t="s">
        <v>169</v>
      </c>
      <c r="L445" s="6" t="s">
        <v>1896</v>
      </c>
      <c r="M445" s="6" t="s">
        <v>750</v>
      </c>
      <c r="N445" s="6" t="s">
        <v>1897</v>
      </c>
      <c r="O445" s="6" t="s">
        <v>1898</v>
      </c>
      <c r="P445" s="6" t="s">
        <v>148</v>
      </c>
    </row>
    <row r="446" spans="1:16" ht="20" customHeight="1" x14ac:dyDescent="0.15">
      <c r="A446" s="22">
        <v>444</v>
      </c>
      <c r="B446" s="23" t="s">
        <v>4996</v>
      </c>
      <c r="C446" s="9">
        <v>58</v>
      </c>
      <c r="D446" s="6" t="s">
        <v>315</v>
      </c>
      <c r="E446" s="6" t="s">
        <v>1121</v>
      </c>
      <c r="F446" s="6" t="s">
        <v>1899</v>
      </c>
      <c r="G446" s="9">
        <v>93705</v>
      </c>
      <c r="H446" s="6" t="s">
        <v>4474</v>
      </c>
      <c r="I446" s="6" t="s">
        <v>4544</v>
      </c>
      <c r="J446" s="6" t="s">
        <v>526</v>
      </c>
      <c r="K446" s="6" t="s">
        <v>4522</v>
      </c>
      <c r="L446" s="9">
        <v>17.082000000000001</v>
      </c>
      <c r="M446" s="6" t="s">
        <v>239</v>
      </c>
      <c r="N446" s="6" t="s">
        <v>1900</v>
      </c>
      <c r="O446" s="6" t="s">
        <v>1901</v>
      </c>
      <c r="P446" s="6" t="s">
        <v>200</v>
      </c>
    </row>
    <row r="447" spans="1:16" ht="20" customHeight="1" x14ac:dyDescent="0.15">
      <c r="A447" s="22">
        <v>445</v>
      </c>
      <c r="B447" s="23" t="s">
        <v>4868</v>
      </c>
      <c r="C447" s="9">
        <v>24</v>
      </c>
      <c r="D447" s="6" t="s">
        <v>220</v>
      </c>
      <c r="E447" s="6" t="s">
        <v>1374</v>
      </c>
      <c r="F447" s="6" t="s">
        <v>1902</v>
      </c>
      <c r="G447" s="8">
        <v>120549</v>
      </c>
      <c r="H447" s="6" t="s">
        <v>395</v>
      </c>
      <c r="I447" s="6" t="s">
        <v>4560</v>
      </c>
      <c r="J447" s="9">
        <v>4</v>
      </c>
      <c r="K447" s="6" t="s">
        <v>800</v>
      </c>
      <c r="L447" s="9">
        <v>12.211</v>
      </c>
      <c r="M447" s="6" t="s">
        <v>188</v>
      </c>
      <c r="N447" s="6" t="s">
        <v>1903</v>
      </c>
      <c r="O447" s="6" t="s">
        <v>1904</v>
      </c>
      <c r="P447" s="6" t="s">
        <v>260</v>
      </c>
    </row>
    <row r="448" spans="1:16" ht="20" customHeight="1" x14ac:dyDescent="0.15">
      <c r="A448" s="22">
        <v>446</v>
      </c>
      <c r="B448" s="23" t="s">
        <v>4997</v>
      </c>
      <c r="C448" s="9">
        <v>62</v>
      </c>
      <c r="D448" s="6" t="s">
        <v>315</v>
      </c>
      <c r="E448" s="6" t="s">
        <v>1905</v>
      </c>
      <c r="F448" s="6" t="s">
        <v>1906</v>
      </c>
      <c r="G448" s="8">
        <v>139966</v>
      </c>
      <c r="H448" s="6" t="s">
        <v>407</v>
      </c>
      <c r="I448" s="6" t="s">
        <v>211</v>
      </c>
      <c r="J448" s="7"/>
      <c r="K448" s="6" t="s">
        <v>345</v>
      </c>
      <c r="L448" s="8">
        <v>10503</v>
      </c>
      <c r="M448" s="6" t="s">
        <v>515</v>
      </c>
      <c r="N448" s="6" t="s">
        <v>1907</v>
      </c>
      <c r="O448" s="6" t="s">
        <v>1908</v>
      </c>
      <c r="P448" s="6" t="s">
        <v>40</v>
      </c>
    </row>
    <row r="449" spans="1:16" ht="20" customHeight="1" x14ac:dyDescent="0.15">
      <c r="A449" s="22">
        <v>447</v>
      </c>
      <c r="B449" s="23" t="s">
        <v>4760</v>
      </c>
      <c r="C449" s="6" t="s">
        <v>4780</v>
      </c>
      <c r="D449" s="6" t="s">
        <v>116</v>
      </c>
      <c r="E449" s="6" t="s">
        <v>921</v>
      </c>
      <c r="F449" s="6" t="s">
        <v>1909</v>
      </c>
      <c r="G449" s="9">
        <v>145797</v>
      </c>
      <c r="H449" s="6" t="s">
        <v>4474</v>
      </c>
      <c r="I449" s="6" t="s">
        <v>56</v>
      </c>
      <c r="J449" s="6" t="s">
        <v>212</v>
      </c>
      <c r="K449" s="6" t="s">
        <v>4627</v>
      </c>
      <c r="L449" s="8">
        <v>6557</v>
      </c>
      <c r="M449" s="6" t="s">
        <v>290</v>
      </c>
      <c r="N449" s="6" t="s">
        <v>1910</v>
      </c>
      <c r="O449" s="6" t="s">
        <v>1911</v>
      </c>
      <c r="P449" s="6" t="s">
        <v>64</v>
      </c>
    </row>
    <row r="450" spans="1:16" ht="20" customHeight="1" x14ac:dyDescent="0.15">
      <c r="A450" s="22">
        <v>448</v>
      </c>
      <c r="B450" s="23" t="s">
        <v>4915</v>
      </c>
      <c r="C450" s="9">
        <v>39</v>
      </c>
      <c r="D450" s="6" t="s">
        <v>183</v>
      </c>
      <c r="E450" s="6" t="s">
        <v>965</v>
      </c>
      <c r="F450" s="6" t="s">
        <v>1912</v>
      </c>
      <c r="G450" s="8">
        <v>101414</v>
      </c>
      <c r="H450" s="6" t="s">
        <v>513</v>
      </c>
      <c r="I450" s="6" t="s">
        <v>4596</v>
      </c>
      <c r="J450" s="7"/>
      <c r="K450" s="6" t="s">
        <v>237</v>
      </c>
      <c r="L450" s="8">
        <v>11908</v>
      </c>
      <c r="M450" s="6" t="s">
        <v>567</v>
      </c>
      <c r="N450" s="6" t="s">
        <v>1913</v>
      </c>
      <c r="O450" s="6" t="s">
        <v>1914</v>
      </c>
      <c r="P450" s="7"/>
    </row>
    <row r="451" spans="1:16" ht="20" customHeight="1" x14ac:dyDescent="0.15">
      <c r="A451" s="22">
        <v>449</v>
      </c>
      <c r="B451" s="23" t="s">
        <v>1915</v>
      </c>
      <c r="C451" s="9">
        <v>59</v>
      </c>
      <c r="D451" s="6" t="s">
        <v>220</v>
      </c>
      <c r="E451" s="6" t="s">
        <v>1916</v>
      </c>
      <c r="F451" s="6" t="s">
        <v>1917</v>
      </c>
      <c r="G451" s="9">
        <v>112978</v>
      </c>
      <c r="H451" s="6" t="s">
        <v>4545</v>
      </c>
      <c r="I451" s="6" t="s">
        <v>4534</v>
      </c>
      <c r="J451" s="9">
        <v>10</v>
      </c>
      <c r="K451" s="9">
        <v>3.7</v>
      </c>
      <c r="L451" s="8">
        <v>2408</v>
      </c>
      <c r="M451" s="6" t="s">
        <v>123</v>
      </c>
      <c r="N451" s="9">
        <v>3946598226</v>
      </c>
      <c r="O451" s="6" t="s">
        <v>1918</v>
      </c>
      <c r="P451" s="6" t="s">
        <v>148</v>
      </c>
    </row>
    <row r="452" spans="1:16" ht="20" customHeight="1" x14ac:dyDescent="0.15">
      <c r="A452" s="22">
        <v>450</v>
      </c>
      <c r="B452" s="23" t="s">
        <v>1919</v>
      </c>
      <c r="C452" s="7"/>
      <c r="D452" s="6" t="s">
        <v>65</v>
      </c>
      <c r="E452" s="6" t="s">
        <v>717</v>
      </c>
      <c r="F452" s="6" t="s">
        <v>1920</v>
      </c>
      <c r="G452" s="9">
        <v>146605</v>
      </c>
      <c r="H452" s="6" t="s">
        <v>24</v>
      </c>
      <c r="I452" s="6" t="s">
        <v>4660</v>
      </c>
      <c r="J452" s="9">
        <v>8</v>
      </c>
      <c r="K452" s="6" t="s">
        <v>454</v>
      </c>
      <c r="L452" s="9">
        <v>7.2629999999999999</v>
      </c>
      <c r="M452" s="6" t="s">
        <v>416</v>
      </c>
      <c r="N452" s="7"/>
      <c r="O452" s="6" t="s">
        <v>1921</v>
      </c>
      <c r="P452" s="6" t="s">
        <v>584</v>
      </c>
    </row>
    <row r="453" spans="1:16" ht="20" customHeight="1" x14ac:dyDescent="0.15">
      <c r="A453" s="22">
        <v>451</v>
      </c>
      <c r="B453" s="23" t="s">
        <v>4566</v>
      </c>
      <c r="C453" s="9">
        <v>28</v>
      </c>
      <c r="D453" s="6" t="s">
        <v>58</v>
      </c>
      <c r="E453" s="6" t="s">
        <v>1922</v>
      </c>
      <c r="F453" s="6" t="s">
        <v>1923</v>
      </c>
      <c r="G453" s="8">
        <v>73797</v>
      </c>
      <c r="H453" s="6" t="s">
        <v>4521</v>
      </c>
      <c r="I453" s="6" t="s">
        <v>4486</v>
      </c>
      <c r="J453" s="6" t="s">
        <v>168</v>
      </c>
      <c r="K453" s="9">
        <v>3.6</v>
      </c>
      <c r="L453" s="7"/>
      <c r="M453" s="6" t="s">
        <v>308</v>
      </c>
      <c r="N453" s="9">
        <v>8476037317</v>
      </c>
      <c r="O453" s="6" t="s">
        <v>1924</v>
      </c>
      <c r="P453" s="6" t="s">
        <v>609</v>
      </c>
    </row>
    <row r="454" spans="1:16" ht="20" customHeight="1" x14ac:dyDescent="0.15">
      <c r="A454" s="22">
        <v>452</v>
      </c>
      <c r="B454" s="23" t="s">
        <v>4924</v>
      </c>
      <c r="C454" s="6" t="s">
        <v>4640</v>
      </c>
      <c r="D454" s="6" t="s">
        <v>229</v>
      </c>
      <c r="E454" s="6" t="s">
        <v>618</v>
      </c>
      <c r="F454" s="6" t="s">
        <v>1925</v>
      </c>
      <c r="G454" s="8">
        <v>39122</v>
      </c>
      <c r="H454" s="6" t="s">
        <v>4533</v>
      </c>
      <c r="I454" s="6" t="s">
        <v>4619</v>
      </c>
      <c r="J454" s="9">
        <v>5</v>
      </c>
      <c r="K454" s="6" t="s">
        <v>809</v>
      </c>
      <c r="L454" s="6" t="s">
        <v>1926</v>
      </c>
      <c r="M454" s="6" t="s">
        <v>76</v>
      </c>
      <c r="N454" s="6" t="s">
        <v>1927</v>
      </c>
      <c r="O454" s="6" t="s">
        <v>1928</v>
      </c>
      <c r="P454" s="6" t="s">
        <v>403</v>
      </c>
    </row>
    <row r="455" spans="1:16" ht="20" customHeight="1" x14ac:dyDescent="0.15">
      <c r="A455" s="22">
        <v>453</v>
      </c>
      <c r="B455" s="23" t="s">
        <v>4998</v>
      </c>
      <c r="C455" s="9">
        <v>23</v>
      </c>
      <c r="D455" s="6" t="s">
        <v>52</v>
      </c>
      <c r="E455" s="6" t="s">
        <v>66</v>
      </c>
      <c r="F455" s="6" t="s">
        <v>1929</v>
      </c>
      <c r="G455" s="9">
        <v>32205</v>
      </c>
      <c r="H455" s="6" t="s">
        <v>4483</v>
      </c>
      <c r="I455" s="6" t="s">
        <v>4565</v>
      </c>
      <c r="J455" s="9">
        <v>1</v>
      </c>
      <c r="K455" s="6" t="s">
        <v>48</v>
      </c>
      <c r="L455" s="6" t="s">
        <v>1930</v>
      </c>
      <c r="M455" s="6" t="s">
        <v>644</v>
      </c>
      <c r="N455" s="6" t="s">
        <v>1931</v>
      </c>
      <c r="O455" s="6" t="s">
        <v>1932</v>
      </c>
      <c r="P455" s="6" t="s">
        <v>191</v>
      </c>
    </row>
    <row r="456" spans="1:16" ht="20" customHeight="1" x14ac:dyDescent="0.15">
      <c r="A456" s="22">
        <v>454</v>
      </c>
      <c r="B456" s="23" t="s">
        <v>4999</v>
      </c>
      <c r="C456" s="6" t="s">
        <v>4992</v>
      </c>
      <c r="D456" s="6" t="s">
        <v>268</v>
      </c>
      <c r="E456" s="6" t="s">
        <v>908</v>
      </c>
      <c r="F456" s="6" t="s">
        <v>1933</v>
      </c>
      <c r="G456" s="9">
        <v>73553</v>
      </c>
      <c r="H456" s="6" t="s">
        <v>223</v>
      </c>
      <c r="I456" s="6" t="s">
        <v>4602</v>
      </c>
      <c r="J456" s="7"/>
      <c r="K456" s="6" t="s">
        <v>1291</v>
      </c>
      <c r="L456" s="8">
        <v>18768</v>
      </c>
      <c r="M456" s="6" t="s">
        <v>49</v>
      </c>
      <c r="N456" s="9">
        <v>8363741043</v>
      </c>
      <c r="O456" s="6" t="s">
        <v>1934</v>
      </c>
      <c r="P456" s="6" t="s">
        <v>64</v>
      </c>
    </row>
    <row r="457" spans="1:16" ht="20" customHeight="1" x14ac:dyDescent="0.15">
      <c r="A457" s="22">
        <v>455</v>
      </c>
      <c r="B457" s="23" t="s">
        <v>4656</v>
      </c>
      <c r="C457" s="9">
        <v>18</v>
      </c>
      <c r="D457" s="6" t="s">
        <v>220</v>
      </c>
      <c r="E457" s="6" t="s">
        <v>1935</v>
      </c>
      <c r="F457" s="6" t="s">
        <v>1936</v>
      </c>
      <c r="G457" s="6" t="s">
        <v>1937</v>
      </c>
      <c r="H457" s="7"/>
      <c r="I457" s="6" t="s">
        <v>175</v>
      </c>
      <c r="J457" s="6" t="s">
        <v>168</v>
      </c>
      <c r="K457" s="9">
        <v>3.6</v>
      </c>
      <c r="L457" s="6" t="s">
        <v>1938</v>
      </c>
      <c r="M457" s="6" t="s">
        <v>33</v>
      </c>
      <c r="N457" s="6" t="s">
        <v>1939</v>
      </c>
      <c r="O457" s="6" t="s">
        <v>1940</v>
      </c>
      <c r="P457" s="6" t="s">
        <v>64</v>
      </c>
    </row>
    <row r="458" spans="1:16" ht="20" customHeight="1" x14ac:dyDescent="0.15">
      <c r="A458" s="22">
        <v>456</v>
      </c>
      <c r="B458" s="23" t="s">
        <v>1941</v>
      </c>
      <c r="C458" s="9">
        <v>61</v>
      </c>
      <c r="D458" s="6" t="s">
        <v>110</v>
      </c>
      <c r="E458" s="6" t="s">
        <v>1942</v>
      </c>
      <c r="F458" s="6" t="s">
        <v>1943</v>
      </c>
      <c r="G458" s="9">
        <v>38023</v>
      </c>
      <c r="H458" s="7"/>
      <c r="I458" s="6" t="s">
        <v>4648</v>
      </c>
      <c r="J458" s="9">
        <v>2</v>
      </c>
      <c r="K458" s="6" t="s">
        <v>122</v>
      </c>
      <c r="L458" s="6" t="s">
        <v>1944</v>
      </c>
      <c r="M458" s="6" t="s">
        <v>139</v>
      </c>
      <c r="N458" s="6" t="s">
        <v>1945</v>
      </c>
      <c r="O458" s="6" t="s">
        <v>1946</v>
      </c>
      <c r="P458" s="6" t="s">
        <v>609</v>
      </c>
    </row>
    <row r="459" spans="1:16" ht="20" customHeight="1" x14ac:dyDescent="0.15">
      <c r="A459" s="22">
        <v>457</v>
      </c>
      <c r="B459" s="23" t="s">
        <v>4595</v>
      </c>
      <c r="C459" s="6" t="s">
        <v>4678</v>
      </c>
      <c r="D459" s="6" t="s">
        <v>13</v>
      </c>
      <c r="E459" s="6" t="s">
        <v>142</v>
      </c>
      <c r="F459" s="6" t="s">
        <v>1947</v>
      </c>
      <c r="G459" s="8">
        <v>70799</v>
      </c>
      <c r="H459" s="6" t="s">
        <v>4470</v>
      </c>
      <c r="I459" s="6" t="s">
        <v>4648</v>
      </c>
      <c r="J459" s="6" t="s">
        <v>212</v>
      </c>
      <c r="K459" s="6" t="s">
        <v>611</v>
      </c>
      <c r="L459" s="9">
        <v>19898</v>
      </c>
      <c r="M459" s="6" t="s">
        <v>61</v>
      </c>
      <c r="N459" s="6" t="s">
        <v>1948</v>
      </c>
      <c r="O459" s="6" t="s">
        <v>1949</v>
      </c>
      <c r="P459" s="6" t="s">
        <v>304</v>
      </c>
    </row>
    <row r="460" spans="1:16" ht="20" customHeight="1" x14ac:dyDescent="0.15">
      <c r="A460" s="22">
        <v>458</v>
      </c>
      <c r="B460" s="23" t="s">
        <v>1950</v>
      </c>
      <c r="C460" s="9">
        <v>57</v>
      </c>
      <c r="D460" s="6" t="s">
        <v>65</v>
      </c>
      <c r="E460" s="6" t="s">
        <v>1404</v>
      </c>
      <c r="F460" s="6" t="s">
        <v>1951</v>
      </c>
      <c r="G460" s="8">
        <v>112028</v>
      </c>
      <c r="H460" s="6" t="s">
        <v>157</v>
      </c>
      <c r="I460" s="6" t="s">
        <v>47</v>
      </c>
      <c r="J460" s="9">
        <v>8</v>
      </c>
      <c r="K460" s="6" t="s">
        <v>643</v>
      </c>
      <c r="L460" s="9">
        <v>3896</v>
      </c>
      <c r="M460" s="6" t="s">
        <v>567</v>
      </c>
      <c r="N460" s="6" t="s">
        <v>1952</v>
      </c>
      <c r="O460" s="6" t="s">
        <v>1953</v>
      </c>
      <c r="P460" s="7"/>
    </row>
    <row r="461" spans="1:16" ht="20" customHeight="1" x14ac:dyDescent="0.15">
      <c r="A461" s="22">
        <v>459</v>
      </c>
      <c r="B461" s="23" t="s">
        <v>5000</v>
      </c>
      <c r="C461" s="9">
        <v>53</v>
      </c>
      <c r="D461" s="6" t="s">
        <v>65</v>
      </c>
      <c r="E461" s="6" t="s">
        <v>1643</v>
      </c>
      <c r="F461" s="6" t="s">
        <v>1954</v>
      </c>
      <c r="G461" s="6" t="s">
        <v>1955</v>
      </c>
      <c r="H461" s="7"/>
      <c r="I461" s="6" t="s">
        <v>4560</v>
      </c>
      <c r="J461" s="9">
        <v>7</v>
      </c>
      <c r="K461" s="9">
        <v>4</v>
      </c>
      <c r="L461" s="9">
        <v>11989</v>
      </c>
      <c r="M461" s="6" t="s">
        <v>254</v>
      </c>
      <c r="N461" s="6" t="s">
        <v>1956</v>
      </c>
      <c r="O461" s="6" t="s">
        <v>1957</v>
      </c>
      <c r="P461" s="6" t="s">
        <v>108</v>
      </c>
    </row>
    <row r="462" spans="1:16" ht="20" customHeight="1" x14ac:dyDescent="0.15">
      <c r="A462" s="22">
        <v>460</v>
      </c>
      <c r="B462" s="23" t="s">
        <v>5001</v>
      </c>
      <c r="C462" s="9">
        <v>62</v>
      </c>
      <c r="D462" s="6" t="s">
        <v>172</v>
      </c>
      <c r="E462" s="6" t="s">
        <v>1958</v>
      </c>
      <c r="F462" s="6" t="s">
        <v>1959</v>
      </c>
      <c r="G462" s="6" t="s">
        <v>1960</v>
      </c>
      <c r="H462" s="6" t="s">
        <v>696</v>
      </c>
      <c r="I462" s="6" t="s">
        <v>499</v>
      </c>
      <c r="J462" s="9">
        <v>2</v>
      </c>
      <c r="K462" s="6" t="s">
        <v>289</v>
      </c>
      <c r="L462" s="9">
        <v>9308</v>
      </c>
      <c r="M462" s="6" t="s">
        <v>271</v>
      </c>
      <c r="N462" s="6" t="s">
        <v>1961</v>
      </c>
      <c r="O462" s="6" t="s">
        <v>1962</v>
      </c>
      <c r="P462" s="6" t="s">
        <v>57</v>
      </c>
    </row>
    <row r="463" spans="1:16" ht="20" customHeight="1" x14ac:dyDescent="0.15">
      <c r="A463" s="22">
        <v>461</v>
      </c>
      <c r="B463" s="23" t="s">
        <v>5002</v>
      </c>
      <c r="C463" s="6" t="s">
        <v>4717</v>
      </c>
      <c r="D463" s="6" t="s">
        <v>315</v>
      </c>
      <c r="E463" s="6" t="s">
        <v>1963</v>
      </c>
      <c r="F463" s="6" t="s">
        <v>1964</v>
      </c>
      <c r="G463" s="9">
        <v>104148</v>
      </c>
      <c r="H463" s="6" t="s">
        <v>324</v>
      </c>
      <c r="I463" s="6" t="s">
        <v>158</v>
      </c>
      <c r="J463" s="9">
        <v>1</v>
      </c>
      <c r="K463" s="6" t="s">
        <v>151</v>
      </c>
      <c r="L463" s="6" t="s">
        <v>1965</v>
      </c>
      <c r="M463" s="6" t="s">
        <v>397</v>
      </c>
      <c r="N463" s="9">
        <v>7219551735</v>
      </c>
      <c r="O463" s="6" t="s">
        <v>1966</v>
      </c>
      <c r="P463" s="6" t="s">
        <v>148</v>
      </c>
    </row>
    <row r="464" spans="1:16" ht="20" customHeight="1" x14ac:dyDescent="0.15">
      <c r="A464" s="22">
        <v>462</v>
      </c>
      <c r="B464" s="23" t="s">
        <v>5003</v>
      </c>
      <c r="C464" s="9">
        <v>44</v>
      </c>
      <c r="D464" s="6" t="s">
        <v>321</v>
      </c>
      <c r="E464" s="6" t="s">
        <v>1967</v>
      </c>
      <c r="F464" s="6" t="s">
        <v>1968</v>
      </c>
      <c r="G464" s="8">
        <v>74767</v>
      </c>
      <c r="H464" s="6" t="s">
        <v>576</v>
      </c>
      <c r="I464" s="6" t="s">
        <v>4497</v>
      </c>
      <c r="J464" s="9">
        <v>1</v>
      </c>
      <c r="K464" s="9">
        <v>2.6</v>
      </c>
      <c r="L464" s="9">
        <v>10878</v>
      </c>
      <c r="M464" s="6" t="s">
        <v>254</v>
      </c>
      <c r="N464" s="6" t="s">
        <v>1969</v>
      </c>
      <c r="O464" s="6" t="s">
        <v>1970</v>
      </c>
      <c r="P464" s="6" t="s">
        <v>162</v>
      </c>
    </row>
    <row r="465" spans="1:16" ht="20" customHeight="1" x14ac:dyDescent="0.15">
      <c r="A465" s="22">
        <v>463</v>
      </c>
      <c r="B465" s="23" t="s">
        <v>4996</v>
      </c>
      <c r="C465" s="7"/>
      <c r="D465" s="6" t="s">
        <v>13</v>
      </c>
      <c r="E465" s="6" t="s">
        <v>1121</v>
      </c>
      <c r="F465" s="6" t="s">
        <v>5004</v>
      </c>
      <c r="G465" s="9">
        <v>89068</v>
      </c>
      <c r="H465" s="7"/>
      <c r="I465" s="6" t="s">
        <v>4619</v>
      </c>
      <c r="J465" s="7"/>
      <c r="K465" s="6" t="s">
        <v>809</v>
      </c>
      <c r="L465" s="9">
        <v>7210</v>
      </c>
      <c r="M465" s="6" t="s">
        <v>296</v>
      </c>
      <c r="N465" s="9">
        <v>5114292731</v>
      </c>
      <c r="O465" s="6" t="s">
        <v>1971</v>
      </c>
      <c r="P465" s="6" t="s">
        <v>20</v>
      </c>
    </row>
    <row r="466" spans="1:16" ht="20" customHeight="1" x14ac:dyDescent="0.15">
      <c r="A466" s="22">
        <v>464</v>
      </c>
      <c r="B466" s="23" t="s">
        <v>1972</v>
      </c>
      <c r="C466" s="6" t="s">
        <v>4601</v>
      </c>
      <c r="D466" s="6" t="s">
        <v>220</v>
      </c>
      <c r="E466" s="6" t="s">
        <v>1973</v>
      </c>
      <c r="F466" s="6" t="s">
        <v>1974</v>
      </c>
      <c r="G466" s="6" t="s">
        <v>1975</v>
      </c>
      <c r="H466" s="6" t="s">
        <v>4470</v>
      </c>
      <c r="I466" s="6" t="s">
        <v>4560</v>
      </c>
      <c r="J466" s="6" t="s">
        <v>514</v>
      </c>
      <c r="K466" s="6" t="s">
        <v>144</v>
      </c>
      <c r="L466" s="9">
        <v>12848</v>
      </c>
      <c r="M466" s="6" t="s">
        <v>416</v>
      </c>
      <c r="N466" s="6" t="s">
        <v>1976</v>
      </c>
      <c r="O466" s="6" t="s">
        <v>1977</v>
      </c>
      <c r="P466" s="6" t="s">
        <v>126</v>
      </c>
    </row>
    <row r="467" spans="1:16" ht="20" customHeight="1" x14ac:dyDescent="0.15">
      <c r="A467" s="22">
        <v>465</v>
      </c>
      <c r="B467" s="23" t="s">
        <v>5005</v>
      </c>
      <c r="C467" s="6" t="s">
        <v>5006</v>
      </c>
      <c r="D467" s="6" t="s">
        <v>315</v>
      </c>
      <c r="E467" s="6" t="s">
        <v>43</v>
      </c>
      <c r="F467" s="6" t="s">
        <v>1978</v>
      </c>
      <c r="G467" s="9">
        <v>112532</v>
      </c>
      <c r="H467" s="6" t="s">
        <v>4571</v>
      </c>
      <c r="I467" s="6" t="s">
        <v>4740</v>
      </c>
      <c r="J467" s="9">
        <v>5</v>
      </c>
      <c r="K467" s="6" t="s">
        <v>16</v>
      </c>
      <c r="L467" s="9">
        <v>17842</v>
      </c>
      <c r="M467" s="6" t="s">
        <v>105</v>
      </c>
      <c r="N467" s="6" t="s">
        <v>1979</v>
      </c>
      <c r="O467" s="6" t="s">
        <v>1980</v>
      </c>
      <c r="P467" s="6" t="s">
        <v>207</v>
      </c>
    </row>
    <row r="468" spans="1:16" ht="20" customHeight="1" x14ac:dyDescent="0.15">
      <c r="A468" s="22">
        <v>466</v>
      </c>
      <c r="B468" s="23" t="s">
        <v>5007</v>
      </c>
      <c r="C468" s="6" t="s">
        <v>4559</v>
      </c>
      <c r="D468" s="6" t="s">
        <v>116</v>
      </c>
      <c r="E468" s="6" t="s">
        <v>1981</v>
      </c>
      <c r="F468" s="6" t="s">
        <v>1982</v>
      </c>
      <c r="G468" s="9">
        <v>134892</v>
      </c>
      <c r="H468" s="6" t="s">
        <v>4510</v>
      </c>
      <c r="I468" s="6" t="s">
        <v>4555</v>
      </c>
      <c r="J468" s="9">
        <v>9</v>
      </c>
      <c r="K468" s="6" t="s">
        <v>60</v>
      </c>
      <c r="L468" s="9">
        <v>11415</v>
      </c>
      <c r="M468" s="6" t="s">
        <v>644</v>
      </c>
      <c r="N468" s="9">
        <v>3411875830</v>
      </c>
      <c r="O468" s="6" t="s">
        <v>1983</v>
      </c>
      <c r="P468" s="6" t="s">
        <v>392</v>
      </c>
    </row>
    <row r="469" spans="1:16" ht="20" customHeight="1" x14ac:dyDescent="0.15">
      <c r="A469" s="22">
        <v>467</v>
      </c>
      <c r="B469" s="23" t="s">
        <v>1984</v>
      </c>
      <c r="C469" s="9">
        <v>36</v>
      </c>
      <c r="D469" s="6" t="s">
        <v>110</v>
      </c>
      <c r="E469" s="6" t="s">
        <v>1985</v>
      </c>
      <c r="F469" s="6" t="s">
        <v>5008</v>
      </c>
      <c r="G469" s="8">
        <v>69052</v>
      </c>
      <c r="H469" s="6" t="s">
        <v>4477</v>
      </c>
      <c r="I469" s="6" t="s">
        <v>4602</v>
      </c>
      <c r="J469" s="6" t="s">
        <v>526</v>
      </c>
      <c r="K469" s="6" t="s">
        <v>250</v>
      </c>
      <c r="L469" s="9">
        <v>18255</v>
      </c>
      <c r="M469" s="6" t="s">
        <v>358</v>
      </c>
      <c r="N469" s="6" t="s">
        <v>5009</v>
      </c>
      <c r="O469" s="6" t="s">
        <v>1986</v>
      </c>
      <c r="P469" s="6" t="s">
        <v>101</v>
      </c>
    </row>
    <row r="470" spans="1:16" ht="20" customHeight="1" x14ac:dyDescent="0.15">
      <c r="A470" s="22">
        <v>468</v>
      </c>
      <c r="B470" s="23" t="s">
        <v>5010</v>
      </c>
      <c r="C470" s="6" t="s">
        <v>4706</v>
      </c>
      <c r="D470" s="6" t="s">
        <v>42</v>
      </c>
      <c r="E470" s="6" t="s">
        <v>1987</v>
      </c>
      <c r="F470" s="6" t="s">
        <v>1988</v>
      </c>
      <c r="G470" s="9">
        <v>32790</v>
      </c>
      <c r="H470" s="7"/>
      <c r="I470" s="6" t="s">
        <v>4588</v>
      </c>
      <c r="J470" s="7"/>
      <c r="K470" s="9">
        <v>2.8</v>
      </c>
      <c r="L470" s="9">
        <v>4.9569999999999999</v>
      </c>
      <c r="M470" s="6" t="s">
        <v>38</v>
      </c>
      <c r="N470" s="6" t="s">
        <v>1989</v>
      </c>
      <c r="O470" s="7"/>
      <c r="P470" s="6" t="s">
        <v>315</v>
      </c>
    </row>
    <row r="471" spans="1:16" ht="20" customHeight="1" x14ac:dyDescent="0.15">
      <c r="A471" s="22">
        <v>469</v>
      </c>
      <c r="B471" s="23" t="s">
        <v>4631</v>
      </c>
      <c r="C471" s="9">
        <v>64</v>
      </c>
      <c r="D471" s="6" t="s">
        <v>321</v>
      </c>
      <c r="E471" s="6" t="s">
        <v>1990</v>
      </c>
      <c r="F471" s="6" t="s">
        <v>1991</v>
      </c>
      <c r="G471" s="6" t="s">
        <v>1992</v>
      </c>
      <c r="H471" s="6" t="s">
        <v>210</v>
      </c>
      <c r="I471" s="6" t="s">
        <v>4532</v>
      </c>
      <c r="J471" s="9">
        <v>5</v>
      </c>
      <c r="K471" s="7"/>
      <c r="L471" s="8">
        <v>14459</v>
      </c>
      <c r="M471" s="6" t="s">
        <v>204</v>
      </c>
      <c r="N471" s="6" t="s">
        <v>1993</v>
      </c>
      <c r="O471" s="6" t="s">
        <v>1994</v>
      </c>
      <c r="P471" s="6" t="s">
        <v>191</v>
      </c>
    </row>
    <row r="472" spans="1:16" ht="20" customHeight="1" x14ac:dyDescent="0.15">
      <c r="A472" s="22">
        <v>470</v>
      </c>
      <c r="B472" s="23" t="s">
        <v>5011</v>
      </c>
      <c r="C472" s="9">
        <v>63</v>
      </c>
      <c r="D472" s="6" t="s">
        <v>404</v>
      </c>
      <c r="E472" s="6" t="s">
        <v>1465</v>
      </c>
      <c r="F472" s="6" t="s">
        <v>5012</v>
      </c>
      <c r="G472" s="6" t="s">
        <v>1995</v>
      </c>
      <c r="H472" s="6" t="s">
        <v>4519</v>
      </c>
      <c r="I472" s="6" t="s">
        <v>779</v>
      </c>
      <c r="J472" s="6" t="s">
        <v>526</v>
      </c>
      <c r="K472" s="9">
        <v>2.1</v>
      </c>
      <c r="L472" s="9">
        <v>18861</v>
      </c>
      <c r="M472" s="6" t="s">
        <v>502</v>
      </c>
      <c r="N472" s="7"/>
      <c r="O472" s="6" t="s">
        <v>1996</v>
      </c>
      <c r="P472" s="6" t="s">
        <v>162</v>
      </c>
    </row>
    <row r="473" spans="1:16" ht="20" customHeight="1" x14ac:dyDescent="0.15">
      <c r="A473" s="22">
        <v>471</v>
      </c>
      <c r="B473" s="23" t="s">
        <v>5013</v>
      </c>
      <c r="C473" s="6" t="s">
        <v>4871</v>
      </c>
      <c r="D473" s="6" t="s">
        <v>220</v>
      </c>
      <c r="E473" s="6" t="s">
        <v>1997</v>
      </c>
      <c r="F473" s="6" t="s">
        <v>769</v>
      </c>
      <c r="G473" s="9">
        <v>51557</v>
      </c>
      <c r="H473" s="7"/>
      <c r="I473" s="6" t="s">
        <v>32</v>
      </c>
      <c r="J473" s="7"/>
      <c r="K473" s="6" t="s">
        <v>480</v>
      </c>
      <c r="L473" s="8">
        <v>9314</v>
      </c>
      <c r="M473" s="6" t="s">
        <v>38</v>
      </c>
      <c r="N473" s="6" t="s">
        <v>1998</v>
      </c>
      <c r="O473" s="6" t="s">
        <v>1999</v>
      </c>
      <c r="P473" s="7"/>
    </row>
    <row r="474" spans="1:16" ht="20" customHeight="1" x14ac:dyDescent="0.15">
      <c r="A474" s="22">
        <v>472</v>
      </c>
      <c r="B474" s="23" t="s">
        <v>4979</v>
      </c>
      <c r="C474" s="9">
        <v>59</v>
      </c>
      <c r="D474" s="6" t="s">
        <v>65</v>
      </c>
      <c r="E474" s="6" t="s">
        <v>2000</v>
      </c>
      <c r="F474" s="6" t="s">
        <v>5014</v>
      </c>
      <c r="G474" s="8">
        <v>137920</v>
      </c>
      <c r="H474" s="7"/>
      <c r="I474" s="6" t="s">
        <v>4524</v>
      </c>
      <c r="J474" s="6" t="s">
        <v>212</v>
      </c>
      <c r="K474" s="9">
        <v>3.6</v>
      </c>
      <c r="L474" s="9">
        <v>19669</v>
      </c>
      <c r="M474" s="6" t="s">
        <v>265</v>
      </c>
      <c r="N474" s="6" t="s">
        <v>2001</v>
      </c>
      <c r="O474" s="6" t="s">
        <v>2002</v>
      </c>
      <c r="P474" s="6" t="s">
        <v>191</v>
      </c>
    </row>
    <row r="475" spans="1:16" ht="20" customHeight="1" x14ac:dyDescent="0.15">
      <c r="A475" s="22">
        <v>473</v>
      </c>
      <c r="B475" s="23" t="s">
        <v>5015</v>
      </c>
      <c r="C475" s="9">
        <v>37</v>
      </c>
      <c r="D475" s="6" t="s">
        <v>58</v>
      </c>
      <c r="E475" s="6" t="s">
        <v>1700</v>
      </c>
      <c r="F475" s="6" t="s">
        <v>2003</v>
      </c>
      <c r="G475" s="9">
        <v>79.421999999999997</v>
      </c>
      <c r="H475" s="7"/>
      <c r="I475" s="6" t="s">
        <v>4534</v>
      </c>
      <c r="J475" s="7"/>
      <c r="K475" s="9">
        <v>2.6</v>
      </c>
      <c r="L475" s="9">
        <v>7246</v>
      </c>
      <c r="M475" s="6" t="s">
        <v>123</v>
      </c>
      <c r="N475" s="6" t="s">
        <v>2004</v>
      </c>
      <c r="O475" s="6" t="s">
        <v>2005</v>
      </c>
      <c r="P475" s="6" t="s">
        <v>315</v>
      </c>
    </row>
    <row r="476" spans="1:16" ht="20" customHeight="1" x14ac:dyDescent="0.15">
      <c r="A476" s="22">
        <v>474</v>
      </c>
      <c r="B476" s="23" t="s">
        <v>4915</v>
      </c>
      <c r="C476" s="7"/>
      <c r="D476" s="6" t="s">
        <v>220</v>
      </c>
      <c r="E476" s="6" t="s">
        <v>2006</v>
      </c>
      <c r="F476" s="6" t="s">
        <v>5016</v>
      </c>
      <c r="G476" s="8">
        <v>98110</v>
      </c>
      <c r="H476" s="6" t="s">
        <v>4642</v>
      </c>
      <c r="I476" s="6" t="s">
        <v>4534</v>
      </c>
      <c r="J476" s="9">
        <v>2</v>
      </c>
      <c r="K476" s="6" t="s">
        <v>74</v>
      </c>
      <c r="L476" s="6" t="s">
        <v>2007</v>
      </c>
      <c r="M476" s="6" t="s">
        <v>61</v>
      </c>
      <c r="N476" s="9">
        <v>2521770579</v>
      </c>
      <c r="O476" s="6" t="s">
        <v>2008</v>
      </c>
      <c r="P476" s="6" t="s">
        <v>64</v>
      </c>
    </row>
    <row r="477" spans="1:16" ht="20" customHeight="1" x14ac:dyDescent="0.15">
      <c r="A477" s="22">
        <v>475</v>
      </c>
      <c r="B477" s="23" t="s">
        <v>5017</v>
      </c>
      <c r="C477" s="7"/>
      <c r="D477" s="6" t="s">
        <v>229</v>
      </c>
      <c r="E477" s="6" t="s">
        <v>940</v>
      </c>
      <c r="F477" s="6" t="s">
        <v>2009</v>
      </c>
      <c r="G477" s="8">
        <v>45490</v>
      </c>
      <c r="H477" s="6" t="s">
        <v>4571</v>
      </c>
      <c r="I477" s="6" t="s">
        <v>4544</v>
      </c>
      <c r="J477" s="6" t="s">
        <v>325</v>
      </c>
      <c r="K477" s="6" t="s">
        <v>522</v>
      </c>
      <c r="L477" s="7"/>
      <c r="M477" s="6" t="s">
        <v>204</v>
      </c>
      <c r="N477" s="7"/>
      <c r="O477" s="6" t="s">
        <v>2010</v>
      </c>
      <c r="P477" s="6" t="s">
        <v>207</v>
      </c>
    </row>
    <row r="478" spans="1:16" ht="20" customHeight="1" x14ac:dyDescent="0.15">
      <c r="A478" s="22">
        <v>476</v>
      </c>
      <c r="B478" s="23" t="s">
        <v>4810</v>
      </c>
      <c r="C478" s="9">
        <v>45</v>
      </c>
      <c r="D478" s="6" t="s">
        <v>268</v>
      </c>
      <c r="E478" s="6" t="s">
        <v>2011</v>
      </c>
      <c r="F478" s="6" t="s">
        <v>2012</v>
      </c>
      <c r="G478" s="9">
        <v>85535</v>
      </c>
      <c r="H478" s="6" t="s">
        <v>4608</v>
      </c>
      <c r="I478" s="6" t="s">
        <v>4572</v>
      </c>
      <c r="J478" s="9">
        <v>9</v>
      </c>
      <c r="K478" s="6" t="s">
        <v>237</v>
      </c>
      <c r="L478" s="9">
        <v>9.7110000000000003</v>
      </c>
      <c r="M478" s="6" t="s">
        <v>527</v>
      </c>
      <c r="N478" s="6" t="s">
        <v>2013</v>
      </c>
      <c r="O478" s="6" t="s">
        <v>2014</v>
      </c>
      <c r="P478" s="6" t="s">
        <v>162</v>
      </c>
    </row>
    <row r="479" spans="1:16" ht="20" customHeight="1" x14ac:dyDescent="0.15">
      <c r="A479" s="22">
        <v>477</v>
      </c>
      <c r="B479" s="23" t="s">
        <v>4998</v>
      </c>
      <c r="C479" s="9">
        <v>46</v>
      </c>
      <c r="D479" s="6" t="s">
        <v>268</v>
      </c>
      <c r="E479" s="6" t="s">
        <v>66</v>
      </c>
      <c r="F479" s="6" t="s">
        <v>2015</v>
      </c>
      <c r="G479" s="8">
        <v>54779</v>
      </c>
      <c r="H479" s="6" t="s">
        <v>4533</v>
      </c>
      <c r="I479" s="6" t="s">
        <v>175</v>
      </c>
      <c r="J479" s="6" t="s">
        <v>168</v>
      </c>
      <c r="K479" s="6" t="s">
        <v>1249</v>
      </c>
      <c r="L479" s="6" t="s">
        <v>2016</v>
      </c>
      <c r="M479" s="6" t="s">
        <v>271</v>
      </c>
      <c r="N479" s="6" t="s">
        <v>2017</v>
      </c>
      <c r="O479" s="6" t="s">
        <v>2018</v>
      </c>
      <c r="P479" s="6" t="s">
        <v>1136</v>
      </c>
    </row>
    <row r="480" spans="1:16" ht="20" customHeight="1" x14ac:dyDescent="0.15">
      <c r="A480" s="22">
        <v>478</v>
      </c>
      <c r="B480" s="23" t="s">
        <v>228</v>
      </c>
      <c r="C480" s="7"/>
      <c r="D480" s="6" t="s">
        <v>163</v>
      </c>
      <c r="E480" s="6" t="s">
        <v>2019</v>
      </c>
      <c r="F480" s="6" t="s">
        <v>5018</v>
      </c>
      <c r="G480" s="9">
        <v>67.430000000000007</v>
      </c>
      <c r="H480" s="7"/>
      <c r="I480" s="6" t="s">
        <v>4602</v>
      </c>
      <c r="J480" s="9">
        <v>8</v>
      </c>
      <c r="K480" s="9">
        <v>2.1</v>
      </c>
      <c r="L480" s="8">
        <v>7905</v>
      </c>
      <c r="M480" s="6" t="s">
        <v>258</v>
      </c>
      <c r="N480" s="6" t="s">
        <v>2020</v>
      </c>
      <c r="O480" s="6" t="s">
        <v>2021</v>
      </c>
      <c r="P480" s="6" t="s">
        <v>1136</v>
      </c>
    </row>
    <row r="481" spans="1:16" ht="20" customHeight="1" x14ac:dyDescent="0.15">
      <c r="A481" s="22">
        <v>479</v>
      </c>
      <c r="B481" s="23" t="s">
        <v>5019</v>
      </c>
      <c r="C481" s="9">
        <v>18</v>
      </c>
      <c r="D481" s="6" t="s">
        <v>389</v>
      </c>
      <c r="E481" s="6" t="s">
        <v>409</v>
      </c>
      <c r="F481" s="6" t="s">
        <v>2022</v>
      </c>
      <c r="G481" s="8">
        <v>133136</v>
      </c>
      <c r="H481" s="6" t="s">
        <v>4654</v>
      </c>
      <c r="I481" s="6" t="s">
        <v>431</v>
      </c>
      <c r="J481" s="9">
        <v>3</v>
      </c>
      <c r="K481" s="6" t="s">
        <v>345</v>
      </c>
      <c r="L481" s="6" t="s">
        <v>2023</v>
      </c>
      <c r="M481" s="6" t="s">
        <v>567</v>
      </c>
      <c r="N481" s="9">
        <v>8639211973</v>
      </c>
      <c r="O481" s="6" t="s">
        <v>2024</v>
      </c>
      <c r="P481" s="6" t="s">
        <v>292</v>
      </c>
    </row>
    <row r="482" spans="1:16" ht="20" customHeight="1" x14ac:dyDescent="0.15">
      <c r="A482" s="22">
        <v>480</v>
      </c>
      <c r="B482" s="23" t="s">
        <v>5020</v>
      </c>
      <c r="C482" s="7"/>
      <c r="D482" s="6" t="s">
        <v>65</v>
      </c>
      <c r="E482" s="6" t="s">
        <v>2025</v>
      </c>
      <c r="F482" s="6" t="s">
        <v>2026</v>
      </c>
      <c r="G482" s="9">
        <v>81.188000000000002</v>
      </c>
      <c r="H482" s="6" t="s">
        <v>648</v>
      </c>
      <c r="I482" s="6" t="s">
        <v>4660</v>
      </c>
      <c r="J482" s="7"/>
      <c r="K482" s="6" t="s">
        <v>1351</v>
      </c>
      <c r="L482" s="9">
        <v>12696</v>
      </c>
      <c r="M482" s="6" t="s">
        <v>76</v>
      </c>
      <c r="N482" s="6" t="s">
        <v>2027</v>
      </c>
      <c r="O482" s="6" t="s">
        <v>2028</v>
      </c>
      <c r="P482" s="6" t="s">
        <v>315</v>
      </c>
    </row>
    <row r="483" spans="1:16" ht="20" customHeight="1" x14ac:dyDescent="0.15">
      <c r="A483" s="22">
        <v>481</v>
      </c>
      <c r="B483" s="23" t="s">
        <v>4832</v>
      </c>
      <c r="C483" s="9">
        <v>32</v>
      </c>
      <c r="D483" s="6" t="s">
        <v>110</v>
      </c>
      <c r="E483" s="6" t="s">
        <v>2029</v>
      </c>
      <c r="F483" s="7"/>
      <c r="G483" s="6" t="s">
        <v>2030</v>
      </c>
      <c r="H483" s="6" t="s">
        <v>4654</v>
      </c>
      <c r="I483" s="6" t="s">
        <v>4524</v>
      </c>
      <c r="J483" s="9">
        <v>9</v>
      </c>
      <c r="K483" s="9">
        <v>4</v>
      </c>
      <c r="L483" s="7"/>
      <c r="M483" s="6" t="s">
        <v>416</v>
      </c>
      <c r="N483" s="6" t="s">
        <v>2031</v>
      </c>
      <c r="O483" s="6" t="s">
        <v>2032</v>
      </c>
      <c r="P483" s="6" t="s">
        <v>200</v>
      </c>
    </row>
    <row r="484" spans="1:16" ht="20" customHeight="1" x14ac:dyDescent="0.15">
      <c r="A484" s="22">
        <v>482</v>
      </c>
      <c r="B484" s="23" t="s">
        <v>5021</v>
      </c>
      <c r="C484" s="6" t="s">
        <v>4727</v>
      </c>
      <c r="D484" s="6" t="s">
        <v>110</v>
      </c>
      <c r="E484" s="6" t="s">
        <v>2033</v>
      </c>
      <c r="F484" s="6" t="s">
        <v>2034</v>
      </c>
      <c r="G484" s="6" t="s">
        <v>2035</v>
      </c>
      <c r="H484" s="6" t="s">
        <v>576</v>
      </c>
      <c r="I484" s="6" t="s">
        <v>136</v>
      </c>
      <c r="J484" s="9">
        <v>3</v>
      </c>
      <c r="K484" s="9">
        <v>4.7</v>
      </c>
      <c r="L484" s="9">
        <v>2607</v>
      </c>
      <c r="M484" s="6" t="s">
        <v>239</v>
      </c>
      <c r="N484" s="6" t="s">
        <v>2036</v>
      </c>
      <c r="O484" s="6" t="s">
        <v>2037</v>
      </c>
      <c r="P484" s="6" t="s">
        <v>132</v>
      </c>
    </row>
    <row r="485" spans="1:16" ht="20" customHeight="1" x14ac:dyDescent="0.15">
      <c r="A485" s="22">
        <v>483</v>
      </c>
      <c r="B485" s="23" t="s">
        <v>4568</v>
      </c>
      <c r="C485" s="6" t="s">
        <v>4569</v>
      </c>
      <c r="D485" s="6" t="s">
        <v>321</v>
      </c>
      <c r="E485" s="6" t="s">
        <v>2038</v>
      </c>
      <c r="F485" s="6" t="s">
        <v>5022</v>
      </c>
      <c r="G485" s="6" t="s">
        <v>2039</v>
      </c>
      <c r="H485" s="6" t="s">
        <v>696</v>
      </c>
      <c r="I485" s="6" t="s">
        <v>507</v>
      </c>
      <c r="J485" s="9">
        <v>10</v>
      </c>
      <c r="K485" s="6" t="s">
        <v>48</v>
      </c>
      <c r="L485" s="6" t="s">
        <v>2040</v>
      </c>
      <c r="M485" s="6" t="s">
        <v>105</v>
      </c>
      <c r="N485" s="7"/>
      <c r="O485" s="6" t="s">
        <v>2041</v>
      </c>
      <c r="P485" s="7"/>
    </row>
    <row r="486" spans="1:16" ht="20" customHeight="1" x14ac:dyDescent="0.15">
      <c r="A486" s="22">
        <v>484</v>
      </c>
      <c r="B486" s="23" t="s">
        <v>5023</v>
      </c>
      <c r="C486" s="6" t="s">
        <v>4729</v>
      </c>
      <c r="D486" s="6" t="s">
        <v>65</v>
      </c>
      <c r="E486" s="6" t="s">
        <v>2042</v>
      </c>
      <c r="F486" s="6" t="s">
        <v>2043</v>
      </c>
      <c r="G486" s="9">
        <v>100581</v>
      </c>
      <c r="H486" s="6" t="s">
        <v>4483</v>
      </c>
      <c r="I486" s="6" t="s">
        <v>32</v>
      </c>
      <c r="J486" s="9">
        <v>7</v>
      </c>
      <c r="K486" s="6" t="s">
        <v>289</v>
      </c>
      <c r="L486" s="9">
        <v>9.5410000000000004</v>
      </c>
      <c r="M486" s="6" t="s">
        <v>26</v>
      </c>
      <c r="N486" s="9">
        <v>5584845119</v>
      </c>
      <c r="O486" s="6" t="s">
        <v>2044</v>
      </c>
      <c r="P486" s="6" t="s">
        <v>609</v>
      </c>
    </row>
    <row r="487" spans="1:16" ht="20" customHeight="1" x14ac:dyDescent="0.15">
      <c r="A487" s="22">
        <v>485</v>
      </c>
      <c r="B487" s="23" t="s">
        <v>4873</v>
      </c>
      <c r="C487" s="9">
        <v>25</v>
      </c>
      <c r="D487" s="7"/>
      <c r="E487" s="6" t="s">
        <v>2045</v>
      </c>
      <c r="F487" s="6" t="s">
        <v>2046</v>
      </c>
      <c r="G487" s="9">
        <v>64174</v>
      </c>
      <c r="H487" s="6" t="s">
        <v>395</v>
      </c>
      <c r="I487" s="6" t="s">
        <v>4544</v>
      </c>
      <c r="J487" s="9">
        <v>7</v>
      </c>
      <c r="K487" s="9">
        <v>3.7</v>
      </c>
      <c r="L487" s="9">
        <v>13193</v>
      </c>
      <c r="M487" s="6" t="s">
        <v>567</v>
      </c>
      <c r="N487" s="6" t="s">
        <v>2047</v>
      </c>
      <c r="O487" s="6" t="s">
        <v>2048</v>
      </c>
      <c r="P487" s="6" t="s">
        <v>71</v>
      </c>
    </row>
    <row r="488" spans="1:16" ht="20" customHeight="1" x14ac:dyDescent="0.15">
      <c r="A488" s="22">
        <v>486</v>
      </c>
      <c r="B488" s="23" t="s">
        <v>4863</v>
      </c>
      <c r="C488" s="7"/>
      <c r="D488" s="6" t="s">
        <v>321</v>
      </c>
      <c r="E488" s="6" t="s">
        <v>322</v>
      </c>
      <c r="F488" s="6" t="s">
        <v>5024</v>
      </c>
      <c r="G488" s="9">
        <v>81036</v>
      </c>
      <c r="H488" s="6" t="s">
        <v>4491</v>
      </c>
      <c r="I488" s="6" t="s">
        <v>4546</v>
      </c>
      <c r="J488" s="9">
        <v>6</v>
      </c>
      <c r="K488" s="6" t="s">
        <v>382</v>
      </c>
      <c r="L488" s="6" t="s">
        <v>2049</v>
      </c>
      <c r="M488" s="6" t="s">
        <v>232</v>
      </c>
      <c r="N488" s="9">
        <v>7580569799</v>
      </c>
      <c r="O488" s="6" t="s">
        <v>2050</v>
      </c>
      <c r="P488" s="7"/>
    </row>
    <row r="489" spans="1:16" ht="20" customHeight="1" x14ac:dyDescent="0.15">
      <c r="A489" s="22">
        <v>487</v>
      </c>
      <c r="B489" s="23" t="s">
        <v>5025</v>
      </c>
      <c r="C489" s="7"/>
      <c r="D489" s="6" t="s">
        <v>172</v>
      </c>
      <c r="E489" s="6" t="s">
        <v>2051</v>
      </c>
      <c r="F489" s="6" t="s">
        <v>2052</v>
      </c>
      <c r="G489" s="8">
        <v>94264</v>
      </c>
      <c r="H489" s="6" t="s">
        <v>4533</v>
      </c>
      <c r="I489" s="6" t="s">
        <v>4550</v>
      </c>
      <c r="J489" s="9">
        <v>10</v>
      </c>
      <c r="K489" s="6" t="s">
        <v>855</v>
      </c>
      <c r="L489" s="9">
        <v>19.847000000000001</v>
      </c>
      <c r="M489" s="6" t="s">
        <v>105</v>
      </c>
      <c r="N489" s="9">
        <v>2371324017</v>
      </c>
      <c r="O489" s="6" t="s">
        <v>2053</v>
      </c>
      <c r="P489" s="6" t="s">
        <v>28</v>
      </c>
    </row>
    <row r="490" spans="1:16" ht="20" customHeight="1" x14ac:dyDescent="0.15">
      <c r="A490" s="22">
        <v>488</v>
      </c>
      <c r="B490" s="23" t="s">
        <v>815</v>
      </c>
      <c r="C490" s="9">
        <v>49</v>
      </c>
      <c r="D490" s="6" t="s">
        <v>389</v>
      </c>
      <c r="E490" s="6" t="s">
        <v>564</v>
      </c>
      <c r="F490" s="6" t="s">
        <v>2054</v>
      </c>
      <c r="G490" s="9">
        <v>65629</v>
      </c>
      <c r="H490" s="6" t="s">
        <v>4521</v>
      </c>
      <c r="I490" s="6" t="s">
        <v>4660</v>
      </c>
      <c r="J490" s="9">
        <v>9</v>
      </c>
      <c r="K490" s="7"/>
      <c r="L490" s="9">
        <v>15200</v>
      </c>
      <c r="M490" s="6" t="s">
        <v>90</v>
      </c>
      <c r="N490" s="9">
        <v>8510831410</v>
      </c>
      <c r="O490" s="6" t="s">
        <v>2055</v>
      </c>
      <c r="P490" s="7"/>
    </row>
    <row r="491" spans="1:16" ht="20" customHeight="1" x14ac:dyDescent="0.15">
      <c r="A491" s="22">
        <v>489</v>
      </c>
      <c r="B491" s="23" t="s">
        <v>4766</v>
      </c>
      <c r="C491" s="9">
        <v>37</v>
      </c>
      <c r="D491" s="6" t="s">
        <v>220</v>
      </c>
      <c r="E491" s="6" t="s">
        <v>1512</v>
      </c>
      <c r="F491" s="6" t="s">
        <v>2056</v>
      </c>
      <c r="G491" s="9">
        <v>88602</v>
      </c>
      <c r="H491" s="6" t="s">
        <v>4533</v>
      </c>
      <c r="I491" s="6" t="s">
        <v>4550</v>
      </c>
      <c r="J491" s="7"/>
      <c r="K491" s="6" t="s">
        <v>151</v>
      </c>
      <c r="L491" s="9">
        <v>12846</v>
      </c>
      <c r="M491" s="6" t="s">
        <v>302</v>
      </c>
      <c r="N491" s="6" t="s">
        <v>2057</v>
      </c>
      <c r="O491" s="6" t="s">
        <v>2058</v>
      </c>
      <c r="P491" s="6" t="s">
        <v>518</v>
      </c>
    </row>
    <row r="492" spans="1:16" ht="20" customHeight="1" x14ac:dyDescent="0.15">
      <c r="A492" s="22">
        <v>490</v>
      </c>
      <c r="B492" s="23" t="s">
        <v>5026</v>
      </c>
      <c r="C492" s="7"/>
      <c r="D492" s="6" t="s">
        <v>404</v>
      </c>
      <c r="E492" s="6" t="s">
        <v>1058</v>
      </c>
      <c r="F492" s="6" t="s">
        <v>2059</v>
      </c>
      <c r="G492" s="8">
        <v>92894</v>
      </c>
      <c r="H492" s="6" t="s">
        <v>223</v>
      </c>
      <c r="I492" s="6" t="s">
        <v>224</v>
      </c>
      <c r="J492" s="6" t="s">
        <v>212</v>
      </c>
      <c r="K492" s="6" t="s">
        <v>122</v>
      </c>
      <c r="L492" s="9">
        <v>2816</v>
      </c>
      <c r="M492" s="6" t="s">
        <v>26</v>
      </c>
      <c r="N492" s="6" t="s">
        <v>2060</v>
      </c>
      <c r="O492" s="6" t="s">
        <v>2061</v>
      </c>
      <c r="P492" s="6" t="s">
        <v>28</v>
      </c>
    </row>
    <row r="493" spans="1:16" ht="20" customHeight="1" x14ac:dyDescent="0.15">
      <c r="A493" s="22">
        <v>491</v>
      </c>
      <c r="B493" s="23" t="s">
        <v>4686</v>
      </c>
      <c r="C493" s="9">
        <v>23</v>
      </c>
      <c r="D493" s="7"/>
      <c r="E493" s="6" t="s">
        <v>2062</v>
      </c>
      <c r="F493" s="6" t="s">
        <v>2063</v>
      </c>
      <c r="G493" s="9">
        <v>54.896000000000001</v>
      </c>
      <c r="H493" s="6" t="s">
        <v>4481</v>
      </c>
      <c r="I493" s="6" t="s">
        <v>4464</v>
      </c>
      <c r="J493" s="6" t="s">
        <v>121</v>
      </c>
      <c r="K493" s="7"/>
      <c r="L493" s="6" t="s">
        <v>2064</v>
      </c>
      <c r="M493" s="6" t="s">
        <v>502</v>
      </c>
      <c r="N493" s="6" t="s">
        <v>2065</v>
      </c>
      <c r="O493" s="7"/>
      <c r="P493" s="6" t="s">
        <v>182</v>
      </c>
    </row>
    <row r="494" spans="1:16" ht="20" customHeight="1" x14ac:dyDescent="0.15">
      <c r="A494" s="22">
        <v>492</v>
      </c>
      <c r="B494" s="23" t="s">
        <v>2066</v>
      </c>
      <c r="C494" s="6" t="s">
        <v>5027</v>
      </c>
      <c r="D494" s="6" t="s">
        <v>93</v>
      </c>
      <c r="E494" s="6" t="s">
        <v>2042</v>
      </c>
      <c r="F494" s="6" t="s">
        <v>2067</v>
      </c>
      <c r="G494" s="9">
        <v>71848</v>
      </c>
      <c r="H494" s="6" t="s">
        <v>4679</v>
      </c>
      <c r="I494" s="6" t="s">
        <v>4697</v>
      </c>
      <c r="J494" s="9">
        <v>8</v>
      </c>
      <c r="K494" s="7"/>
      <c r="L494" s="9">
        <v>3651</v>
      </c>
      <c r="M494" s="6" t="s">
        <v>258</v>
      </c>
      <c r="N494" s="9">
        <v>6738363552</v>
      </c>
      <c r="O494" s="6" t="s">
        <v>2068</v>
      </c>
      <c r="P494" s="6" t="s">
        <v>57</v>
      </c>
    </row>
    <row r="495" spans="1:16" ht="20" customHeight="1" x14ac:dyDescent="0.15">
      <c r="A495" s="22">
        <v>493</v>
      </c>
      <c r="B495" s="23" t="s">
        <v>2069</v>
      </c>
      <c r="C495" s="9">
        <v>47</v>
      </c>
      <c r="D495" s="6" t="s">
        <v>29</v>
      </c>
      <c r="E495" s="6" t="s">
        <v>2070</v>
      </c>
      <c r="F495" s="6" t="s">
        <v>2071</v>
      </c>
      <c r="G495" s="9">
        <v>147583</v>
      </c>
      <c r="H495" s="7"/>
      <c r="I495" s="6" t="s">
        <v>211</v>
      </c>
      <c r="J495" s="7"/>
      <c r="K495" s="6" t="s">
        <v>16</v>
      </c>
      <c r="L495" s="6" t="s">
        <v>2072</v>
      </c>
      <c r="M495" s="6" t="s">
        <v>258</v>
      </c>
      <c r="N495" s="6" t="s">
        <v>2073</v>
      </c>
      <c r="O495" s="6" t="s">
        <v>2074</v>
      </c>
      <c r="P495" s="6" t="s">
        <v>162</v>
      </c>
    </row>
    <row r="496" spans="1:16" ht="20" customHeight="1" x14ac:dyDescent="0.15">
      <c r="A496" s="22">
        <v>494</v>
      </c>
      <c r="B496" s="23" t="s">
        <v>5028</v>
      </c>
      <c r="C496" s="6" t="s">
        <v>4599</v>
      </c>
      <c r="D496" s="6" t="s">
        <v>183</v>
      </c>
      <c r="E496" s="6" t="s">
        <v>2075</v>
      </c>
      <c r="F496" s="6" t="s">
        <v>2076</v>
      </c>
      <c r="G496" s="9">
        <v>78959</v>
      </c>
      <c r="H496" s="7"/>
      <c r="I496" s="6" t="s">
        <v>4528</v>
      </c>
      <c r="J496" s="9">
        <v>5</v>
      </c>
      <c r="K496" s="6" t="s">
        <v>362</v>
      </c>
      <c r="L496" s="7"/>
      <c r="M496" s="6" t="s">
        <v>105</v>
      </c>
      <c r="N496" s="6" t="s">
        <v>2077</v>
      </c>
      <c r="O496" s="6" t="s">
        <v>2078</v>
      </c>
      <c r="P496" s="6" t="s">
        <v>71</v>
      </c>
    </row>
    <row r="497" spans="1:16" ht="20" customHeight="1" x14ac:dyDescent="0.15">
      <c r="A497" s="22">
        <v>495</v>
      </c>
      <c r="B497" s="23" t="s">
        <v>5029</v>
      </c>
      <c r="C497" s="6" t="s">
        <v>4789</v>
      </c>
      <c r="D497" s="6" t="s">
        <v>404</v>
      </c>
      <c r="E497" s="6" t="s">
        <v>386</v>
      </c>
      <c r="F497" s="6" t="s">
        <v>5030</v>
      </c>
      <c r="G497" s="9">
        <v>111.001</v>
      </c>
      <c r="H497" s="6" t="s">
        <v>494</v>
      </c>
      <c r="I497" s="6" t="s">
        <v>4536</v>
      </c>
      <c r="J497" s="6" t="s">
        <v>427</v>
      </c>
      <c r="K497" s="6" t="s">
        <v>74</v>
      </c>
      <c r="L497" s="6" t="s">
        <v>2079</v>
      </c>
      <c r="M497" s="6" t="s">
        <v>422</v>
      </c>
      <c r="N497" s="6" t="s">
        <v>2080</v>
      </c>
      <c r="O497" s="6" t="s">
        <v>2081</v>
      </c>
      <c r="P497" s="6" t="s">
        <v>57</v>
      </c>
    </row>
    <row r="498" spans="1:16" ht="20" customHeight="1" x14ac:dyDescent="0.15">
      <c r="A498" s="22">
        <v>496</v>
      </c>
      <c r="B498" s="23" t="s">
        <v>5031</v>
      </c>
      <c r="C498" s="9">
        <v>49</v>
      </c>
      <c r="D498" s="6" t="s">
        <v>13</v>
      </c>
      <c r="E498" s="6" t="s">
        <v>2082</v>
      </c>
      <c r="F498" s="6" t="s">
        <v>2083</v>
      </c>
      <c r="G498" s="9">
        <v>61.738999999999997</v>
      </c>
      <c r="H498" s="6" t="s">
        <v>4477</v>
      </c>
      <c r="I498" s="6" t="s">
        <v>842</v>
      </c>
      <c r="J498" s="9">
        <v>9</v>
      </c>
      <c r="K498" s="9">
        <v>2</v>
      </c>
      <c r="L498" s="6" t="s">
        <v>2084</v>
      </c>
      <c r="M498" s="6" t="s">
        <v>123</v>
      </c>
      <c r="N498" s="6" t="s">
        <v>2085</v>
      </c>
      <c r="O498" s="6" t="s">
        <v>2086</v>
      </c>
      <c r="P498" s="6" t="s">
        <v>609</v>
      </c>
    </row>
    <row r="499" spans="1:16" ht="20" customHeight="1" x14ac:dyDescent="0.15">
      <c r="A499" s="22">
        <v>497</v>
      </c>
      <c r="B499" s="23" t="s">
        <v>5032</v>
      </c>
      <c r="C499" s="9">
        <v>31</v>
      </c>
      <c r="D499" s="6" t="s">
        <v>110</v>
      </c>
      <c r="E499" s="6" t="s">
        <v>2087</v>
      </c>
      <c r="F499" s="6" t="s">
        <v>2088</v>
      </c>
      <c r="G499" s="6" t="s">
        <v>2089</v>
      </c>
      <c r="H499" s="6" t="s">
        <v>339</v>
      </c>
      <c r="I499" s="6" t="s">
        <v>4532</v>
      </c>
      <c r="J499" s="9">
        <v>2</v>
      </c>
      <c r="K499" s="7"/>
      <c r="L499" s="9">
        <v>14634</v>
      </c>
      <c r="M499" s="6" t="s">
        <v>61</v>
      </c>
      <c r="N499" s="6" t="s">
        <v>2090</v>
      </c>
      <c r="O499" s="6" t="s">
        <v>2091</v>
      </c>
      <c r="P499" s="6" t="s">
        <v>200</v>
      </c>
    </row>
    <row r="500" spans="1:16" ht="20" customHeight="1" x14ac:dyDescent="0.15">
      <c r="A500" s="22">
        <v>498</v>
      </c>
      <c r="B500" s="23" t="s">
        <v>4487</v>
      </c>
      <c r="C500" s="9">
        <v>57</v>
      </c>
      <c r="D500" s="6" t="s">
        <v>183</v>
      </c>
      <c r="E500" s="6" t="s">
        <v>2092</v>
      </c>
      <c r="F500" s="6" t="s">
        <v>2093</v>
      </c>
      <c r="G500" s="8">
        <v>103692</v>
      </c>
      <c r="H500" s="6" t="s">
        <v>4477</v>
      </c>
      <c r="I500" s="6" t="s">
        <v>175</v>
      </c>
      <c r="J500" s="9">
        <v>3</v>
      </c>
      <c r="K500" s="9">
        <v>1.8</v>
      </c>
      <c r="L500" s="9">
        <v>11.737</v>
      </c>
      <c r="M500" s="6" t="s">
        <v>567</v>
      </c>
      <c r="N500" s="6" t="s">
        <v>2094</v>
      </c>
      <c r="O500" s="6" t="s">
        <v>2095</v>
      </c>
      <c r="P500" s="6" t="s">
        <v>1136</v>
      </c>
    </row>
    <row r="501" spans="1:16" ht="20" customHeight="1" x14ac:dyDescent="0.15">
      <c r="A501" s="22">
        <v>499</v>
      </c>
      <c r="B501" s="23" t="s">
        <v>4733</v>
      </c>
      <c r="C501" s="9">
        <v>65</v>
      </c>
      <c r="D501" s="6" t="s">
        <v>268</v>
      </c>
      <c r="E501" s="6" t="s">
        <v>1874</v>
      </c>
      <c r="F501" s="6" t="s">
        <v>5033</v>
      </c>
      <c r="G501" s="8">
        <v>81196</v>
      </c>
      <c r="H501" s="7"/>
      <c r="I501" s="6" t="s">
        <v>4655</v>
      </c>
      <c r="J501" s="9">
        <v>1</v>
      </c>
      <c r="K501" s="6" t="s">
        <v>615</v>
      </c>
      <c r="L501" s="9">
        <v>17.902000000000001</v>
      </c>
      <c r="M501" s="6" t="s">
        <v>265</v>
      </c>
      <c r="N501" s="6" t="s">
        <v>2096</v>
      </c>
      <c r="O501" s="6" t="s">
        <v>2097</v>
      </c>
      <c r="P501" s="6" t="s">
        <v>162</v>
      </c>
    </row>
    <row r="502" spans="1:16" ht="20" customHeight="1" x14ac:dyDescent="0.15">
      <c r="A502" s="22">
        <v>500</v>
      </c>
      <c r="B502" s="23" t="s">
        <v>4637</v>
      </c>
      <c r="C502" s="6" t="s">
        <v>4717</v>
      </c>
      <c r="D502" s="6" t="s">
        <v>52</v>
      </c>
      <c r="E502" s="6" t="s">
        <v>2098</v>
      </c>
      <c r="F502" s="6" t="s">
        <v>2099</v>
      </c>
      <c r="G502" s="8">
        <v>39622</v>
      </c>
      <c r="H502" s="6" t="s">
        <v>696</v>
      </c>
      <c r="I502" s="6" t="s">
        <v>175</v>
      </c>
      <c r="J502" s="6" t="s">
        <v>288</v>
      </c>
      <c r="K502" s="7"/>
      <c r="L502" s="9">
        <v>4057</v>
      </c>
      <c r="M502" s="6" t="s">
        <v>302</v>
      </c>
      <c r="N502" s="7"/>
      <c r="O502" s="6" t="s">
        <v>2100</v>
      </c>
      <c r="P502" s="6" t="s">
        <v>108</v>
      </c>
    </row>
    <row r="503" spans="1:16" ht="20" customHeight="1" x14ac:dyDescent="0.15">
      <c r="A503" s="22">
        <v>501</v>
      </c>
      <c r="B503" s="23" t="s">
        <v>4949</v>
      </c>
      <c r="C503" s="9">
        <v>25</v>
      </c>
      <c r="D503" s="6" t="s">
        <v>220</v>
      </c>
      <c r="E503" s="6" t="s">
        <v>1632</v>
      </c>
      <c r="F503" s="6" t="s">
        <v>2101</v>
      </c>
      <c r="G503" s="9">
        <v>147018</v>
      </c>
      <c r="H503" s="6" t="s">
        <v>4604</v>
      </c>
      <c r="I503" s="6" t="s">
        <v>381</v>
      </c>
      <c r="J503" s="6" t="s">
        <v>526</v>
      </c>
      <c r="K503" s="6" t="s">
        <v>151</v>
      </c>
      <c r="L503" s="7"/>
      <c r="M503" s="6" t="s">
        <v>170</v>
      </c>
      <c r="N503" s="6" t="s">
        <v>2102</v>
      </c>
      <c r="O503" s="6" t="s">
        <v>2103</v>
      </c>
      <c r="P503" s="6" t="s">
        <v>518</v>
      </c>
    </row>
    <row r="504" spans="1:16" ht="20" customHeight="1" x14ac:dyDescent="0.15">
      <c r="A504" s="22">
        <v>502</v>
      </c>
      <c r="B504" s="23" t="s">
        <v>5034</v>
      </c>
      <c r="C504" s="6" t="s">
        <v>4882</v>
      </c>
      <c r="D504" s="6" t="s">
        <v>163</v>
      </c>
      <c r="E504" s="6" t="s">
        <v>2104</v>
      </c>
      <c r="F504" s="6" t="s">
        <v>2105</v>
      </c>
      <c r="G504" s="8">
        <v>48149</v>
      </c>
      <c r="H504" s="6" t="s">
        <v>4642</v>
      </c>
      <c r="I504" s="6" t="s">
        <v>842</v>
      </c>
      <c r="J504" s="7"/>
      <c r="K504" s="6" t="s">
        <v>4530</v>
      </c>
      <c r="L504" s="9">
        <v>2.7320000000000002</v>
      </c>
      <c r="M504" s="6" t="s">
        <v>271</v>
      </c>
      <c r="N504" s="6" t="s">
        <v>2106</v>
      </c>
      <c r="O504" s="6" t="s">
        <v>2107</v>
      </c>
      <c r="P504" s="6" t="s">
        <v>108</v>
      </c>
    </row>
    <row r="505" spans="1:16" ht="20" customHeight="1" x14ac:dyDescent="0.15">
      <c r="A505" s="22">
        <v>503</v>
      </c>
      <c r="B505" s="23" t="s">
        <v>5035</v>
      </c>
      <c r="C505" s="9">
        <v>43</v>
      </c>
      <c r="D505" s="6" t="s">
        <v>65</v>
      </c>
      <c r="E505" s="6" t="s">
        <v>2108</v>
      </c>
      <c r="F505" s="6" t="s">
        <v>2109</v>
      </c>
      <c r="G505" s="8">
        <v>72143</v>
      </c>
      <c r="H505" s="6" t="s">
        <v>324</v>
      </c>
      <c r="I505" s="6" t="s">
        <v>4681</v>
      </c>
      <c r="J505" s="7"/>
      <c r="K505" s="6" t="s">
        <v>351</v>
      </c>
      <c r="L505" s="6" t="s">
        <v>2110</v>
      </c>
      <c r="M505" s="6" t="s">
        <v>308</v>
      </c>
      <c r="N505" s="6" t="s">
        <v>2111</v>
      </c>
      <c r="O505" s="6" t="s">
        <v>2112</v>
      </c>
      <c r="P505" s="6" t="s">
        <v>71</v>
      </c>
    </row>
    <row r="506" spans="1:16" ht="20" customHeight="1" x14ac:dyDescent="0.15">
      <c r="A506" s="22">
        <v>504</v>
      </c>
      <c r="B506" s="23" t="s">
        <v>4617</v>
      </c>
      <c r="C506" s="9">
        <v>51</v>
      </c>
      <c r="D506" s="6" t="s">
        <v>220</v>
      </c>
      <c r="E506" s="6" t="s">
        <v>2113</v>
      </c>
      <c r="F506" s="6" t="s">
        <v>2114</v>
      </c>
      <c r="G506" s="8">
        <v>84380</v>
      </c>
      <c r="H506" s="6" t="s">
        <v>4557</v>
      </c>
      <c r="I506" s="6" t="s">
        <v>4546</v>
      </c>
      <c r="J506" s="6" t="s">
        <v>581</v>
      </c>
      <c r="K506" s="9">
        <v>1.4</v>
      </c>
      <c r="L506" s="9">
        <v>8.125</v>
      </c>
      <c r="M506" s="6" t="s">
        <v>38</v>
      </c>
      <c r="N506" s="9">
        <v>7368731947</v>
      </c>
      <c r="O506" s="6" t="s">
        <v>2115</v>
      </c>
      <c r="P506" s="6" t="s">
        <v>182</v>
      </c>
    </row>
    <row r="507" spans="1:16" ht="20" customHeight="1" x14ac:dyDescent="0.15">
      <c r="A507" s="22">
        <v>505</v>
      </c>
      <c r="B507" s="23" t="s">
        <v>4760</v>
      </c>
      <c r="C507" s="9">
        <v>25</v>
      </c>
      <c r="D507" s="7"/>
      <c r="E507" s="6" t="s">
        <v>299</v>
      </c>
      <c r="F507" s="6" t="s">
        <v>5036</v>
      </c>
      <c r="G507" s="8">
        <v>89237</v>
      </c>
      <c r="H507" s="6" t="s">
        <v>4720</v>
      </c>
      <c r="I507" s="6" t="s">
        <v>211</v>
      </c>
      <c r="J507" s="6" t="s">
        <v>121</v>
      </c>
      <c r="K507" s="6" t="s">
        <v>4710</v>
      </c>
      <c r="L507" s="8">
        <v>1661</v>
      </c>
      <c r="M507" s="6" t="s">
        <v>232</v>
      </c>
      <c r="N507" s="9">
        <v>7372612399</v>
      </c>
      <c r="O507" s="6" t="s">
        <v>2116</v>
      </c>
      <c r="P507" s="6" t="s">
        <v>285</v>
      </c>
    </row>
    <row r="508" spans="1:16" ht="20" customHeight="1" x14ac:dyDescent="0.15">
      <c r="A508" s="22">
        <v>506</v>
      </c>
      <c r="B508" s="23" t="s">
        <v>4846</v>
      </c>
      <c r="C508" s="6" t="s">
        <v>4523</v>
      </c>
      <c r="D508" s="6" t="s">
        <v>268</v>
      </c>
      <c r="E508" s="6" t="s">
        <v>874</v>
      </c>
      <c r="F508" s="7"/>
      <c r="G508" s="9">
        <v>131507</v>
      </c>
      <c r="H508" s="6" t="s">
        <v>46</v>
      </c>
      <c r="I508" s="6" t="s">
        <v>431</v>
      </c>
      <c r="J508" s="7"/>
      <c r="K508" s="6" t="s">
        <v>1767</v>
      </c>
      <c r="L508" s="7"/>
      <c r="M508" s="6" t="s">
        <v>373</v>
      </c>
      <c r="N508" s="6" t="s">
        <v>2117</v>
      </c>
      <c r="O508" s="6" t="s">
        <v>2118</v>
      </c>
      <c r="P508" s="6" t="s">
        <v>57</v>
      </c>
    </row>
    <row r="509" spans="1:16" ht="20" customHeight="1" x14ac:dyDescent="0.15">
      <c r="A509" s="22">
        <v>507</v>
      </c>
      <c r="B509" s="23" t="s">
        <v>4879</v>
      </c>
      <c r="C509" s="9">
        <v>56</v>
      </c>
      <c r="D509" s="6" t="s">
        <v>268</v>
      </c>
      <c r="E509" s="6" t="s">
        <v>2119</v>
      </c>
      <c r="F509" s="6" t="s">
        <v>2120</v>
      </c>
      <c r="G509" s="8">
        <v>31618</v>
      </c>
      <c r="H509" s="6" t="s">
        <v>223</v>
      </c>
      <c r="I509" s="6" t="s">
        <v>211</v>
      </c>
      <c r="J509" s="6" t="s">
        <v>526</v>
      </c>
      <c r="K509" s="6" t="s">
        <v>855</v>
      </c>
      <c r="L509" s="9">
        <v>2699</v>
      </c>
      <c r="M509" s="6" t="s">
        <v>706</v>
      </c>
      <c r="N509" s="9">
        <v>3870543285</v>
      </c>
      <c r="O509" s="6" t="s">
        <v>2121</v>
      </c>
      <c r="P509" s="7"/>
    </row>
    <row r="510" spans="1:16" ht="20" customHeight="1" x14ac:dyDescent="0.15">
      <c r="A510" s="22">
        <v>508</v>
      </c>
      <c r="B510" s="23" t="s">
        <v>2122</v>
      </c>
      <c r="C510" s="6" t="s">
        <v>4925</v>
      </c>
      <c r="D510" s="6" t="s">
        <v>116</v>
      </c>
      <c r="E510" s="6" t="s">
        <v>2123</v>
      </c>
      <c r="F510" s="6" t="s">
        <v>2124</v>
      </c>
      <c r="G510" s="6" t="s">
        <v>2125</v>
      </c>
      <c r="H510" s="7"/>
      <c r="I510" s="6" t="s">
        <v>4544</v>
      </c>
      <c r="J510" s="9">
        <v>3</v>
      </c>
      <c r="K510" s="6" t="s">
        <v>627</v>
      </c>
      <c r="L510" s="9">
        <v>14651</v>
      </c>
      <c r="M510" s="6" t="s">
        <v>194</v>
      </c>
      <c r="N510" s="9">
        <v>4922142067</v>
      </c>
      <c r="O510" s="6" t="s">
        <v>2126</v>
      </c>
      <c r="P510" s="6" t="s">
        <v>304</v>
      </c>
    </row>
    <row r="511" spans="1:16" ht="20" customHeight="1" x14ac:dyDescent="0.15">
      <c r="A511" s="22">
        <v>509</v>
      </c>
      <c r="B511" s="23" t="s">
        <v>5037</v>
      </c>
      <c r="C511" s="9">
        <v>23</v>
      </c>
      <c r="D511" s="6" t="s">
        <v>102</v>
      </c>
      <c r="E511" s="6" t="s">
        <v>1275</v>
      </c>
      <c r="F511" s="6" t="s">
        <v>2127</v>
      </c>
      <c r="G511" s="9">
        <v>134071</v>
      </c>
      <c r="H511" s="6" t="s">
        <v>4608</v>
      </c>
      <c r="I511" s="6" t="s">
        <v>4655</v>
      </c>
      <c r="J511" s="9">
        <v>4</v>
      </c>
      <c r="K511" s="6" t="s">
        <v>879</v>
      </c>
      <c r="L511" s="9">
        <v>11913</v>
      </c>
      <c r="M511" s="6" t="s">
        <v>271</v>
      </c>
      <c r="N511" s="6" t="s">
        <v>2128</v>
      </c>
      <c r="O511" s="6" t="s">
        <v>2129</v>
      </c>
      <c r="P511" s="6" t="s">
        <v>191</v>
      </c>
    </row>
    <row r="512" spans="1:16" ht="20" customHeight="1" x14ac:dyDescent="0.15">
      <c r="A512" s="22">
        <v>510</v>
      </c>
      <c r="B512" s="23" t="s">
        <v>5038</v>
      </c>
      <c r="C512" s="9">
        <v>35</v>
      </c>
      <c r="D512" s="6" t="s">
        <v>268</v>
      </c>
      <c r="E512" s="6" t="s">
        <v>2130</v>
      </c>
      <c r="F512" s="6" t="s">
        <v>5039</v>
      </c>
      <c r="G512" s="9">
        <v>89.216999999999999</v>
      </c>
      <c r="H512" s="6" t="s">
        <v>696</v>
      </c>
      <c r="I512" s="6" t="s">
        <v>4546</v>
      </c>
      <c r="J512" s="9">
        <v>3</v>
      </c>
      <c r="K512" s="6" t="s">
        <v>723</v>
      </c>
      <c r="L512" s="8">
        <v>10719</v>
      </c>
      <c r="M512" s="6" t="s">
        <v>302</v>
      </c>
      <c r="N512" s="6" t="s">
        <v>2131</v>
      </c>
      <c r="O512" s="6" t="s">
        <v>2132</v>
      </c>
      <c r="P512" s="6" t="s">
        <v>392</v>
      </c>
    </row>
    <row r="513" spans="1:16" ht="20" customHeight="1" x14ac:dyDescent="0.15">
      <c r="A513" s="22">
        <v>511</v>
      </c>
      <c r="B513" s="23" t="s">
        <v>4490</v>
      </c>
      <c r="C513" s="7"/>
      <c r="D513" s="7"/>
      <c r="E513" s="6" t="s">
        <v>2133</v>
      </c>
      <c r="F513" s="6" t="s">
        <v>2134</v>
      </c>
      <c r="G513" s="9">
        <v>42705</v>
      </c>
      <c r="H513" s="6" t="s">
        <v>407</v>
      </c>
      <c r="I513" s="6" t="s">
        <v>81</v>
      </c>
      <c r="J513" s="9">
        <v>2</v>
      </c>
      <c r="K513" s="6" t="s">
        <v>4627</v>
      </c>
      <c r="L513" s="7"/>
      <c r="M513" s="6" t="s">
        <v>129</v>
      </c>
      <c r="N513" s="9">
        <v>7935050123</v>
      </c>
      <c r="O513" s="6" t="s">
        <v>2135</v>
      </c>
      <c r="P513" s="6" t="s">
        <v>40</v>
      </c>
    </row>
    <row r="514" spans="1:16" ht="20" customHeight="1" x14ac:dyDescent="0.15">
      <c r="A514" s="22">
        <v>512</v>
      </c>
      <c r="B514" s="23" t="s">
        <v>4998</v>
      </c>
      <c r="C514" s="6" t="s">
        <v>4700</v>
      </c>
      <c r="D514" s="6" t="s">
        <v>315</v>
      </c>
      <c r="E514" s="6" t="s">
        <v>2136</v>
      </c>
      <c r="F514" s="6" t="s">
        <v>2137</v>
      </c>
      <c r="G514" s="9">
        <v>41496</v>
      </c>
      <c r="H514" s="7"/>
      <c r="I514" s="6" t="s">
        <v>4486</v>
      </c>
      <c r="J514" s="6" t="s">
        <v>96</v>
      </c>
      <c r="K514" s="6" t="s">
        <v>137</v>
      </c>
      <c r="L514" s="6" t="s">
        <v>2138</v>
      </c>
      <c r="M514" s="6" t="s">
        <v>567</v>
      </c>
      <c r="N514" s="9">
        <v>8941867391</v>
      </c>
      <c r="O514" s="6" t="s">
        <v>2139</v>
      </c>
      <c r="P514" s="6" t="s">
        <v>518</v>
      </c>
    </row>
    <row r="515" spans="1:16" ht="20" customHeight="1" x14ac:dyDescent="0.15">
      <c r="A515" s="22">
        <v>513</v>
      </c>
      <c r="B515" s="23" t="s">
        <v>5040</v>
      </c>
      <c r="C515" s="6" t="s">
        <v>5041</v>
      </c>
      <c r="D515" s="6" t="s">
        <v>229</v>
      </c>
      <c r="E515" s="6" t="s">
        <v>1498</v>
      </c>
      <c r="F515" s="6" t="s">
        <v>2140</v>
      </c>
      <c r="G515" s="6" t="s">
        <v>2141</v>
      </c>
      <c r="H515" s="6" t="s">
        <v>4483</v>
      </c>
      <c r="I515" s="6" t="s">
        <v>4528</v>
      </c>
      <c r="J515" s="7"/>
      <c r="K515" s="6" t="s">
        <v>855</v>
      </c>
      <c r="L515" s="9">
        <v>12816</v>
      </c>
      <c r="M515" s="6" t="s">
        <v>213</v>
      </c>
      <c r="N515" s="6" t="s">
        <v>2142</v>
      </c>
      <c r="O515" s="6" t="s">
        <v>2143</v>
      </c>
      <c r="P515" s="7"/>
    </row>
    <row r="516" spans="1:16" ht="20" customHeight="1" x14ac:dyDescent="0.15">
      <c r="A516" s="22">
        <v>514</v>
      </c>
      <c r="B516" s="23" t="s">
        <v>4951</v>
      </c>
      <c r="C516" s="9">
        <v>32</v>
      </c>
      <c r="D516" s="6" t="s">
        <v>220</v>
      </c>
      <c r="E516" s="6" t="s">
        <v>1582</v>
      </c>
      <c r="F516" s="6" t="s">
        <v>2144</v>
      </c>
      <c r="G516" s="9">
        <v>82747</v>
      </c>
      <c r="H516" s="6" t="s">
        <v>513</v>
      </c>
      <c r="I516" s="6" t="s">
        <v>4555</v>
      </c>
      <c r="J516" s="6" t="s">
        <v>96</v>
      </c>
      <c r="K516" s="6" t="s">
        <v>480</v>
      </c>
      <c r="L516" s="6" t="s">
        <v>2145</v>
      </c>
      <c r="M516" s="6" t="s">
        <v>152</v>
      </c>
      <c r="N516" s="7"/>
      <c r="O516" s="6" t="s">
        <v>2146</v>
      </c>
      <c r="P516" s="6" t="s">
        <v>20</v>
      </c>
    </row>
    <row r="517" spans="1:16" ht="20" customHeight="1" x14ac:dyDescent="0.15">
      <c r="A517" s="22">
        <v>515</v>
      </c>
      <c r="B517" s="23" t="s">
        <v>4664</v>
      </c>
      <c r="C517" s="6" t="s">
        <v>4899</v>
      </c>
      <c r="D517" s="6" t="s">
        <v>102</v>
      </c>
      <c r="E517" s="6" t="s">
        <v>2147</v>
      </c>
      <c r="F517" s="6" t="s">
        <v>2148</v>
      </c>
      <c r="G517" s="9">
        <v>60.694000000000003</v>
      </c>
      <c r="H517" s="6" t="s">
        <v>4608</v>
      </c>
      <c r="I517" s="6" t="s">
        <v>4497</v>
      </c>
      <c r="J517" s="9">
        <v>2</v>
      </c>
      <c r="K517" s="9">
        <v>2.6</v>
      </c>
      <c r="L517" s="9">
        <v>7543</v>
      </c>
      <c r="M517" s="6" t="s">
        <v>90</v>
      </c>
      <c r="N517" s="6" t="s">
        <v>2149</v>
      </c>
      <c r="O517" s="6" t="s">
        <v>2150</v>
      </c>
      <c r="P517" s="6" t="s">
        <v>200</v>
      </c>
    </row>
    <row r="518" spans="1:16" ht="20" customHeight="1" x14ac:dyDescent="0.15">
      <c r="A518" s="22">
        <v>516</v>
      </c>
      <c r="B518" s="23" t="s">
        <v>5042</v>
      </c>
      <c r="C518" s="6" t="s">
        <v>4927</v>
      </c>
      <c r="D518" s="6" t="s">
        <v>268</v>
      </c>
      <c r="E518" s="6" t="s">
        <v>2151</v>
      </c>
      <c r="F518" s="6" t="s">
        <v>2152</v>
      </c>
      <c r="G518" s="9">
        <v>65021</v>
      </c>
      <c r="H518" s="6" t="s">
        <v>4545</v>
      </c>
      <c r="I518" s="6" t="s">
        <v>4596</v>
      </c>
      <c r="J518" s="7"/>
      <c r="K518" s="9">
        <v>4.7</v>
      </c>
      <c r="L518" s="9">
        <v>9827</v>
      </c>
      <c r="M518" s="6" t="s">
        <v>534</v>
      </c>
      <c r="N518" s="6" t="s">
        <v>2153</v>
      </c>
      <c r="O518" s="6" t="s">
        <v>2154</v>
      </c>
      <c r="P518" s="6" t="s">
        <v>57</v>
      </c>
    </row>
    <row r="519" spans="1:16" ht="20" customHeight="1" x14ac:dyDescent="0.15">
      <c r="A519" s="22">
        <v>517</v>
      </c>
      <c r="B519" s="23" t="s">
        <v>5043</v>
      </c>
      <c r="C519" s="9">
        <v>42</v>
      </c>
      <c r="D519" s="6" t="s">
        <v>220</v>
      </c>
      <c r="E519" s="6" t="s">
        <v>1220</v>
      </c>
      <c r="F519" s="6" t="s">
        <v>2155</v>
      </c>
      <c r="G519" s="8">
        <v>118658</v>
      </c>
      <c r="H519" s="6" t="s">
        <v>4616</v>
      </c>
      <c r="I519" s="6" t="s">
        <v>4681</v>
      </c>
      <c r="J519" s="6" t="s">
        <v>212</v>
      </c>
      <c r="K519" s="6" t="s">
        <v>1540</v>
      </c>
      <c r="L519" s="6" t="s">
        <v>2156</v>
      </c>
      <c r="M519" s="6" t="s">
        <v>416</v>
      </c>
      <c r="N519" s="6" t="s">
        <v>2157</v>
      </c>
      <c r="O519" s="6" t="s">
        <v>2158</v>
      </c>
      <c r="P519" s="6" t="s">
        <v>304</v>
      </c>
    </row>
    <row r="520" spans="1:16" ht="20" customHeight="1" x14ac:dyDescent="0.15">
      <c r="A520" s="22">
        <v>518</v>
      </c>
      <c r="B520" s="23" t="s">
        <v>2159</v>
      </c>
      <c r="C520" s="6" t="s">
        <v>4850</v>
      </c>
      <c r="D520" s="6" t="s">
        <v>389</v>
      </c>
      <c r="E520" s="6" t="s">
        <v>2160</v>
      </c>
      <c r="F520" s="6" t="s">
        <v>2161</v>
      </c>
      <c r="G520" s="9">
        <v>76.203000000000003</v>
      </c>
      <c r="H520" s="6" t="s">
        <v>4533</v>
      </c>
      <c r="I520" s="6" t="s">
        <v>4542</v>
      </c>
      <c r="J520" s="9">
        <v>4</v>
      </c>
      <c r="K520" s="9">
        <v>4.2</v>
      </c>
      <c r="L520" s="8">
        <v>19659</v>
      </c>
      <c r="M520" s="6" t="s">
        <v>33</v>
      </c>
      <c r="N520" s="6" t="s">
        <v>2162</v>
      </c>
      <c r="O520" s="6" t="s">
        <v>2163</v>
      </c>
      <c r="P520" s="6" t="s">
        <v>28</v>
      </c>
    </row>
    <row r="521" spans="1:16" ht="20" customHeight="1" x14ac:dyDescent="0.15">
      <c r="A521" s="22">
        <v>519</v>
      </c>
      <c r="B521" s="23" t="s">
        <v>5044</v>
      </c>
      <c r="C521" s="9">
        <v>44</v>
      </c>
      <c r="D521" s="7"/>
      <c r="E521" s="6" t="s">
        <v>1148</v>
      </c>
      <c r="F521" s="6" t="s">
        <v>2164</v>
      </c>
      <c r="G521" s="8">
        <v>47760</v>
      </c>
      <c r="H521" s="7"/>
      <c r="I521" s="6" t="s">
        <v>4648</v>
      </c>
      <c r="J521" s="6" t="s">
        <v>526</v>
      </c>
      <c r="K521" s="6" t="s">
        <v>169</v>
      </c>
      <c r="L521" s="8">
        <v>19279</v>
      </c>
      <c r="M521" s="6" t="s">
        <v>271</v>
      </c>
      <c r="N521" s="6" t="s">
        <v>2165</v>
      </c>
      <c r="O521" s="6" t="s">
        <v>2166</v>
      </c>
      <c r="P521" s="6" t="s">
        <v>315</v>
      </c>
    </row>
    <row r="522" spans="1:16" ht="20" customHeight="1" x14ac:dyDescent="0.15">
      <c r="A522" s="22">
        <v>520</v>
      </c>
      <c r="B522" s="23" t="s">
        <v>4651</v>
      </c>
      <c r="C522" s="9">
        <v>32</v>
      </c>
      <c r="D522" s="7"/>
      <c r="E522" s="6" t="s">
        <v>2167</v>
      </c>
      <c r="F522" s="6" t="s">
        <v>2168</v>
      </c>
      <c r="G522" s="9">
        <v>87.34</v>
      </c>
      <c r="H522" s="6" t="s">
        <v>407</v>
      </c>
      <c r="I522" s="6" t="s">
        <v>136</v>
      </c>
      <c r="J522" s="9">
        <v>7</v>
      </c>
      <c r="K522" s="6" t="s">
        <v>68</v>
      </c>
      <c r="L522" s="9">
        <v>12429</v>
      </c>
      <c r="M522" s="6" t="s">
        <v>188</v>
      </c>
      <c r="N522" s="6" t="s">
        <v>2169</v>
      </c>
      <c r="O522" s="6" t="s">
        <v>2170</v>
      </c>
      <c r="P522" s="6" t="s">
        <v>20</v>
      </c>
    </row>
    <row r="523" spans="1:16" ht="20" customHeight="1" x14ac:dyDescent="0.15">
      <c r="A523" s="22">
        <v>521</v>
      </c>
      <c r="B523" s="23" t="s">
        <v>5045</v>
      </c>
      <c r="C523" s="6" t="s">
        <v>4903</v>
      </c>
      <c r="D523" s="6" t="s">
        <v>220</v>
      </c>
      <c r="E523" s="6" t="s">
        <v>2171</v>
      </c>
      <c r="F523" s="6" t="s">
        <v>2172</v>
      </c>
      <c r="G523" s="9">
        <v>36.856000000000002</v>
      </c>
      <c r="H523" s="6" t="s">
        <v>4557</v>
      </c>
      <c r="I523" s="6" t="s">
        <v>81</v>
      </c>
      <c r="J523" s="9">
        <v>8</v>
      </c>
      <c r="K523" s="9">
        <v>2.2999999999999998</v>
      </c>
      <c r="L523" s="9">
        <v>13921</v>
      </c>
      <c r="M523" s="6" t="s">
        <v>129</v>
      </c>
      <c r="N523" s="6" t="s">
        <v>2173</v>
      </c>
      <c r="O523" s="6" t="s">
        <v>2174</v>
      </c>
      <c r="P523" s="6" t="s">
        <v>584</v>
      </c>
    </row>
    <row r="524" spans="1:16" ht="20" customHeight="1" x14ac:dyDescent="0.15">
      <c r="A524" s="22">
        <v>522</v>
      </c>
      <c r="B524" s="23" t="s">
        <v>5003</v>
      </c>
      <c r="C524" s="9">
        <v>35</v>
      </c>
      <c r="D524" s="6" t="s">
        <v>220</v>
      </c>
      <c r="E524" s="6" t="s">
        <v>2175</v>
      </c>
      <c r="F524" s="6" t="s">
        <v>2176</v>
      </c>
      <c r="G524" s="6" t="s">
        <v>2177</v>
      </c>
      <c r="H524" s="6" t="s">
        <v>339</v>
      </c>
      <c r="I524" s="6" t="s">
        <v>732</v>
      </c>
      <c r="J524" s="9">
        <v>10</v>
      </c>
      <c r="K524" s="6" t="s">
        <v>169</v>
      </c>
      <c r="L524" s="8">
        <v>11506</v>
      </c>
      <c r="M524" s="6" t="s">
        <v>265</v>
      </c>
      <c r="N524" s="6" t="s">
        <v>2178</v>
      </c>
      <c r="O524" s="6" t="s">
        <v>2179</v>
      </c>
      <c r="P524" s="6" t="s">
        <v>191</v>
      </c>
    </row>
    <row r="525" spans="1:16" ht="20" customHeight="1" x14ac:dyDescent="0.15">
      <c r="A525" s="22">
        <v>523</v>
      </c>
      <c r="B525" s="23" t="s">
        <v>4719</v>
      </c>
      <c r="C525" s="7"/>
      <c r="D525" s="6" t="s">
        <v>52</v>
      </c>
      <c r="E525" s="6" t="s">
        <v>2180</v>
      </c>
      <c r="F525" s="6" t="s">
        <v>5046</v>
      </c>
      <c r="G525" s="9">
        <v>123.05200000000001</v>
      </c>
      <c r="H525" s="7"/>
      <c r="I525" s="6" t="s">
        <v>4655</v>
      </c>
      <c r="J525" s="7"/>
      <c r="K525" s="6" t="s">
        <v>800</v>
      </c>
      <c r="L525" s="8">
        <v>1020</v>
      </c>
      <c r="M525" s="6" t="s">
        <v>502</v>
      </c>
      <c r="N525" s="6" t="s">
        <v>2181</v>
      </c>
      <c r="O525" s="6" t="s">
        <v>2182</v>
      </c>
      <c r="P525" s="6" t="s">
        <v>108</v>
      </c>
    </row>
    <row r="526" spans="1:16" ht="20" customHeight="1" x14ac:dyDescent="0.15">
      <c r="A526" s="22">
        <v>524</v>
      </c>
      <c r="B526" s="23" t="s">
        <v>5047</v>
      </c>
      <c r="C526" s="9">
        <v>23</v>
      </c>
      <c r="D526" s="7"/>
      <c r="E526" s="6" t="s">
        <v>2183</v>
      </c>
      <c r="F526" s="6" t="s">
        <v>2184</v>
      </c>
      <c r="G526" s="6" t="s">
        <v>2185</v>
      </c>
      <c r="H526" s="6" t="s">
        <v>4545</v>
      </c>
      <c r="I526" s="6" t="s">
        <v>4516</v>
      </c>
      <c r="J526" s="7"/>
      <c r="K526" s="6" t="s">
        <v>522</v>
      </c>
      <c r="L526" s="9">
        <v>3979</v>
      </c>
      <c r="M526" s="6" t="s">
        <v>145</v>
      </c>
      <c r="N526" s="6" t="s">
        <v>2186</v>
      </c>
      <c r="O526" s="6" t="s">
        <v>2187</v>
      </c>
      <c r="P526" s="6" t="s">
        <v>40</v>
      </c>
    </row>
    <row r="527" spans="1:16" ht="20" customHeight="1" x14ac:dyDescent="0.15">
      <c r="A527" s="22">
        <v>525</v>
      </c>
      <c r="B527" s="23" t="s">
        <v>5048</v>
      </c>
      <c r="C527" s="6" t="s">
        <v>4976</v>
      </c>
      <c r="D527" s="6" t="s">
        <v>29</v>
      </c>
      <c r="E527" s="6" t="s">
        <v>664</v>
      </c>
      <c r="F527" s="6" t="s">
        <v>5049</v>
      </c>
      <c r="G527" s="9">
        <v>49719</v>
      </c>
      <c r="H527" s="6" t="s">
        <v>648</v>
      </c>
      <c r="I527" s="6" t="s">
        <v>56</v>
      </c>
      <c r="J527" s="7"/>
      <c r="K527" s="6" t="s">
        <v>74</v>
      </c>
      <c r="L527" s="6" t="s">
        <v>2188</v>
      </c>
      <c r="M527" s="6" t="s">
        <v>534</v>
      </c>
      <c r="N527" s="6" t="s">
        <v>2189</v>
      </c>
      <c r="O527" s="6" t="s">
        <v>2190</v>
      </c>
      <c r="P527" s="6" t="s">
        <v>518</v>
      </c>
    </row>
    <row r="528" spans="1:16" ht="20" customHeight="1" x14ac:dyDescent="0.15">
      <c r="A528" s="22">
        <v>526</v>
      </c>
      <c r="B528" s="23" t="s">
        <v>5020</v>
      </c>
      <c r="C528" s="6" t="s">
        <v>4614</v>
      </c>
      <c r="D528" s="6" t="s">
        <v>220</v>
      </c>
      <c r="E528" s="6" t="s">
        <v>2191</v>
      </c>
      <c r="F528" s="6" t="s">
        <v>2192</v>
      </c>
      <c r="G528" s="9">
        <v>130587</v>
      </c>
      <c r="H528" s="6" t="s">
        <v>4515</v>
      </c>
      <c r="I528" s="6" t="s">
        <v>499</v>
      </c>
      <c r="J528" s="6" t="s">
        <v>212</v>
      </c>
      <c r="K528" s="6" t="s">
        <v>326</v>
      </c>
      <c r="L528" s="7"/>
      <c r="M528" s="6" t="s">
        <v>170</v>
      </c>
      <c r="N528" s="6" t="s">
        <v>2193</v>
      </c>
      <c r="O528" s="6" t="s">
        <v>2194</v>
      </c>
      <c r="P528" s="6" t="s">
        <v>108</v>
      </c>
    </row>
    <row r="529" spans="1:16" ht="20" customHeight="1" x14ac:dyDescent="0.15">
      <c r="A529" s="22">
        <v>527</v>
      </c>
      <c r="B529" s="23" t="s">
        <v>5050</v>
      </c>
      <c r="C529" s="6" t="s">
        <v>4485</v>
      </c>
      <c r="D529" s="6" t="s">
        <v>229</v>
      </c>
      <c r="E529" s="6" t="s">
        <v>2195</v>
      </c>
      <c r="F529" s="6" t="s">
        <v>2196</v>
      </c>
      <c r="G529" s="9">
        <v>143853</v>
      </c>
      <c r="H529" s="6" t="s">
        <v>24</v>
      </c>
      <c r="I529" s="6" t="s">
        <v>120</v>
      </c>
      <c r="J529" s="6" t="s">
        <v>514</v>
      </c>
      <c r="K529" s="6" t="s">
        <v>97</v>
      </c>
      <c r="L529" s="9">
        <v>5.0279999999999996</v>
      </c>
      <c r="M529" s="6" t="s">
        <v>527</v>
      </c>
      <c r="N529" s="7"/>
      <c r="O529" s="6" t="s">
        <v>2197</v>
      </c>
      <c r="P529" s="6" t="s">
        <v>71</v>
      </c>
    </row>
    <row r="530" spans="1:16" ht="20" customHeight="1" x14ac:dyDescent="0.15">
      <c r="A530" s="22">
        <v>528</v>
      </c>
      <c r="B530" s="23" t="s">
        <v>5019</v>
      </c>
      <c r="C530" s="7"/>
      <c r="D530" s="6" t="s">
        <v>220</v>
      </c>
      <c r="E530" s="6" t="s">
        <v>452</v>
      </c>
      <c r="F530" s="6" t="s">
        <v>2198</v>
      </c>
      <c r="G530" s="9">
        <v>93.048000000000002</v>
      </c>
      <c r="H530" s="6" t="s">
        <v>395</v>
      </c>
      <c r="I530" s="6" t="s">
        <v>4555</v>
      </c>
      <c r="J530" s="6" t="s">
        <v>514</v>
      </c>
      <c r="K530" s="9">
        <v>1.6</v>
      </c>
      <c r="L530" s="7"/>
      <c r="M530" s="6" t="s">
        <v>90</v>
      </c>
      <c r="N530" s="6" t="s">
        <v>2199</v>
      </c>
      <c r="O530" s="6" t="s">
        <v>2200</v>
      </c>
      <c r="P530" s="6" t="s">
        <v>1136</v>
      </c>
    </row>
    <row r="531" spans="1:16" ht="20" customHeight="1" x14ac:dyDescent="0.15">
      <c r="A531" s="22">
        <v>529</v>
      </c>
      <c r="B531" s="23" t="s">
        <v>4547</v>
      </c>
      <c r="C531" s="9">
        <v>44</v>
      </c>
      <c r="D531" s="7"/>
      <c r="E531" s="6" t="s">
        <v>1187</v>
      </c>
      <c r="F531" s="6" t="s">
        <v>2201</v>
      </c>
      <c r="G531" s="9">
        <v>94441</v>
      </c>
      <c r="H531" s="6" t="s">
        <v>4557</v>
      </c>
      <c r="I531" s="6" t="s">
        <v>158</v>
      </c>
      <c r="J531" s="9">
        <v>5</v>
      </c>
      <c r="K531" s="6" t="s">
        <v>37</v>
      </c>
      <c r="L531" s="9">
        <v>11968</v>
      </c>
      <c r="M531" s="6" t="s">
        <v>706</v>
      </c>
      <c r="N531" s="6" t="s">
        <v>2202</v>
      </c>
      <c r="O531" s="6" t="s">
        <v>2203</v>
      </c>
      <c r="P531" s="6" t="s">
        <v>285</v>
      </c>
    </row>
    <row r="532" spans="1:16" ht="20" customHeight="1" x14ac:dyDescent="0.15">
      <c r="A532" s="22">
        <v>530</v>
      </c>
      <c r="B532" s="23" t="s">
        <v>4990</v>
      </c>
      <c r="C532" s="6" t="s">
        <v>4563</v>
      </c>
      <c r="D532" s="6" t="s">
        <v>183</v>
      </c>
      <c r="E532" s="6" t="s">
        <v>2204</v>
      </c>
      <c r="F532" s="6" t="s">
        <v>2205</v>
      </c>
      <c r="G532" s="9">
        <v>50152</v>
      </c>
      <c r="H532" s="6" t="s">
        <v>339</v>
      </c>
      <c r="I532" s="6" t="s">
        <v>4655</v>
      </c>
      <c r="J532" s="6" t="s">
        <v>514</v>
      </c>
      <c r="K532" s="6" t="s">
        <v>250</v>
      </c>
      <c r="L532" s="8">
        <v>19960</v>
      </c>
      <c r="M532" s="6" t="s">
        <v>302</v>
      </c>
      <c r="N532" s="7"/>
      <c r="O532" s="6" t="s">
        <v>2206</v>
      </c>
      <c r="P532" s="6" t="s">
        <v>207</v>
      </c>
    </row>
    <row r="533" spans="1:16" ht="20" customHeight="1" x14ac:dyDescent="0.15">
      <c r="A533" s="22">
        <v>531</v>
      </c>
      <c r="B533" s="23" t="s">
        <v>5051</v>
      </c>
      <c r="C533" s="9">
        <v>23</v>
      </c>
      <c r="D533" s="6" t="s">
        <v>321</v>
      </c>
      <c r="E533" s="6" t="s">
        <v>2207</v>
      </c>
      <c r="F533" s="6" t="s">
        <v>5052</v>
      </c>
      <c r="G533" s="9">
        <v>97.385999999999996</v>
      </c>
      <c r="H533" s="6" t="s">
        <v>4541</v>
      </c>
      <c r="I533" s="6" t="s">
        <v>32</v>
      </c>
      <c r="J533" s="9">
        <v>8</v>
      </c>
      <c r="K533" s="6" t="s">
        <v>855</v>
      </c>
      <c r="L533" s="8">
        <v>5559</v>
      </c>
      <c r="M533" s="6" t="s">
        <v>17</v>
      </c>
      <c r="N533" s="6" t="s">
        <v>2208</v>
      </c>
      <c r="O533" s="6" t="s">
        <v>2209</v>
      </c>
      <c r="P533" s="6" t="s">
        <v>200</v>
      </c>
    </row>
    <row r="534" spans="1:16" ht="20" customHeight="1" x14ac:dyDescent="0.15">
      <c r="A534" s="22">
        <v>532</v>
      </c>
      <c r="B534" s="23" t="s">
        <v>5053</v>
      </c>
      <c r="C534" s="6" t="s">
        <v>5054</v>
      </c>
      <c r="D534" s="6" t="s">
        <v>13</v>
      </c>
      <c r="E534" s="6" t="s">
        <v>2210</v>
      </c>
      <c r="F534" s="6" t="s">
        <v>2211</v>
      </c>
      <c r="G534" s="8">
        <v>33612</v>
      </c>
      <c r="H534" s="7"/>
      <c r="I534" s="6" t="s">
        <v>4528</v>
      </c>
      <c r="J534" s="7"/>
      <c r="K534" s="6" t="s">
        <v>151</v>
      </c>
      <c r="L534" s="9">
        <v>3800</v>
      </c>
      <c r="M534" s="6" t="s">
        <v>213</v>
      </c>
      <c r="N534" s="6" t="s">
        <v>2212</v>
      </c>
      <c r="O534" s="6" t="s">
        <v>2213</v>
      </c>
      <c r="P534" s="6" t="s">
        <v>315</v>
      </c>
    </row>
    <row r="535" spans="1:16" ht="20" customHeight="1" x14ac:dyDescent="0.15">
      <c r="A535" s="22">
        <v>533</v>
      </c>
      <c r="B535" s="23" t="s">
        <v>5055</v>
      </c>
      <c r="C535" s="6" t="s">
        <v>4684</v>
      </c>
      <c r="D535" s="6" t="s">
        <v>13</v>
      </c>
      <c r="E535" s="6" t="s">
        <v>2214</v>
      </c>
      <c r="F535" s="6" t="s">
        <v>2215</v>
      </c>
      <c r="G535" s="6" t="s">
        <v>2216</v>
      </c>
      <c r="H535" s="6" t="s">
        <v>4489</v>
      </c>
      <c r="I535" s="6" t="s">
        <v>4542</v>
      </c>
      <c r="J535" s="9">
        <v>9</v>
      </c>
      <c r="K535" s="6" t="s">
        <v>508</v>
      </c>
      <c r="L535" s="9">
        <v>19.335999999999999</v>
      </c>
      <c r="M535" s="6" t="s">
        <v>416</v>
      </c>
      <c r="N535" s="6" t="s">
        <v>2217</v>
      </c>
      <c r="O535" s="6" t="s">
        <v>2218</v>
      </c>
      <c r="P535" s="6" t="s">
        <v>115</v>
      </c>
    </row>
    <row r="536" spans="1:16" ht="20" customHeight="1" x14ac:dyDescent="0.15">
      <c r="A536" s="22">
        <v>534</v>
      </c>
      <c r="B536" s="23" t="s">
        <v>4831</v>
      </c>
      <c r="C536" s="6" t="s">
        <v>4640</v>
      </c>
      <c r="D536" s="6" t="s">
        <v>163</v>
      </c>
      <c r="E536" s="6" t="s">
        <v>2219</v>
      </c>
      <c r="F536" s="6" t="s">
        <v>2220</v>
      </c>
      <c r="G536" s="9">
        <v>47263</v>
      </c>
      <c r="H536" s="6" t="s">
        <v>4474</v>
      </c>
      <c r="I536" s="6" t="s">
        <v>136</v>
      </c>
      <c r="J536" s="6" t="s">
        <v>288</v>
      </c>
      <c r="K536" s="6" t="s">
        <v>250</v>
      </c>
      <c r="L536" s="9">
        <v>18.966000000000001</v>
      </c>
      <c r="M536" s="6" t="s">
        <v>422</v>
      </c>
      <c r="N536" s="9">
        <v>6789935739</v>
      </c>
      <c r="O536" s="6" t="s">
        <v>2221</v>
      </c>
      <c r="P536" s="6" t="s">
        <v>584</v>
      </c>
    </row>
    <row r="537" spans="1:16" ht="20" customHeight="1" x14ac:dyDescent="0.15">
      <c r="A537" s="22">
        <v>535</v>
      </c>
      <c r="B537" s="23" t="s">
        <v>5056</v>
      </c>
      <c r="C537" s="7"/>
      <c r="D537" s="7"/>
      <c r="E537" s="6" t="s">
        <v>2222</v>
      </c>
      <c r="F537" s="6" t="s">
        <v>2223</v>
      </c>
      <c r="G537" s="8">
        <v>115824</v>
      </c>
      <c r="H537" s="6" t="s">
        <v>4470</v>
      </c>
      <c r="I537" s="6" t="s">
        <v>806</v>
      </c>
      <c r="J537" s="9">
        <v>7</v>
      </c>
      <c r="K537" s="6" t="s">
        <v>4710</v>
      </c>
      <c r="L537" s="6" t="s">
        <v>2224</v>
      </c>
      <c r="M537" s="6" t="s">
        <v>129</v>
      </c>
      <c r="N537" s="9">
        <v>6074443382</v>
      </c>
      <c r="O537" s="6" t="s">
        <v>2225</v>
      </c>
      <c r="P537" s="6" t="s">
        <v>101</v>
      </c>
    </row>
    <row r="538" spans="1:16" ht="20" customHeight="1" x14ac:dyDescent="0.15">
      <c r="A538" s="22">
        <v>536</v>
      </c>
      <c r="B538" s="23" t="s">
        <v>4512</v>
      </c>
      <c r="C538" s="9">
        <v>40</v>
      </c>
      <c r="D538" s="6" t="s">
        <v>321</v>
      </c>
      <c r="E538" s="6" t="s">
        <v>2183</v>
      </c>
      <c r="F538" s="6" t="s">
        <v>2226</v>
      </c>
      <c r="G538" s="9">
        <v>142696</v>
      </c>
      <c r="H538" s="6" t="s">
        <v>157</v>
      </c>
      <c r="I538" s="6" t="s">
        <v>4524</v>
      </c>
      <c r="J538" s="9">
        <v>3</v>
      </c>
      <c r="K538" s="9">
        <v>3.6</v>
      </c>
      <c r="L538" s="9">
        <v>11.417999999999999</v>
      </c>
      <c r="M538" s="6" t="s">
        <v>416</v>
      </c>
      <c r="N538" s="6" t="s">
        <v>2227</v>
      </c>
      <c r="O538" s="6" t="s">
        <v>2228</v>
      </c>
      <c r="P538" s="7"/>
    </row>
    <row r="539" spans="1:16" ht="20" customHeight="1" x14ac:dyDescent="0.15">
      <c r="A539" s="22">
        <v>537</v>
      </c>
      <c r="B539" s="23" t="s">
        <v>5057</v>
      </c>
      <c r="C539" s="9">
        <v>62</v>
      </c>
      <c r="D539" s="7"/>
      <c r="E539" s="6" t="s">
        <v>2229</v>
      </c>
      <c r="F539" s="6" t="s">
        <v>2230</v>
      </c>
      <c r="G539" s="9">
        <v>65310</v>
      </c>
      <c r="H539" s="6" t="s">
        <v>494</v>
      </c>
      <c r="I539" s="6" t="s">
        <v>81</v>
      </c>
      <c r="J539" s="6" t="s">
        <v>581</v>
      </c>
      <c r="K539" s="6" t="s">
        <v>48</v>
      </c>
      <c r="L539" s="8">
        <v>2134</v>
      </c>
      <c r="M539" s="6" t="s">
        <v>123</v>
      </c>
      <c r="N539" s="7"/>
      <c r="O539" s="6" t="s">
        <v>2231</v>
      </c>
      <c r="P539" s="7"/>
    </row>
    <row r="540" spans="1:16" ht="20" customHeight="1" x14ac:dyDescent="0.15">
      <c r="A540" s="22">
        <v>538</v>
      </c>
      <c r="B540" s="23" t="s">
        <v>5058</v>
      </c>
      <c r="C540" s="6" t="s">
        <v>4644</v>
      </c>
      <c r="D540" s="6" t="s">
        <v>315</v>
      </c>
      <c r="E540" s="6" t="s">
        <v>2232</v>
      </c>
      <c r="F540" s="6" t="s">
        <v>5059</v>
      </c>
      <c r="G540" s="9">
        <v>111605</v>
      </c>
      <c r="H540" s="6" t="s">
        <v>210</v>
      </c>
      <c r="I540" s="6" t="s">
        <v>81</v>
      </c>
      <c r="J540" s="9">
        <v>9</v>
      </c>
      <c r="K540" s="6" t="s">
        <v>522</v>
      </c>
      <c r="L540" s="6" t="s">
        <v>2233</v>
      </c>
      <c r="M540" s="6" t="s">
        <v>33</v>
      </c>
      <c r="N540" s="6" t="s">
        <v>2234</v>
      </c>
      <c r="O540" s="6" t="s">
        <v>2235</v>
      </c>
      <c r="P540" s="6" t="s">
        <v>64</v>
      </c>
    </row>
    <row r="541" spans="1:16" ht="20" customHeight="1" x14ac:dyDescent="0.15">
      <c r="A541" s="22">
        <v>539</v>
      </c>
      <c r="B541" s="23" t="s">
        <v>5060</v>
      </c>
      <c r="C541" s="9">
        <v>59</v>
      </c>
      <c r="D541" s="6" t="s">
        <v>268</v>
      </c>
      <c r="E541" s="6" t="s">
        <v>2236</v>
      </c>
      <c r="F541" s="6" t="s">
        <v>2237</v>
      </c>
      <c r="G541" s="9">
        <v>52822</v>
      </c>
      <c r="H541" s="6" t="s">
        <v>244</v>
      </c>
      <c r="I541" s="6" t="s">
        <v>4528</v>
      </c>
      <c r="J541" s="9">
        <v>5</v>
      </c>
      <c r="K541" s="9">
        <v>2.5</v>
      </c>
      <c r="L541" s="9">
        <v>6482</v>
      </c>
      <c r="M541" s="6" t="s">
        <v>470</v>
      </c>
      <c r="N541" s="6" t="s">
        <v>2238</v>
      </c>
      <c r="O541" s="6" t="s">
        <v>2239</v>
      </c>
      <c r="P541" s="6" t="s">
        <v>101</v>
      </c>
    </row>
    <row r="542" spans="1:16" ht="20" customHeight="1" x14ac:dyDescent="0.15">
      <c r="A542" s="22">
        <v>540</v>
      </c>
      <c r="B542" s="23" t="s">
        <v>201</v>
      </c>
      <c r="C542" s="9">
        <v>44</v>
      </c>
      <c r="D542" s="7"/>
      <c r="E542" s="6" t="s">
        <v>2240</v>
      </c>
      <c r="F542" s="7"/>
      <c r="G542" s="9">
        <v>137.38</v>
      </c>
      <c r="H542" s="6" t="s">
        <v>46</v>
      </c>
      <c r="I542" s="6" t="s">
        <v>175</v>
      </c>
      <c r="J542" s="9">
        <v>5</v>
      </c>
      <c r="K542" s="6" t="s">
        <v>122</v>
      </c>
      <c r="L542" s="9">
        <v>13799</v>
      </c>
      <c r="M542" s="6" t="s">
        <v>308</v>
      </c>
      <c r="N542" s="6" t="s">
        <v>2241</v>
      </c>
      <c r="O542" s="6" t="s">
        <v>2242</v>
      </c>
      <c r="P542" s="6" t="s">
        <v>285</v>
      </c>
    </row>
    <row r="543" spans="1:16" ht="20" customHeight="1" x14ac:dyDescent="0.15">
      <c r="A543" s="22">
        <v>541</v>
      </c>
      <c r="B543" s="23" t="s">
        <v>4852</v>
      </c>
      <c r="C543" s="6" t="s">
        <v>5041</v>
      </c>
      <c r="D543" s="6" t="s">
        <v>93</v>
      </c>
      <c r="E543" s="6" t="s">
        <v>2243</v>
      </c>
      <c r="F543" s="6" t="s">
        <v>2244</v>
      </c>
      <c r="G543" s="9">
        <v>49.048000000000002</v>
      </c>
      <c r="H543" s="6" t="s">
        <v>4515</v>
      </c>
      <c r="I543" s="6" t="s">
        <v>842</v>
      </c>
      <c r="J543" s="7"/>
      <c r="K543" s="6" t="s">
        <v>331</v>
      </c>
      <c r="L543" s="9">
        <v>5015</v>
      </c>
      <c r="M543" s="6" t="s">
        <v>129</v>
      </c>
      <c r="N543" s="6" t="s">
        <v>2245</v>
      </c>
      <c r="O543" s="6" t="s">
        <v>2246</v>
      </c>
      <c r="P543" s="6" t="s">
        <v>182</v>
      </c>
    </row>
    <row r="544" spans="1:16" ht="20" customHeight="1" x14ac:dyDescent="0.15">
      <c r="A544" s="22">
        <v>542</v>
      </c>
      <c r="B544" s="23" t="s">
        <v>4890</v>
      </c>
      <c r="C544" s="7"/>
      <c r="D544" s="6" t="s">
        <v>93</v>
      </c>
      <c r="E544" s="6" t="s">
        <v>1935</v>
      </c>
      <c r="F544" s="6" t="s">
        <v>2247</v>
      </c>
      <c r="G544" s="8">
        <v>40219</v>
      </c>
      <c r="H544" s="6" t="s">
        <v>4510</v>
      </c>
      <c r="I544" s="6" t="s">
        <v>4648</v>
      </c>
      <c r="J544" s="6" t="s">
        <v>581</v>
      </c>
      <c r="K544" s="9">
        <v>3.1</v>
      </c>
      <c r="L544" s="9">
        <v>8.1809999999999992</v>
      </c>
      <c r="M544" s="6" t="s">
        <v>750</v>
      </c>
      <c r="N544" s="6" t="s">
        <v>2248</v>
      </c>
      <c r="O544" s="6" t="s">
        <v>2249</v>
      </c>
      <c r="P544" s="6" t="s">
        <v>328</v>
      </c>
    </row>
    <row r="545" spans="1:16" ht="20" customHeight="1" x14ac:dyDescent="0.15">
      <c r="A545" s="22">
        <v>543</v>
      </c>
      <c r="B545" s="23" t="s">
        <v>5061</v>
      </c>
      <c r="C545" s="9">
        <v>22</v>
      </c>
      <c r="D545" s="6" t="s">
        <v>220</v>
      </c>
      <c r="E545" s="6" t="s">
        <v>2250</v>
      </c>
      <c r="F545" s="6" t="s">
        <v>5062</v>
      </c>
      <c r="G545" s="9">
        <v>72415</v>
      </c>
      <c r="H545" s="6" t="s">
        <v>4642</v>
      </c>
      <c r="I545" s="6" t="s">
        <v>167</v>
      </c>
      <c r="J545" s="9">
        <v>1</v>
      </c>
      <c r="K545" s="6" t="s">
        <v>16</v>
      </c>
      <c r="L545" s="9">
        <v>10.907</v>
      </c>
      <c r="M545" s="6" t="s">
        <v>76</v>
      </c>
      <c r="N545" s="7"/>
      <c r="O545" s="6" t="s">
        <v>2251</v>
      </c>
      <c r="P545" s="6" t="s">
        <v>584</v>
      </c>
    </row>
    <row r="546" spans="1:16" ht="20" customHeight="1" x14ac:dyDescent="0.15">
      <c r="A546" s="22">
        <v>544</v>
      </c>
      <c r="B546" s="23" t="s">
        <v>4916</v>
      </c>
      <c r="C546" s="9">
        <v>61</v>
      </c>
      <c r="D546" s="6" t="s">
        <v>65</v>
      </c>
      <c r="E546" s="6" t="s">
        <v>2252</v>
      </c>
      <c r="F546" s="6" t="s">
        <v>5063</v>
      </c>
      <c r="G546" s="9">
        <v>122744</v>
      </c>
      <c r="H546" s="6" t="s">
        <v>4616</v>
      </c>
      <c r="I546" s="6" t="s">
        <v>381</v>
      </c>
      <c r="J546" s="9">
        <v>3</v>
      </c>
      <c r="K546" s="6" t="s">
        <v>809</v>
      </c>
      <c r="L546" s="9">
        <v>7.3019999999999996</v>
      </c>
      <c r="M546" s="6" t="s">
        <v>170</v>
      </c>
      <c r="N546" s="7"/>
      <c r="O546" s="6" t="s">
        <v>2253</v>
      </c>
      <c r="P546" s="6" t="s">
        <v>207</v>
      </c>
    </row>
    <row r="547" spans="1:16" ht="20" customHeight="1" x14ac:dyDescent="0.15">
      <c r="A547" s="22">
        <v>545</v>
      </c>
      <c r="B547" s="23" t="s">
        <v>5064</v>
      </c>
      <c r="C547" s="9">
        <v>20</v>
      </c>
      <c r="D547" s="6" t="s">
        <v>163</v>
      </c>
      <c r="E547" s="6" t="s">
        <v>2254</v>
      </c>
      <c r="F547" s="6" t="s">
        <v>2255</v>
      </c>
      <c r="G547" s="8">
        <v>78109</v>
      </c>
      <c r="H547" s="6" t="s">
        <v>4734</v>
      </c>
      <c r="I547" s="6" t="s">
        <v>381</v>
      </c>
      <c r="J547" s="7"/>
      <c r="K547" s="6" t="s">
        <v>566</v>
      </c>
      <c r="L547" s="8">
        <v>16798</v>
      </c>
      <c r="M547" s="6" t="s">
        <v>358</v>
      </c>
      <c r="N547" s="6" t="s">
        <v>2256</v>
      </c>
      <c r="O547" s="6" t="s">
        <v>2257</v>
      </c>
      <c r="P547" s="6" t="s">
        <v>1136</v>
      </c>
    </row>
    <row r="548" spans="1:16" ht="20" customHeight="1" x14ac:dyDescent="0.15">
      <c r="A548" s="22">
        <v>546</v>
      </c>
      <c r="B548" s="23" t="s">
        <v>2258</v>
      </c>
      <c r="C548" s="9">
        <v>47</v>
      </c>
      <c r="D548" s="6" t="s">
        <v>163</v>
      </c>
      <c r="E548" s="6" t="s">
        <v>2259</v>
      </c>
      <c r="F548" s="6" t="s">
        <v>2260</v>
      </c>
      <c r="G548" s="9">
        <v>60.304000000000002</v>
      </c>
      <c r="H548" s="7"/>
      <c r="I548" s="6" t="s">
        <v>930</v>
      </c>
      <c r="J548" s="7"/>
      <c r="K548" s="6" t="s">
        <v>1095</v>
      </c>
      <c r="L548" s="9">
        <v>5245</v>
      </c>
      <c r="M548" s="6" t="s">
        <v>750</v>
      </c>
      <c r="N548" s="6" t="s">
        <v>2261</v>
      </c>
      <c r="O548" s="7"/>
      <c r="P548" s="6" t="s">
        <v>315</v>
      </c>
    </row>
    <row r="549" spans="1:16" ht="20" customHeight="1" x14ac:dyDescent="0.15">
      <c r="A549" s="22">
        <v>547</v>
      </c>
      <c r="B549" s="23" t="s">
        <v>4509</v>
      </c>
      <c r="C549" s="7"/>
      <c r="D549" s="6" t="s">
        <v>110</v>
      </c>
      <c r="E549" s="6" t="s">
        <v>2262</v>
      </c>
      <c r="F549" s="6" t="s">
        <v>2263</v>
      </c>
      <c r="G549" s="9">
        <v>114946</v>
      </c>
      <c r="H549" s="6" t="s">
        <v>4500</v>
      </c>
      <c r="I549" s="6" t="s">
        <v>4532</v>
      </c>
      <c r="J549" s="6" t="s">
        <v>526</v>
      </c>
      <c r="K549" s="6" t="s">
        <v>4710</v>
      </c>
      <c r="L549" s="9">
        <v>4561</v>
      </c>
      <c r="M549" s="6" t="s">
        <v>750</v>
      </c>
      <c r="N549" s="6" t="s">
        <v>2264</v>
      </c>
      <c r="O549" s="6" t="s">
        <v>2265</v>
      </c>
      <c r="P549" s="6" t="s">
        <v>584</v>
      </c>
    </row>
    <row r="550" spans="1:16" ht="20" customHeight="1" x14ac:dyDescent="0.15">
      <c r="A550" s="22">
        <v>548</v>
      </c>
      <c r="B550" s="23" t="s">
        <v>4517</v>
      </c>
      <c r="C550" s="6" t="s">
        <v>4739</v>
      </c>
      <c r="D550" s="6" t="s">
        <v>65</v>
      </c>
      <c r="E550" s="6" t="s">
        <v>2266</v>
      </c>
      <c r="F550" s="6" t="s">
        <v>2267</v>
      </c>
      <c r="G550" s="9">
        <v>47159</v>
      </c>
      <c r="H550" s="6" t="s">
        <v>4557</v>
      </c>
      <c r="I550" s="6" t="s">
        <v>4648</v>
      </c>
      <c r="J550" s="7"/>
      <c r="K550" s="7"/>
      <c r="L550" s="9">
        <v>15127</v>
      </c>
      <c r="M550" s="6" t="s">
        <v>258</v>
      </c>
      <c r="N550" s="6" t="s">
        <v>2268</v>
      </c>
      <c r="O550" s="6" t="s">
        <v>2269</v>
      </c>
      <c r="P550" s="7"/>
    </row>
    <row r="551" spans="1:16" ht="20" customHeight="1" x14ac:dyDescent="0.15">
      <c r="A551" s="22">
        <v>549</v>
      </c>
      <c r="B551" s="23" t="s">
        <v>4827</v>
      </c>
      <c r="C551" s="6" t="s">
        <v>5065</v>
      </c>
      <c r="D551" s="6" t="s">
        <v>172</v>
      </c>
      <c r="E551" s="6" t="s">
        <v>2270</v>
      </c>
      <c r="F551" s="6" t="s">
        <v>2071</v>
      </c>
      <c r="G551" s="9">
        <v>57813</v>
      </c>
      <c r="H551" s="6" t="s">
        <v>4491</v>
      </c>
      <c r="I551" s="6" t="s">
        <v>4565</v>
      </c>
      <c r="J551" s="6" t="s">
        <v>581</v>
      </c>
      <c r="K551" s="6" t="s">
        <v>357</v>
      </c>
      <c r="L551" s="9">
        <v>19708</v>
      </c>
      <c r="M551" s="6" t="s">
        <v>105</v>
      </c>
      <c r="N551" s="6" t="s">
        <v>2271</v>
      </c>
      <c r="O551" s="6" t="s">
        <v>2272</v>
      </c>
      <c r="P551" s="6" t="s">
        <v>115</v>
      </c>
    </row>
    <row r="552" spans="1:16" ht="20" customHeight="1" x14ac:dyDescent="0.15">
      <c r="A552" s="22">
        <v>550</v>
      </c>
      <c r="B552" s="23" t="s">
        <v>5066</v>
      </c>
      <c r="C552" s="6" t="s">
        <v>4761</v>
      </c>
      <c r="D552" s="6" t="s">
        <v>268</v>
      </c>
      <c r="E552" s="6" t="s">
        <v>571</v>
      </c>
      <c r="F552" s="6" t="s">
        <v>2273</v>
      </c>
      <c r="G552" s="9">
        <v>119.09399999999999</v>
      </c>
      <c r="H552" s="6" t="s">
        <v>4549</v>
      </c>
      <c r="I552" s="6" t="s">
        <v>167</v>
      </c>
      <c r="J552" s="7"/>
      <c r="K552" s="9">
        <v>3.1</v>
      </c>
      <c r="L552" s="9">
        <v>15056</v>
      </c>
      <c r="M552" s="6" t="s">
        <v>358</v>
      </c>
      <c r="N552" s="9">
        <v>6444461936</v>
      </c>
      <c r="O552" s="6" t="s">
        <v>2274</v>
      </c>
      <c r="P552" s="6" t="s">
        <v>392</v>
      </c>
    </row>
    <row r="553" spans="1:16" ht="20" customHeight="1" x14ac:dyDescent="0.15">
      <c r="A553" s="22">
        <v>551</v>
      </c>
      <c r="B553" s="23" t="s">
        <v>5067</v>
      </c>
      <c r="C553" s="6" t="s">
        <v>4897</v>
      </c>
      <c r="D553" s="6" t="s">
        <v>389</v>
      </c>
      <c r="E553" s="6" t="s">
        <v>2275</v>
      </c>
      <c r="F553" s="6" t="s">
        <v>2276</v>
      </c>
      <c r="G553" s="9">
        <v>60328</v>
      </c>
      <c r="H553" s="6" t="s">
        <v>4616</v>
      </c>
      <c r="I553" s="6" t="s">
        <v>4493</v>
      </c>
      <c r="J553" s="7"/>
      <c r="K553" s="6" t="s">
        <v>237</v>
      </c>
      <c r="L553" s="6" t="s">
        <v>2277</v>
      </c>
      <c r="M553" s="6" t="s">
        <v>76</v>
      </c>
      <c r="N553" s="9">
        <v>2193866727</v>
      </c>
      <c r="O553" s="6" t="s">
        <v>2278</v>
      </c>
      <c r="P553" s="6" t="s">
        <v>207</v>
      </c>
    </row>
    <row r="554" spans="1:16" ht="20" customHeight="1" x14ac:dyDescent="0.15">
      <c r="A554" s="22">
        <v>552</v>
      </c>
      <c r="B554" s="23" t="s">
        <v>4730</v>
      </c>
      <c r="C554" s="6" t="s">
        <v>4793</v>
      </c>
      <c r="D554" s="6" t="s">
        <v>389</v>
      </c>
      <c r="E554" s="6" t="s">
        <v>729</v>
      </c>
      <c r="F554" s="6" t="s">
        <v>2279</v>
      </c>
      <c r="G554" s="9">
        <v>50.485999999999997</v>
      </c>
      <c r="H554" s="6" t="s">
        <v>276</v>
      </c>
      <c r="I554" s="6" t="s">
        <v>4497</v>
      </c>
      <c r="J554" s="6" t="s">
        <v>581</v>
      </c>
      <c r="K554" s="6" t="s">
        <v>2280</v>
      </c>
      <c r="L554" s="9">
        <v>6385</v>
      </c>
      <c r="M554" s="6" t="s">
        <v>416</v>
      </c>
      <c r="N554" s="6" t="s">
        <v>2281</v>
      </c>
      <c r="O554" s="6" t="s">
        <v>2282</v>
      </c>
      <c r="P554" s="6" t="s">
        <v>148</v>
      </c>
    </row>
    <row r="555" spans="1:16" ht="20" customHeight="1" x14ac:dyDescent="0.15">
      <c r="A555" s="22">
        <v>553</v>
      </c>
      <c r="B555" s="23" t="s">
        <v>912</v>
      </c>
      <c r="C555" s="9">
        <v>27</v>
      </c>
      <c r="D555" s="6" t="s">
        <v>58</v>
      </c>
      <c r="E555" s="6" t="s">
        <v>2283</v>
      </c>
      <c r="F555" s="6" t="s">
        <v>2284</v>
      </c>
      <c r="G555" s="6" t="s">
        <v>2285</v>
      </c>
      <c r="H555" s="6" t="s">
        <v>4604</v>
      </c>
      <c r="I555" s="6" t="s">
        <v>4534</v>
      </c>
      <c r="J555" s="7"/>
      <c r="K555" s="6" t="s">
        <v>2280</v>
      </c>
      <c r="L555" s="9">
        <v>10.343</v>
      </c>
      <c r="M555" s="6" t="s">
        <v>129</v>
      </c>
      <c r="N555" s="6" t="s">
        <v>2286</v>
      </c>
      <c r="O555" s="6" t="s">
        <v>2287</v>
      </c>
      <c r="P555" s="6" t="s">
        <v>108</v>
      </c>
    </row>
    <row r="556" spans="1:16" ht="20" customHeight="1" x14ac:dyDescent="0.15">
      <c r="A556" s="22">
        <v>554</v>
      </c>
      <c r="B556" s="23" t="s">
        <v>4889</v>
      </c>
      <c r="C556" s="7"/>
      <c r="D556" s="6" t="s">
        <v>229</v>
      </c>
      <c r="E556" s="6" t="s">
        <v>2288</v>
      </c>
      <c r="F556" s="6" t="s">
        <v>5068</v>
      </c>
      <c r="G556" s="9">
        <v>90.363</v>
      </c>
      <c r="H556" s="6" t="s">
        <v>513</v>
      </c>
      <c r="I556" s="6" t="s">
        <v>431</v>
      </c>
      <c r="J556" s="9">
        <v>4</v>
      </c>
      <c r="K556" s="6" t="s">
        <v>301</v>
      </c>
      <c r="L556" s="6" t="s">
        <v>2289</v>
      </c>
      <c r="M556" s="6" t="s">
        <v>188</v>
      </c>
      <c r="N556" s="6" t="s">
        <v>2290</v>
      </c>
      <c r="O556" s="6" t="s">
        <v>2291</v>
      </c>
      <c r="P556" s="6" t="s">
        <v>40</v>
      </c>
    </row>
    <row r="557" spans="1:16" ht="20" customHeight="1" x14ac:dyDescent="0.15">
      <c r="A557" s="22">
        <v>555</v>
      </c>
      <c r="B557" s="23" t="s">
        <v>5069</v>
      </c>
      <c r="C557" s="9">
        <v>64</v>
      </c>
      <c r="D557" s="6" t="s">
        <v>163</v>
      </c>
      <c r="E557" s="6" t="s">
        <v>2292</v>
      </c>
      <c r="F557" s="6" t="s">
        <v>5070</v>
      </c>
      <c r="G557" s="9">
        <v>127448</v>
      </c>
      <c r="H557" s="6" t="s">
        <v>4608</v>
      </c>
      <c r="I557" s="6" t="s">
        <v>4550</v>
      </c>
      <c r="J557" s="9">
        <v>9</v>
      </c>
      <c r="K557" s="9">
        <v>1.7</v>
      </c>
      <c r="L557" s="6" t="s">
        <v>2293</v>
      </c>
      <c r="M557" s="6" t="s">
        <v>145</v>
      </c>
      <c r="N557" s="9">
        <v>3693484919</v>
      </c>
      <c r="O557" s="6" t="s">
        <v>2294</v>
      </c>
      <c r="P557" s="6" t="s">
        <v>191</v>
      </c>
    </row>
    <row r="558" spans="1:16" ht="20" customHeight="1" x14ac:dyDescent="0.15">
      <c r="A558" s="22">
        <v>556</v>
      </c>
      <c r="B558" s="23" t="s">
        <v>5071</v>
      </c>
      <c r="C558" s="7"/>
      <c r="D558" s="7"/>
      <c r="E558" s="6" t="s">
        <v>2295</v>
      </c>
      <c r="F558" s="6" t="s">
        <v>2296</v>
      </c>
      <c r="G558" s="6" t="s">
        <v>2297</v>
      </c>
      <c r="H558" s="6" t="s">
        <v>4545</v>
      </c>
      <c r="I558" s="6" t="s">
        <v>81</v>
      </c>
      <c r="J558" s="9">
        <v>9</v>
      </c>
      <c r="K558" s="6" t="s">
        <v>643</v>
      </c>
      <c r="L558" s="7"/>
      <c r="M558" s="6" t="s">
        <v>567</v>
      </c>
      <c r="N558" s="9">
        <v>4044658985</v>
      </c>
      <c r="O558" s="6" t="s">
        <v>2298</v>
      </c>
      <c r="P558" s="7"/>
    </row>
    <row r="559" spans="1:16" ht="20" customHeight="1" x14ac:dyDescent="0.15">
      <c r="A559" s="22">
        <v>557</v>
      </c>
      <c r="B559" s="23" t="s">
        <v>5072</v>
      </c>
      <c r="C559" s="9">
        <v>29</v>
      </c>
      <c r="D559" s="6" t="s">
        <v>389</v>
      </c>
      <c r="E559" s="6" t="s">
        <v>2299</v>
      </c>
      <c r="F559" s="7"/>
      <c r="G559" s="8">
        <v>112795</v>
      </c>
      <c r="H559" s="6" t="s">
        <v>223</v>
      </c>
      <c r="I559" s="6" t="s">
        <v>842</v>
      </c>
      <c r="J559" s="9">
        <v>9</v>
      </c>
      <c r="K559" s="9">
        <v>2</v>
      </c>
      <c r="L559" s="9">
        <v>18332</v>
      </c>
      <c r="M559" s="6" t="s">
        <v>170</v>
      </c>
      <c r="N559" s="6" t="s">
        <v>2300</v>
      </c>
      <c r="O559" s="6" t="s">
        <v>2301</v>
      </c>
      <c r="P559" s="6" t="s">
        <v>71</v>
      </c>
    </row>
    <row r="560" spans="1:16" ht="20" customHeight="1" x14ac:dyDescent="0.15">
      <c r="A560" s="22">
        <v>558</v>
      </c>
      <c r="B560" s="23" t="s">
        <v>305</v>
      </c>
      <c r="C560" s="7"/>
      <c r="D560" s="6" t="s">
        <v>321</v>
      </c>
      <c r="E560" s="6" t="s">
        <v>2302</v>
      </c>
      <c r="F560" s="6" t="s">
        <v>2303</v>
      </c>
      <c r="G560" s="9">
        <v>97335</v>
      </c>
      <c r="H560" s="6" t="s">
        <v>4470</v>
      </c>
      <c r="I560" s="6" t="s">
        <v>4740</v>
      </c>
      <c r="J560" s="7"/>
      <c r="K560" s="7"/>
      <c r="L560" s="9">
        <v>16323</v>
      </c>
      <c r="M560" s="6" t="s">
        <v>239</v>
      </c>
      <c r="N560" s="6" t="s">
        <v>2304</v>
      </c>
      <c r="O560" s="6" t="s">
        <v>2305</v>
      </c>
      <c r="P560" s="6" t="s">
        <v>71</v>
      </c>
    </row>
    <row r="561" spans="1:16" ht="20" customHeight="1" x14ac:dyDescent="0.15">
      <c r="A561" s="22">
        <v>559</v>
      </c>
      <c r="B561" s="23" t="s">
        <v>5073</v>
      </c>
      <c r="C561" s="9">
        <v>62</v>
      </c>
      <c r="D561" s="6" t="s">
        <v>93</v>
      </c>
      <c r="E561" s="6" t="s">
        <v>2306</v>
      </c>
      <c r="F561" s="6" t="s">
        <v>2307</v>
      </c>
      <c r="G561" s="6" t="s">
        <v>2308</v>
      </c>
      <c r="H561" s="6" t="s">
        <v>648</v>
      </c>
      <c r="I561" s="6" t="s">
        <v>4464</v>
      </c>
      <c r="J561" s="9">
        <v>6</v>
      </c>
      <c r="K561" s="6" t="s">
        <v>82</v>
      </c>
      <c r="L561" s="9">
        <v>19065</v>
      </c>
      <c r="M561" s="6" t="s">
        <v>368</v>
      </c>
      <c r="N561" s="9">
        <v>7206896624</v>
      </c>
      <c r="O561" s="6" t="s">
        <v>2309</v>
      </c>
      <c r="P561" s="7"/>
    </row>
    <row r="562" spans="1:16" ht="20" customHeight="1" x14ac:dyDescent="0.15">
      <c r="A562" s="22">
        <v>560</v>
      </c>
      <c r="B562" s="23" t="s">
        <v>5074</v>
      </c>
      <c r="C562" s="9">
        <v>25</v>
      </c>
      <c r="D562" s="6" t="s">
        <v>65</v>
      </c>
      <c r="E562" s="6" t="s">
        <v>269</v>
      </c>
      <c r="F562" s="6" t="s">
        <v>2310</v>
      </c>
      <c r="G562" s="9">
        <v>77.551000000000002</v>
      </c>
      <c r="H562" s="6" t="s">
        <v>4519</v>
      </c>
      <c r="I562" s="6" t="s">
        <v>136</v>
      </c>
      <c r="J562" s="6" t="s">
        <v>288</v>
      </c>
      <c r="K562" s="6" t="s">
        <v>1236</v>
      </c>
      <c r="L562" s="9">
        <v>13.816000000000001</v>
      </c>
      <c r="M562" s="6" t="s">
        <v>923</v>
      </c>
      <c r="N562" s="6" t="s">
        <v>2311</v>
      </c>
      <c r="O562" s="6" t="s">
        <v>2312</v>
      </c>
      <c r="P562" s="6" t="s">
        <v>285</v>
      </c>
    </row>
    <row r="563" spans="1:16" ht="20" customHeight="1" x14ac:dyDescent="0.15">
      <c r="A563" s="22">
        <v>561</v>
      </c>
      <c r="B563" s="23" t="s">
        <v>4985</v>
      </c>
      <c r="C563" s="6" t="s">
        <v>5075</v>
      </c>
      <c r="D563" s="6" t="s">
        <v>65</v>
      </c>
      <c r="E563" s="6" t="s">
        <v>2313</v>
      </c>
      <c r="F563" s="6" t="s">
        <v>2314</v>
      </c>
      <c r="G563" s="9">
        <v>125392</v>
      </c>
      <c r="H563" s="6" t="s">
        <v>4491</v>
      </c>
      <c r="I563" s="6" t="s">
        <v>4504</v>
      </c>
      <c r="J563" s="7"/>
      <c r="K563" s="6" t="s">
        <v>295</v>
      </c>
      <c r="L563" s="6" t="s">
        <v>2315</v>
      </c>
      <c r="M563" s="6" t="s">
        <v>265</v>
      </c>
      <c r="N563" s="9">
        <v>4576679333</v>
      </c>
      <c r="O563" s="6" t="s">
        <v>2316</v>
      </c>
      <c r="P563" s="7"/>
    </row>
    <row r="564" spans="1:16" ht="20" customHeight="1" x14ac:dyDescent="0.15">
      <c r="A564" s="22">
        <v>562</v>
      </c>
      <c r="B564" s="23" t="s">
        <v>4799</v>
      </c>
      <c r="C564" s="9">
        <v>62</v>
      </c>
      <c r="D564" s="6" t="s">
        <v>261</v>
      </c>
      <c r="E564" s="6" t="s">
        <v>2317</v>
      </c>
      <c r="F564" s="6" t="s">
        <v>2318</v>
      </c>
      <c r="G564" s="9">
        <v>61288</v>
      </c>
      <c r="H564" s="6" t="s">
        <v>4642</v>
      </c>
      <c r="I564" s="6" t="s">
        <v>4528</v>
      </c>
      <c r="J564" s="6" t="s">
        <v>427</v>
      </c>
      <c r="K564" s="6" t="s">
        <v>1254</v>
      </c>
      <c r="L564" s="9">
        <v>5.9740000000000002</v>
      </c>
      <c r="M564" s="6" t="s">
        <v>527</v>
      </c>
      <c r="N564" s="6" t="s">
        <v>2319</v>
      </c>
      <c r="O564" s="6" t="s">
        <v>2320</v>
      </c>
      <c r="P564" s="6" t="s">
        <v>40</v>
      </c>
    </row>
    <row r="565" spans="1:16" ht="20" customHeight="1" x14ac:dyDescent="0.15">
      <c r="A565" s="22">
        <v>563</v>
      </c>
      <c r="B565" s="23" t="s">
        <v>5076</v>
      </c>
      <c r="C565" s="7"/>
      <c r="D565" s="6" t="s">
        <v>110</v>
      </c>
      <c r="E565" s="6" t="s">
        <v>1591</v>
      </c>
      <c r="F565" s="6" t="s">
        <v>2321</v>
      </c>
      <c r="G565" s="8">
        <v>105270</v>
      </c>
      <c r="H565" s="6" t="s">
        <v>4557</v>
      </c>
      <c r="I565" s="6" t="s">
        <v>4681</v>
      </c>
      <c r="J565" s="9">
        <v>6</v>
      </c>
      <c r="K565" s="6" t="s">
        <v>566</v>
      </c>
      <c r="L565" s="8">
        <v>15886</v>
      </c>
      <c r="M565" s="6" t="s">
        <v>38</v>
      </c>
      <c r="N565" s="6" t="s">
        <v>2322</v>
      </c>
      <c r="O565" s="6" t="s">
        <v>2323</v>
      </c>
      <c r="P565" s="6" t="s">
        <v>328</v>
      </c>
    </row>
    <row r="566" spans="1:16" ht="20" customHeight="1" x14ac:dyDescent="0.15">
      <c r="A566" s="22">
        <v>564</v>
      </c>
      <c r="B566" s="23" t="s">
        <v>5077</v>
      </c>
      <c r="C566" s="6" t="s">
        <v>4925</v>
      </c>
      <c r="D566" s="6" t="s">
        <v>172</v>
      </c>
      <c r="E566" s="6" t="s">
        <v>2324</v>
      </c>
      <c r="F566" s="6" t="s">
        <v>2325</v>
      </c>
      <c r="G566" s="6" t="s">
        <v>2326</v>
      </c>
      <c r="H566" s="7"/>
      <c r="I566" s="6" t="s">
        <v>4596</v>
      </c>
      <c r="J566" s="9">
        <v>1</v>
      </c>
      <c r="K566" s="6" t="s">
        <v>137</v>
      </c>
      <c r="L566" s="9">
        <v>7374</v>
      </c>
      <c r="M566" s="6" t="s">
        <v>152</v>
      </c>
      <c r="N566" s="9">
        <v>8079577654</v>
      </c>
      <c r="O566" s="6" t="s">
        <v>2327</v>
      </c>
      <c r="P566" s="6" t="s">
        <v>584</v>
      </c>
    </row>
    <row r="567" spans="1:16" ht="20" customHeight="1" x14ac:dyDescent="0.15">
      <c r="A567" s="22">
        <v>565</v>
      </c>
      <c r="B567" s="23" t="s">
        <v>5078</v>
      </c>
      <c r="C567" s="6" t="s">
        <v>4925</v>
      </c>
      <c r="D567" s="7"/>
      <c r="E567" s="6" t="s">
        <v>678</v>
      </c>
      <c r="F567" s="6" t="s">
        <v>5079</v>
      </c>
      <c r="G567" s="9">
        <v>119.637</v>
      </c>
      <c r="H567" s="6" t="s">
        <v>4608</v>
      </c>
      <c r="I567" s="6" t="s">
        <v>32</v>
      </c>
      <c r="J567" s="9">
        <v>5</v>
      </c>
      <c r="K567" s="9">
        <v>1</v>
      </c>
      <c r="L567" s="9">
        <v>2410</v>
      </c>
      <c r="M567" s="6" t="s">
        <v>706</v>
      </c>
      <c r="N567" s="6" t="s">
        <v>2328</v>
      </c>
      <c r="O567" s="6" t="s">
        <v>2329</v>
      </c>
      <c r="P567" s="6" t="s">
        <v>148</v>
      </c>
    </row>
    <row r="568" spans="1:16" ht="20" customHeight="1" x14ac:dyDescent="0.15">
      <c r="A568" s="22">
        <v>566</v>
      </c>
      <c r="B568" s="23" t="s">
        <v>4791</v>
      </c>
      <c r="C568" s="6" t="s">
        <v>4488</v>
      </c>
      <c r="D568" s="6" t="s">
        <v>220</v>
      </c>
      <c r="E568" s="6" t="s">
        <v>1058</v>
      </c>
      <c r="F568" s="6" t="s">
        <v>2330</v>
      </c>
      <c r="G568" s="9">
        <v>78.256</v>
      </c>
      <c r="H568" s="6" t="s">
        <v>4477</v>
      </c>
      <c r="I568" s="6" t="s">
        <v>4619</v>
      </c>
      <c r="J568" s="6" t="s">
        <v>96</v>
      </c>
      <c r="K568" s="6" t="s">
        <v>1605</v>
      </c>
      <c r="L568" s="9">
        <v>19.552</v>
      </c>
      <c r="M568" s="6" t="s">
        <v>26</v>
      </c>
      <c r="N568" s="6" t="s">
        <v>2331</v>
      </c>
      <c r="O568" s="6" t="s">
        <v>2332</v>
      </c>
      <c r="P568" s="6" t="s">
        <v>609</v>
      </c>
    </row>
    <row r="569" spans="1:16" ht="20" customHeight="1" x14ac:dyDescent="0.15">
      <c r="A569" s="22">
        <v>567</v>
      </c>
      <c r="B569" s="23" t="s">
        <v>4810</v>
      </c>
      <c r="C569" s="6" t="s">
        <v>4612</v>
      </c>
      <c r="D569" s="6" t="s">
        <v>65</v>
      </c>
      <c r="E569" s="6" t="s">
        <v>2333</v>
      </c>
      <c r="F569" s="6" t="s">
        <v>2334</v>
      </c>
      <c r="G569" s="9">
        <v>88455</v>
      </c>
      <c r="H569" s="6" t="s">
        <v>4642</v>
      </c>
      <c r="I569" s="6" t="s">
        <v>47</v>
      </c>
      <c r="J569" s="6" t="s">
        <v>526</v>
      </c>
      <c r="K569" s="6" t="s">
        <v>97</v>
      </c>
      <c r="L569" s="7"/>
      <c r="M569" s="6" t="s">
        <v>152</v>
      </c>
      <c r="N569" s="6" t="s">
        <v>2335</v>
      </c>
      <c r="O569" s="6" t="s">
        <v>2336</v>
      </c>
      <c r="P569" s="7"/>
    </row>
    <row r="570" spans="1:16" ht="20" customHeight="1" x14ac:dyDescent="0.15">
      <c r="A570" s="22">
        <v>568</v>
      </c>
      <c r="B570" s="23" t="s">
        <v>4805</v>
      </c>
      <c r="C570" s="6" t="s">
        <v>4472</v>
      </c>
      <c r="D570" s="6" t="s">
        <v>172</v>
      </c>
      <c r="E570" s="6" t="s">
        <v>1666</v>
      </c>
      <c r="F570" s="6" t="s">
        <v>2337</v>
      </c>
      <c r="G570" s="6" t="s">
        <v>2338</v>
      </c>
      <c r="H570" s="7"/>
      <c r="I570" s="6" t="s">
        <v>799</v>
      </c>
      <c r="J570" s="6" t="s">
        <v>581</v>
      </c>
      <c r="K570" s="6" t="s">
        <v>4736</v>
      </c>
      <c r="L570" s="6" t="s">
        <v>2339</v>
      </c>
      <c r="M570" s="6" t="s">
        <v>258</v>
      </c>
      <c r="N570" s="6" t="s">
        <v>5080</v>
      </c>
      <c r="O570" s="6" t="s">
        <v>2340</v>
      </c>
      <c r="P570" s="6" t="s">
        <v>584</v>
      </c>
    </row>
    <row r="571" spans="1:16" ht="20" customHeight="1" x14ac:dyDescent="0.15">
      <c r="A571" s="22">
        <v>569</v>
      </c>
      <c r="B571" s="23" t="s">
        <v>2341</v>
      </c>
      <c r="C571" s="6" t="s">
        <v>4599</v>
      </c>
      <c r="D571" s="6" t="s">
        <v>261</v>
      </c>
      <c r="E571" s="6" t="s">
        <v>2342</v>
      </c>
      <c r="F571" s="6" t="s">
        <v>2343</v>
      </c>
      <c r="G571" s="9">
        <v>73455</v>
      </c>
      <c r="H571" s="6" t="s">
        <v>4533</v>
      </c>
      <c r="I571" s="6" t="s">
        <v>381</v>
      </c>
      <c r="J571" s="9">
        <v>3</v>
      </c>
      <c r="K571" s="7"/>
      <c r="L571" s="6" t="s">
        <v>2344</v>
      </c>
      <c r="M571" s="6" t="s">
        <v>105</v>
      </c>
      <c r="N571" s="6" t="s">
        <v>2345</v>
      </c>
      <c r="O571" s="6" t="s">
        <v>2346</v>
      </c>
      <c r="P571" s="6" t="s">
        <v>403</v>
      </c>
    </row>
    <row r="572" spans="1:16" ht="20" customHeight="1" x14ac:dyDescent="0.15">
      <c r="A572" s="22">
        <v>570</v>
      </c>
      <c r="B572" s="23" t="s">
        <v>4492</v>
      </c>
      <c r="C572" s="9">
        <v>61</v>
      </c>
      <c r="D572" s="6" t="s">
        <v>13</v>
      </c>
      <c r="E572" s="6" t="s">
        <v>2136</v>
      </c>
      <c r="F572" s="6" t="s">
        <v>2347</v>
      </c>
      <c r="G572" s="8">
        <v>53564</v>
      </c>
      <c r="H572" s="6" t="s">
        <v>157</v>
      </c>
      <c r="I572" s="6" t="s">
        <v>4655</v>
      </c>
      <c r="J572" s="6" t="s">
        <v>581</v>
      </c>
      <c r="K572" s="6" t="s">
        <v>1291</v>
      </c>
      <c r="L572" s="6" t="s">
        <v>2348</v>
      </c>
      <c r="M572" s="6" t="s">
        <v>76</v>
      </c>
      <c r="N572" s="7"/>
      <c r="O572" s="6" t="s">
        <v>2349</v>
      </c>
      <c r="P572" s="6" t="s">
        <v>182</v>
      </c>
    </row>
    <row r="573" spans="1:16" ht="20" customHeight="1" x14ac:dyDescent="0.15">
      <c r="A573" s="22">
        <v>571</v>
      </c>
      <c r="B573" s="23" t="s">
        <v>948</v>
      </c>
      <c r="C573" s="9">
        <v>51</v>
      </c>
      <c r="D573" s="6" t="s">
        <v>389</v>
      </c>
      <c r="E573" s="6" t="s">
        <v>949</v>
      </c>
      <c r="F573" s="6" t="s">
        <v>2350</v>
      </c>
      <c r="G573" s="8">
        <v>34885</v>
      </c>
      <c r="H573" s="6" t="s">
        <v>276</v>
      </c>
      <c r="I573" s="6" t="s">
        <v>4504</v>
      </c>
      <c r="J573" s="9">
        <v>4</v>
      </c>
      <c r="K573" s="6" t="s">
        <v>301</v>
      </c>
      <c r="L573" s="8">
        <v>3021</v>
      </c>
      <c r="M573" s="6" t="s">
        <v>534</v>
      </c>
      <c r="N573" s="6" t="s">
        <v>2351</v>
      </c>
      <c r="O573" s="6" t="s">
        <v>2352</v>
      </c>
      <c r="P573" s="7"/>
    </row>
    <row r="574" spans="1:16" ht="20" customHeight="1" x14ac:dyDescent="0.15">
      <c r="A574" s="22">
        <v>572</v>
      </c>
      <c r="B574" s="23" t="s">
        <v>5081</v>
      </c>
      <c r="C574" s="9">
        <v>47</v>
      </c>
      <c r="D574" s="6" t="s">
        <v>220</v>
      </c>
      <c r="E574" s="6" t="s">
        <v>2353</v>
      </c>
      <c r="F574" s="6" t="s">
        <v>2354</v>
      </c>
      <c r="G574" s="9">
        <v>48053</v>
      </c>
      <c r="H574" s="7"/>
      <c r="I574" s="6" t="s">
        <v>4697</v>
      </c>
      <c r="J574" s="9">
        <v>6</v>
      </c>
      <c r="K574" s="6" t="s">
        <v>60</v>
      </c>
      <c r="L574" s="6" t="s">
        <v>2355</v>
      </c>
      <c r="M574" s="6" t="s">
        <v>17</v>
      </c>
      <c r="N574" s="6" t="s">
        <v>2356</v>
      </c>
      <c r="O574" s="6" t="s">
        <v>2357</v>
      </c>
      <c r="P574" s="6" t="s">
        <v>71</v>
      </c>
    </row>
    <row r="575" spans="1:16" ht="20" customHeight="1" x14ac:dyDescent="0.15">
      <c r="A575" s="22">
        <v>573</v>
      </c>
      <c r="B575" s="23" t="s">
        <v>5082</v>
      </c>
      <c r="C575" s="6" t="s">
        <v>4640</v>
      </c>
      <c r="D575" s="6" t="s">
        <v>172</v>
      </c>
      <c r="E575" s="6" t="s">
        <v>579</v>
      </c>
      <c r="F575" s="6" t="s">
        <v>2358</v>
      </c>
      <c r="G575" s="6" t="s">
        <v>2359</v>
      </c>
      <c r="H575" s="6" t="s">
        <v>4608</v>
      </c>
      <c r="I575" s="6" t="s">
        <v>4497</v>
      </c>
      <c r="J575" s="9">
        <v>7</v>
      </c>
      <c r="K575" s="6" t="s">
        <v>1392</v>
      </c>
      <c r="L575" s="9">
        <v>18589</v>
      </c>
      <c r="M575" s="6" t="s">
        <v>621</v>
      </c>
      <c r="N575" s="6" t="s">
        <v>2360</v>
      </c>
      <c r="O575" s="6" t="s">
        <v>2361</v>
      </c>
      <c r="P575" s="6" t="s">
        <v>20</v>
      </c>
    </row>
    <row r="576" spans="1:16" ht="20" customHeight="1" x14ac:dyDescent="0.15">
      <c r="A576" s="22">
        <v>574</v>
      </c>
      <c r="B576" s="23" t="s">
        <v>5064</v>
      </c>
      <c r="C576" s="7"/>
      <c r="D576" s="6" t="s">
        <v>58</v>
      </c>
      <c r="E576" s="6" t="s">
        <v>2254</v>
      </c>
      <c r="F576" s="6" t="s">
        <v>5083</v>
      </c>
      <c r="G576" s="8">
        <v>107443</v>
      </c>
      <c r="H576" s="6" t="s">
        <v>4463</v>
      </c>
      <c r="I576" s="6" t="s">
        <v>4602</v>
      </c>
      <c r="J576" s="6" t="s">
        <v>121</v>
      </c>
      <c r="K576" s="9">
        <v>3.2</v>
      </c>
      <c r="L576" s="7"/>
      <c r="M576" s="6" t="s">
        <v>112</v>
      </c>
      <c r="N576" s="9">
        <v>8036880038</v>
      </c>
      <c r="O576" s="7"/>
      <c r="P576" s="6" t="s">
        <v>328</v>
      </c>
    </row>
    <row r="577" spans="1:16" ht="20" customHeight="1" x14ac:dyDescent="0.15">
      <c r="A577" s="22">
        <v>575</v>
      </c>
      <c r="B577" s="23" t="s">
        <v>5084</v>
      </c>
      <c r="C577" s="9">
        <v>25</v>
      </c>
      <c r="D577" s="6" t="s">
        <v>58</v>
      </c>
      <c r="E577" s="6" t="s">
        <v>2362</v>
      </c>
      <c r="F577" s="6" t="s">
        <v>2363</v>
      </c>
      <c r="G577" s="9">
        <v>133699</v>
      </c>
      <c r="H577" s="6" t="s">
        <v>4571</v>
      </c>
      <c r="I577" s="6" t="s">
        <v>4602</v>
      </c>
      <c r="J577" s="9">
        <v>1</v>
      </c>
      <c r="K577" s="9">
        <v>2.5</v>
      </c>
      <c r="L577" s="9">
        <v>9.4979999999999993</v>
      </c>
      <c r="M577" s="6" t="s">
        <v>170</v>
      </c>
      <c r="N577" s="6" t="s">
        <v>2364</v>
      </c>
      <c r="O577" s="6" t="s">
        <v>2365</v>
      </c>
      <c r="P577" s="7"/>
    </row>
    <row r="578" spans="1:16" ht="20" customHeight="1" x14ac:dyDescent="0.15">
      <c r="A578" s="22">
        <v>576</v>
      </c>
      <c r="B578" s="23" t="s">
        <v>5066</v>
      </c>
      <c r="C578" s="6" t="s">
        <v>4599</v>
      </c>
      <c r="D578" s="6" t="s">
        <v>404</v>
      </c>
      <c r="E578" s="6" t="s">
        <v>2366</v>
      </c>
      <c r="F578" s="6" t="s">
        <v>5085</v>
      </c>
      <c r="G578" s="9">
        <v>122556</v>
      </c>
      <c r="H578" s="6" t="s">
        <v>4477</v>
      </c>
      <c r="I578" s="6" t="s">
        <v>499</v>
      </c>
      <c r="J578" s="9">
        <v>4</v>
      </c>
      <c r="K578" s="9">
        <v>1.4</v>
      </c>
      <c r="L578" s="7"/>
      <c r="M578" s="6" t="s">
        <v>194</v>
      </c>
      <c r="N578" s="7"/>
      <c r="O578" s="6" t="s">
        <v>2367</v>
      </c>
      <c r="P578" s="6" t="s">
        <v>1136</v>
      </c>
    </row>
    <row r="579" spans="1:16" ht="20" customHeight="1" x14ac:dyDescent="0.15">
      <c r="A579" s="22">
        <v>577</v>
      </c>
      <c r="B579" s="23" t="s">
        <v>4552</v>
      </c>
      <c r="C579" s="9">
        <v>58</v>
      </c>
      <c r="D579" s="6" t="s">
        <v>110</v>
      </c>
      <c r="E579" s="6" t="s">
        <v>111</v>
      </c>
      <c r="F579" s="6" t="s">
        <v>2368</v>
      </c>
      <c r="G579" s="8">
        <v>145141</v>
      </c>
      <c r="H579" s="6" t="s">
        <v>4533</v>
      </c>
      <c r="I579" s="6" t="s">
        <v>4619</v>
      </c>
      <c r="J579" s="9">
        <v>2</v>
      </c>
      <c r="K579" s="6" t="s">
        <v>48</v>
      </c>
      <c r="L579" s="6" t="s">
        <v>2369</v>
      </c>
      <c r="M579" s="6" t="s">
        <v>83</v>
      </c>
      <c r="N579" s="9">
        <v>8385095688</v>
      </c>
      <c r="O579" s="6" t="s">
        <v>2370</v>
      </c>
      <c r="P579" s="6" t="s">
        <v>609</v>
      </c>
    </row>
    <row r="580" spans="1:16" ht="20" customHeight="1" x14ac:dyDescent="0.15">
      <c r="A580" s="22">
        <v>578</v>
      </c>
      <c r="B580" s="23" t="s">
        <v>5086</v>
      </c>
      <c r="C580" s="6" t="s">
        <v>4717</v>
      </c>
      <c r="D580" s="6" t="s">
        <v>220</v>
      </c>
      <c r="E580" s="6" t="s">
        <v>2371</v>
      </c>
      <c r="F580" s="6" t="s">
        <v>2372</v>
      </c>
      <c r="G580" s="9">
        <v>136012</v>
      </c>
      <c r="H580" s="6" t="s">
        <v>244</v>
      </c>
      <c r="I580" s="6" t="s">
        <v>431</v>
      </c>
      <c r="J580" s="7"/>
      <c r="K580" s="6" t="s">
        <v>855</v>
      </c>
      <c r="L580" s="8">
        <v>1540</v>
      </c>
      <c r="M580" s="6" t="s">
        <v>296</v>
      </c>
      <c r="N580" s="6" t="s">
        <v>2373</v>
      </c>
      <c r="O580" s="7"/>
      <c r="P580" s="6" t="s">
        <v>57</v>
      </c>
    </row>
    <row r="581" spans="1:16" ht="20" customHeight="1" x14ac:dyDescent="0.15">
      <c r="A581" s="22">
        <v>579</v>
      </c>
      <c r="B581" s="23" t="s">
        <v>4730</v>
      </c>
      <c r="C581" s="9">
        <v>18</v>
      </c>
      <c r="D581" s="6" t="s">
        <v>110</v>
      </c>
      <c r="E581" s="6" t="s">
        <v>2374</v>
      </c>
      <c r="F581" s="6" t="s">
        <v>2375</v>
      </c>
      <c r="G581" s="9">
        <v>95949</v>
      </c>
      <c r="H581" s="6" t="s">
        <v>4734</v>
      </c>
      <c r="I581" s="6" t="s">
        <v>799</v>
      </c>
      <c r="J581" s="6" t="s">
        <v>288</v>
      </c>
      <c r="K581" s="6" t="s">
        <v>318</v>
      </c>
      <c r="L581" s="6" t="s">
        <v>2376</v>
      </c>
      <c r="M581" s="6" t="s">
        <v>49</v>
      </c>
      <c r="N581" s="7"/>
      <c r="O581" s="6" t="s">
        <v>2377</v>
      </c>
      <c r="P581" s="6" t="s">
        <v>57</v>
      </c>
    </row>
    <row r="582" spans="1:16" ht="20" customHeight="1" x14ac:dyDescent="0.15">
      <c r="A582" s="22">
        <v>580</v>
      </c>
      <c r="B582" s="23" t="s">
        <v>2378</v>
      </c>
      <c r="C582" s="9">
        <v>26</v>
      </c>
      <c r="D582" s="6" t="s">
        <v>315</v>
      </c>
      <c r="E582" s="6" t="s">
        <v>618</v>
      </c>
      <c r="F582" s="6" t="s">
        <v>5087</v>
      </c>
      <c r="G582" s="9">
        <v>126003</v>
      </c>
      <c r="H582" s="6" t="s">
        <v>223</v>
      </c>
      <c r="I582" s="6" t="s">
        <v>4486</v>
      </c>
      <c r="J582" s="6" t="s">
        <v>325</v>
      </c>
      <c r="K582" s="6" t="s">
        <v>1249</v>
      </c>
      <c r="L582" s="9">
        <v>8.9369999999999994</v>
      </c>
      <c r="M582" s="6" t="s">
        <v>232</v>
      </c>
      <c r="N582" s="6" t="s">
        <v>2379</v>
      </c>
      <c r="O582" s="6" t="s">
        <v>2380</v>
      </c>
      <c r="P582" s="6" t="s">
        <v>108</v>
      </c>
    </row>
    <row r="583" spans="1:16" ht="20" customHeight="1" x14ac:dyDescent="0.15">
      <c r="A583" s="22">
        <v>581</v>
      </c>
      <c r="B583" s="23" t="s">
        <v>5088</v>
      </c>
      <c r="C583" s="9">
        <v>44</v>
      </c>
      <c r="D583" s="6" t="s">
        <v>110</v>
      </c>
      <c r="E583" s="6" t="s">
        <v>1546</v>
      </c>
      <c r="F583" s="6" t="s">
        <v>2381</v>
      </c>
      <c r="G583" s="9">
        <v>101.129</v>
      </c>
      <c r="H583" s="7"/>
      <c r="I583" s="6" t="s">
        <v>4534</v>
      </c>
      <c r="J583" s="9">
        <v>1</v>
      </c>
      <c r="K583" s="6" t="s">
        <v>500</v>
      </c>
      <c r="L583" s="8">
        <v>10576</v>
      </c>
      <c r="M583" s="6" t="s">
        <v>265</v>
      </c>
      <c r="N583" s="6" t="s">
        <v>2382</v>
      </c>
      <c r="O583" s="6" t="s">
        <v>2383</v>
      </c>
      <c r="P583" s="6" t="s">
        <v>20</v>
      </c>
    </row>
    <row r="584" spans="1:16" ht="20" customHeight="1" x14ac:dyDescent="0.15">
      <c r="A584" s="22">
        <v>582</v>
      </c>
      <c r="B584" s="23" t="s">
        <v>2384</v>
      </c>
      <c r="C584" s="6" t="s">
        <v>4527</v>
      </c>
      <c r="D584" s="6" t="s">
        <v>172</v>
      </c>
      <c r="E584" s="6" t="s">
        <v>2385</v>
      </c>
      <c r="F584" s="6" t="s">
        <v>2386</v>
      </c>
      <c r="G584" s="9">
        <v>82356</v>
      </c>
      <c r="H584" s="7"/>
      <c r="I584" s="6" t="s">
        <v>4588</v>
      </c>
      <c r="J584" s="6" t="s">
        <v>514</v>
      </c>
      <c r="K584" s="6" t="s">
        <v>60</v>
      </c>
      <c r="L584" s="7"/>
      <c r="M584" s="6" t="s">
        <v>188</v>
      </c>
      <c r="N584" s="6" t="s">
        <v>2387</v>
      </c>
      <c r="O584" s="6" t="s">
        <v>2388</v>
      </c>
      <c r="P584" s="6" t="s">
        <v>132</v>
      </c>
    </row>
    <row r="585" spans="1:16" ht="20" customHeight="1" x14ac:dyDescent="0.15">
      <c r="A585" s="22">
        <v>583</v>
      </c>
      <c r="B585" s="23" t="s">
        <v>4593</v>
      </c>
      <c r="C585" s="6" t="s">
        <v>4706</v>
      </c>
      <c r="D585" s="6" t="s">
        <v>65</v>
      </c>
      <c r="E585" s="6" t="s">
        <v>2389</v>
      </c>
      <c r="F585" s="6" t="s">
        <v>5089</v>
      </c>
      <c r="G585" s="8">
        <v>60256</v>
      </c>
      <c r="H585" s="6" t="s">
        <v>4720</v>
      </c>
      <c r="I585" s="6" t="s">
        <v>4532</v>
      </c>
      <c r="J585" s="6" t="s">
        <v>96</v>
      </c>
      <c r="K585" s="6" t="s">
        <v>1249</v>
      </c>
      <c r="L585" s="9">
        <v>1355</v>
      </c>
      <c r="M585" s="6" t="s">
        <v>290</v>
      </c>
      <c r="N585" s="9">
        <v>7463390748</v>
      </c>
      <c r="O585" s="6" t="s">
        <v>2390</v>
      </c>
      <c r="P585" s="6" t="s">
        <v>28</v>
      </c>
    </row>
    <row r="586" spans="1:16" ht="20" customHeight="1" x14ac:dyDescent="0.15">
      <c r="A586" s="22">
        <v>584</v>
      </c>
      <c r="B586" s="23" t="s">
        <v>5025</v>
      </c>
      <c r="C586" s="6" t="s">
        <v>4476</v>
      </c>
      <c r="D586" s="6" t="s">
        <v>183</v>
      </c>
      <c r="E586" s="6" t="s">
        <v>2391</v>
      </c>
      <c r="F586" s="6" t="s">
        <v>2392</v>
      </c>
      <c r="G586" s="8">
        <v>36040</v>
      </c>
      <c r="H586" s="7"/>
      <c r="I586" s="6" t="s">
        <v>211</v>
      </c>
      <c r="J586" s="9">
        <v>3</v>
      </c>
      <c r="K586" s="6" t="s">
        <v>137</v>
      </c>
      <c r="L586" s="7"/>
      <c r="M586" s="6" t="s">
        <v>271</v>
      </c>
      <c r="N586" s="6" t="s">
        <v>2393</v>
      </c>
      <c r="O586" s="6" t="s">
        <v>2394</v>
      </c>
      <c r="P586" s="6" t="s">
        <v>260</v>
      </c>
    </row>
    <row r="587" spans="1:16" ht="20" customHeight="1" x14ac:dyDescent="0.15">
      <c r="A587" s="22">
        <v>585</v>
      </c>
      <c r="B587" s="23" t="s">
        <v>5090</v>
      </c>
      <c r="C587" s="6" t="s">
        <v>4882</v>
      </c>
      <c r="D587" s="6" t="s">
        <v>102</v>
      </c>
      <c r="E587" s="6" t="s">
        <v>2395</v>
      </c>
      <c r="F587" s="6" t="s">
        <v>2396</v>
      </c>
      <c r="G587" s="8">
        <v>116860</v>
      </c>
      <c r="H587" s="6" t="s">
        <v>407</v>
      </c>
      <c r="I587" s="6" t="s">
        <v>224</v>
      </c>
      <c r="J587" s="9">
        <v>5</v>
      </c>
      <c r="K587" s="6" t="s">
        <v>1392</v>
      </c>
      <c r="L587" s="9">
        <v>8722</v>
      </c>
      <c r="M587" s="6" t="s">
        <v>373</v>
      </c>
      <c r="N587" s="6" t="s">
        <v>2397</v>
      </c>
      <c r="O587" s="6" t="s">
        <v>2398</v>
      </c>
      <c r="P587" s="6" t="s">
        <v>392</v>
      </c>
    </row>
    <row r="588" spans="1:16" ht="20" customHeight="1" x14ac:dyDescent="0.15">
      <c r="A588" s="22">
        <v>586</v>
      </c>
      <c r="B588" s="23" t="s">
        <v>5091</v>
      </c>
      <c r="C588" s="9">
        <v>52</v>
      </c>
      <c r="D588" s="6" t="s">
        <v>389</v>
      </c>
      <c r="E588" s="6" t="s">
        <v>2399</v>
      </c>
      <c r="F588" s="7"/>
      <c r="G588" s="9">
        <v>85.994</v>
      </c>
      <c r="H588" s="6" t="s">
        <v>513</v>
      </c>
      <c r="I588" s="6" t="s">
        <v>799</v>
      </c>
      <c r="J588" s="7"/>
      <c r="K588" s="6" t="s">
        <v>1095</v>
      </c>
      <c r="L588" s="9">
        <v>2192</v>
      </c>
      <c r="M588" s="6" t="s">
        <v>145</v>
      </c>
      <c r="N588" s="6" t="s">
        <v>2400</v>
      </c>
      <c r="O588" s="6" t="s">
        <v>2401</v>
      </c>
      <c r="P588" s="6" t="s">
        <v>315</v>
      </c>
    </row>
    <row r="589" spans="1:16" ht="20" customHeight="1" x14ac:dyDescent="0.15">
      <c r="A589" s="22">
        <v>587</v>
      </c>
      <c r="B589" s="23" t="s">
        <v>4573</v>
      </c>
      <c r="C589" s="6" t="s">
        <v>4644</v>
      </c>
      <c r="D589" s="6" t="s">
        <v>93</v>
      </c>
      <c r="E589" s="6" t="s">
        <v>2402</v>
      </c>
      <c r="F589" s="6" t="s">
        <v>2403</v>
      </c>
      <c r="G589" s="8">
        <v>79076</v>
      </c>
      <c r="H589" s="6" t="s">
        <v>4545</v>
      </c>
      <c r="I589" s="6" t="s">
        <v>4572</v>
      </c>
      <c r="J589" s="9">
        <v>9</v>
      </c>
      <c r="K589" s="6" t="s">
        <v>879</v>
      </c>
      <c r="L589" s="8">
        <v>5222</v>
      </c>
      <c r="M589" s="6" t="s">
        <v>502</v>
      </c>
      <c r="N589" s="7"/>
      <c r="O589" s="6" t="s">
        <v>2404</v>
      </c>
      <c r="P589" s="6" t="s">
        <v>148</v>
      </c>
    </row>
    <row r="590" spans="1:16" ht="20" customHeight="1" x14ac:dyDescent="0.15">
      <c r="A590" s="22">
        <v>588</v>
      </c>
      <c r="B590" s="23" t="s">
        <v>4724</v>
      </c>
      <c r="C590" s="6" t="s">
        <v>4727</v>
      </c>
      <c r="D590" s="6" t="s">
        <v>52</v>
      </c>
      <c r="E590" s="6" t="s">
        <v>818</v>
      </c>
      <c r="F590" s="6" t="s">
        <v>2405</v>
      </c>
      <c r="G590" s="8">
        <v>111771</v>
      </c>
      <c r="H590" s="6" t="s">
        <v>4500</v>
      </c>
      <c r="I590" s="6" t="s">
        <v>167</v>
      </c>
      <c r="J590" s="6" t="s">
        <v>526</v>
      </c>
      <c r="K590" s="6" t="s">
        <v>16</v>
      </c>
      <c r="L590" s="8">
        <v>19684</v>
      </c>
      <c r="M590" s="6" t="s">
        <v>373</v>
      </c>
      <c r="N590" s="9">
        <v>3109358425</v>
      </c>
      <c r="O590" s="6" t="s">
        <v>2406</v>
      </c>
      <c r="P590" s="6" t="s">
        <v>20</v>
      </c>
    </row>
    <row r="591" spans="1:16" ht="20" customHeight="1" x14ac:dyDescent="0.15">
      <c r="A591" s="22">
        <v>589</v>
      </c>
      <c r="B591" s="23" t="s">
        <v>4951</v>
      </c>
      <c r="C591" s="6" t="s">
        <v>4715</v>
      </c>
      <c r="D591" s="6" t="s">
        <v>172</v>
      </c>
      <c r="E591" s="6" t="s">
        <v>1015</v>
      </c>
      <c r="F591" s="6" t="s">
        <v>2407</v>
      </c>
      <c r="G591" s="8">
        <v>116155</v>
      </c>
      <c r="H591" s="6" t="s">
        <v>4521</v>
      </c>
      <c r="I591" s="6" t="s">
        <v>211</v>
      </c>
      <c r="J591" s="6" t="s">
        <v>526</v>
      </c>
      <c r="K591" s="6" t="s">
        <v>1291</v>
      </c>
      <c r="L591" s="9">
        <v>9267</v>
      </c>
      <c r="M591" s="6" t="s">
        <v>204</v>
      </c>
      <c r="N591" s="6" t="s">
        <v>2408</v>
      </c>
      <c r="O591" s="6" t="s">
        <v>2409</v>
      </c>
      <c r="P591" s="6" t="s">
        <v>28</v>
      </c>
    </row>
    <row r="592" spans="1:16" ht="20" customHeight="1" x14ac:dyDescent="0.15">
      <c r="A592" s="22">
        <v>590</v>
      </c>
      <c r="B592" s="23" t="s">
        <v>5092</v>
      </c>
      <c r="C592" s="6" t="s">
        <v>4569</v>
      </c>
      <c r="D592" s="6" t="s">
        <v>261</v>
      </c>
      <c r="E592" s="6" t="s">
        <v>478</v>
      </c>
      <c r="F592" s="6" t="s">
        <v>2410</v>
      </c>
      <c r="G592" s="9">
        <v>83380</v>
      </c>
      <c r="H592" s="7"/>
      <c r="I592" s="6" t="s">
        <v>4513</v>
      </c>
      <c r="J592" s="9">
        <v>9</v>
      </c>
      <c r="K592" s="6" t="s">
        <v>1291</v>
      </c>
      <c r="L592" s="6" t="s">
        <v>2411</v>
      </c>
      <c r="M592" s="6" t="s">
        <v>49</v>
      </c>
      <c r="N592" s="6" t="s">
        <v>2412</v>
      </c>
      <c r="O592" s="6" t="s">
        <v>2413</v>
      </c>
      <c r="P592" s="6" t="s">
        <v>20</v>
      </c>
    </row>
    <row r="593" spans="1:16" ht="20" customHeight="1" x14ac:dyDescent="0.15">
      <c r="A593" s="22">
        <v>591</v>
      </c>
      <c r="B593" s="23" t="s">
        <v>5093</v>
      </c>
      <c r="C593" s="9">
        <v>59</v>
      </c>
      <c r="D593" s="6" t="s">
        <v>220</v>
      </c>
      <c r="E593" s="6" t="s">
        <v>196</v>
      </c>
      <c r="F593" s="6" t="s">
        <v>2414</v>
      </c>
      <c r="G593" s="9">
        <v>107.123</v>
      </c>
      <c r="H593" s="6" t="s">
        <v>494</v>
      </c>
      <c r="I593" s="6" t="s">
        <v>4670</v>
      </c>
      <c r="J593" s="9">
        <v>10</v>
      </c>
      <c r="K593" s="9">
        <v>4.5</v>
      </c>
      <c r="L593" s="7"/>
      <c r="M593" s="6" t="s">
        <v>308</v>
      </c>
      <c r="N593" s="6" t="s">
        <v>2415</v>
      </c>
      <c r="O593" s="6" t="s">
        <v>2416</v>
      </c>
      <c r="P593" s="6" t="s">
        <v>328</v>
      </c>
    </row>
    <row r="594" spans="1:16" ht="20" customHeight="1" x14ac:dyDescent="0.15">
      <c r="A594" s="22">
        <v>592</v>
      </c>
      <c r="B594" s="23" t="s">
        <v>5094</v>
      </c>
      <c r="C594" s="6" t="s">
        <v>4942</v>
      </c>
      <c r="D594" s="6" t="s">
        <v>389</v>
      </c>
      <c r="E594" s="6" t="s">
        <v>2417</v>
      </c>
      <c r="F594" s="6" t="s">
        <v>2418</v>
      </c>
      <c r="G594" s="8">
        <v>96232</v>
      </c>
      <c r="H594" s="6" t="s">
        <v>4500</v>
      </c>
      <c r="I594" s="6" t="s">
        <v>4524</v>
      </c>
      <c r="J594" s="7"/>
      <c r="K594" s="9">
        <v>2.6</v>
      </c>
      <c r="L594" s="9">
        <v>18898</v>
      </c>
      <c r="M594" s="6" t="s">
        <v>105</v>
      </c>
      <c r="N594" s="9">
        <v>9558059437</v>
      </c>
      <c r="O594" s="6" t="s">
        <v>2419</v>
      </c>
      <c r="P594" s="6" t="s">
        <v>115</v>
      </c>
    </row>
    <row r="595" spans="1:16" ht="20" customHeight="1" x14ac:dyDescent="0.15">
      <c r="A595" s="22">
        <v>593</v>
      </c>
      <c r="B595" s="23" t="s">
        <v>4884</v>
      </c>
      <c r="C595" s="9">
        <v>34</v>
      </c>
      <c r="D595" s="6" t="s">
        <v>315</v>
      </c>
      <c r="E595" s="6" t="s">
        <v>2420</v>
      </c>
      <c r="F595" s="6" t="s">
        <v>2421</v>
      </c>
      <c r="G595" s="9">
        <v>48485</v>
      </c>
      <c r="H595" s="6" t="s">
        <v>576</v>
      </c>
      <c r="I595" s="6" t="s">
        <v>732</v>
      </c>
      <c r="J595" s="6" t="s">
        <v>121</v>
      </c>
      <c r="K595" s="7"/>
      <c r="L595" s="8">
        <v>4066</v>
      </c>
      <c r="M595" s="6" t="s">
        <v>152</v>
      </c>
      <c r="N595" s="9">
        <v>2118535606</v>
      </c>
      <c r="O595" s="6" t="s">
        <v>2422</v>
      </c>
      <c r="P595" s="6" t="s">
        <v>71</v>
      </c>
    </row>
    <row r="596" spans="1:16" ht="20" customHeight="1" x14ac:dyDescent="0.15">
      <c r="A596" s="22">
        <v>594</v>
      </c>
      <c r="B596" s="23" t="s">
        <v>5095</v>
      </c>
      <c r="C596" s="6" t="s">
        <v>4644</v>
      </c>
      <c r="D596" s="6" t="s">
        <v>58</v>
      </c>
      <c r="E596" s="6" t="s">
        <v>2160</v>
      </c>
      <c r="F596" s="6" t="s">
        <v>2423</v>
      </c>
      <c r="G596" s="6" t="s">
        <v>2424</v>
      </c>
      <c r="H596" s="6" t="s">
        <v>4519</v>
      </c>
      <c r="I596" s="6" t="s">
        <v>4670</v>
      </c>
      <c r="J596" s="6" t="s">
        <v>514</v>
      </c>
      <c r="K596" s="6" t="s">
        <v>582</v>
      </c>
      <c r="L596" s="8">
        <v>7061</v>
      </c>
      <c r="M596" s="6" t="s">
        <v>621</v>
      </c>
      <c r="N596" s="6" t="s">
        <v>2425</v>
      </c>
      <c r="O596" s="6" t="s">
        <v>2426</v>
      </c>
      <c r="P596" s="7"/>
    </row>
    <row r="597" spans="1:16" ht="20" customHeight="1" x14ac:dyDescent="0.15">
      <c r="A597" s="22">
        <v>595</v>
      </c>
      <c r="B597" s="23" t="s">
        <v>2427</v>
      </c>
      <c r="C597" s="9">
        <v>23</v>
      </c>
      <c r="D597" s="6" t="s">
        <v>172</v>
      </c>
      <c r="E597" s="6" t="s">
        <v>2288</v>
      </c>
      <c r="F597" s="6" t="s">
        <v>2428</v>
      </c>
      <c r="G597" s="9">
        <v>137798</v>
      </c>
      <c r="H597" s="6" t="s">
        <v>4470</v>
      </c>
      <c r="I597" s="6" t="s">
        <v>4467</v>
      </c>
      <c r="J597" s="6" t="s">
        <v>325</v>
      </c>
      <c r="K597" s="7"/>
      <c r="L597" s="6" t="s">
        <v>2429</v>
      </c>
      <c r="M597" s="6" t="s">
        <v>296</v>
      </c>
      <c r="N597" s="9">
        <v>9386785290</v>
      </c>
      <c r="O597" s="6" t="s">
        <v>2430</v>
      </c>
      <c r="P597" s="6" t="s">
        <v>609</v>
      </c>
    </row>
    <row r="598" spans="1:16" ht="20" customHeight="1" x14ac:dyDescent="0.15">
      <c r="A598" s="22">
        <v>596</v>
      </c>
      <c r="B598" s="23" t="s">
        <v>5066</v>
      </c>
      <c r="C598" s="9">
        <v>54</v>
      </c>
      <c r="D598" s="7"/>
      <c r="E598" s="6" t="s">
        <v>998</v>
      </c>
      <c r="F598" s="6" t="s">
        <v>5096</v>
      </c>
      <c r="G598" s="9">
        <v>126.46599999999999</v>
      </c>
      <c r="H598" s="6" t="s">
        <v>4515</v>
      </c>
      <c r="I598" s="6" t="s">
        <v>4681</v>
      </c>
      <c r="J598" s="7"/>
      <c r="K598" s="6" t="s">
        <v>611</v>
      </c>
      <c r="L598" s="9">
        <v>9557</v>
      </c>
      <c r="M598" s="6" t="s">
        <v>527</v>
      </c>
      <c r="N598" s="6" t="s">
        <v>2431</v>
      </c>
      <c r="O598" s="6" t="s">
        <v>2432</v>
      </c>
      <c r="P598" s="6" t="s">
        <v>162</v>
      </c>
    </row>
    <row r="599" spans="1:16" ht="20" customHeight="1" x14ac:dyDescent="0.15">
      <c r="A599" s="22">
        <v>597</v>
      </c>
      <c r="B599" s="23" t="s">
        <v>5097</v>
      </c>
      <c r="C599" s="6" t="s">
        <v>4606</v>
      </c>
      <c r="D599" s="6" t="s">
        <v>404</v>
      </c>
      <c r="E599" s="6" t="s">
        <v>2433</v>
      </c>
      <c r="F599" s="7"/>
      <c r="G599" s="9">
        <v>148.23400000000001</v>
      </c>
      <c r="H599" s="6" t="s">
        <v>4519</v>
      </c>
      <c r="I599" s="6" t="s">
        <v>4544</v>
      </c>
      <c r="J599" s="9">
        <v>9</v>
      </c>
      <c r="K599" s="9">
        <v>4.4000000000000004</v>
      </c>
      <c r="L599" s="9">
        <v>3427</v>
      </c>
      <c r="M599" s="6" t="s">
        <v>123</v>
      </c>
      <c r="N599" s="9">
        <v>6514390600</v>
      </c>
      <c r="O599" s="6" t="s">
        <v>2434</v>
      </c>
      <c r="P599" s="6" t="s">
        <v>132</v>
      </c>
    </row>
    <row r="600" spans="1:16" ht="20" customHeight="1" x14ac:dyDescent="0.15">
      <c r="A600" s="22">
        <v>598</v>
      </c>
      <c r="B600" s="23" t="s">
        <v>2435</v>
      </c>
      <c r="C600" s="9">
        <v>45</v>
      </c>
      <c r="D600" s="6" t="s">
        <v>58</v>
      </c>
      <c r="E600" s="6" t="s">
        <v>2266</v>
      </c>
      <c r="F600" s="6" t="s">
        <v>2436</v>
      </c>
      <c r="G600" s="9">
        <v>71034</v>
      </c>
      <c r="H600" s="7"/>
      <c r="I600" s="6" t="s">
        <v>4493</v>
      </c>
      <c r="J600" s="9">
        <v>2</v>
      </c>
      <c r="K600" s="6" t="s">
        <v>615</v>
      </c>
      <c r="L600" s="8">
        <v>1643</v>
      </c>
      <c r="M600" s="6" t="s">
        <v>567</v>
      </c>
      <c r="N600" s="9">
        <v>2019985269</v>
      </c>
      <c r="O600" s="6" t="s">
        <v>2437</v>
      </c>
      <c r="P600" s="6" t="s">
        <v>40</v>
      </c>
    </row>
    <row r="601" spans="1:16" ht="20" customHeight="1" x14ac:dyDescent="0.15">
      <c r="A601" s="22">
        <v>599</v>
      </c>
      <c r="B601" s="23" t="s">
        <v>1195</v>
      </c>
      <c r="C601" s="9">
        <v>42</v>
      </c>
      <c r="D601" s="6" t="s">
        <v>65</v>
      </c>
      <c r="E601" s="6" t="s">
        <v>354</v>
      </c>
      <c r="F601" s="6" t="s">
        <v>2438</v>
      </c>
      <c r="G601" s="6" t="s">
        <v>2439</v>
      </c>
      <c r="H601" s="6" t="s">
        <v>4519</v>
      </c>
      <c r="I601" s="6" t="s">
        <v>930</v>
      </c>
      <c r="J601" s="9">
        <v>5</v>
      </c>
      <c r="K601" s="9">
        <v>3.9</v>
      </c>
      <c r="L601" s="9">
        <v>4346</v>
      </c>
      <c r="M601" s="6" t="s">
        <v>170</v>
      </c>
      <c r="N601" s="6" t="s">
        <v>5098</v>
      </c>
      <c r="O601" s="6" t="s">
        <v>2440</v>
      </c>
      <c r="P601" s="6" t="s">
        <v>191</v>
      </c>
    </row>
    <row r="602" spans="1:16" ht="20" customHeight="1" x14ac:dyDescent="0.15">
      <c r="A602" s="22">
        <v>600</v>
      </c>
      <c r="B602" s="23" t="s">
        <v>4829</v>
      </c>
      <c r="C602" s="9">
        <v>63</v>
      </c>
      <c r="D602" s="6" t="s">
        <v>220</v>
      </c>
      <c r="E602" s="6" t="s">
        <v>21</v>
      </c>
      <c r="F602" s="6" t="s">
        <v>2441</v>
      </c>
      <c r="G602" s="8">
        <v>108827</v>
      </c>
      <c r="H602" s="7"/>
      <c r="I602" s="6" t="s">
        <v>4588</v>
      </c>
      <c r="J602" s="9">
        <v>3</v>
      </c>
      <c r="K602" s="9">
        <v>3.8</v>
      </c>
      <c r="L602" s="9">
        <v>1077</v>
      </c>
      <c r="M602" s="6" t="s">
        <v>470</v>
      </c>
      <c r="N602" s="9">
        <v>7126994678</v>
      </c>
      <c r="O602" s="6" t="s">
        <v>2442</v>
      </c>
      <c r="P602" s="6" t="s">
        <v>162</v>
      </c>
    </row>
    <row r="603" spans="1:16" ht="20" customHeight="1" x14ac:dyDescent="0.15">
      <c r="A603" s="22">
        <v>601</v>
      </c>
      <c r="B603" s="23" t="s">
        <v>2443</v>
      </c>
      <c r="C603" s="6" t="s">
        <v>4476</v>
      </c>
      <c r="D603" s="6" t="s">
        <v>220</v>
      </c>
      <c r="E603" s="6" t="s">
        <v>543</v>
      </c>
      <c r="F603" s="7"/>
      <c r="G603" s="9">
        <v>35903</v>
      </c>
      <c r="H603" s="6" t="s">
        <v>4515</v>
      </c>
      <c r="I603" s="6" t="s">
        <v>4670</v>
      </c>
      <c r="J603" s="9">
        <v>1</v>
      </c>
      <c r="K603" s="9">
        <v>4.5</v>
      </c>
      <c r="L603" s="8">
        <v>16556</v>
      </c>
      <c r="M603" s="6" t="s">
        <v>644</v>
      </c>
      <c r="N603" s="6" t="s">
        <v>2444</v>
      </c>
      <c r="O603" s="6" t="s">
        <v>2445</v>
      </c>
      <c r="P603" s="6" t="s">
        <v>328</v>
      </c>
    </row>
    <row r="604" spans="1:16" ht="20" customHeight="1" x14ac:dyDescent="0.15">
      <c r="A604" s="22">
        <v>602</v>
      </c>
      <c r="B604" s="23" t="s">
        <v>4661</v>
      </c>
      <c r="C604" s="9">
        <v>38</v>
      </c>
      <c r="D604" s="6" t="s">
        <v>261</v>
      </c>
      <c r="E604" s="6" t="s">
        <v>618</v>
      </c>
      <c r="F604" s="7"/>
      <c r="G604" s="9">
        <v>58711</v>
      </c>
      <c r="H604" s="6" t="s">
        <v>4481</v>
      </c>
      <c r="I604" s="6" t="s">
        <v>4655</v>
      </c>
      <c r="J604" s="9">
        <v>3</v>
      </c>
      <c r="K604" s="6" t="s">
        <v>615</v>
      </c>
      <c r="L604" s="9">
        <v>8.9239999999999995</v>
      </c>
      <c r="M604" s="6" t="s">
        <v>26</v>
      </c>
      <c r="N604" s="6" t="s">
        <v>2446</v>
      </c>
      <c r="O604" s="6" t="s">
        <v>2447</v>
      </c>
      <c r="P604" s="6" t="s">
        <v>64</v>
      </c>
    </row>
    <row r="605" spans="1:16" ht="20" customHeight="1" x14ac:dyDescent="0.15">
      <c r="A605" s="22">
        <v>603</v>
      </c>
      <c r="B605" s="23" t="s">
        <v>1358</v>
      </c>
      <c r="C605" s="9">
        <v>47</v>
      </c>
      <c r="D605" s="6" t="s">
        <v>220</v>
      </c>
      <c r="E605" s="6" t="s">
        <v>1359</v>
      </c>
      <c r="F605" s="6" t="s">
        <v>5099</v>
      </c>
      <c r="G605" s="9">
        <v>36.142000000000003</v>
      </c>
      <c r="H605" s="6" t="s">
        <v>339</v>
      </c>
      <c r="I605" s="6" t="s">
        <v>4655</v>
      </c>
      <c r="J605" s="9">
        <v>8</v>
      </c>
      <c r="K605" s="6" t="s">
        <v>144</v>
      </c>
      <c r="L605" s="9">
        <v>18.039000000000001</v>
      </c>
      <c r="M605" s="6" t="s">
        <v>76</v>
      </c>
      <c r="N605" s="9">
        <v>7759213226</v>
      </c>
      <c r="O605" s="6" t="s">
        <v>2448</v>
      </c>
      <c r="P605" s="6" t="s">
        <v>40</v>
      </c>
    </row>
    <row r="606" spans="1:16" ht="20" customHeight="1" x14ac:dyDescent="0.15">
      <c r="A606" s="22">
        <v>604</v>
      </c>
      <c r="B606" s="23" t="s">
        <v>5086</v>
      </c>
      <c r="C606" s="6" t="s">
        <v>4662</v>
      </c>
      <c r="D606" s="6" t="s">
        <v>172</v>
      </c>
      <c r="E606" s="6" t="s">
        <v>2449</v>
      </c>
      <c r="F606" s="6" t="s">
        <v>2450</v>
      </c>
      <c r="G606" s="8">
        <v>47753</v>
      </c>
      <c r="H606" s="6" t="s">
        <v>576</v>
      </c>
      <c r="I606" s="6" t="s">
        <v>4697</v>
      </c>
      <c r="J606" s="6" t="s">
        <v>514</v>
      </c>
      <c r="K606" s="6" t="s">
        <v>326</v>
      </c>
      <c r="L606" s="9">
        <v>1162</v>
      </c>
      <c r="M606" s="6" t="s">
        <v>98</v>
      </c>
      <c r="N606" s="6" t="s">
        <v>2451</v>
      </c>
      <c r="O606" s="6" t="s">
        <v>2452</v>
      </c>
      <c r="P606" s="6" t="s">
        <v>292</v>
      </c>
    </row>
    <row r="607" spans="1:16" ht="20" customHeight="1" x14ac:dyDescent="0.15">
      <c r="A607" s="22">
        <v>605</v>
      </c>
      <c r="B607" s="23" t="s">
        <v>5100</v>
      </c>
      <c r="C607" s="9">
        <v>61</v>
      </c>
      <c r="D607" s="6" t="s">
        <v>42</v>
      </c>
      <c r="E607" s="6" t="s">
        <v>2453</v>
      </c>
      <c r="F607" s="6" t="s">
        <v>2454</v>
      </c>
      <c r="G607" s="9">
        <v>58243</v>
      </c>
      <c r="H607" s="6" t="s">
        <v>4679</v>
      </c>
      <c r="I607" s="6" t="s">
        <v>4504</v>
      </c>
      <c r="J607" s="9">
        <v>5</v>
      </c>
      <c r="K607" s="6" t="s">
        <v>987</v>
      </c>
      <c r="L607" s="9">
        <v>11144</v>
      </c>
      <c r="M607" s="6" t="s">
        <v>239</v>
      </c>
      <c r="N607" s="7"/>
      <c r="O607" s="6" t="s">
        <v>2455</v>
      </c>
      <c r="P607" s="6" t="s">
        <v>518</v>
      </c>
    </row>
    <row r="608" spans="1:16" ht="20" customHeight="1" x14ac:dyDescent="0.15">
      <c r="A608" s="22">
        <v>606</v>
      </c>
      <c r="B608" s="23" t="s">
        <v>5007</v>
      </c>
      <c r="C608" s="9">
        <v>42</v>
      </c>
      <c r="D608" s="6" t="s">
        <v>116</v>
      </c>
      <c r="E608" s="6" t="s">
        <v>2456</v>
      </c>
      <c r="F608" s="6" t="s">
        <v>2457</v>
      </c>
      <c r="G608" s="9">
        <v>85.766999999999996</v>
      </c>
      <c r="H608" s="7"/>
      <c r="I608" s="6" t="s">
        <v>120</v>
      </c>
      <c r="J608" s="6" t="s">
        <v>325</v>
      </c>
      <c r="K608" s="9">
        <v>2.6</v>
      </c>
      <c r="L608" s="8">
        <v>17236</v>
      </c>
      <c r="M608" s="6" t="s">
        <v>470</v>
      </c>
      <c r="N608" s="6" t="s">
        <v>2458</v>
      </c>
      <c r="O608" s="6" t="s">
        <v>2459</v>
      </c>
      <c r="P608" s="6" t="s">
        <v>126</v>
      </c>
    </row>
    <row r="609" spans="1:16" ht="20" customHeight="1" x14ac:dyDescent="0.15">
      <c r="A609" s="22">
        <v>607</v>
      </c>
      <c r="B609" s="23" t="s">
        <v>5101</v>
      </c>
      <c r="C609" s="9">
        <v>63</v>
      </c>
      <c r="D609" s="6" t="s">
        <v>172</v>
      </c>
      <c r="E609" s="6" t="s">
        <v>2460</v>
      </c>
      <c r="F609" s="6" t="s">
        <v>5102</v>
      </c>
      <c r="G609" s="6" t="s">
        <v>2461</v>
      </c>
      <c r="H609" s="7"/>
      <c r="I609" s="6" t="s">
        <v>4596</v>
      </c>
      <c r="J609" s="9">
        <v>6</v>
      </c>
      <c r="K609" s="6" t="s">
        <v>402</v>
      </c>
      <c r="L609" s="6" t="s">
        <v>2462</v>
      </c>
      <c r="M609" s="6" t="s">
        <v>296</v>
      </c>
      <c r="N609" s="6" t="s">
        <v>2463</v>
      </c>
      <c r="O609" s="6" t="s">
        <v>2464</v>
      </c>
      <c r="P609" s="6" t="s">
        <v>101</v>
      </c>
    </row>
    <row r="610" spans="1:16" ht="20" customHeight="1" x14ac:dyDescent="0.15">
      <c r="A610" s="22">
        <v>608</v>
      </c>
      <c r="B610" s="23" t="s">
        <v>5103</v>
      </c>
      <c r="C610" s="6" t="s">
        <v>4691</v>
      </c>
      <c r="D610" s="6" t="s">
        <v>183</v>
      </c>
      <c r="E610" s="6" t="s">
        <v>2465</v>
      </c>
      <c r="F610" s="6" t="s">
        <v>2466</v>
      </c>
      <c r="G610" s="8">
        <v>66779</v>
      </c>
      <c r="H610" s="6" t="s">
        <v>4491</v>
      </c>
      <c r="I610" s="6" t="s">
        <v>4655</v>
      </c>
      <c r="J610" s="9">
        <v>5</v>
      </c>
      <c r="K610" s="6" t="s">
        <v>237</v>
      </c>
      <c r="L610" s="9">
        <v>19250</v>
      </c>
      <c r="M610" s="6" t="s">
        <v>213</v>
      </c>
      <c r="N610" s="9">
        <v>3825140307</v>
      </c>
      <c r="O610" s="6" t="s">
        <v>2467</v>
      </c>
      <c r="P610" s="7"/>
    </row>
    <row r="611" spans="1:16" ht="20" customHeight="1" x14ac:dyDescent="0.15">
      <c r="A611" s="22">
        <v>609</v>
      </c>
      <c r="B611" s="23" t="s">
        <v>5104</v>
      </c>
      <c r="C611" s="9">
        <v>28</v>
      </c>
      <c r="D611" s="6" t="s">
        <v>315</v>
      </c>
      <c r="E611" s="6" t="s">
        <v>2468</v>
      </c>
      <c r="F611" s="6" t="s">
        <v>2469</v>
      </c>
      <c r="G611" s="9">
        <v>123768</v>
      </c>
      <c r="H611" s="6" t="s">
        <v>46</v>
      </c>
      <c r="I611" s="6" t="s">
        <v>4464</v>
      </c>
      <c r="J611" s="9">
        <v>5</v>
      </c>
      <c r="K611" s="9">
        <v>3.2</v>
      </c>
      <c r="L611" s="6" t="s">
        <v>2470</v>
      </c>
      <c r="M611" s="6" t="s">
        <v>567</v>
      </c>
      <c r="N611" s="9">
        <v>3486962555</v>
      </c>
      <c r="O611" s="6" t="s">
        <v>2471</v>
      </c>
      <c r="P611" s="6" t="s">
        <v>28</v>
      </c>
    </row>
    <row r="612" spans="1:16" ht="20" customHeight="1" x14ac:dyDescent="0.15">
      <c r="A612" s="22">
        <v>610</v>
      </c>
      <c r="B612" s="23" t="s">
        <v>4827</v>
      </c>
      <c r="C612" s="6" t="s">
        <v>4765</v>
      </c>
      <c r="D612" s="6" t="s">
        <v>172</v>
      </c>
      <c r="E612" s="6" t="s">
        <v>1220</v>
      </c>
      <c r="F612" s="6" t="s">
        <v>2472</v>
      </c>
      <c r="G612" s="8">
        <v>30129</v>
      </c>
      <c r="H612" s="6" t="s">
        <v>4571</v>
      </c>
      <c r="I612" s="6" t="s">
        <v>56</v>
      </c>
      <c r="J612" s="7"/>
      <c r="K612" s="7"/>
      <c r="L612" s="9">
        <v>17585</v>
      </c>
      <c r="M612" s="6" t="s">
        <v>534</v>
      </c>
      <c r="N612" s="6" t="s">
        <v>2473</v>
      </c>
      <c r="O612" s="6" t="s">
        <v>2474</v>
      </c>
      <c r="P612" s="6" t="s">
        <v>1136</v>
      </c>
    </row>
    <row r="613" spans="1:16" ht="20" customHeight="1" x14ac:dyDescent="0.15">
      <c r="A613" s="22">
        <v>611</v>
      </c>
      <c r="B613" s="23" t="s">
        <v>5025</v>
      </c>
      <c r="C613" s="6" t="s">
        <v>4678</v>
      </c>
      <c r="D613" s="6" t="s">
        <v>172</v>
      </c>
      <c r="E613" s="6" t="s">
        <v>2475</v>
      </c>
      <c r="F613" s="6" t="s">
        <v>2476</v>
      </c>
      <c r="G613" s="9">
        <v>66492</v>
      </c>
      <c r="H613" s="7"/>
      <c r="I613" s="6" t="s">
        <v>799</v>
      </c>
      <c r="J613" s="6" t="s">
        <v>121</v>
      </c>
      <c r="K613" s="6" t="s">
        <v>800</v>
      </c>
      <c r="L613" s="6" t="s">
        <v>2477</v>
      </c>
      <c r="M613" s="6" t="s">
        <v>290</v>
      </c>
      <c r="N613" s="9">
        <v>6324681854</v>
      </c>
      <c r="O613" s="6" t="s">
        <v>2478</v>
      </c>
      <c r="P613" s="6" t="s">
        <v>126</v>
      </c>
    </row>
    <row r="614" spans="1:16" ht="20" customHeight="1" x14ac:dyDescent="0.15">
      <c r="A614" s="22">
        <v>612</v>
      </c>
      <c r="B614" s="23" t="s">
        <v>1620</v>
      </c>
      <c r="C614" s="7"/>
      <c r="D614" s="6" t="s">
        <v>220</v>
      </c>
      <c r="E614" s="6" t="s">
        <v>2479</v>
      </c>
      <c r="F614" s="6" t="s">
        <v>2480</v>
      </c>
      <c r="G614" s="6" t="s">
        <v>2481</v>
      </c>
      <c r="H614" s="6" t="s">
        <v>696</v>
      </c>
      <c r="I614" s="6" t="s">
        <v>4536</v>
      </c>
      <c r="J614" s="6" t="s">
        <v>288</v>
      </c>
      <c r="K614" s="6" t="s">
        <v>4629</v>
      </c>
      <c r="L614" s="6" t="s">
        <v>2482</v>
      </c>
      <c r="M614" s="6" t="s">
        <v>83</v>
      </c>
      <c r="N614" s="6" t="s">
        <v>2483</v>
      </c>
      <c r="O614" s="7"/>
      <c r="P614" s="6" t="s">
        <v>101</v>
      </c>
    </row>
    <row r="615" spans="1:16" ht="20" customHeight="1" x14ac:dyDescent="0.15">
      <c r="A615" s="22">
        <v>613</v>
      </c>
      <c r="B615" s="23" t="s">
        <v>5005</v>
      </c>
      <c r="C615" s="9">
        <v>38</v>
      </c>
      <c r="D615" s="6" t="s">
        <v>52</v>
      </c>
      <c r="E615" s="6" t="s">
        <v>2484</v>
      </c>
      <c r="F615" s="6" t="s">
        <v>2485</v>
      </c>
      <c r="G615" s="9">
        <v>51977</v>
      </c>
      <c r="H615" s="6" t="s">
        <v>4541</v>
      </c>
      <c r="I615" s="6" t="s">
        <v>4655</v>
      </c>
      <c r="J615" s="6" t="s">
        <v>96</v>
      </c>
      <c r="K615" s="6" t="s">
        <v>611</v>
      </c>
      <c r="L615" s="8">
        <v>10249</v>
      </c>
      <c r="M615" s="6" t="s">
        <v>194</v>
      </c>
      <c r="N615" s="6" t="s">
        <v>2486</v>
      </c>
      <c r="O615" s="6" t="s">
        <v>2487</v>
      </c>
      <c r="P615" s="6" t="s">
        <v>115</v>
      </c>
    </row>
    <row r="616" spans="1:16" ht="20" customHeight="1" x14ac:dyDescent="0.15">
      <c r="A616" s="22">
        <v>614</v>
      </c>
      <c r="B616" s="23" t="s">
        <v>5105</v>
      </c>
      <c r="C616" s="9">
        <v>41</v>
      </c>
      <c r="D616" s="6" t="s">
        <v>93</v>
      </c>
      <c r="E616" s="6" t="s">
        <v>2488</v>
      </c>
      <c r="F616" s="6" t="s">
        <v>2489</v>
      </c>
      <c r="G616" s="9">
        <v>69418</v>
      </c>
      <c r="H616" s="7"/>
      <c r="I616" s="6" t="s">
        <v>842</v>
      </c>
      <c r="J616" s="9">
        <v>7</v>
      </c>
      <c r="K616" s="6" t="s">
        <v>4511</v>
      </c>
      <c r="L616" s="9">
        <v>11590</v>
      </c>
      <c r="M616" s="6" t="s">
        <v>38</v>
      </c>
      <c r="N616" s="6" t="s">
        <v>2490</v>
      </c>
      <c r="O616" s="7"/>
      <c r="P616" s="6" t="s">
        <v>108</v>
      </c>
    </row>
    <row r="617" spans="1:16" ht="20" customHeight="1" x14ac:dyDescent="0.15">
      <c r="A617" s="22">
        <v>615</v>
      </c>
      <c r="B617" s="23" t="s">
        <v>4996</v>
      </c>
      <c r="C617" s="9">
        <v>24</v>
      </c>
      <c r="D617" s="6" t="s">
        <v>102</v>
      </c>
      <c r="E617" s="6" t="s">
        <v>2491</v>
      </c>
      <c r="F617" s="6" t="s">
        <v>2492</v>
      </c>
      <c r="G617" s="9">
        <v>132910</v>
      </c>
      <c r="H617" s="6" t="s">
        <v>4557</v>
      </c>
      <c r="I617" s="6" t="s">
        <v>4660</v>
      </c>
      <c r="J617" s="9">
        <v>8</v>
      </c>
      <c r="K617" s="6" t="s">
        <v>345</v>
      </c>
      <c r="L617" s="6" t="s">
        <v>2493</v>
      </c>
      <c r="M617" s="6" t="s">
        <v>83</v>
      </c>
      <c r="N617" s="6" t="s">
        <v>2494</v>
      </c>
      <c r="O617" s="6" t="s">
        <v>2495</v>
      </c>
      <c r="P617" s="6" t="s">
        <v>64</v>
      </c>
    </row>
    <row r="618" spans="1:16" ht="20" customHeight="1" x14ac:dyDescent="0.15">
      <c r="A618" s="22">
        <v>616</v>
      </c>
      <c r="B618" s="23" t="s">
        <v>4861</v>
      </c>
      <c r="C618" s="6" t="s">
        <v>4715</v>
      </c>
      <c r="D618" s="7"/>
      <c r="E618" s="6" t="s">
        <v>1343</v>
      </c>
      <c r="F618" s="6" t="s">
        <v>5106</v>
      </c>
      <c r="G618" s="6" t="s">
        <v>2496</v>
      </c>
      <c r="H618" s="6" t="s">
        <v>4500</v>
      </c>
      <c r="I618" s="6" t="s">
        <v>136</v>
      </c>
      <c r="J618" s="9">
        <v>7</v>
      </c>
      <c r="K618" s="7"/>
      <c r="L618" s="7"/>
      <c r="M618" s="6" t="s">
        <v>98</v>
      </c>
      <c r="N618" s="6" t="s">
        <v>2497</v>
      </c>
      <c r="O618" s="6" t="s">
        <v>2498</v>
      </c>
      <c r="P618" s="6" t="s">
        <v>71</v>
      </c>
    </row>
    <row r="619" spans="1:16" ht="20" customHeight="1" x14ac:dyDescent="0.15">
      <c r="A619" s="22">
        <v>617</v>
      </c>
      <c r="B619" s="23" t="s">
        <v>873</v>
      </c>
      <c r="C619" s="9">
        <v>47</v>
      </c>
      <c r="D619" s="6" t="s">
        <v>52</v>
      </c>
      <c r="E619" s="6" t="s">
        <v>2499</v>
      </c>
      <c r="F619" s="6" t="s">
        <v>5107</v>
      </c>
      <c r="G619" s="8">
        <v>63302</v>
      </c>
      <c r="H619" s="6" t="s">
        <v>494</v>
      </c>
      <c r="I619" s="6" t="s">
        <v>806</v>
      </c>
      <c r="J619" s="9">
        <v>8</v>
      </c>
      <c r="K619" s="6" t="s">
        <v>4511</v>
      </c>
      <c r="L619" s="9">
        <v>16040</v>
      </c>
      <c r="M619" s="6" t="s">
        <v>98</v>
      </c>
      <c r="N619" s="6" t="s">
        <v>2500</v>
      </c>
      <c r="O619" s="6" t="s">
        <v>2501</v>
      </c>
      <c r="P619" s="6" t="s">
        <v>315</v>
      </c>
    </row>
    <row r="620" spans="1:16" ht="20" customHeight="1" x14ac:dyDescent="0.15">
      <c r="A620" s="22">
        <v>618</v>
      </c>
      <c r="B620" s="23" t="s">
        <v>5108</v>
      </c>
      <c r="C620" s="6" t="s">
        <v>4927</v>
      </c>
      <c r="D620" s="7"/>
      <c r="E620" s="6" t="s">
        <v>35</v>
      </c>
      <c r="F620" s="6" t="s">
        <v>2502</v>
      </c>
      <c r="G620" s="9">
        <v>93043</v>
      </c>
      <c r="H620" s="6" t="s">
        <v>4541</v>
      </c>
      <c r="I620" s="6" t="s">
        <v>431</v>
      </c>
      <c r="J620" s="9">
        <v>6</v>
      </c>
      <c r="K620" s="9">
        <v>2.6</v>
      </c>
      <c r="L620" s="9">
        <v>11366</v>
      </c>
      <c r="M620" s="6" t="s">
        <v>61</v>
      </c>
      <c r="N620" s="9">
        <v>9471169189</v>
      </c>
      <c r="O620" s="6" t="s">
        <v>2503</v>
      </c>
      <c r="P620" s="6" t="s">
        <v>292</v>
      </c>
    </row>
    <row r="621" spans="1:16" ht="20" customHeight="1" x14ac:dyDescent="0.15">
      <c r="A621" s="22">
        <v>619</v>
      </c>
      <c r="B621" s="23" t="s">
        <v>2504</v>
      </c>
      <c r="C621" s="9">
        <v>50</v>
      </c>
      <c r="D621" s="6" t="s">
        <v>29</v>
      </c>
      <c r="E621" s="6" t="s">
        <v>2505</v>
      </c>
      <c r="F621" s="6" t="s">
        <v>2506</v>
      </c>
      <c r="G621" s="9">
        <v>78075</v>
      </c>
      <c r="H621" s="6" t="s">
        <v>276</v>
      </c>
      <c r="I621" s="6" t="s">
        <v>4660</v>
      </c>
      <c r="J621" s="9">
        <v>2</v>
      </c>
      <c r="K621" s="6" t="s">
        <v>500</v>
      </c>
      <c r="L621" s="8">
        <v>11150</v>
      </c>
      <c r="M621" s="6" t="s">
        <v>145</v>
      </c>
      <c r="N621" s="6" t="s">
        <v>2507</v>
      </c>
      <c r="O621" s="6" t="s">
        <v>2508</v>
      </c>
      <c r="P621" s="6" t="s">
        <v>71</v>
      </c>
    </row>
    <row r="622" spans="1:16" ht="20" customHeight="1" x14ac:dyDescent="0.15">
      <c r="A622" s="22">
        <v>620</v>
      </c>
      <c r="B622" s="23" t="s">
        <v>4603</v>
      </c>
      <c r="C622" s="7"/>
      <c r="D622" s="6" t="s">
        <v>110</v>
      </c>
      <c r="E622" s="6" t="s">
        <v>444</v>
      </c>
      <c r="F622" s="6" t="s">
        <v>2509</v>
      </c>
      <c r="G622" s="9">
        <v>139751</v>
      </c>
      <c r="H622" s="6" t="s">
        <v>276</v>
      </c>
      <c r="I622" s="6" t="s">
        <v>4464</v>
      </c>
      <c r="J622" s="9">
        <v>3</v>
      </c>
      <c r="K622" s="6" t="s">
        <v>362</v>
      </c>
      <c r="L622" s="7"/>
      <c r="M622" s="6" t="s">
        <v>923</v>
      </c>
      <c r="N622" s="6" t="s">
        <v>2510</v>
      </c>
      <c r="O622" s="6" t="s">
        <v>2511</v>
      </c>
      <c r="P622" s="6" t="s">
        <v>584</v>
      </c>
    </row>
    <row r="623" spans="1:16" ht="20" customHeight="1" x14ac:dyDescent="0.15">
      <c r="A623" s="22">
        <v>621</v>
      </c>
      <c r="B623" s="23" t="s">
        <v>5109</v>
      </c>
      <c r="C623" s="9">
        <v>56</v>
      </c>
      <c r="D623" s="6" t="s">
        <v>389</v>
      </c>
      <c r="E623" s="6" t="s">
        <v>2512</v>
      </c>
      <c r="F623" s="6" t="s">
        <v>2513</v>
      </c>
      <c r="G623" s="9">
        <v>100060</v>
      </c>
      <c r="H623" s="6" t="s">
        <v>4545</v>
      </c>
      <c r="I623" s="6" t="s">
        <v>36</v>
      </c>
      <c r="J623" s="6" t="s">
        <v>526</v>
      </c>
      <c r="K623" s="9">
        <v>4.5999999999999996</v>
      </c>
      <c r="L623" s="6" t="s">
        <v>2514</v>
      </c>
      <c r="M623" s="6" t="s">
        <v>397</v>
      </c>
      <c r="N623" s="9">
        <v>4052604475</v>
      </c>
      <c r="O623" s="6" t="s">
        <v>2515</v>
      </c>
      <c r="P623" s="6" t="s">
        <v>108</v>
      </c>
    </row>
    <row r="624" spans="1:16" ht="20" customHeight="1" x14ac:dyDescent="0.15">
      <c r="A624" s="22">
        <v>622</v>
      </c>
      <c r="B624" s="23" t="s">
        <v>5110</v>
      </c>
      <c r="C624" s="6" t="s">
        <v>4722</v>
      </c>
      <c r="D624" s="6" t="s">
        <v>268</v>
      </c>
      <c r="E624" s="6" t="s">
        <v>624</v>
      </c>
      <c r="F624" s="6" t="s">
        <v>5111</v>
      </c>
      <c r="G624" s="9">
        <v>56.81</v>
      </c>
      <c r="H624" s="6" t="s">
        <v>24</v>
      </c>
      <c r="I624" s="6" t="s">
        <v>4681</v>
      </c>
      <c r="J624" s="9">
        <v>6</v>
      </c>
      <c r="K624" s="6" t="s">
        <v>151</v>
      </c>
      <c r="L624" s="9">
        <v>5.0540000000000003</v>
      </c>
      <c r="M624" s="6" t="s">
        <v>515</v>
      </c>
      <c r="N624" s="6" t="s">
        <v>2516</v>
      </c>
      <c r="O624" s="6" t="s">
        <v>2517</v>
      </c>
      <c r="P624" s="6" t="s">
        <v>403</v>
      </c>
    </row>
    <row r="625" spans="1:16" ht="20" customHeight="1" x14ac:dyDescent="0.15">
      <c r="A625" s="22">
        <v>623</v>
      </c>
      <c r="B625" s="23" t="s">
        <v>5112</v>
      </c>
      <c r="C625" s="6" t="s">
        <v>4942</v>
      </c>
      <c r="D625" s="6" t="s">
        <v>389</v>
      </c>
      <c r="E625" s="6" t="s">
        <v>2518</v>
      </c>
      <c r="F625" s="6" t="s">
        <v>2519</v>
      </c>
      <c r="G625" s="8">
        <v>88052</v>
      </c>
      <c r="H625" s="7"/>
      <c r="I625" s="6" t="s">
        <v>779</v>
      </c>
      <c r="J625" s="9">
        <v>1</v>
      </c>
      <c r="K625" s="6" t="s">
        <v>562</v>
      </c>
      <c r="L625" s="9">
        <v>4803</v>
      </c>
      <c r="M625" s="6" t="s">
        <v>254</v>
      </c>
      <c r="N625" s="6" t="s">
        <v>2520</v>
      </c>
      <c r="O625" s="6" t="s">
        <v>2521</v>
      </c>
      <c r="P625" s="6" t="s">
        <v>392</v>
      </c>
    </row>
    <row r="626" spans="1:16" ht="20" customHeight="1" x14ac:dyDescent="0.15">
      <c r="A626" s="22">
        <v>624</v>
      </c>
      <c r="B626" s="23" t="s">
        <v>2522</v>
      </c>
      <c r="C626" s="9">
        <v>48</v>
      </c>
      <c r="D626" s="7"/>
      <c r="E626" s="6" t="s">
        <v>337</v>
      </c>
      <c r="F626" s="6" t="s">
        <v>2523</v>
      </c>
      <c r="G626" s="9">
        <v>131638</v>
      </c>
      <c r="H626" s="6" t="s">
        <v>4521</v>
      </c>
      <c r="I626" s="6" t="s">
        <v>4542</v>
      </c>
      <c r="J626" s="9">
        <v>2</v>
      </c>
      <c r="K626" s="6" t="s">
        <v>16</v>
      </c>
      <c r="L626" s="9">
        <v>19.754999999999999</v>
      </c>
      <c r="M626" s="6" t="s">
        <v>17</v>
      </c>
      <c r="N626" s="9">
        <v>3978471547</v>
      </c>
      <c r="O626" s="6" t="s">
        <v>2524</v>
      </c>
      <c r="P626" s="6" t="s">
        <v>57</v>
      </c>
    </row>
    <row r="627" spans="1:16" ht="20" customHeight="1" x14ac:dyDescent="0.15">
      <c r="A627" s="22">
        <v>625</v>
      </c>
      <c r="B627" s="23" t="s">
        <v>4718</v>
      </c>
      <c r="C627" s="9">
        <v>34</v>
      </c>
      <c r="D627" s="6" t="s">
        <v>389</v>
      </c>
      <c r="E627" s="6" t="s">
        <v>2207</v>
      </c>
      <c r="F627" s="6" t="s">
        <v>2525</v>
      </c>
      <c r="G627" s="9">
        <v>31.071999999999999</v>
      </c>
      <c r="H627" s="6" t="s">
        <v>276</v>
      </c>
      <c r="I627" s="6" t="s">
        <v>47</v>
      </c>
      <c r="J627" s="9">
        <v>2</v>
      </c>
      <c r="K627" s="9">
        <v>4.4000000000000004</v>
      </c>
      <c r="L627" s="9">
        <v>11774</v>
      </c>
      <c r="M627" s="6" t="s">
        <v>129</v>
      </c>
      <c r="N627" s="9">
        <v>9434764892</v>
      </c>
      <c r="O627" s="6" t="s">
        <v>2526</v>
      </c>
      <c r="P627" s="6" t="s">
        <v>285</v>
      </c>
    </row>
    <row r="628" spans="1:16" ht="20" customHeight="1" x14ac:dyDescent="0.15">
      <c r="A628" s="22">
        <v>626</v>
      </c>
      <c r="B628" s="23" t="s">
        <v>4589</v>
      </c>
      <c r="C628" s="9">
        <v>19</v>
      </c>
      <c r="D628" s="6" t="s">
        <v>268</v>
      </c>
      <c r="E628" s="6" t="s">
        <v>2527</v>
      </c>
      <c r="F628" s="6" t="s">
        <v>2528</v>
      </c>
      <c r="G628" s="9">
        <v>91539</v>
      </c>
      <c r="H628" s="6" t="s">
        <v>4474</v>
      </c>
      <c r="I628" s="6" t="s">
        <v>175</v>
      </c>
      <c r="J628" s="9">
        <v>4</v>
      </c>
      <c r="K628" s="6" t="s">
        <v>454</v>
      </c>
      <c r="L628" s="8">
        <v>16458</v>
      </c>
      <c r="M628" s="6" t="s">
        <v>621</v>
      </c>
      <c r="N628" s="6" t="s">
        <v>2529</v>
      </c>
      <c r="O628" s="6" t="s">
        <v>2530</v>
      </c>
      <c r="P628" s="6" t="s">
        <v>260</v>
      </c>
    </row>
    <row r="629" spans="1:16" ht="20" customHeight="1" x14ac:dyDescent="0.15">
      <c r="A629" s="22">
        <v>627</v>
      </c>
      <c r="B629" s="23" t="s">
        <v>4787</v>
      </c>
      <c r="C629" s="9">
        <v>49</v>
      </c>
      <c r="D629" s="6" t="s">
        <v>183</v>
      </c>
      <c r="E629" s="6" t="s">
        <v>2531</v>
      </c>
      <c r="F629" s="6" t="s">
        <v>2532</v>
      </c>
      <c r="G629" s="9">
        <v>32.64</v>
      </c>
      <c r="H629" s="6" t="s">
        <v>4533</v>
      </c>
      <c r="I629" s="6" t="s">
        <v>499</v>
      </c>
      <c r="J629" s="9">
        <v>10</v>
      </c>
      <c r="K629" s="7"/>
      <c r="L629" s="8">
        <v>7344</v>
      </c>
      <c r="M629" s="6" t="s">
        <v>644</v>
      </c>
      <c r="N629" s="9">
        <v>8921483036</v>
      </c>
      <c r="O629" s="6" t="s">
        <v>2533</v>
      </c>
      <c r="P629" s="6" t="s">
        <v>200</v>
      </c>
    </row>
    <row r="630" spans="1:16" ht="20" customHeight="1" x14ac:dyDescent="0.15">
      <c r="A630" s="22">
        <v>628</v>
      </c>
      <c r="B630" s="23" t="s">
        <v>5113</v>
      </c>
      <c r="C630" s="9">
        <v>37</v>
      </c>
      <c r="D630" s="6" t="s">
        <v>65</v>
      </c>
      <c r="E630" s="6" t="s">
        <v>2534</v>
      </c>
      <c r="F630" s="6" t="s">
        <v>2535</v>
      </c>
      <c r="G630" s="8">
        <v>84545</v>
      </c>
      <c r="H630" s="7"/>
      <c r="I630" s="6" t="s">
        <v>4534</v>
      </c>
      <c r="J630" s="9">
        <v>4</v>
      </c>
      <c r="K630" s="6" t="s">
        <v>879</v>
      </c>
      <c r="L630" s="6" t="s">
        <v>2536</v>
      </c>
      <c r="M630" s="6" t="s">
        <v>152</v>
      </c>
      <c r="N630" s="6" t="s">
        <v>2537</v>
      </c>
      <c r="O630" s="6" t="s">
        <v>2538</v>
      </c>
      <c r="P630" s="6" t="s">
        <v>609</v>
      </c>
    </row>
    <row r="631" spans="1:16" ht="20" customHeight="1" x14ac:dyDescent="0.15">
      <c r="A631" s="22">
        <v>629</v>
      </c>
      <c r="B631" s="23" t="s">
        <v>4844</v>
      </c>
      <c r="C631" s="9">
        <v>40</v>
      </c>
      <c r="D631" s="6" t="s">
        <v>220</v>
      </c>
      <c r="E631" s="6" t="s">
        <v>1922</v>
      </c>
      <c r="F631" s="6" t="s">
        <v>2539</v>
      </c>
      <c r="G631" s="8">
        <v>104135</v>
      </c>
      <c r="H631" s="6" t="s">
        <v>4720</v>
      </c>
      <c r="I631" s="6" t="s">
        <v>930</v>
      </c>
      <c r="J631" s="9">
        <v>7</v>
      </c>
      <c r="K631" s="9">
        <v>1.7</v>
      </c>
      <c r="L631" s="9">
        <v>19863</v>
      </c>
      <c r="M631" s="6" t="s">
        <v>145</v>
      </c>
      <c r="N631" s="6" t="s">
        <v>2540</v>
      </c>
      <c r="O631" s="7"/>
      <c r="P631" s="6" t="s">
        <v>132</v>
      </c>
    </row>
    <row r="632" spans="1:16" ht="20" customHeight="1" x14ac:dyDescent="0.15">
      <c r="A632" s="22">
        <v>630</v>
      </c>
      <c r="B632" s="23" t="s">
        <v>5114</v>
      </c>
      <c r="C632" s="9">
        <v>28</v>
      </c>
      <c r="D632" s="6" t="s">
        <v>13</v>
      </c>
      <c r="E632" s="6" t="s">
        <v>2541</v>
      </c>
      <c r="F632" s="6" t="s">
        <v>2542</v>
      </c>
      <c r="G632" s="6" t="s">
        <v>2543</v>
      </c>
      <c r="H632" s="6" t="s">
        <v>339</v>
      </c>
      <c r="I632" s="6" t="s">
        <v>4528</v>
      </c>
      <c r="J632" s="6" t="s">
        <v>288</v>
      </c>
      <c r="K632" s="7"/>
      <c r="L632" s="8">
        <v>19543</v>
      </c>
      <c r="M632" s="6" t="s">
        <v>527</v>
      </c>
      <c r="N632" s="9">
        <v>4022063345</v>
      </c>
      <c r="O632" s="6" t="s">
        <v>2544</v>
      </c>
      <c r="P632" s="6" t="s">
        <v>182</v>
      </c>
    </row>
    <row r="633" spans="1:16" ht="20" customHeight="1" x14ac:dyDescent="0.15">
      <c r="A633" s="22">
        <v>631</v>
      </c>
      <c r="B633" s="23" t="s">
        <v>4822</v>
      </c>
      <c r="C633" s="9">
        <v>37</v>
      </c>
      <c r="D633" s="6" t="s">
        <v>163</v>
      </c>
      <c r="E633" s="6" t="s">
        <v>1201</v>
      </c>
      <c r="F633" s="6" t="s">
        <v>2545</v>
      </c>
      <c r="G633" s="9">
        <v>55.463000000000001</v>
      </c>
      <c r="H633" s="6" t="s">
        <v>4533</v>
      </c>
      <c r="I633" s="6" t="s">
        <v>4555</v>
      </c>
      <c r="J633" s="6" t="s">
        <v>121</v>
      </c>
      <c r="K633" s="6" t="s">
        <v>4511</v>
      </c>
      <c r="L633" s="8">
        <v>6541</v>
      </c>
      <c r="M633" s="6" t="s">
        <v>83</v>
      </c>
      <c r="N633" s="6" t="s">
        <v>2546</v>
      </c>
      <c r="O633" s="6" t="s">
        <v>2547</v>
      </c>
      <c r="P633" s="6" t="s">
        <v>518</v>
      </c>
    </row>
    <row r="634" spans="1:16" ht="20" customHeight="1" x14ac:dyDescent="0.15">
      <c r="A634" s="22">
        <v>632</v>
      </c>
      <c r="B634" s="23" t="s">
        <v>5025</v>
      </c>
      <c r="C634" s="6" t="s">
        <v>4840</v>
      </c>
      <c r="D634" s="6" t="s">
        <v>172</v>
      </c>
      <c r="E634" s="6" t="s">
        <v>1079</v>
      </c>
      <c r="F634" s="7"/>
      <c r="G634" s="8">
        <v>129174</v>
      </c>
      <c r="H634" s="6" t="s">
        <v>576</v>
      </c>
      <c r="I634" s="6" t="s">
        <v>56</v>
      </c>
      <c r="J634" s="7"/>
      <c r="K634" s="9">
        <v>2</v>
      </c>
      <c r="L634" s="8">
        <v>9245</v>
      </c>
      <c r="M634" s="6" t="s">
        <v>750</v>
      </c>
      <c r="N634" s="6" t="s">
        <v>2548</v>
      </c>
      <c r="O634" s="6" t="s">
        <v>2549</v>
      </c>
      <c r="P634" s="7"/>
    </row>
    <row r="635" spans="1:16" ht="20" customHeight="1" x14ac:dyDescent="0.15">
      <c r="A635" s="22">
        <v>633</v>
      </c>
      <c r="B635" s="23" t="s">
        <v>5115</v>
      </c>
      <c r="C635" s="9">
        <v>50</v>
      </c>
      <c r="D635" s="6" t="s">
        <v>29</v>
      </c>
      <c r="E635" s="6" t="s">
        <v>2550</v>
      </c>
      <c r="F635" s="6" t="s">
        <v>2551</v>
      </c>
      <c r="G635" s="6" t="s">
        <v>2552</v>
      </c>
      <c r="H635" s="7"/>
      <c r="I635" s="6" t="s">
        <v>224</v>
      </c>
      <c r="J635" s="9">
        <v>7</v>
      </c>
      <c r="K635" s="9">
        <v>4.5999999999999996</v>
      </c>
      <c r="L635" s="6" t="s">
        <v>2553</v>
      </c>
      <c r="M635" s="6" t="s">
        <v>17</v>
      </c>
      <c r="N635" s="6" t="s">
        <v>2554</v>
      </c>
      <c r="O635" s="6" t="s">
        <v>2555</v>
      </c>
      <c r="P635" s="6" t="s">
        <v>200</v>
      </c>
    </row>
    <row r="636" spans="1:16" ht="20" customHeight="1" x14ac:dyDescent="0.15">
      <c r="A636" s="22">
        <v>634</v>
      </c>
      <c r="B636" s="23" t="s">
        <v>4895</v>
      </c>
      <c r="C636" s="9">
        <v>35</v>
      </c>
      <c r="D636" s="6" t="s">
        <v>58</v>
      </c>
      <c r="E636" s="6" t="s">
        <v>322</v>
      </c>
      <c r="F636" s="6" t="s">
        <v>2556</v>
      </c>
      <c r="G636" s="9">
        <v>61186</v>
      </c>
      <c r="H636" s="6" t="s">
        <v>4491</v>
      </c>
      <c r="I636" s="6" t="s">
        <v>4546</v>
      </c>
      <c r="J636" s="6" t="s">
        <v>96</v>
      </c>
      <c r="K636" s="9">
        <v>3.7</v>
      </c>
      <c r="L636" s="6" t="s">
        <v>2557</v>
      </c>
      <c r="M636" s="6" t="s">
        <v>271</v>
      </c>
      <c r="N636" s="9">
        <v>4596214531</v>
      </c>
      <c r="O636" s="6" t="s">
        <v>2558</v>
      </c>
      <c r="P636" s="6" t="s">
        <v>584</v>
      </c>
    </row>
    <row r="637" spans="1:16" ht="20" customHeight="1" x14ac:dyDescent="0.15">
      <c r="A637" s="22">
        <v>635</v>
      </c>
      <c r="B637" s="23" t="s">
        <v>4965</v>
      </c>
      <c r="C637" s="6" t="s">
        <v>4789</v>
      </c>
      <c r="D637" s="6" t="s">
        <v>321</v>
      </c>
      <c r="E637" s="6" t="s">
        <v>969</v>
      </c>
      <c r="F637" s="6" t="s">
        <v>2559</v>
      </c>
      <c r="G637" s="8">
        <v>57397</v>
      </c>
      <c r="H637" s="6" t="s">
        <v>4500</v>
      </c>
      <c r="I637" s="6" t="s">
        <v>4596</v>
      </c>
      <c r="J637" s="9">
        <v>3</v>
      </c>
      <c r="K637" s="6" t="s">
        <v>1767</v>
      </c>
      <c r="L637" s="8">
        <v>13012</v>
      </c>
      <c r="M637" s="6" t="s">
        <v>621</v>
      </c>
      <c r="N637" s="6" t="s">
        <v>2560</v>
      </c>
      <c r="O637" s="6" t="s">
        <v>2561</v>
      </c>
      <c r="P637" s="6" t="s">
        <v>20</v>
      </c>
    </row>
    <row r="638" spans="1:16" ht="20" customHeight="1" x14ac:dyDescent="0.15">
      <c r="A638" s="22">
        <v>636</v>
      </c>
      <c r="B638" s="23" t="s">
        <v>5116</v>
      </c>
      <c r="C638" s="9">
        <v>39</v>
      </c>
      <c r="D638" s="6" t="s">
        <v>183</v>
      </c>
      <c r="E638" s="6" t="s">
        <v>2366</v>
      </c>
      <c r="F638" s="6" t="s">
        <v>2562</v>
      </c>
      <c r="G638" s="8">
        <v>90395</v>
      </c>
      <c r="H638" s="6" t="s">
        <v>157</v>
      </c>
      <c r="I638" s="6" t="s">
        <v>4493</v>
      </c>
      <c r="J638" s="6" t="s">
        <v>168</v>
      </c>
      <c r="K638" s="6" t="s">
        <v>611</v>
      </c>
      <c r="L638" s="9">
        <v>4912</v>
      </c>
      <c r="M638" s="6" t="s">
        <v>83</v>
      </c>
      <c r="N638" s="6" t="s">
        <v>2563</v>
      </c>
      <c r="O638" s="6" t="s">
        <v>2564</v>
      </c>
      <c r="P638" s="6" t="s">
        <v>403</v>
      </c>
    </row>
    <row r="639" spans="1:16" ht="20" customHeight="1" x14ac:dyDescent="0.15">
      <c r="A639" s="22">
        <v>637</v>
      </c>
      <c r="B639" s="23" t="s">
        <v>4843</v>
      </c>
      <c r="C639" s="9">
        <v>22</v>
      </c>
      <c r="D639" s="7"/>
      <c r="E639" s="6" t="s">
        <v>2565</v>
      </c>
      <c r="F639" s="6" t="s">
        <v>5117</v>
      </c>
      <c r="G639" s="6" t="s">
        <v>2566</v>
      </c>
      <c r="H639" s="6" t="s">
        <v>210</v>
      </c>
      <c r="I639" s="6" t="s">
        <v>167</v>
      </c>
      <c r="J639" s="6" t="s">
        <v>96</v>
      </c>
      <c r="K639" s="6" t="s">
        <v>809</v>
      </c>
      <c r="L639" s="9">
        <v>8400</v>
      </c>
      <c r="M639" s="6" t="s">
        <v>17</v>
      </c>
      <c r="N639" s="9">
        <v>2504943751</v>
      </c>
      <c r="O639" s="6" t="s">
        <v>2567</v>
      </c>
      <c r="P639" s="6" t="s">
        <v>403</v>
      </c>
    </row>
    <row r="640" spans="1:16" ht="20" customHeight="1" x14ac:dyDescent="0.15">
      <c r="A640" s="22">
        <v>638</v>
      </c>
      <c r="B640" s="23" t="s">
        <v>5118</v>
      </c>
      <c r="C640" s="9">
        <v>35</v>
      </c>
      <c r="D640" s="6" t="s">
        <v>65</v>
      </c>
      <c r="E640" s="6" t="s">
        <v>2468</v>
      </c>
      <c r="F640" s="6" t="s">
        <v>2568</v>
      </c>
      <c r="G640" s="9">
        <v>110272</v>
      </c>
      <c r="H640" s="6" t="s">
        <v>4642</v>
      </c>
      <c r="I640" s="6" t="s">
        <v>4542</v>
      </c>
      <c r="J640" s="7"/>
      <c r="K640" s="6" t="s">
        <v>800</v>
      </c>
      <c r="L640" s="9">
        <v>19.678000000000001</v>
      </c>
      <c r="M640" s="6" t="s">
        <v>368</v>
      </c>
      <c r="N640" s="6" t="s">
        <v>5119</v>
      </c>
      <c r="O640" s="6" t="s">
        <v>2569</v>
      </c>
      <c r="P640" s="6" t="s">
        <v>20</v>
      </c>
    </row>
    <row r="641" spans="1:16" ht="20" customHeight="1" x14ac:dyDescent="0.15">
      <c r="A641" s="22">
        <v>639</v>
      </c>
      <c r="B641" s="23" t="s">
        <v>5120</v>
      </c>
      <c r="C641" s="9">
        <v>43</v>
      </c>
      <c r="D641" s="6" t="s">
        <v>172</v>
      </c>
      <c r="E641" s="6" t="s">
        <v>2570</v>
      </c>
      <c r="F641" s="6" t="s">
        <v>2571</v>
      </c>
      <c r="G641" s="9">
        <v>91.953999999999994</v>
      </c>
      <c r="H641" s="6" t="s">
        <v>4549</v>
      </c>
      <c r="I641" s="6" t="s">
        <v>4542</v>
      </c>
      <c r="J641" s="6" t="s">
        <v>514</v>
      </c>
      <c r="K641" s="6" t="s">
        <v>1095</v>
      </c>
      <c r="L641" s="9">
        <v>15559</v>
      </c>
      <c r="M641" s="6" t="s">
        <v>17</v>
      </c>
      <c r="N641" s="6" t="s">
        <v>2572</v>
      </c>
      <c r="O641" s="6" t="s">
        <v>2573</v>
      </c>
      <c r="P641" s="6" t="s">
        <v>392</v>
      </c>
    </row>
    <row r="642" spans="1:16" ht="20" customHeight="1" x14ac:dyDescent="0.15">
      <c r="A642" s="22">
        <v>640</v>
      </c>
      <c r="B642" s="23" t="s">
        <v>5121</v>
      </c>
      <c r="C642" s="9">
        <v>20</v>
      </c>
      <c r="D642" s="6" t="s">
        <v>93</v>
      </c>
      <c r="E642" s="6" t="s">
        <v>2574</v>
      </c>
      <c r="F642" s="6" t="s">
        <v>2575</v>
      </c>
      <c r="G642" s="6" t="s">
        <v>2576</v>
      </c>
      <c r="H642" s="6" t="s">
        <v>513</v>
      </c>
      <c r="I642" s="6" t="s">
        <v>4516</v>
      </c>
      <c r="J642" s="9">
        <v>8</v>
      </c>
      <c r="K642" s="7"/>
      <c r="L642" s="6" t="s">
        <v>2577</v>
      </c>
      <c r="M642" s="6" t="s">
        <v>198</v>
      </c>
      <c r="N642" s="7"/>
      <c r="O642" s="6" t="s">
        <v>2578</v>
      </c>
      <c r="P642" s="6" t="s">
        <v>132</v>
      </c>
    </row>
    <row r="643" spans="1:16" ht="20" customHeight="1" x14ac:dyDescent="0.15">
      <c r="A643" s="22">
        <v>641</v>
      </c>
      <c r="B643" s="23" t="s">
        <v>5122</v>
      </c>
      <c r="C643" s="6" t="s">
        <v>4744</v>
      </c>
      <c r="D643" s="6" t="s">
        <v>229</v>
      </c>
      <c r="E643" s="6" t="s">
        <v>2579</v>
      </c>
      <c r="F643" s="6" t="s">
        <v>5123</v>
      </c>
      <c r="G643" s="8">
        <v>49027</v>
      </c>
      <c r="H643" s="6" t="s">
        <v>4545</v>
      </c>
      <c r="I643" s="6" t="s">
        <v>158</v>
      </c>
      <c r="J643" s="6" t="s">
        <v>168</v>
      </c>
      <c r="K643" s="9">
        <v>3.6</v>
      </c>
      <c r="L643" s="9">
        <v>17653</v>
      </c>
      <c r="M643" s="6" t="s">
        <v>26</v>
      </c>
      <c r="N643" s="9">
        <v>9973974926</v>
      </c>
      <c r="O643" s="6" t="s">
        <v>2580</v>
      </c>
      <c r="P643" s="6" t="s">
        <v>101</v>
      </c>
    </row>
    <row r="644" spans="1:16" ht="20" customHeight="1" x14ac:dyDescent="0.15">
      <c r="A644" s="22">
        <v>642</v>
      </c>
      <c r="B644" s="23" t="s">
        <v>5124</v>
      </c>
      <c r="C644" s="6" t="s">
        <v>4931</v>
      </c>
      <c r="D644" s="6" t="s">
        <v>93</v>
      </c>
      <c r="E644" s="6" t="s">
        <v>2581</v>
      </c>
      <c r="F644" s="6" t="s">
        <v>2582</v>
      </c>
      <c r="G644" s="9">
        <v>66979</v>
      </c>
      <c r="H644" s="6" t="s">
        <v>4541</v>
      </c>
      <c r="I644" s="6" t="s">
        <v>842</v>
      </c>
      <c r="J644" s="9">
        <v>7</v>
      </c>
      <c r="K644" s="6" t="s">
        <v>1351</v>
      </c>
      <c r="L644" s="9">
        <v>11866</v>
      </c>
      <c r="M644" s="6" t="s">
        <v>105</v>
      </c>
      <c r="N644" s="6" t="s">
        <v>2583</v>
      </c>
      <c r="O644" s="6" t="s">
        <v>2584</v>
      </c>
      <c r="P644" s="6" t="s">
        <v>108</v>
      </c>
    </row>
    <row r="645" spans="1:16" ht="20" customHeight="1" x14ac:dyDescent="0.15">
      <c r="A645" s="22">
        <v>643</v>
      </c>
      <c r="B645" s="23" t="s">
        <v>4581</v>
      </c>
      <c r="C645" s="9">
        <v>59</v>
      </c>
      <c r="D645" s="6" t="s">
        <v>172</v>
      </c>
      <c r="E645" s="6" t="s">
        <v>2585</v>
      </c>
      <c r="F645" s="6" t="s">
        <v>2586</v>
      </c>
      <c r="G645" s="9">
        <v>38765</v>
      </c>
      <c r="H645" s="6" t="s">
        <v>494</v>
      </c>
      <c r="I645" s="6" t="s">
        <v>4544</v>
      </c>
      <c r="J645" s="7"/>
      <c r="K645" s="6" t="s">
        <v>357</v>
      </c>
      <c r="L645" s="6" t="s">
        <v>2587</v>
      </c>
      <c r="M645" s="6" t="s">
        <v>26</v>
      </c>
      <c r="N645" s="6" t="s">
        <v>2588</v>
      </c>
      <c r="O645" s="6" t="s">
        <v>2589</v>
      </c>
      <c r="P645" s="6" t="s">
        <v>584</v>
      </c>
    </row>
    <row r="646" spans="1:16" ht="20" customHeight="1" x14ac:dyDescent="0.15">
      <c r="A646" s="22">
        <v>644</v>
      </c>
      <c r="B646" s="23" t="s">
        <v>5125</v>
      </c>
      <c r="C646" s="9">
        <v>33</v>
      </c>
      <c r="D646" s="7"/>
      <c r="E646" s="6" t="s">
        <v>2590</v>
      </c>
      <c r="F646" s="6" t="s">
        <v>2591</v>
      </c>
      <c r="G646" s="9">
        <v>91.667000000000002</v>
      </c>
      <c r="H646" s="7"/>
      <c r="I646" s="6" t="s">
        <v>175</v>
      </c>
      <c r="J646" s="9">
        <v>5</v>
      </c>
      <c r="K646" s="6" t="s">
        <v>643</v>
      </c>
      <c r="L646" s="9">
        <v>1692</v>
      </c>
      <c r="M646" s="6" t="s">
        <v>621</v>
      </c>
      <c r="N646" s="6" t="s">
        <v>2592</v>
      </c>
      <c r="O646" s="6" t="s">
        <v>2593</v>
      </c>
      <c r="P646" s="6" t="s">
        <v>101</v>
      </c>
    </row>
    <row r="647" spans="1:16" ht="20" customHeight="1" x14ac:dyDescent="0.15">
      <c r="A647" s="22">
        <v>645</v>
      </c>
      <c r="B647" s="23" t="s">
        <v>5126</v>
      </c>
      <c r="C647" s="9">
        <v>25</v>
      </c>
      <c r="D647" s="6" t="s">
        <v>93</v>
      </c>
      <c r="E647" s="6" t="s">
        <v>2594</v>
      </c>
      <c r="F647" s="6" t="s">
        <v>2595</v>
      </c>
      <c r="G647" s="9">
        <v>136250</v>
      </c>
      <c r="H647" s="6" t="s">
        <v>4474</v>
      </c>
      <c r="I647" s="6" t="s">
        <v>4596</v>
      </c>
      <c r="J647" s="7"/>
      <c r="K647" s="9">
        <v>4.7</v>
      </c>
      <c r="L647" s="9">
        <v>2.5169999999999999</v>
      </c>
      <c r="M647" s="6" t="s">
        <v>188</v>
      </c>
      <c r="N647" s="6" t="s">
        <v>2596</v>
      </c>
      <c r="O647" s="6" t="s">
        <v>2597</v>
      </c>
      <c r="P647" s="6" t="s">
        <v>132</v>
      </c>
    </row>
    <row r="648" spans="1:16" ht="20" customHeight="1" x14ac:dyDescent="0.15">
      <c r="A648" s="22">
        <v>646</v>
      </c>
      <c r="B648" s="23" t="s">
        <v>5127</v>
      </c>
      <c r="C648" s="6" t="s">
        <v>4789</v>
      </c>
      <c r="D648" s="6" t="s">
        <v>220</v>
      </c>
      <c r="E648" s="6" t="s">
        <v>2598</v>
      </c>
      <c r="F648" s="6" t="s">
        <v>2599</v>
      </c>
      <c r="G648" s="9">
        <v>91619</v>
      </c>
      <c r="H648" s="6" t="s">
        <v>4557</v>
      </c>
      <c r="I648" s="6" t="s">
        <v>4516</v>
      </c>
      <c r="J648" s="9">
        <v>8</v>
      </c>
      <c r="K648" s="6" t="s">
        <v>1254</v>
      </c>
      <c r="L648" s="6" t="s">
        <v>2600</v>
      </c>
      <c r="M648" s="6" t="s">
        <v>644</v>
      </c>
      <c r="N648" s="9">
        <v>7380035941</v>
      </c>
      <c r="O648" s="6" t="s">
        <v>2601</v>
      </c>
      <c r="P648" s="6" t="s">
        <v>392</v>
      </c>
    </row>
    <row r="649" spans="1:16" ht="20" customHeight="1" x14ac:dyDescent="0.15">
      <c r="A649" s="22">
        <v>647</v>
      </c>
      <c r="B649" s="23" t="s">
        <v>5128</v>
      </c>
      <c r="C649" s="6" t="s">
        <v>4796</v>
      </c>
      <c r="D649" s="6" t="s">
        <v>315</v>
      </c>
      <c r="E649" s="6" t="s">
        <v>173</v>
      </c>
      <c r="F649" s="6" t="s">
        <v>2602</v>
      </c>
      <c r="G649" s="6" t="s">
        <v>2603</v>
      </c>
      <c r="H649" s="6" t="s">
        <v>4515</v>
      </c>
      <c r="I649" s="6" t="s">
        <v>4648</v>
      </c>
      <c r="J649" s="9">
        <v>7</v>
      </c>
      <c r="K649" s="6" t="s">
        <v>500</v>
      </c>
      <c r="L649" s="6" t="s">
        <v>2604</v>
      </c>
      <c r="M649" s="6" t="s">
        <v>152</v>
      </c>
      <c r="N649" s="9">
        <v>4298821503</v>
      </c>
      <c r="O649" s="6" t="s">
        <v>2605</v>
      </c>
      <c r="P649" s="6" t="s">
        <v>148</v>
      </c>
    </row>
    <row r="650" spans="1:16" ht="20" customHeight="1" x14ac:dyDescent="0.15">
      <c r="A650" s="22">
        <v>648</v>
      </c>
      <c r="B650" s="23" t="s">
        <v>5129</v>
      </c>
      <c r="C650" s="9">
        <v>31</v>
      </c>
      <c r="D650" s="6" t="s">
        <v>58</v>
      </c>
      <c r="E650" s="6" t="s">
        <v>2606</v>
      </c>
      <c r="F650" s="6" t="s">
        <v>2607</v>
      </c>
      <c r="G650" s="9">
        <v>93201</v>
      </c>
      <c r="H650" s="6" t="s">
        <v>494</v>
      </c>
      <c r="I650" s="6" t="s">
        <v>4524</v>
      </c>
      <c r="J650" s="9">
        <v>3</v>
      </c>
      <c r="K650" s="6" t="s">
        <v>1254</v>
      </c>
      <c r="L650" s="6" t="s">
        <v>2608</v>
      </c>
      <c r="M650" s="6" t="s">
        <v>204</v>
      </c>
      <c r="N650" s="9">
        <v>3247252532</v>
      </c>
      <c r="O650" s="6" t="s">
        <v>2609</v>
      </c>
      <c r="P650" s="6" t="s">
        <v>20</v>
      </c>
    </row>
    <row r="651" spans="1:16" ht="20" customHeight="1" x14ac:dyDescent="0.15">
      <c r="A651" s="22">
        <v>649</v>
      </c>
      <c r="B651" s="23" t="s">
        <v>5130</v>
      </c>
      <c r="C651" s="6" t="s">
        <v>4640</v>
      </c>
      <c r="D651" s="7"/>
      <c r="E651" s="6" t="s">
        <v>1482</v>
      </c>
      <c r="F651" s="6" t="s">
        <v>2610</v>
      </c>
      <c r="G651" s="9">
        <v>37.875</v>
      </c>
      <c r="H651" s="6" t="s">
        <v>223</v>
      </c>
      <c r="I651" s="6" t="s">
        <v>4560</v>
      </c>
      <c r="J651" s="6" t="s">
        <v>526</v>
      </c>
      <c r="K651" s="9">
        <v>2.7</v>
      </c>
      <c r="L651" s="9">
        <v>14.375999999999999</v>
      </c>
      <c r="M651" s="6" t="s">
        <v>502</v>
      </c>
      <c r="N651" s="9">
        <v>3732073627</v>
      </c>
      <c r="O651" s="6" t="s">
        <v>2611</v>
      </c>
      <c r="P651" s="6" t="s">
        <v>20</v>
      </c>
    </row>
    <row r="652" spans="1:16" ht="20" customHeight="1" x14ac:dyDescent="0.15">
      <c r="A652" s="22">
        <v>650</v>
      </c>
      <c r="B652" s="23" t="s">
        <v>5131</v>
      </c>
      <c r="C652" s="9">
        <v>62</v>
      </c>
      <c r="D652" s="6" t="s">
        <v>389</v>
      </c>
      <c r="E652" s="6" t="s">
        <v>2612</v>
      </c>
      <c r="F652" s="6" t="s">
        <v>2613</v>
      </c>
      <c r="G652" s="9">
        <v>63514</v>
      </c>
      <c r="H652" s="6" t="s">
        <v>4474</v>
      </c>
      <c r="I652" s="6" t="s">
        <v>136</v>
      </c>
      <c r="J652" s="6" t="s">
        <v>526</v>
      </c>
      <c r="K652" s="6" t="s">
        <v>245</v>
      </c>
      <c r="L652" s="9">
        <v>13532</v>
      </c>
      <c r="M652" s="6" t="s">
        <v>26</v>
      </c>
      <c r="N652" s="9">
        <v>6665016936</v>
      </c>
      <c r="O652" s="6" t="s">
        <v>2614</v>
      </c>
      <c r="P652" s="6" t="s">
        <v>328</v>
      </c>
    </row>
    <row r="653" spans="1:16" ht="20" customHeight="1" x14ac:dyDescent="0.15">
      <c r="A653" s="22">
        <v>651</v>
      </c>
      <c r="B653" s="23" t="s">
        <v>133</v>
      </c>
      <c r="C653" s="6" t="s">
        <v>4674</v>
      </c>
      <c r="D653" s="6" t="s">
        <v>220</v>
      </c>
      <c r="E653" s="6" t="s">
        <v>2615</v>
      </c>
      <c r="F653" s="6" t="s">
        <v>2616</v>
      </c>
      <c r="G653" s="9">
        <v>62889</v>
      </c>
      <c r="H653" s="6" t="s">
        <v>46</v>
      </c>
      <c r="I653" s="6" t="s">
        <v>211</v>
      </c>
      <c r="J653" s="9">
        <v>2</v>
      </c>
      <c r="K653" s="6" t="s">
        <v>809</v>
      </c>
      <c r="L653" s="9">
        <v>7196</v>
      </c>
      <c r="M653" s="6" t="s">
        <v>239</v>
      </c>
      <c r="N653" s="9">
        <v>7693091067</v>
      </c>
      <c r="O653" s="6" t="s">
        <v>2617</v>
      </c>
      <c r="P653" s="6" t="s">
        <v>71</v>
      </c>
    </row>
    <row r="654" spans="1:16" ht="20" customHeight="1" x14ac:dyDescent="0.15">
      <c r="A654" s="22">
        <v>652</v>
      </c>
      <c r="B654" s="23" t="s">
        <v>2618</v>
      </c>
      <c r="C654" s="9">
        <v>65</v>
      </c>
      <c r="D654" s="6" t="s">
        <v>220</v>
      </c>
      <c r="E654" s="6" t="s">
        <v>2619</v>
      </c>
      <c r="F654" s="6" t="s">
        <v>5132</v>
      </c>
      <c r="G654" s="9">
        <v>56464</v>
      </c>
      <c r="H654" s="6" t="s">
        <v>4500</v>
      </c>
      <c r="I654" s="6" t="s">
        <v>4565</v>
      </c>
      <c r="J654" s="9">
        <v>6</v>
      </c>
      <c r="K654" s="6" t="s">
        <v>879</v>
      </c>
      <c r="L654" s="6" t="s">
        <v>2620</v>
      </c>
      <c r="M654" s="6" t="s">
        <v>302</v>
      </c>
      <c r="N654" s="6" t="s">
        <v>2621</v>
      </c>
      <c r="O654" s="6" t="s">
        <v>2622</v>
      </c>
      <c r="P654" s="6" t="s">
        <v>518</v>
      </c>
    </row>
    <row r="655" spans="1:16" ht="20" customHeight="1" x14ac:dyDescent="0.15">
      <c r="A655" s="22">
        <v>653</v>
      </c>
      <c r="B655" s="23" t="s">
        <v>4788</v>
      </c>
      <c r="C655" s="9">
        <v>55</v>
      </c>
      <c r="D655" s="6" t="s">
        <v>42</v>
      </c>
      <c r="E655" s="6" t="s">
        <v>2623</v>
      </c>
      <c r="F655" s="6" t="s">
        <v>2624</v>
      </c>
      <c r="G655" s="6" t="s">
        <v>2625</v>
      </c>
      <c r="H655" s="7"/>
      <c r="I655" s="6" t="s">
        <v>4565</v>
      </c>
      <c r="J655" s="9">
        <v>4</v>
      </c>
      <c r="K655" s="6" t="s">
        <v>250</v>
      </c>
      <c r="L655" s="9">
        <v>6.4690000000000003</v>
      </c>
      <c r="M655" s="6" t="s">
        <v>112</v>
      </c>
      <c r="N655" s="9">
        <v>2558199479</v>
      </c>
      <c r="O655" s="6" t="s">
        <v>2626</v>
      </c>
      <c r="P655" s="6" t="s">
        <v>609</v>
      </c>
    </row>
    <row r="656" spans="1:16" ht="20" customHeight="1" x14ac:dyDescent="0.15">
      <c r="A656" s="22">
        <v>654</v>
      </c>
      <c r="B656" s="23" t="s">
        <v>2627</v>
      </c>
      <c r="C656" s="9">
        <v>28</v>
      </c>
      <c r="D656" s="6" t="s">
        <v>183</v>
      </c>
      <c r="E656" s="6" t="s">
        <v>2598</v>
      </c>
      <c r="F656" s="6" t="s">
        <v>2628</v>
      </c>
      <c r="G656" s="9">
        <v>131876</v>
      </c>
      <c r="H656" s="6" t="s">
        <v>864</v>
      </c>
      <c r="I656" s="6" t="s">
        <v>32</v>
      </c>
      <c r="J656" s="9">
        <v>10</v>
      </c>
      <c r="K656" s="6" t="s">
        <v>237</v>
      </c>
      <c r="L656" s="9">
        <v>1269</v>
      </c>
      <c r="M656" s="6" t="s">
        <v>254</v>
      </c>
      <c r="N656" s="9">
        <v>8580987983</v>
      </c>
      <c r="O656" s="6" t="s">
        <v>2629</v>
      </c>
      <c r="P656" s="6" t="s">
        <v>403</v>
      </c>
    </row>
    <row r="657" spans="1:16" ht="20" customHeight="1" x14ac:dyDescent="0.15">
      <c r="A657" s="22">
        <v>655</v>
      </c>
      <c r="B657" s="23" t="s">
        <v>2630</v>
      </c>
      <c r="C657" s="7"/>
      <c r="D657" s="6" t="s">
        <v>220</v>
      </c>
      <c r="E657" s="6" t="s">
        <v>2631</v>
      </c>
      <c r="F657" s="6" t="s">
        <v>2632</v>
      </c>
      <c r="G657" s="8">
        <v>91749</v>
      </c>
      <c r="H657" s="6" t="s">
        <v>4642</v>
      </c>
      <c r="I657" s="6" t="s">
        <v>81</v>
      </c>
      <c r="J657" s="9">
        <v>4</v>
      </c>
      <c r="K657" s="6" t="s">
        <v>345</v>
      </c>
      <c r="L657" s="8">
        <v>9906</v>
      </c>
      <c r="M657" s="6" t="s">
        <v>170</v>
      </c>
      <c r="N657" s="6" t="s">
        <v>2633</v>
      </c>
      <c r="O657" s="6" t="s">
        <v>2634</v>
      </c>
      <c r="P657" s="6" t="s">
        <v>101</v>
      </c>
    </row>
    <row r="658" spans="1:16" ht="20" customHeight="1" x14ac:dyDescent="0.15">
      <c r="A658" s="22">
        <v>656</v>
      </c>
      <c r="B658" s="23" t="s">
        <v>5133</v>
      </c>
      <c r="C658" s="6" t="s">
        <v>4885</v>
      </c>
      <c r="D658" s="6" t="s">
        <v>229</v>
      </c>
      <c r="E658" s="6" t="s">
        <v>2635</v>
      </c>
      <c r="F658" s="6" t="s">
        <v>2636</v>
      </c>
      <c r="G658" s="6" t="s">
        <v>2637</v>
      </c>
      <c r="H658" s="6" t="s">
        <v>4470</v>
      </c>
      <c r="I658" s="6" t="s">
        <v>4555</v>
      </c>
      <c r="J658" s="9">
        <v>6</v>
      </c>
      <c r="K658" s="6" t="s">
        <v>1271</v>
      </c>
      <c r="L658" s="9">
        <v>4676</v>
      </c>
      <c r="M658" s="6" t="s">
        <v>290</v>
      </c>
      <c r="N658" s="6" t="s">
        <v>2638</v>
      </c>
      <c r="O658" s="6" t="s">
        <v>2639</v>
      </c>
      <c r="P658" s="6" t="s">
        <v>108</v>
      </c>
    </row>
    <row r="659" spans="1:16" ht="20" customHeight="1" x14ac:dyDescent="0.15">
      <c r="A659" s="22">
        <v>657</v>
      </c>
      <c r="B659" s="23" t="s">
        <v>4968</v>
      </c>
      <c r="C659" s="9">
        <v>22</v>
      </c>
      <c r="D659" s="6" t="s">
        <v>268</v>
      </c>
      <c r="E659" s="6" t="s">
        <v>2025</v>
      </c>
      <c r="F659" s="6" t="s">
        <v>2640</v>
      </c>
      <c r="G659" s="9">
        <v>80092</v>
      </c>
      <c r="H659" s="7"/>
      <c r="I659" s="6" t="s">
        <v>4467</v>
      </c>
      <c r="J659" s="7"/>
      <c r="K659" s="9">
        <v>4.7</v>
      </c>
      <c r="L659" s="8">
        <v>8180</v>
      </c>
      <c r="M659" s="6" t="s">
        <v>308</v>
      </c>
      <c r="N659" s="9">
        <v>5747339064</v>
      </c>
      <c r="O659" s="6" t="s">
        <v>2641</v>
      </c>
      <c r="P659" s="6" t="s">
        <v>392</v>
      </c>
    </row>
    <row r="660" spans="1:16" ht="20" customHeight="1" x14ac:dyDescent="0.15">
      <c r="A660" s="22">
        <v>658</v>
      </c>
      <c r="B660" s="23" t="s">
        <v>5134</v>
      </c>
      <c r="C660" s="9">
        <v>43</v>
      </c>
      <c r="D660" s="6" t="s">
        <v>220</v>
      </c>
      <c r="E660" s="6" t="s">
        <v>2642</v>
      </c>
      <c r="F660" s="6" t="s">
        <v>2643</v>
      </c>
      <c r="G660" s="9">
        <v>34768</v>
      </c>
      <c r="H660" s="6" t="s">
        <v>4616</v>
      </c>
      <c r="I660" s="6" t="s">
        <v>4542</v>
      </c>
      <c r="J660" s="6" t="s">
        <v>168</v>
      </c>
      <c r="K660" s="6" t="s">
        <v>277</v>
      </c>
      <c r="L660" s="8">
        <v>3381</v>
      </c>
      <c r="M660" s="6" t="s">
        <v>194</v>
      </c>
      <c r="N660" s="7"/>
      <c r="O660" s="6" t="s">
        <v>2644</v>
      </c>
      <c r="P660" s="6" t="s">
        <v>1136</v>
      </c>
    </row>
    <row r="661" spans="1:16" ht="20" customHeight="1" x14ac:dyDescent="0.15">
      <c r="A661" s="22">
        <v>659</v>
      </c>
      <c r="B661" s="23" t="s">
        <v>4978</v>
      </c>
      <c r="C661" s="6" t="s">
        <v>4665</v>
      </c>
      <c r="D661" s="6" t="s">
        <v>268</v>
      </c>
      <c r="E661" s="6" t="s">
        <v>1778</v>
      </c>
      <c r="F661" s="6" t="s">
        <v>2645</v>
      </c>
      <c r="G661" s="8">
        <v>58607</v>
      </c>
      <c r="H661" s="6" t="s">
        <v>24</v>
      </c>
      <c r="I661" s="6" t="s">
        <v>4534</v>
      </c>
      <c r="J661" s="7"/>
      <c r="K661" s="9">
        <v>4.0999999999999996</v>
      </c>
      <c r="L661" s="7"/>
      <c r="M661" s="6" t="s">
        <v>416</v>
      </c>
      <c r="N661" s="6" t="s">
        <v>2646</v>
      </c>
      <c r="O661" s="6" t="s">
        <v>2647</v>
      </c>
      <c r="P661" s="7"/>
    </row>
    <row r="662" spans="1:16" ht="20" customHeight="1" x14ac:dyDescent="0.15">
      <c r="A662" s="22">
        <v>660</v>
      </c>
      <c r="B662" s="23" t="s">
        <v>5135</v>
      </c>
      <c r="C662" s="7"/>
      <c r="D662" s="6" t="s">
        <v>220</v>
      </c>
      <c r="E662" s="6" t="s">
        <v>1192</v>
      </c>
      <c r="F662" s="6" t="s">
        <v>2648</v>
      </c>
      <c r="G662" s="9">
        <v>145774</v>
      </c>
      <c r="H662" s="6" t="s">
        <v>4500</v>
      </c>
      <c r="I662" s="6" t="s">
        <v>4513</v>
      </c>
      <c r="J662" s="9">
        <v>6</v>
      </c>
      <c r="K662" s="9">
        <v>2.1</v>
      </c>
      <c r="L662" s="9">
        <v>3.0510000000000002</v>
      </c>
      <c r="M662" s="6" t="s">
        <v>112</v>
      </c>
      <c r="N662" s="6" t="s">
        <v>2649</v>
      </c>
      <c r="O662" s="6" t="s">
        <v>2650</v>
      </c>
      <c r="P662" s="7"/>
    </row>
    <row r="663" spans="1:16" ht="20" customHeight="1" x14ac:dyDescent="0.15">
      <c r="A663" s="22">
        <v>661</v>
      </c>
      <c r="B663" s="23" t="s">
        <v>5136</v>
      </c>
      <c r="C663" s="6" t="s">
        <v>4750</v>
      </c>
      <c r="D663" s="6" t="s">
        <v>52</v>
      </c>
      <c r="E663" s="6" t="s">
        <v>2651</v>
      </c>
      <c r="F663" s="6" t="s">
        <v>2652</v>
      </c>
      <c r="G663" s="9">
        <v>72468</v>
      </c>
      <c r="H663" s="7"/>
      <c r="I663" s="6" t="s">
        <v>431</v>
      </c>
      <c r="J663" s="6" t="s">
        <v>581</v>
      </c>
      <c r="K663" s="6" t="s">
        <v>144</v>
      </c>
      <c r="L663" s="8">
        <v>16057</v>
      </c>
      <c r="M663" s="6" t="s">
        <v>239</v>
      </c>
      <c r="N663" s="6" t="s">
        <v>2653</v>
      </c>
      <c r="O663" s="6" t="s">
        <v>2654</v>
      </c>
      <c r="P663" s="6" t="s">
        <v>182</v>
      </c>
    </row>
    <row r="664" spans="1:16" ht="20" customHeight="1" x14ac:dyDescent="0.15">
      <c r="A664" s="22">
        <v>662</v>
      </c>
      <c r="B664" s="23" t="s">
        <v>5137</v>
      </c>
      <c r="C664" s="6" t="s">
        <v>4518</v>
      </c>
      <c r="D664" s="7"/>
      <c r="E664" s="6" t="s">
        <v>2655</v>
      </c>
      <c r="F664" s="6" t="s">
        <v>2656</v>
      </c>
      <c r="G664" s="6" t="s">
        <v>2657</v>
      </c>
      <c r="H664" s="6" t="s">
        <v>4604</v>
      </c>
      <c r="I664" s="6" t="s">
        <v>4546</v>
      </c>
      <c r="J664" s="6" t="s">
        <v>212</v>
      </c>
      <c r="K664" s="6" t="s">
        <v>1392</v>
      </c>
      <c r="L664" s="9">
        <v>6.7460000000000004</v>
      </c>
      <c r="M664" s="6" t="s">
        <v>527</v>
      </c>
      <c r="N664" s="6" t="s">
        <v>2658</v>
      </c>
      <c r="O664" s="6" t="s">
        <v>2659</v>
      </c>
      <c r="P664" s="6" t="s">
        <v>40</v>
      </c>
    </row>
    <row r="665" spans="1:16" ht="20" customHeight="1" x14ac:dyDescent="0.15">
      <c r="A665" s="22">
        <v>663</v>
      </c>
      <c r="B665" s="23" t="s">
        <v>5138</v>
      </c>
      <c r="C665" s="9">
        <v>28</v>
      </c>
      <c r="D665" s="6" t="s">
        <v>65</v>
      </c>
      <c r="E665" s="6" t="s">
        <v>1301</v>
      </c>
      <c r="F665" s="6" t="s">
        <v>2660</v>
      </c>
      <c r="G665" s="9">
        <v>121337</v>
      </c>
      <c r="H665" s="6" t="s">
        <v>244</v>
      </c>
      <c r="I665" s="6" t="s">
        <v>4528</v>
      </c>
      <c r="J665" s="9">
        <v>2</v>
      </c>
      <c r="K665" s="6" t="s">
        <v>122</v>
      </c>
      <c r="L665" s="8">
        <v>2290</v>
      </c>
      <c r="M665" s="6" t="s">
        <v>373</v>
      </c>
      <c r="N665" s="6" t="s">
        <v>2661</v>
      </c>
      <c r="O665" s="6" t="s">
        <v>2662</v>
      </c>
      <c r="P665" s="6" t="s">
        <v>182</v>
      </c>
    </row>
    <row r="666" spans="1:16" ht="20" customHeight="1" x14ac:dyDescent="0.15">
      <c r="A666" s="22">
        <v>664</v>
      </c>
      <c r="B666" s="23" t="s">
        <v>4983</v>
      </c>
      <c r="C666" s="6" t="s">
        <v>5139</v>
      </c>
      <c r="D666" s="6" t="s">
        <v>172</v>
      </c>
      <c r="E666" s="6" t="s">
        <v>2663</v>
      </c>
      <c r="F666" s="6" t="s">
        <v>2664</v>
      </c>
      <c r="G666" s="6" t="s">
        <v>2665</v>
      </c>
      <c r="H666" s="6" t="s">
        <v>24</v>
      </c>
      <c r="I666" s="6" t="s">
        <v>56</v>
      </c>
      <c r="J666" s="9">
        <v>10</v>
      </c>
      <c r="K666" s="6" t="s">
        <v>37</v>
      </c>
      <c r="L666" s="6" t="s">
        <v>2666</v>
      </c>
      <c r="M666" s="6" t="s">
        <v>112</v>
      </c>
      <c r="N666" s="6" t="s">
        <v>2667</v>
      </c>
      <c r="O666" s="6" t="s">
        <v>2668</v>
      </c>
      <c r="P666" s="6" t="s">
        <v>304</v>
      </c>
    </row>
    <row r="667" spans="1:16" ht="20" customHeight="1" x14ac:dyDescent="0.15">
      <c r="A667" s="22">
        <v>665</v>
      </c>
      <c r="B667" s="23" t="s">
        <v>5140</v>
      </c>
      <c r="C667" s="6" t="s">
        <v>4523</v>
      </c>
      <c r="D667" s="6" t="s">
        <v>172</v>
      </c>
      <c r="E667" s="6" t="s">
        <v>2669</v>
      </c>
      <c r="F667" s="6" t="s">
        <v>2670</v>
      </c>
      <c r="G667" s="9">
        <v>135340</v>
      </c>
      <c r="H667" s="6" t="s">
        <v>4489</v>
      </c>
      <c r="I667" s="6" t="s">
        <v>799</v>
      </c>
      <c r="J667" s="9">
        <v>4</v>
      </c>
      <c r="K667" s="6" t="s">
        <v>723</v>
      </c>
      <c r="L667" s="8">
        <v>19484</v>
      </c>
      <c r="M667" s="6" t="s">
        <v>527</v>
      </c>
      <c r="N667" s="7"/>
      <c r="O667" s="6" t="s">
        <v>2671</v>
      </c>
      <c r="P667" s="6" t="s">
        <v>28</v>
      </c>
    </row>
    <row r="668" spans="1:16" ht="20" customHeight="1" x14ac:dyDescent="0.15">
      <c r="A668" s="22">
        <v>666</v>
      </c>
      <c r="B668" s="23" t="s">
        <v>4895</v>
      </c>
      <c r="C668" s="9">
        <v>58</v>
      </c>
      <c r="D668" s="6" t="s">
        <v>261</v>
      </c>
      <c r="E668" s="6" t="s">
        <v>1034</v>
      </c>
      <c r="F668" s="6" t="s">
        <v>2672</v>
      </c>
      <c r="G668" s="9">
        <v>113.476</v>
      </c>
      <c r="H668" s="6" t="s">
        <v>513</v>
      </c>
      <c r="I668" s="6" t="s">
        <v>4486</v>
      </c>
      <c r="J668" s="9">
        <v>10</v>
      </c>
      <c r="K668" s="6" t="s">
        <v>879</v>
      </c>
      <c r="L668" s="8">
        <v>13102</v>
      </c>
      <c r="M668" s="6" t="s">
        <v>750</v>
      </c>
      <c r="N668" s="6" t="s">
        <v>2673</v>
      </c>
      <c r="O668" s="6" t="s">
        <v>2674</v>
      </c>
      <c r="P668" s="6" t="s">
        <v>108</v>
      </c>
    </row>
    <row r="669" spans="1:16" ht="20" customHeight="1" x14ac:dyDescent="0.15">
      <c r="A669" s="22">
        <v>667</v>
      </c>
      <c r="B669" s="23" t="s">
        <v>5141</v>
      </c>
      <c r="C669" s="9">
        <v>53</v>
      </c>
      <c r="D669" s="6" t="s">
        <v>315</v>
      </c>
      <c r="E669" s="6" t="s">
        <v>2675</v>
      </c>
      <c r="F669" s="6" t="s">
        <v>2676</v>
      </c>
      <c r="G669" s="8">
        <v>96093</v>
      </c>
      <c r="H669" s="6" t="s">
        <v>4541</v>
      </c>
      <c r="I669" s="6" t="s">
        <v>4697</v>
      </c>
      <c r="J669" s="9">
        <v>8</v>
      </c>
      <c r="K669" s="6" t="s">
        <v>82</v>
      </c>
      <c r="L669" s="9">
        <v>2900</v>
      </c>
      <c r="M669" s="6" t="s">
        <v>188</v>
      </c>
      <c r="N669" s="6" t="s">
        <v>2677</v>
      </c>
      <c r="O669" s="7"/>
      <c r="P669" s="6" t="s">
        <v>207</v>
      </c>
    </row>
    <row r="670" spans="1:16" ht="20" customHeight="1" x14ac:dyDescent="0.15">
      <c r="A670" s="22">
        <v>668</v>
      </c>
      <c r="B670" s="23" t="s">
        <v>5142</v>
      </c>
      <c r="C670" s="6" t="s">
        <v>4466</v>
      </c>
      <c r="D670" s="6" t="s">
        <v>261</v>
      </c>
      <c r="E670" s="6" t="s">
        <v>2678</v>
      </c>
      <c r="F670" s="6" t="s">
        <v>2679</v>
      </c>
      <c r="G670" s="9">
        <v>78121</v>
      </c>
      <c r="H670" s="7"/>
      <c r="I670" s="6" t="s">
        <v>4697</v>
      </c>
      <c r="J670" s="9">
        <v>7</v>
      </c>
      <c r="K670" s="6" t="s">
        <v>25</v>
      </c>
      <c r="L670" s="7"/>
      <c r="M670" s="6" t="s">
        <v>188</v>
      </c>
      <c r="N670" s="6" t="s">
        <v>2680</v>
      </c>
      <c r="O670" s="6" t="s">
        <v>2681</v>
      </c>
      <c r="P670" s="6" t="s">
        <v>584</v>
      </c>
    </row>
    <row r="671" spans="1:16" ht="20" customHeight="1" x14ac:dyDescent="0.15">
      <c r="A671" s="22">
        <v>669</v>
      </c>
      <c r="B671" s="23" t="s">
        <v>5143</v>
      </c>
      <c r="C671" s="6" t="s">
        <v>4569</v>
      </c>
      <c r="D671" s="6" t="s">
        <v>220</v>
      </c>
      <c r="E671" s="6" t="s">
        <v>725</v>
      </c>
      <c r="F671" s="6" t="s">
        <v>1439</v>
      </c>
      <c r="G671" s="9">
        <v>124182</v>
      </c>
      <c r="H671" s="6" t="s">
        <v>24</v>
      </c>
      <c r="I671" s="6" t="s">
        <v>4740</v>
      </c>
      <c r="J671" s="7"/>
      <c r="K671" s="6" t="s">
        <v>723</v>
      </c>
      <c r="L671" s="9">
        <v>7.6360000000000001</v>
      </c>
      <c r="M671" s="6" t="s">
        <v>416</v>
      </c>
      <c r="N671" s="6" t="s">
        <v>2682</v>
      </c>
      <c r="O671" s="6" t="s">
        <v>2683</v>
      </c>
      <c r="P671" s="7"/>
    </row>
    <row r="672" spans="1:16" ht="20" customHeight="1" x14ac:dyDescent="0.15">
      <c r="A672" s="22">
        <v>670</v>
      </c>
      <c r="B672" s="23" t="s">
        <v>4920</v>
      </c>
      <c r="C672" s="9">
        <v>38</v>
      </c>
      <c r="D672" s="7"/>
      <c r="E672" s="6" t="s">
        <v>2684</v>
      </c>
      <c r="F672" s="7"/>
      <c r="G672" s="9">
        <v>119333</v>
      </c>
      <c r="H672" s="7"/>
      <c r="I672" s="6" t="s">
        <v>4550</v>
      </c>
      <c r="J672" s="9">
        <v>3</v>
      </c>
      <c r="K672" s="7"/>
      <c r="L672" s="9">
        <v>7491</v>
      </c>
      <c r="M672" s="6" t="s">
        <v>139</v>
      </c>
      <c r="N672" s="6" t="s">
        <v>2685</v>
      </c>
      <c r="O672" s="6" t="s">
        <v>2686</v>
      </c>
      <c r="P672" s="6" t="s">
        <v>260</v>
      </c>
    </row>
    <row r="673" spans="1:16" ht="20" customHeight="1" x14ac:dyDescent="0.15">
      <c r="A673" s="22">
        <v>671</v>
      </c>
      <c r="B673" s="23" t="s">
        <v>5144</v>
      </c>
      <c r="C673" s="6" t="s">
        <v>4624</v>
      </c>
      <c r="D673" s="6" t="s">
        <v>52</v>
      </c>
      <c r="E673" s="6" t="s">
        <v>2594</v>
      </c>
      <c r="F673" s="6" t="s">
        <v>2687</v>
      </c>
      <c r="G673" s="9">
        <v>90254</v>
      </c>
      <c r="H673" s="6" t="s">
        <v>864</v>
      </c>
      <c r="I673" s="6" t="s">
        <v>81</v>
      </c>
      <c r="J673" s="9">
        <v>2</v>
      </c>
      <c r="K673" s="9">
        <v>1.9</v>
      </c>
      <c r="L673" s="6" t="s">
        <v>2688</v>
      </c>
      <c r="M673" s="6" t="s">
        <v>296</v>
      </c>
      <c r="N673" s="6" t="s">
        <v>2689</v>
      </c>
      <c r="O673" s="6" t="s">
        <v>2690</v>
      </c>
      <c r="P673" s="6" t="s">
        <v>148</v>
      </c>
    </row>
    <row r="674" spans="1:16" ht="20" customHeight="1" x14ac:dyDescent="0.15">
      <c r="A674" s="22">
        <v>672</v>
      </c>
      <c r="B674" s="23" t="s">
        <v>5145</v>
      </c>
      <c r="C674" s="6" t="s">
        <v>4684</v>
      </c>
      <c r="D674" s="6" t="s">
        <v>172</v>
      </c>
      <c r="E674" s="6" t="s">
        <v>1905</v>
      </c>
      <c r="F674" s="6" t="s">
        <v>2691</v>
      </c>
      <c r="G674" s="6" t="s">
        <v>2692</v>
      </c>
      <c r="H674" s="7"/>
      <c r="I674" s="6" t="s">
        <v>4588</v>
      </c>
      <c r="J674" s="9">
        <v>1</v>
      </c>
      <c r="K674" s="9">
        <v>1.3</v>
      </c>
      <c r="L674" s="6" t="s">
        <v>2693</v>
      </c>
      <c r="M674" s="6" t="s">
        <v>188</v>
      </c>
      <c r="N674" s="9">
        <v>3228473905</v>
      </c>
      <c r="O674" s="6" t="s">
        <v>2694</v>
      </c>
      <c r="P674" s="6" t="s">
        <v>328</v>
      </c>
    </row>
    <row r="675" spans="1:16" ht="20" customHeight="1" x14ac:dyDescent="0.15">
      <c r="A675" s="22">
        <v>673</v>
      </c>
      <c r="B675" s="23" t="s">
        <v>5146</v>
      </c>
      <c r="C675" s="6" t="s">
        <v>5065</v>
      </c>
      <c r="D675" s="6" t="s">
        <v>220</v>
      </c>
      <c r="E675" s="6" t="s">
        <v>2695</v>
      </c>
      <c r="F675" s="6" t="s">
        <v>5147</v>
      </c>
      <c r="G675" s="6" t="s">
        <v>2696</v>
      </c>
      <c r="H675" s="6" t="s">
        <v>494</v>
      </c>
      <c r="I675" s="6" t="s">
        <v>4697</v>
      </c>
      <c r="J675" s="7"/>
      <c r="K675" s="6" t="s">
        <v>289</v>
      </c>
      <c r="L675" s="6" t="s">
        <v>2697</v>
      </c>
      <c r="M675" s="6" t="s">
        <v>254</v>
      </c>
      <c r="N675" s="7"/>
      <c r="O675" s="6" t="s">
        <v>2698</v>
      </c>
      <c r="P675" s="6" t="s">
        <v>315</v>
      </c>
    </row>
    <row r="676" spans="1:16" ht="20" customHeight="1" x14ac:dyDescent="0.15">
      <c r="A676" s="22">
        <v>674</v>
      </c>
      <c r="B676" s="23" t="s">
        <v>4552</v>
      </c>
      <c r="C676" s="9">
        <v>20</v>
      </c>
      <c r="D676" s="7"/>
      <c r="E676" s="6" t="s">
        <v>2699</v>
      </c>
      <c r="F676" s="6" t="s">
        <v>2700</v>
      </c>
      <c r="G676" s="9">
        <v>88682</v>
      </c>
      <c r="H676" s="6" t="s">
        <v>513</v>
      </c>
      <c r="I676" s="6" t="s">
        <v>81</v>
      </c>
      <c r="J676" s="6" t="s">
        <v>581</v>
      </c>
      <c r="K676" s="9">
        <v>1.8</v>
      </c>
      <c r="L676" s="9">
        <v>8.8740000000000006</v>
      </c>
      <c r="M676" s="6" t="s">
        <v>470</v>
      </c>
      <c r="N676" s="6" t="s">
        <v>2701</v>
      </c>
      <c r="O676" s="6" t="s">
        <v>2702</v>
      </c>
      <c r="P676" s="6" t="s">
        <v>20</v>
      </c>
    </row>
    <row r="677" spans="1:16" ht="20" customHeight="1" x14ac:dyDescent="0.15">
      <c r="A677" s="22">
        <v>675</v>
      </c>
      <c r="B677" s="23" t="s">
        <v>5148</v>
      </c>
      <c r="C677" s="9">
        <v>52</v>
      </c>
      <c r="D677" s="6" t="s">
        <v>268</v>
      </c>
      <c r="E677" s="6" t="s">
        <v>2703</v>
      </c>
      <c r="F677" s="6" t="s">
        <v>2704</v>
      </c>
      <c r="G677" s="9">
        <v>100645</v>
      </c>
      <c r="H677" s="6" t="s">
        <v>4608</v>
      </c>
      <c r="I677" s="6" t="s">
        <v>47</v>
      </c>
      <c r="J677" s="9">
        <v>2</v>
      </c>
      <c r="K677" s="6" t="s">
        <v>643</v>
      </c>
      <c r="L677" s="8">
        <v>12601</v>
      </c>
      <c r="M677" s="6" t="s">
        <v>515</v>
      </c>
      <c r="N677" s="6" t="s">
        <v>5149</v>
      </c>
      <c r="O677" s="6" t="s">
        <v>2705</v>
      </c>
      <c r="P677" s="6" t="s">
        <v>126</v>
      </c>
    </row>
    <row r="678" spans="1:16" ht="20" customHeight="1" x14ac:dyDescent="0.15">
      <c r="A678" s="22">
        <v>676</v>
      </c>
      <c r="B678" s="23" t="s">
        <v>2706</v>
      </c>
      <c r="C678" s="6" t="s">
        <v>4601</v>
      </c>
      <c r="D678" s="6" t="s">
        <v>29</v>
      </c>
      <c r="E678" s="6" t="s">
        <v>2707</v>
      </c>
      <c r="F678" s="6" t="s">
        <v>2708</v>
      </c>
      <c r="G678" s="9">
        <v>127003</v>
      </c>
      <c r="H678" s="7"/>
      <c r="I678" s="6" t="s">
        <v>732</v>
      </c>
      <c r="J678" s="9">
        <v>4</v>
      </c>
      <c r="K678" s="6" t="s">
        <v>382</v>
      </c>
      <c r="L678" s="9">
        <v>7.5339999999999998</v>
      </c>
      <c r="M678" s="6" t="s">
        <v>38</v>
      </c>
      <c r="N678" s="7"/>
      <c r="O678" s="6" t="s">
        <v>2709</v>
      </c>
      <c r="P678" s="6" t="s">
        <v>403</v>
      </c>
    </row>
    <row r="679" spans="1:16" ht="20" customHeight="1" x14ac:dyDescent="0.15">
      <c r="A679" s="22">
        <v>677</v>
      </c>
      <c r="B679" s="23" t="s">
        <v>5091</v>
      </c>
      <c r="C679" s="9">
        <v>55</v>
      </c>
      <c r="D679" s="6" t="s">
        <v>116</v>
      </c>
      <c r="E679" s="6" t="s">
        <v>2130</v>
      </c>
      <c r="F679" s="6" t="s">
        <v>5150</v>
      </c>
      <c r="G679" s="9">
        <v>111656</v>
      </c>
      <c r="H679" s="6" t="s">
        <v>4679</v>
      </c>
      <c r="I679" s="6" t="s">
        <v>4536</v>
      </c>
      <c r="J679" s="6" t="s">
        <v>121</v>
      </c>
      <c r="K679" s="9">
        <v>4</v>
      </c>
      <c r="L679" s="6" t="s">
        <v>2710</v>
      </c>
      <c r="M679" s="6" t="s">
        <v>17</v>
      </c>
      <c r="N679" s="9">
        <v>3992239259</v>
      </c>
      <c r="O679" s="6" t="s">
        <v>2711</v>
      </c>
      <c r="P679" s="6" t="s">
        <v>518</v>
      </c>
    </row>
    <row r="680" spans="1:16" ht="20" customHeight="1" x14ac:dyDescent="0.15">
      <c r="A680" s="22">
        <v>678</v>
      </c>
      <c r="B680" s="23" t="s">
        <v>5151</v>
      </c>
      <c r="C680" s="6" t="s">
        <v>4976</v>
      </c>
      <c r="D680" s="6" t="s">
        <v>58</v>
      </c>
      <c r="E680" s="6" t="s">
        <v>2712</v>
      </c>
      <c r="F680" s="6" t="s">
        <v>2713</v>
      </c>
      <c r="G680" s="9">
        <v>130.85</v>
      </c>
      <c r="H680" s="7"/>
      <c r="I680" s="6" t="s">
        <v>4588</v>
      </c>
      <c r="J680" s="6" t="s">
        <v>121</v>
      </c>
      <c r="K680" s="6" t="s">
        <v>1291</v>
      </c>
      <c r="L680" s="9">
        <v>9893</v>
      </c>
      <c r="M680" s="6" t="s">
        <v>38</v>
      </c>
      <c r="N680" s="9">
        <v>3301148018</v>
      </c>
      <c r="O680" s="6" t="s">
        <v>2714</v>
      </c>
      <c r="P680" s="6" t="s">
        <v>200</v>
      </c>
    </row>
    <row r="681" spans="1:16" ht="20" customHeight="1" x14ac:dyDescent="0.15">
      <c r="A681" s="22">
        <v>679</v>
      </c>
      <c r="B681" s="23" t="s">
        <v>5152</v>
      </c>
      <c r="C681" s="7"/>
      <c r="D681" s="6" t="s">
        <v>220</v>
      </c>
      <c r="E681" s="6" t="s">
        <v>2651</v>
      </c>
      <c r="F681" s="6" t="s">
        <v>2715</v>
      </c>
      <c r="G681" s="9">
        <v>116504</v>
      </c>
      <c r="H681" s="7"/>
      <c r="I681" s="6" t="s">
        <v>47</v>
      </c>
      <c r="J681" s="9">
        <v>9</v>
      </c>
      <c r="K681" s="7"/>
      <c r="L681" s="9">
        <v>10.459</v>
      </c>
      <c r="M681" s="6" t="s">
        <v>308</v>
      </c>
      <c r="N681" s="6" t="s">
        <v>2716</v>
      </c>
      <c r="O681" s="6" t="s">
        <v>2717</v>
      </c>
      <c r="P681" s="6" t="s">
        <v>328</v>
      </c>
    </row>
    <row r="682" spans="1:16" ht="20" customHeight="1" x14ac:dyDescent="0.15">
      <c r="A682" s="22">
        <v>680</v>
      </c>
      <c r="B682" s="23" t="s">
        <v>5153</v>
      </c>
      <c r="C682" s="9">
        <v>49</v>
      </c>
      <c r="D682" s="6" t="s">
        <v>29</v>
      </c>
      <c r="E682" s="6" t="s">
        <v>2718</v>
      </c>
      <c r="F682" s="6" t="s">
        <v>2719</v>
      </c>
      <c r="G682" s="6" t="s">
        <v>2720</v>
      </c>
      <c r="H682" s="6" t="s">
        <v>4604</v>
      </c>
      <c r="I682" s="6" t="s">
        <v>930</v>
      </c>
      <c r="J682" s="7"/>
      <c r="K682" s="6" t="s">
        <v>151</v>
      </c>
      <c r="L682" s="7"/>
      <c r="M682" s="6" t="s">
        <v>527</v>
      </c>
      <c r="N682" s="6" t="s">
        <v>2721</v>
      </c>
      <c r="O682" s="6" t="s">
        <v>2722</v>
      </c>
      <c r="P682" s="6" t="s">
        <v>403</v>
      </c>
    </row>
    <row r="683" spans="1:16" ht="20" customHeight="1" x14ac:dyDescent="0.15">
      <c r="A683" s="22">
        <v>681</v>
      </c>
      <c r="B683" s="23" t="s">
        <v>5108</v>
      </c>
      <c r="C683" s="9">
        <v>24</v>
      </c>
      <c r="D683" s="6" t="s">
        <v>110</v>
      </c>
      <c r="E683" s="6" t="s">
        <v>2723</v>
      </c>
      <c r="F683" s="6" t="s">
        <v>2724</v>
      </c>
      <c r="G683" s="9">
        <v>86529</v>
      </c>
      <c r="H683" s="6" t="s">
        <v>4608</v>
      </c>
      <c r="I683" s="6" t="s">
        <v>36</v>
      </c>
      <c r="J683" s="9">
        <v>1</v>
      </c>
      <c r="K683" s="6" t="s">
        <v>4710</v>
      </c>
      <c r="L683" s="9">
        <v>11109</v>
      </c>
      <c r="M683" s="6" t="s">
        <v>534</v>
      </c>
      <c r="N683" s="6" t="s">
        <v>2725</v>
      </c>
      <c r="O683" s="6" t="s">
        <v>2726</v>
      </c>
      <c r="P683" s="6" t="s">
        <v>392</v>
      </c>
    </row>
    <row r="684" spans="1:16" ht="20" customHeight="1" x14ac:dyDescent="0.15">
      <c r="A684" s="22">
        <v>682</v>
      </c>
      <c r="B684" s="23" t="s">
        <v>2727</v>
      </c>
      <c r="C684" s="9">
        <v>63</v>
      </c>
      <c r="D684" s="6" t="s">
        <v>52</v>
      </c>
      <c r="E684" s="6" t="s">
        <v>1010</v>
      </c>
      <c r="F684" s="6" t="s">
        <v>2728</v>
      </c>
      <c r="G684" s="9">
        <v>31.347000000000001</v>
      </c>
      <c r="H684" s="6" t="s">
        <v>395</v>
      </c>
      <c r="I684" s="6" t="s">
        <v>81</v>
      </c>
      <c r="J684" s="9">
        <v>7</v>
      </c>
      <c r="K684" s="6" t="s">
        <v>1605</v>
      </c>
      <c r="L684" s="8">
        <v>14830</v>
      </c>
      <c r="M684" s="6" t="s">
        <v>239</v>
      </c>
      <c r="N684" s="9">
        <v>9100300289</v>
      </c>
      <c r="O684" s="6" t="s">
        <v>2729</v>
      </c>
      <c r="P684" s="6" t="s">
        <v>64</v>
      </c>
    </row>
    <row r="685" spans="1:16" ht="20" customHeight="1" x14ac:dyDescent="0.15">
      <c r="A685" s="22">
        <v>683</v>
      </c>
      <c r="B685" s="23" t="s">
        <v>4633</v>
      </c>
      <c r="C685" s="7"/>
      <c r="D685" s="6" t="s">
        <v>172</v>
      </c>
      <c r="E685" s="6" t="s">
        <v>1670</v>
      </c>
      <c r="F685" s="6" t="s">
        <v>2730</v>
      </c>
      <c r="G685" s="9">
        <v>53363</v>
      </c>
      <c r="H685" s="7"/>
      <c r="I685" s="6" t="s">
        <v>4670</v>
      </c>
      <c r="J685" s="9">
        <v>8</v>
      </c>
      <c r="K685" s="6" t="s">
        <v>1351</v>
      </c>
      <c r="L685" s="7"/>
      <c r="M685" s="6" t="s">
        <v>358</v>
      </c>
      <c r="N685" s="9">
        <v>9058320052</v>
      </c>
      <c r="O685" s="6" t="s">
        <v>2731</v>
      </c>
      <c r="P685" s="6" t="s">
        <v>200</v>
      </c>
    </row>
    <row r="686" spans="1:16" ht="20" customHeight="1" x14ac:dyDescent="0.15">
      <c r="A686" s="22">
        <v>684</v>
      </c>
      <c r="B686" s="23" t="s">
        <v>5154</v>
      </c>
      <c r="C686" s="6" t="s">
        <v>4700</v>
      </c>
      <c r="D686" s="6" t="s">
        <v>29</v>
      </c>
      <c r="E686" s="6" t="s">
        <v>2732</v>
      </c>
      <c r="F686" s="6" t="s">
        <v>5155</v>
      </c>
      <c r="G686" s="8">
        <v>143464</v>
      </c>
      <c r="H686" s="6" t="s">
        <v>4541</v>
      </c>
      <c r="I686" s="6" t="s">
        <v>81</v>
      </c>
      <c r="J686" s="9">
        <v>5</v>
      </c>
      <c r="K686" s="6" t="s">
        <v>250</v>
      </c>
      <c r="L686" s="6" t="s">
        <v>2733</v>
      </c>
      <c r="M686" s="6" t="s">
        <v>271</v>
      </c>
      <c r="N686" s="9">
        <v>5834955053</v>
      </c>
      <c r="O686" s="6" t="s">
        <v>2734</v>
      </c>
      <c r="P686" s="6" t="s">
        <v>57</v>
      </c>
    </row>
    <row r="687" spans="1:16" ht="20" customHeight="1" x14ac:dyDescent="0.15">
      <c r="A687" s="22">
        <v>685</v>
      </c>
      <c r="B687" s="23" t="s">
        <v>4910</v>
      </c>
      <c r="C687" s="6" t="s">
        <v>4559</v>
      </c>
      <c r="D687" s="6" t="s">
        <v>58</v>
      </c>
      <c r="E687" s="6" t="s">
        <v>1015</v>
      </c>
      <c r="F687" s="6" t="s">
        <v>2735</v>
      </c>
      <c r="G687" s="8">
        <v>134791</v>
      </c>
      <c r="H687" s="7"/>
      <c r="I687" s="6" t="s">
        <v>4493</v>
      </c>
      <c r="J687" s="7"/>
      <c r="K687" s="6" t="s">
        <v>312</v>
      </c>
      <c r="L687" s="6" t="s">
        <v>2736</v>
      </c>
      <c r="M687" s="6" t="s">
        <v>416</v>
      </c>
      <c r="N687" s="9">
        <v>5468259092</v>
      </c>
      <c r="O687" s="6" t="s">
        <v>2737</v>
      </c>
      <c r="P687" s="6" t="s">
        <v>285</v>
      </c>
    </row>
    <row r="688" spans="1:16" ht="20" customHeight="1" x14ac:dyDescent="0.15">
      <c r="A688" s="22">
        <v>686</v>
      </c>
      <c r="B688" s="23" t="s">
        <v>4630</v>
      </c>
      <c r="C688" s="9">
        <v>26</v>
      </c>
      <c r="D688" s="6" t="s">
        <v>261</v>
      </c>
      <c r="E688" s="6" t="s">
        <v>444</v>
      </c>
      <c r="F688" s="6" t="s">
        <v>2738</v>
      </c>
      <c r="G688" s="6" t="s">
        <v>2739</v>
      </c>
      <c r="H688" s="6" t="s">
        <v>648</v>
      </c>
      <c r="I688" s="6" t="s">
        <v>4544</v>
      </c>
      <c r="J688" s="6" t="s">
        <v>168</v>
      </c>
      <c r="K688" s="6" t="s">
        <v>800</v>
      </c>
      <c r="L688" s="9">
        <v>17.972999999999999</v>
      </c>
      <c r="M688" s="6" t="s">
        <v>112</v>
      </c>
      <c r="N688" s="9">
        <v>4847809036</v>
      </c>
      <c r="O688" s="6" t="s">
        <v>2740</v>
      </c>
      <c r="P688" s="6" t="s">
        <v>328</v>
      </c>
    </row>
    <row r="689" spans="1:16" ht="20" customHeight="1" x14ac:dyDescent="0.15">
      <c r="A689" s="22">
        <v>687</v>
      </c>
      <c r="B689" s="23" t="s">
        <v>5156</v>
      </c>
      <c r="C689" s="6" t="s">
        <v>4476</v>
      </c>
      <c r="D689" s="6" t="s">
        <v>389</v>
      </c>
      <c r="E689" s="6" t="s">
        <v>2353</v>
      </c>
      <c r="F689" s="6" t="s">
        <v>2741</v>
      </c>
      <c r="G689" s="9">
        <v>66559</v>
      </c>
      <c r="H689" s="6" t="s">
        <v>4616</v>
      </c>
      <c r="I689" s="6" t="s">
        <v>167</v>
      </c>
      <c r="J689" s="9">
        <v>6</v>
      </c>
      <c r="K689" s="6" t="s">
        <v>362</v>
      </c>
      <c r="L689" s="8">
        <v>14509</v>
      </c>
      <c r="M689" s="6" t="s">
        <v>129</v>
      </c>
      <c r="N689" s="6" t="s">
        <v>5157</v>
      </c>
      <c r="O689" s="6" t="s">
        <v>2742</v>
      </c>
      <c r="P689" s="6" t="s">
        <v>126</v>
      </c>
    </row>
    <row r="690" spans="1:16" ht="20" customHeight="1" x14ac:dyDescent="0.15">
      <c r="A690" s="22">
        <v>688</v>
      </c>
      <c r="B690" s="23" t="s">
        <v>2727</v>
      </c>
      <c r="C690" s="9">
        <v>20</v>
      </c>
      <c r="D690" s="6" t="s">
        <v>163</v>
      </c>
      <c r="E690" s="6" t="s">
        <v>2743</v>
      </c>
      <c r="F690" s="6" t="s">
        <v>2744</v>
      </c>
      <c r="G690" s="9">
        <v>135021</v>
      </c>
      <c r="H690" s="6" t="s">
        <v>4642</v>
      </c>
      <c r="I690" s="6" t="s">
        <v>4493</v>
      </c>
      <c r="J690" s="9">
        <v>2</v>
      </c>
      <c r="K690" s="6" t="s">
        <v>4710</v>
      </c>
      <c r="L690" s="9">
        <v>4.3650000000000002</v>
      </c>
      <c r="M690" s="6" t="s">
        <v>239</v>
      </c>
      <c r="N690" s="9">
        <v>9012537641</v>
      </c>
      <c r="O690" s="6" t="s">
        <v>2745</v>
      </c>
      <c r="P690" s="6" t="s">
        <v>115</v>
      </c>
    </row>
    <row r="691" spans="1:16" ht="20" customHeight="1" x14ac:dyDescent="0.15">
      <c r="A691" s="22">
        <v>689</v>
      </c>
      <c r="B691" s="23" t="s">
        <v>5072</v>
      </c>
      <c r="C691" s="6" t="s">
        <v>4762</v>
      </c>
      <c r="D691" s="6" t="s">
        <v>321</v>
      </c>
      <c r="E691" s="6" t="s">
        <v>2746</v>
      </c>
      <c r="F691" s="6" t="s">
        <v>2747</v>
      </c>
      <c r="G691" s="9">
        <v>94.204999999999998</v>
      </c>
      <c r="H691" s="6" t="s">
        <v>46</v>
      </c>
      <c r="I691" s="6" t="s">
        <v>211</v>
      </c>
      <c r="J691" s="6" t="s">
        <v>581</v>
      </c>
      <c r="K691" s="6" t="s">
        <v>987</v>
      </c>
      <c r="L691" s="9">
        <v>2.964</v>
      </c>
      <c r="M691" s="6" t="s">
        <v>296</v>
      </c>
      <c r="N691" s="6" t="s">
        <v>2748</v>
      </c>
      <c r="O691" s="6" t="s">
        <v>2749</v>
      </c>
      <c r="P691" s="6" t="s">
        <v>285</v>
      </c>
    </row>
    <row r="692" spans="1:16" ht="20" customHeight="1" x14ac:dyDescent="0.15">
      <c r="A692" s="22">
        <v>690</v>
      </c>
      <c r="B692" s="23" t="s">
        <v>5158</v>
      </c>
      <c r="C692" s="9">
        <v>31</v>
      </c>
      <c r="D692" s="6" t="s">
        <v>52</v>
      </c>
      <c r="E692" s="6" t="s">
        <v>2750</v>
      </c>
      <c r="F692" s="6" t="s">
        <v>2751</v>
      </c>
      <c r="G692" s="9">
        <v>36.978000000000002</v>
      </c>
      <c r="H692" s="6" t="s">
        <v>4720</v>
      </c>
      <c r="I692" s="6" t="s">
        <v>4602</v>
      </c>
      <c r="J692" s="6" t="s">
        <v>96</v>
      </c>
      <c r="K692" s="6" t="s">
        <v>48</v>
      </c>
      <c r="L692" s="6" t="s">
        <v>2752</v>
      </c>
      <c r="M692" s="6" t="s">
        <v>302</v>
      </c>
      <c r="N692" s="6" t="s">
        <v>2753</v>
      </c>
      <c r="O692" s="7"/>
      <c r="P692" s="6" t="s">
        <v>191</v>
      </c>
    </row>
    <row r="693" spans="1:16" ht="20" customHeight="1" x14ac:dyDescent="0.15">
      <c r="A693" s="22">
        <v>691</v>
      </c>
      <c r="B693" s="23" t="s">
        <v>4892</v>
      </c>
      <c r="C693" s="9">
        <v>33</v>
      </c>
      <c r="D693" s="6" t="s">
        <v>404</v>
      </c>
      <c r="E693" s="6" t="s">
        <v>2754</v>
      </c>
      <c r="F693" s="6" t="s">
        <v>2755</v>
      </c>
      <c r="G693" s="9">
        <v>146644</v>
      </c>
      <c r="H693" s="6" t="s">
        <v>244</v>
      </c>
      <c r="I693" s="6" t="s">
        <v>507</v>
      </c>
      <c r="J693" s="6" t="s">
        <v>427</v>
      </c>
      <c r="K693" s="9">
        <v>1.7</v>
      </c>
      <c r="L693" s="9">
        <v>6680</v>
      </c>
      <c r="M693" s="6" t="s">
        <v>308</v>
      </c>
      <c r="N693" s="9">
        <v>6366383634</v>
      </c>
      <c r="O693" s="6" t="s">
        <v>2756</v>
      </c>
      <c r="P693" s="6" t="s">
        <v>64</v>
      </c>
    </row>
    <row r="694" spans="1:16" ht="20" customHeight="1" x14ac:dyDescent="0.15">
      <c r="A694" s="22">
        <v>692</v>
      </c>
      <c r="B694" s="23" t="s">
        <v>4469</v>
      </c>
      <c r="C694" s="9">
        <v>40</v>
      </c>
      <c r="D694" s="6" t="s">
        <v>220</v>
      </c>
      <c r="E694" s="6" t="s">
        <v>30</v>
      </c>
      <c r="F694" s="6" t="s">
        <v>2757</v>
      </c>
      <c r="G694" s="9">
        <v>40163</v>
      </c>
      <c r="H694" s="6" t="s">
        <v>4474</v>
      </c>
      <c r="I694" s="6" t="s">
        <v>4670</v>
      </c>
      <c r="J694" s="9">
        <v>7</v>
      </c>
      <c r="K694" s="6" t="s">
        <v>723</v>
      </c>
      <c r="L694" s="9">
        <v>18033</v>
      </c>
      <c r="M694" s="6" t="s">
        <v>105</v>
      </c>
      <c r="N694" s="6" t="s">
        <v>2758</v>
      </c>
      <c r="O694" s="6" t="s">
        <v>2759</v>
      </c>
      <c r="P694" s="6" t="s">
        <v>191</v>
      </c>
    </row>
    <row r="695" spans="1:16" ht="20" customHeight="1" x14ac:dyDescent="0.15">
      <c r="A695" s="22">
        <v>693</v>
      </c>
      <c r="B695" s="23" t="s">
        <v>4551</v>
      </c>
      <c r="C695" s="9">
        <v>50</v>
      </c>
      <c r="D695" s="7"/>
      <c r="E695" s="6" t="s">
        <v>2760</v>
      </c>
      <c r="F695" s="6" t="s">
        <v>2761</v>
      </c>
      <c r="G695" s="9">
        <v>138452</v>
      </c>
      <c r="H695" s="6" t="s">
        <v>210</v>
      </c>
      <c r="I695" s="6" t="s">
        <v>4660</v>
      </c>
      <c r="J695" s="7"/>
      <c r="K695" s="6" t="s">
        <v>144</v>
      </c>
      <c r="L695" s="9">
        <v>4.6950000000000003</v>
      </c>
      <c r="M695" s="6" t="s">
        <v>254</v>
      </c>
      <c r="N695" s="6" t="s">
        <v>2762</v>
      </c>
      <c r="O695" s="6" t="s">
        <v>2763</v>
      </c>
      <c r="P695" s="6" t="s">
        <v>115</v>
      </c>
    </row>
    <row r="696" spans="1:16" ht="20" customHeight="1" x14ac:dyDescent="0.15">
      <c r="A696" s="22">
        <v>694</v>
      </c>
      <c r="B696" s="23" t="s">
        <v>4653</v>
      </c>
      <c r="C696" s="6" t="s">
        <v>4780</v>
      </c>
      <c r="D696" s="6" t="s">
        <v>172</v>
      </c>
      <c r="E696" s="6" t="s">
        <v>2764</v>
      </c>
      <c r="F696" s="6" t="s">
        <v>2765</v>
      </c>
      <c r="G696" s="9">
        <v>87.656999999999996</v>
      </c>
      <c r="H696" s="6" t="s">
        <v>494</v>
      </c>
      <c r="I696" s="6" t="s">
        <v>158</v>
      </c>
      <c r="J696" s="9">
        <v>4</v>
      </c>
      <c r="K696" s="9">
        <v>4.5999999999999996</v>
      </c>
      <c r="L696" s="8">
        <v>14342</v>
      </c>
      <c r="M696" s="6" t="s">
        <v>90</v>
      </c>
      <c r="N696" s="6" t="s">
        <v>5159</v>
      </c>
      <c r="O696" s="6" t="s">
        <v>2766</v>
      </c>
      <c r="P696" s="6" t="s">
        <v>315</v>
      </c>
    </row>
    <row r="697" spans="1:16" ht="20" customHeight="1" x14ac:dyDescent="0.15">
      <c r="A697" s="22">
        <v>695</v>
      </c>
      <c r="B697" s="23" t="s">
        <v>5160</v>
      </c>
      <c r="C697" s="9">
        <v>54</v>
      </c>
      <c r="D697" s="6" t="s">
        <v>404</v>
      </c>
      <c r="E697" s="6" t="s">
        <v>837</v>
      </c>
      <c r="F697" s="6" t="s">
        <v>2767</v>
      </c>
      <c r="G697" s="9">
        <v>52651</v>
      </c>
      <c r="H697" s="6" t="s">
        <v>513</v>
      </c>
      <c r="I697" s="6" t="s">
        <v>4670</v>
      </c>
      <c r="J697" s="7"/>
      <c r="K697" s="9">
        <v>1.1000000000000001</v>
      </c>
      <c r="L697" s="6" t="s">
        <v>2768</v>
      </c>
      <c r="M697" s="6" t="s">
        <v>145</v>
      </c>
      <c r="N697" s="6" t="s">
        <v>2769</v>
      </c>
      <c r="O697" s="6" t="s">
        <v>2770</v>
      </c>
      <c r="P697" s="6" t="s">
        <v>609</v>
      </c>
    </row>
    <row r="698" spans="1:16" ht="20" customHeight="1" x14ac:dyDescent="0.15">
      <c r="A698" s="22">
        <v>696</v>
      </c>
      <c r="B698" s="23" t="s">
        <v>5161</v>
      </c>
      <c r="C698" s="6" t="s">
        <v>4840</v>
      </c>
      <c r="D698" s="6" t="s">
        <v>172</v>
      </c>
      <c r="E698" s="6" t="s">
        <v>444</v>
      </c>
      <c r="F698" s="6" t="s">
        <v>2771</v>
      </c>
      <c r="G698" s="6" t="s">
        <v>2772</v>
      </c>
      <c r="H698" s="6" t="s">
        <v>494</v>
      </c>
      <c r="I698" s="6" t="s">
        <v>36</v>
      </c>
      <c r="J698" s="7"/>
      <c r="K698" s="6" t="s">
        <v>169</v>
      </c>
      <c r="L698" s="9">
        <v>10438</v>
      </c>
      <c r="M698" s="6" t="s">
        <v>145</v>
      </c>
      <c r="N698" s="6" t="s">
        <v>2773</v>
      </c>
      <c r="O698" s="6" t="s">
        <v>2774</v>
      </c>
      <c r="P698" s="6" t="s">
        <v>518</v>
      </c>
    </row>
    <row r="699" spans="1:16" ht="20" customHeight="1" x14ac:dyDescent="0.15">
      <c r="A699" s="22">
        <v>697</v>
      </c>
      <c r="B699" s="23" t="s">
        <v>5162</v>
      </c>
      <c r="C699" s="6" t="s">
        <v>4624</v>
      </c>
      <c r="D699" s="6" t="s">
        <v>65</v>
      </c>
      <c r="E699" s="6" t="s">
        <v>2775</v>
      </c>
      <c r="F699" s="7"/>
      <c r="G699" s="6" t="s">
        <v>2776</v>
      </c>
      <c r="H699" s="7"/>
      <c r="I699" s="6" t="s">
        <v>842</v>
      </c>
      <c r="J699" s="6" t="s">
        <v>168</v>
      </c>
      <c r="K699" s="9">
        <v>3.3</v>
      </c>
      <c r="L699" s="9">
        <v>9465</v>
      </c>
      <c r="M699" s="6" t="s">
        <v>644</v>
      </c>
      <c r="N699" s="7"/>
      <c r="O699" s="6" t="s">
        <v>2777</v>
      </c>
      <c r="P699" s="6" t="s">
        <v>584</v>
      </c>
    </row>
    <row r="700" spans="1:16" ht="20" customHeight="1" x14ac:dyDescent="0.15">
      <c r="A700" s="22">
        <v>698</v>
      </c>
      <c r="B700" s="23" t="s">
        <v>5163</v>
      </c>
      <c r="C700" s="6" t="s">
        <v>4647</v>
      </c>
      <c r="D700" s="6" t="s">
        <v>321</v>
      </c>
      <c r="E700" s="6" t="s">
        <v>2778</v>
      </c>
      <c r="F700" s="6" t="s">
        <v>2779</v>
      </c>
      <c r="G700" s="9">
        <v>99889</v>
      </c>
      <c r="H700" s="6" t="s">
        <v>513</v>
      </c>
      <c r="I700" s="6" t="s">
        <v>36</v>
      </c>
      <c r="J700" s="7"/>
      <c r="K700" s="6" t="s">
        <v>312</v>
      </c>
      <c r="L700" s="9">
        <v>9833</v>
      </c>
      <c r="M700" s="6" t="s">
        <v>198</v>
      </c>
      <c r="N700" s="7"/>
      <c r="O700" s="6" t="s">
        <v>2780</v>
      </c>
      <c r="P700" s="6" t="s">
        <v>148</v>
      </c>
    </row>
    <row r="701" spans="1:16" ht="20" customHeight="1" x14ac:dyDescent="0.15">
      <c r="A701" s="22">
        <v>699</v>
      </c>
      <c r="B701" s="23" t="s">
        <v>5105</v>
      </c>
      <c r="C701" s="9">
        <v>53</v>
      </c>
      <c r="D701" s="6" t="s">
        <v>172</v>
      </c>
      <c r="E701" s="6" t="s">
        <v>2306</v>
      </c>
      <c r="F701" s="6" t="s">
        <v>2781</v>
      </c>
      <c r="G701" s="9">
        <v>54.658999999999999</v>
      </c>
      <c r="H701" s="6" t="s">
        <v>4571</v>
      </c>
      <c r="I701" s="6" t="s">
        <v>930</v>
      </c>
      <c r="J701" s="9">
        <v>10</v>
      </c>
      <c r="K701" s="6" t="s">
        <v>615</v>
      </c>
      <c r="L701" s="9">
        <v>19273</v>
      </c>
      <c r="M701" s="6" t="s">
        <v>422</v>
      </c>
      <c r="N701" s="9">
        <v>3741516518</v>
      </c>
      <c r="O701" s="6" t="s">
        <v>2782</v>
      </c>
      <c r="P701" s="6" t="s">
        <v>200</v>
      </c>
    </row>
    <row r="702" spans="1:16" ht="20" customHeight="1" x14ac:dyDescent="0.15">
      <c r="A702" s="22">
        <v>700</v>
      </c>
      <c r="B702" s="23" t="s">
        <v>5164</v>
      </c>
      <c r="C702" s="9">
        <v>31</v>
      </c>
      <c r="D702" s="6" t="s">
        <v>229</v>
      </c>
      <c r="E702" s="6" t="s">
        <v>192</v>
      </c>
      <c r="F702" s="6" t="s">
        <v>5165</v>
      </c>
      <c r="G702" s="9">
        <v>87.028999999999996</v>
      </c>
      <c r="H702" s="6" t="s">
        <v>4533</v>
      </c>
      <c r="I702" s="6" t="s">
        <v>4596</v>
      </c>
      <c r="J702" s="9">
        <v>9</v>
      </c>
      <c r="K702" s="6" t="s">
        <v>879</v>
      </c>
      <c r="L702" s="9">
        <v>15956</v>
      </c>
      <c r="M702" s="6" t="s">
        <v>923</v>
      </c>
      <c r="N702" s="9">
        <v>6354386045</v>
      </c>
      <c r="O702" s="6" t="s">
        <v>2783</v>
      </c>
      <c r="P702" s="7"/>
    </row>
    <row r="703" spans="1:16" ht="20" customHeight="1" x14ac:dyDescent="0.15">
      <c r="A703" s="22">
        <v>701</v>
      </c>
      <c r="B703" s="23" t="s">
        <v>954</v>
      </c>
      <c r="C703" s="9">
        <v>63</v>
      </c>
      <c r="D703" s="6" t="s">
        <v>220</v>
      </c>
      <c r="E703" s="6" t="s">
        <v>2784</v>
      </c>
      <c r="F703" s="6" t="s">
        <v>2785</v>
      </c>
      <c r="G703" s="8">
        <v>132879</v>
      </c>
      <c r="H703" s="6" t="s">
        <v>157</v>
      </c>
      <c r="I703" s="6" t="s">
        <v>4555</v>
      </c>
      <c r="J703" s="6" t="s">
        <v>121</v>
      </c>
      <c r="K703" s="6" t="s">
        <v>5166</v>
      </c>
      <c r="L703" s="9">
        <v>14099</v>
      </c>
      <c r="M703" s="6" t="s">
        <v>567</v>
      </c>
      <c r="N703" s="9">
        <v>3896338101</v>
      </c>
      <c r="O703" s="6" t="s">
        <v>2786</v>
      </c>
      <c r="P703" s="6" t="s">
        <v>71</v>
      </c>
    </row>
    <row r="704" spans="1:16" ht="20" customHeight="1" x14ac:dyDescent="0.15">
      <c r="A704" s="22">
        <v>702</v>
      </c>
      <c r="B704" s="23" t="s">
        <v>4574</v>
      </c>
      <c r="C704" s="6" t="s">
        <v>4575</v>
      </c>
      <c r="D704" s="6" t="s">
        <v>65</v>
      </c>
      <c r="E704" s="6" t="s">
        <v>715</v>
      </c>
      <c r="F704" s="6" t="s">
        <v>2787</v>
      </c>
      <c r="G704" s="9">
        <v>136787</v>
      </c>
      <c r="H704" s="7"/>
      <c r="I704" s="6" t="s">
        <v>799</v>
      </c>
      <c r="J704" s="9">
        <v>6</v>
      </c>
      <c r="K704" s="6" t="s">
        <v>4530</v>
      </c>
      <c r="L704" s="9">
        <v>10571</v>
      </c>
      <c r="M704" s="6" t="s">
        <v>502</v>
      </c>
      <c r="N704" s="6" t="s">
        <v>2788</v>
      </c>
      <c r="O704" s="6" t="s">
        <v>2789</v>
      </c>
      <c r="P704" s="6" t="s">
        <v>126</v>
      </c>
    </row>
    <row r="705" spans="1:16" ht="20" customHeight="1" x14ac:dyDescent="0.15">
      <c r="A705" s="22">
        <v>703</v>
      </c>
      <c r="B705" s="23" t="s">
        <v>2790</v>
      </c>
      <c r="C705" s="6" t="s">
        <v>4840</v>
      </c>
      <c r="D705" s="6" t="s">
        <v>42</v>
      </c>
      <c r="E705" s="6" t="s">
        <v>2791</v>
      </c>
      <c r="F705" s="6" t="s">
        <v>2792</v>
      </c>
      <c r="G705" s="9">
        <v>43819</v>
      </c>
      <c r="H705" s="6" t="s">
        <v>4557</v>
      </c>
      <c r="I705" s="6" t="s">
        <v>930</v>
      </c>
      <c r="J705" s="6" t="s">
        <v>514</v>
      </c>
      <c r="K705" s="6" t="s">
        <v>4695</v>
      </c>
      <c r="L705" s="8">
        <v>18064</v>
      </c>
      <c r="M705" s="6" t="s">
        <v>271</v>
      </c>
      <c r="N705" s="6" t="s">
        <v>2793</v>
      </c>
      <c r="O705" s="6" t="s">
        <v>2794</v>
      </c>
      <c r="P705" s="6" t="s">
        <v>207</v>
      </c>
    </row>
    <row r="706" spans="1:16" ht="20" customHeight="1" x14ac:dyDescent="0.15">
      <c r="A706" s="22">
        <v>704</v>
      </c>
      <c r="B706" s="23" t="s">
        <v>5167</v>
      </c>
      <c r="C706" s="9">
        <v>28</v>
      </c>
      <c r="D706" s="6" t="s">
        <v>110</v>
      </c>
      <c r="E706" s="6" t="s">
        <v>2795</v>
      </c>
      <c r="F706" s="6" t="s">
        <v>5168</v>
      </c>
      <c r="G706" s="9">
        <v>111.881</v>
      </c>
      <c r="H706" s="6" t="s">
        <v>4545</v>
      </c>
      <c r="I706" s="6" t="s">
        <v>4544</v>
      </c>
      <c r="J706" s="7"/>
      <c r="K706" s="6" t="s">
        <v>74</v>
      </c>
      <c r="L706" s="9">
        <v>14899</v>
      </c>
      <c r="M706" s="6" t="s">
        <v>527</v>
      </c>
      <c r="N706" s="7"/>
      <c r="O706" s="6" t="s">
        <v>2796</v>
      </c>
      <c r="P706" s="6" t="s">
        <v>148</v>
      </c>
    </row>
    <row r="707" spans="1:16" ht="20" customHeight="1" x14ac:dyDescent="0.15">
      <c r="A707" s="22">
        <v>705</v>
      </c>
      <c r="B707" s="23" t="s">
        <v>4683</v>
      </c>
      <c r="C707" s="9">
        <v>47</v>
      </c>
      <c r="D707" s="6" t="s">
        <v>65</v>
      </c>
      <c r="E707" s="6" t="s">
        <v>2797</v>
      </c>
      <c r="F707" s="6" t="s">
        <v>2798</v>
      </c>
      <c r="G707" s="8">
        <v>124503</v>
      </c>
      <c r="H707" s="7"/>
      <c r="I707" s="6" t="s">
        <v>842</v>
      </c>
      <c r="J707" s="7"/>
      <c r="K707" s="9">
        <v>4.0999999999999996</v>
      </c>
      <c r="L707" s="6" t="s">
        <v>2799</v>
      </c>
      <c r="M707" s="6" t="s">
        <v>145</v>
      </c>
      <c r="N707" s="6" t="s">
        <v>5169</v>
      </c>
      <c r="O707" s="6" t="s">
        <v>2800</v>
      </c>
      <c r="P707" s="6" t="s">
        <v>584</v>
      </c>
    </row>
    <row r="708" spans="1:16" ht="20" customHeight="1" x14ac:dyDescent="0.15">
      <c r="A708" s="22">
        <v>706</v>
      </c>
      <c r="B708" s="23" t="s">
        <v>5170</v>
      </c>
      <c r="C708" s="9">
        <v>33</v>
      </c>
      <c r="D708" s="6" t="s">
        <v>261</v>
      </c>
      <c r="E708" s="6" t="s">
        <v>2801</v>
      </c>
      <c r="F708" s="6" t="s">
        <v>2802</v>
      </c>
      <c r="G708" s="9">
        <v>129805</v>
      </c>
      <c r="H708" s="6" t="s">
        <v>4510</v>
      </c>
      <c r="I708" s="6" t="s">
        <v>806</v>
      </c>
      <c r="J708" s="9">
        <v>9</v>
      </c>
      <c r="K708" s="9">
        <v>4.7</v>
      </c>
      <c r="L708" s="9">
        <v>19111</v>
      </c>
      <c r="M708" s="6" t="s">
        <v>33</v>
      </c>
      <c r="N708" s="6" t="s">
        <v>2803</v>
      </c>
      <c r="O708" s="6" t="s">
        <v>2804</v>
      </c>
      <c r="P708" s="6" t="s">
        <v>1136</v>
      </c>
    </row>
    <row r="709" spans="1:16" ht="20" customHeight="1" x14ac:dyDescent="0.15">
      <c r="A709" s="22">
        <v>707</v>
      </c>
      <c r="B709" s="23" t="s">
        <v>5121</v>
      </c>
      <c r="C709" s="9">
        <v>31</v>
      </c>
      <c r="D709" s="6" t="s">
        <v>163</v>
      </c>
      <c r="E709" s="6" t="s">
        <v>1121</v>
      </c>
      <c r="F709" s="6" t="s">
        <v>2805</v>
      </c>
      <c r="G709" s="9">
        <v>133519</v>
      </c>
      <c r="H709" s="6" t="s">
        <v>4557</v>
      </c>
      <c r="I709" s="6" t="s">
        <v>4534</v>
      </c>
      <c r="J709" s="9">
        <v>2</v>
      </c>
      <c r="K709" s="9">
        <v>3.8</v>
      </c>
      <c r="L709" s="8">
        <v>1096</v>
      </c>
      <c r="M709" s="6" t="s">
        <v>188</v>
      </c>
      <c r="N709" s="9">
        <v>9570214853</v>
      </c>
      <c r="O709" s="6" t="s">
        <v>2806</v>
      </c>
      <c r="P709" s="6" t="s">
        <v>304</v>
      </c>
    </row>
    <row r="710" spans="1:16" ht="20" customHeight="1" x14ac:dyDescent="0.15">
      <c r="A710" s="22">
        <v>708</v>
      </c>
      <c r="B710" s="23" t="s">
        <v>4505</v>
      </c>
      <c r="C710" s="9">
        <v>40</v>
      </c>
      <c r="D710" s="6" t="s">
        <v>268</v>
      </c>
      <c r="E710" s="6" t="s">
        <v>2807</v>
      </c>
      <c r="F710" s="6" t="s">
        <v>2808</v>
      </c>
      <c r="G710" s="8">
        <v>66801</v>
      </c>
      <c r="H710" s="6" t="s">
        <v>4477</v>
      </c>
      <c r="I710" s="6" t="s">
        <v>4502</v>
      </c>
      <c r="J710" s="9">
        <v>7</v>
      </c>
      <c r="K710" s="6" t="s">
        <v>879</v>
      </c>
      <c r="L710" s="9">
        <v>12333</v>
      </c>
      <c r="M710" s="6" t="s">
        <v>112</v>
      </c>
      <c r="N710" s="6" t="s">
        <v>2809</v>
      </c>
      <c r="O710" s="6" t="s">
        <v>2810</v>
      </c>
      <c r="P710" s="6" t="s">
        <v>182</v>
      </c>
    </row>
    <row r="711" spans="1:16" ht="20" customHeight="1" x14ac:dyDescent="0.15">
      <c r="A711" s="22">
        <v>709</v>
      </c>
      <c r="B711" s="23" t="s">
        <v>2811</v>
      </c>
      <c r="C711" s="6" t="s">
        <v>4850</v>
      </c>
      <c r="D711" s="6" t="s">
        <v>29</v>
      </c>
      <c r="E711" s="6" t="s">
        <v>2812</v>
      </c>
      <c r="F711" s="6" t="s">
        <v>2813</v>
      </c>
      <c r="G711" s="6" t="s">
        <v>2814</v>
      </c>
      <c r="H711" s="6" t="s">
        <v>4474</v>
      </c>
      <c r="I711" s="6" t="s">
        <v>4486</v>
      </c>
      <c r="J711" s="6" t="s">
        <v>96</v>
      </c>
      <c r="K711" s="6" t="s">
        <v>382</v>
      </c>
      <c r="L711" s="7"/>
      <c r="M711" s="6" t="s">
        <v>112</v>
      </c>
      <c r="N711" s="6" t="s">
        <v>2815</v>
      </c>
      <c r="O711" s="6" t="s">
        <v>2816</v>
      </c>
      <c r="P711" s="6" t="s">
        <v>200</v>
      </c>
    </row>
    <row r="712" spans="1:16" ht="20" customHeight="1" x14ac:dyDescent="0.15">
      <c r="A712" s="22">
        <v>710</v>
      </c>
      <c r="B712" s="23" t="s">
        <v>5171</v>
      </c>
      <c r="C712" s="6" t="s">
        <v>5041</v>
      </c>
      <c r="D712" s="6" t="s">
        <v>65</v>
      </c>
      <c r="E712" s="6" t="s">
        <v>2817</v>
      </c>
      <c r="F712" s="7"/>
      <c r="G712" s="8">
        <v>63287</v>
      </c>
      <c r="H712" s="6" t="s">
        <v>4481</v>
      </c>
      <c r="I712" s="6" t="s">
        <v>4660</v>
      </c>
      <c r="J712" s="7"/>
      <c r="K712" s="6" t="s">
        <v>362</v>
      </c>
      <c r="L712" s="6" t="s">
        <v>2818</v>
      </c>
      <c r="M712" s="6" t="s">
        <v>470</v>
      </c>
      <c r="N712" s="6" t="s">
        <v>2819</v>
      </c>
      <c r="O712" s="6" t="s">
        <v>2820</v>
      </c>
      <c r="P712" s="6" t="s">
        <v>328</v>
      </c>
    </row>
    <row r="713" spans="1:16" ht="20" customHeight="1" x14ac:dyDescent="0.15">
      <c r="A713" s="22">
        <v>711</v>
      </c>
      <c r="B713" s="23" t="s">
        <v>5172</v>
      </c>
      <c r="C713" s="9">
        <v>47</v>
      </c>
      <c r="D713" s="6" t="s">
        <v>220</v>
      </c>
      <c r="E713" s="6" t="s">
        <v>1659</v>
      </c>
      <c r="F713" s="6" t="s">
        <v>2821</v>
      </c>
      <c r="G713" s="6" t="s">
        <v>2822</v>
      </c>
      <c r="H713" s="7"/>
      <c r="I713" s="6" t="s">
        <v>4534</v>
      </c>
      <c r="J713" s="9">
        <v>1</v>
      </c>
      <c r="K713" s="9">
        <v>4.2</v>
      </c>
      <c r="L713" s="8">
        <v>6057</v>
      </c>
      <c r="M713" s="6" t="s">
        <v>76</v>
      </c>
      <c r="N713" s="6" t="s">
        <v>2823</v>
      </c>
      <c r="O713" s="6" t="s">
        <v>2824</v>
      </c>
      <c r="P713" s="6" t="s">
        <v>182</v>
      </c>
    </row>
    <row r="714" spans="1:16" ht="20" customHeight="1" x14ac:dyDescent="0.15">
      <c r="A714" s="22">
        <v>712</v>
      </c>
      <c r="B714" s="23" t="s">
        <v>4783</v>
      </c>
      <c r="C714" s="6" t="s">
        <v>4729</v>
      </c>
      <c r="D714" s="6" t="s">
        <v>65</v>
      </c>
      <c r="E714" s="6" t="s">
        <v>2825</v>
      </c>
      <c r="F714" s="6" t="s">
        <v>2826</v>
      </c>
      <c r="G714" s="6" t="s">
        <v>2827</v>
      </c>
      <c r="H714" s="6" t="s">
        <v>4642</v>
      </c>
      <c r="I714" s="6" t="s">
        <v>211</v>
      </c>
      <c r="J714" s="9">
        <v>10</v>
      </c>
      <c r="K714" s="9">
        <v>2.2000000000000002</v>
      </c>
      <c r="L714" s="9">
        <v>6.7359999999999998</v>
      </c>
      <c r="M714" s="6" t="s">
        <v>416</v>
      </c>
      <c r="N714" s="6" t="s">
        <v>2828</v>
      </c>
      <c r="O714" s="6" t="s">
        <v>2829</v>
      </c>
      <c r="P714" s="6" t="s">
        <v>285</v>
      </c>
    </row>
    <row r="715" spans="1:16" ht="20" customHeight="1" x14ac:dyDescent="0.15">
      <c r="A715" s="22">
        <v>713</v>
      </c>
      <c r="B715" s="23" t="s">
        <v>4503</v>
      </c>
      <c r="C715" s="9">
        <v>26</v>
      </c>
      <c r="D715" s="6" t="s">
        <v>229</v>
      </c>
      <c r="E715" s="6" t="s">
        <v>2830</v>
      </c>
      <c r="F715" s="6" t="s">
        <v>5173</v>
      </c>
      <c r="G715" s="8">
        <v>53370</v>
      </c>
      <c r="H715" s="7"/>
      <c r="I715" s="6" t="s">
        <v>4681</v>
      </c>
      <c r="J715" s="6" t="s">
        <v>212</v>
      </c>
      <c r="K715" s="6" t="s">
        <v>522</v>
      </c>
      <c r="L715" s="7"/>
      <c r="M715" s="6" t="s">
        <v>416</v>
      </c>
      <c r="N715" s="6" t="s">
        <v>2831</v>
      </c>
      <c r="O715" s="6" t="s">
        <v>2832</v>
      </c>
      <c r="P715" s="6" t="s">
        <v>108</v>
      </c>
    </row>
    <row r="716" spans="1:16" ht="20" customHeight="1" x14ac:dyDescent="0.15">
      <c r="A716" s="22">
        <v>714</v>
      </c>
      <c r="B716" s="23" t="s">
        <v>4737</v>
      </c>
      <c r="C716" s="6" t="s">
        <v>4927</v>
      </c>
      <c r="D716" s="6" t="s">
        <v>268</v>
      </c>
      <c r="E716" s="6" t="s">
        <v>2833</v>
      </c>
      <c r="F716" s="6" t="s">
        <v>2834</v>
      </c>
      <c r="G716" s="9">
        <v>95743</v>
      </c>
      <c r="H716" s="6" t="s">
        <v>276</v>
      </c>
      <c r="I716" s="6" t="s">
        <v>799</v>
      </c>
      <c r="J716" s="9">
        <v>3</v>
      </c>
      <c r="K716" s="9">
        <v>1.1000000000000001</v>
      </c>
      <c r="L716" s="8">
        <v>14936</v>
      </c>
      <c r="M716" s="6" t="s">
        <v>38</v>
      </c>
      <c r="N716" s="6" t="s">
        <v>2835</v>
      </c>
      <c r="O716" s="6" t="s">
        <v>2836</v>
      </c>
      <c r="P716" s="7"/>
    </row>
    <row r="717" spans="1:16" ht="20" customHeight="1" x14ac:dyDescent="0.15">
      <c r="A717" s="22">
        <v>715</v>
      </c>
      <c r="B717" s="23" t="s">
        <v>5074</v>
      </c>
      <c r="C717" s="9">
        <v>57</v>
      </c>
      <c r="D717" s="6" t="s">
        <v>52</v>
      </c>
      <c r="E717" s="6" t="s">
        <v>269</v>
      </c>
      <c r="F717" s="6" t="s">
        <v>2837</v>
      </c>
      <c r="G717" s="9">
        <v>52365</v>
      </c>
      <c r="H717" s="6" t="s">
        <v>4734</v>
      </c>
      <c r="I717" s="6" t="s">
        <v>167</v>
      </c>
      <c r="J717" s="9">
        <v>2</v>
      </c>
      <c r="K717" s="6" t="s">
        <v>454</v>
      </c>
      <c r="L717" s="6" t="s">
        <v>2838</v>
      </c>
      <c r="M717" s="6" t="s">
        <v>258</v>
      </c>
      <c r="N717" s="9">
        <v>3392544686</v>
      </c>
      <c r="O717" s="6" t="s">
        <v>2839</v>
      </c>
      <c r="P717" s="6" t="s">
        <v>28</v>
      </c>
    </row>
    <row r="718" spans="1:16" ht="20" customHeight="1" x14ac:dyDescent="0.15">
      <c r="A718" s="22">
        <v>716</v>
      </c>
      <c r="B718" s="23" t="s">
        <v>5174</v>
      </c>
      <c r="C718" s="6" t="s">
        <v>4703</v>
      </c>
      <c r="D718" s="6" t="s">
        <v>102</v>
      </c>
      <c r="E718" s="6" t="s">
        <v>2175</v>
      </c>
      <c r="F718" s="7"/>
      <c r="G718" s="6" t="s">
        <v>2840</v>
      </c>
      <c r="H718" s="6" t="s">
        <v>4616</v>
      </c>
      <c r="I718" s="6" t="s">
        <v>36</v>
      </c>
      <c r="J718" s="9">
        <v>4</v>
      </c>
      <c r="K718" s="9">
        <v>1.1000000000000001</v>
      </c>
      <c r="L718" s="8">
        <v>10073</v>
      </c>
      <c r="M718" s="6" t="s">
        <v>502</v>
      </c>
      <c r="N718" s="6" t="s">
        <v>2841</v>
      </c>
      <c r="O718" s="6" t="s">
        <v>2842</v>
      </c>
      <c r="P718" s="6" t="s">
        <v>162</v>
      </c>
    </row>
    <row r="719" spans="1:16" ht="20" customHeight="1" x14ac:dyDescent="0.15">
      <c r="A719" s="22">
        <v>717</v>
      </c>
      <c r="B719" s="23" t="s">
        <v>4623</v>
      </c>
      <c r="C719" s="6" t="s">
        <v>4563</v>
      </c>
      <c r="D719" s="6" t="s">
        <v>172</v>
      </c>
      <c r="E719" s="6" t="s">
        <v>2843</v>
      </c>
      <c r="F719" s="6" t="s">
        <v>2844</v>
      </c>
      <c r="G719" s="9">
        <v>134.41200000000001</v>
      </c>
      <c r="H719" s="6" t="s">
        <v>4616</v>
      </c>
      <c r="I719" s="6" t="s">
        <v>4602</v>
      </c>
      <c r="J719" s="9">
        <v>1</v>
      </c>
      <c r="K719" s="6" t="s">
        <v>301</v>
      </c>
      <c r="L719" s="8">
        <v>5708</v>
      </c>
      <c r="M719" s="6" t="s">
        <v>188</v>
      </c>
      <c r="N719" s="6" t="s">
        <v>2845</v>
      </c>
      <c r="O719" s="6" t="s">
        <v>2846</v>
      </c>
      <c r="P719" s="6" t="s">
        <v>148</v>
      </c>
    </row>
    <row r="720" spans="1:16" ht="20" customHeight="1" x14ac:dyDescent="0.15">
      <c r="A720" s="22">
        <v>718</v>
      </c>
      <c r="B720" s="23" t="s">
        <v>4861</v>
      </c>
      <c r="C720" s="7"/>
      <c r="D720" s="6" t="s">
        <v>220</v>
      </c>
      <c r="E720" s="6" t="s">
        <v>2847</v>
      </c>
      <c r="F720" s="6" t="s">
        <v>2848</v>
      </c>
      <c r="G720" s="6" t="s">
        <v>2849</v>
      </c>
      <c r="H720" s="6" t="s">
        <v>339</v>
      </c>
      <c r="I720" s="6" t="s">
        <v>4697</v>
      </c>
      <c r="J720" s="7"/>
      <c r="K720" s="7"/>
      <c r="L720" s="6" t="s">
        <v>2850</v>
      </c>
      <c r="M720" s="6" t="s">
        <v>188</v>
      </c>
      <c r="N720" s="6" t="s">
        <v>2851</v>
      </c>
      <c r="O720" s="6" t="s">
        <v>2852</v>
      </c>
      <c r="P720" s="6" t="s">
        <v>392</v>
      </c>
    </row>
    <row r="721" spans="1:16" ht="20" customHeight="1" x14ac:dyDescent="0.15">
      <c r="A721" s="22">
        <v>719</v>
      </c>
      <c r="B721" s="23" t="s">
        <v>5113</v>
      </c>
      <c r="C721" s="9">
        <v>19</v>
      </c>
      <c r="D721" s="6" t="s">
        <v>116</v>
      </c>
      <c r="E721" s="6" t="s">
        <v>1238</v>
      </c>
      <c r="F721" s="6" t="s">
        <v>2853</v>
      </c>
      <c r="G721" s="9">
        <v>65752</v>
      </c>
      <c r="H721" s="6" t="s">
        <v>4549</v>
      </c>
      <c r="I721" s="6" t="s">
        <v>4619</v>
      </c>
      <c r="J721" s="9">
        <v>8</v>
      </c>
      <c r="K721" s="9">
        <v>3.6</v>
      </c>
      <c r="L721" s="9">
        <v>18854</v>
      </c>
      <c r="M721" s="6" t="s">
        <v>923</v>
      </c>
      <c r="N721" s="9">
        <v>9866601596</v>
      </c>
      <c r="O721" s="6" t="s">
        <v>2854</v>
      </c>
      <c r="P721" s="6" t="s">
        <v>584</v>
      </c>
    </row>
    <row r="722" spans="1:16" ht="20" customHeight="1" x14ac:dyDescent="0.15">
      <c r="A722" s="22">
        <v>720</v>
      </c>
      <c r="B722" s="23" t="s">
        <v>4969</v>
      </c>
      <c r="C722" s="7"/>
      <c r="D722" s="6" t="s">
        <v>110</v>
      </c>
      <c r="E722" s="6" t="s">
        <v>1434</v>
      </c>
      <c r="F722" s="6" t="s">
        <v>5175</v>
      </c>
      <c r="G722" s="9">
        <v>69225</v>
      </c>
      <c r="H722" s="6" t="s">
        <v>4533</v>
      </c>
      <c r="I722" s="6" t="s">
        <v>930</v>
      </c>
      <c r="J722" s="9">
        <v>1</v>
      </c>
      <c r="K722" s="6" t="s">
        <v>250</v>
      </c>
      <c r="L722" s="6" t="s">
        <v>2855</v>
      </c>
      <c r="M722" s="6" t="s">
        <v>397</v>
      </c>
      <c r="N722" s="6" t="s">
        <v>2856</v>
      </c>
      <c r="O722" s="6" t="s">
        <v>2857</v>
      </c>
      <c r="P722" s="6" t="s">
        <v>148</v>
      </c>
    </row>
    <row r="723" spans="1:16" ht="20" customHeight="1" x14ac:dyDescent="0.15">
      <c r="A723" s="22">
        <v>721</v>
      </c>
      <c r="B723" s="23" t="s">
        <v>5176</v>
      </c>
      <c r="C723" s="9">
        <v>18</v>
      </c>
      <c r="D723" s="6" t="s">
        <v>52</v>
      </c>
      <c r="E723" s="6" t="s">
        <v>917</v>
      </c>
      <c r="F723" s="6" t="s">
        <v>5177</v>
      </c>
      <c r="G723" s="8">
        <v>33104</v>
      </c>
      <c r="H723" s="6" t="s">
        <v>324</v>
      </c>
      <c r="I723" s="6" t="s">
        <v>842</v>
      </c>
      <c r="J723" s="6" t="s">
        <v>121</v>
      </c>
      <c r="K723" s="6" t="s">
        <v>74</v>
      </c>
      <c r="L723" s="8">
        <v>17221</v>
      </c>
      <c r="M723" s="6" t="s">
        <v>923</v>
      </c>
      <c r="N723" s="6" t="s">
        <v>2858</v>
      </c>
      <c r="O723" s="6" t="s">
        <v>2859</v>
      </c>
      <c r="P723" s="6" t="s">
        <v>403</v>
      </c>
    </row>
    <row r="724" spans="1:16" ht="20" customHeight="1" x14ac:dyDescent="0.15">
      <c r="A724" s="22">
        <v>722</v>
      </c>
      <c r="B724" s="23" t="s">
        <v>4693</v>
      </c>
      <c r="C724" s="6" t="s">
        <v>4678</v>
      </c>
      <c r="D724" s="7"/>
      <c r="E724" s="6" t="s">
        <v>2707</v>
      </c>
      <c r="F724" s="6" t="s">
        <v>2860</v>
      </c>
      <c r="G724" s="6" t="s">
        <v>2861</v>
      </c>
      <c r="H724" s="6" t="s">
        <v>4541</v>
      </c>
      <c r="I724" s="6" t="s">
        <v>431</v>
      </c>
      <c r="J724" s="7"/>
      <c r="K724" s="7"/>
      <c r="L724" s="9">
        <v>7.1280000000000001</v>
      </c>
      <c r="M724" s="6" t="s">
        <v>258</v>
      </c>
      <c r="N724" s="9">
        <v>9121479794</v>
      </c>
      <c r="O724" s="6" t="s">
        <v>2862</v>
      </c>
      <c r="P724" s="6" t="s">
        <v>115</v>
      </c>
    </row>
    <row r="725" spans="1:16" ht="20" customHeight="1" x14ac:dyDescent="0.15">
      <c r="A725" s="22">
        <v>723</v>
      </c>
      <c r="B725" s="23" t="s">
        <v>5178</v>
      </c>
      <c r="C725" s="7"/>
      <c r="D725" s="6" t="s">
        <v>172</v>
      </c>
      <c r="E725" s="6" t="s">
        <v>337</v>
      </c>
      <c r="F725" s="6" t="s">
        <v>2863</v>
      </c>
      <c r="G725" s="9">
        <v>33648</v>
      </c>
      <c r="H725" s="6" t="s">
        <v>4521</v>
      </c>
      <c r="I725" s="6" t="s">
        <v>779</v>
      </c>
      <c r="J725" s="9">
        <v>3</v>
      </c>
      <c r="K725" s="6" t="s">
        <v>169</v>
      </c>
      <c r="L725" s="6" t="s">
        <v>421</v>
      </c>
      <c r="M725" s="6" t="s">
        <v>502</v>
      </c>
      <c r="N725" s="6" t="s">
        <v>2864</v>
      </c>
      <c r="O725" s="7"/>
      <c r="P725" s="6" t="s">
        <v>403</v>
      </c>
    </row>
    <row r="726" spans="1:16" ht="20" customHeight="1" x14ac:dyDescent="0.15">
      <c r="A726" s="22">
        <v>724</v>
      </c>
      <c r="B726" s="23" t="s">
        <v>5179</v>
      </c>
      <c r="C726" s="9">
        <v>23</v>
      </c>
      <c r="D726" s="7"/>
      <c r="E726" s="6" t="s">
        <v>2865</v>
      </c>
      <c r="F726" s="6" t="s">
        <v>2866</v>
      </c>
      <c r="G726" s="6" t="s">
        <v>2867</v>
      </c>
      <c r="H726" s="6" t="s">
        <v>4541</v>
      </c>
      <c r="I726" s="6" t="s">
        <v>4588</v>
      </c>
      <c r="J726" s="6" t="s">
        <v>212</v>
      </c>
      <c r="K726" s="6" t="s">
        <v>237</v>
      </c>
      <c r="L726" s="9">
        <v>15.999000000000001</v>
      </c>
      <c r="M726" s="6" t="s">
        <v>290</v>
      </c>
      <c r="N726" s="6" t="s">
        <v>2868</v>
      </c>
      <c r="O726" s="6" t="s">
        <v>2869</v>
      </c>
      <c r="P726" s="6" t="s">
        <v>20</v>
      </c>
    </row>
    <row r="727" spans="1:16" ht="20" customHeight="1" x14ac:dyDescent="0.15">
      <c r="A727" s="22">
        <v>725</v>
      </c>
      <c r="B727" s="23" t="s">
        <v>2870</v>
      </c>
      <c r="C727" s="6" t="s">
        <v>5041</v>
      </c>
      <c r="D727" s="6" t="s">
        <v>220</v>
      </c>
      <c r="E727" s="6" t="s">
        <v>2871</v>
      </c>
      <c r="F727" s="6" t="s">
        <v>2872</v>
      </c>
      <c r="G727" s="9">
        <v>108595</v>
      </c>
      <c r="H727" s="6" t="s">
        <v>339</v>
      </c>
      <c r="I727" s="6" t="s">
        <v>4670</v>
      </c>
      <c r="J727" s="9">
        <v>10</v>
      </c>
      <c r="K727" s="6" t="s">
        <v>351</v>
      </c>
      <c r="L727" s="9">
        <v>8260</v>
      </c>
      <c r="M727" s="6" t="s">
        <v>188</v>
      </c>
      <c r="N727" s="9">
        <v>6149689025</v>
      </c>
      <c r="O727" s="6" t="s">
        <v>2873</v>
      </c>
      <c r="P727" s="6" t="s">
        <v>148</v>
      </c>
    </row>
    <row r="728" spans="1:16" ht="20" customHeight="1" x14ac:dyDescent="0.15">
      <c r="A728" s="22">
        <v>726</v>
      </c>
      <c r="B728" s="23" t="s">
        <v>5180</v>
      </c>
      <c r="C728" s="9">
        <v>54</v>
      </c>
      <c r="D728" s="6" t="s">
        <v>29</v>
      </c>
      <c r="E728" s="6" t="s">
        <v>2874</v>
      </c>
      <c r="F728" s="6" t="s">
        <v>2875</v>
      </c>
      <c r="G728" s="9">
        <v>124350</v>
      </c>
      <c r="H728" s="6" t="s">
        <v>4483</v>
      </c>
      <c r="I728" s="6" t="s">
        <v>4464</v>
      </c>
      <c r="J728" s="6" t="s">
        <v>514</v>
      </c>
      <c r="K728" s="6" t="s">
        <v>432</v>
      </c>
      <c r="L728" s="9">
        <v>5625</v>
      </c>
      <c r="M728" s="6" t="s">
        <v>397</v>
      </c>
      <c r="N728" s="6" t="s">
        <v>2876</v>
      </c>
      <c r="O728" s="6" t="s">
        <v>2877</v>
      </c>
      <c r="P728" s="6" t="s">
        <v>132</v>
      </c>
    </row>
    <row r="729" spans="1:16" ht="20" customHeight="1" x14ac:dyDescent="0.15">
      <c r="A729" s="22">
        <v>727</v>
      </c>
      <c r="B729" s="23" t="s">
        <v>5181</v>
      </c>
      <c r="C729" s="6" t="s">
        <v>4700</v>
      </c>
      <c r="D729" s="6" t="s">
        <v>229</v>
      </c>
      <c r="E729" s="6" t="s">
        <v>2878</v>
      </c>
      <c r="F729" s="6" t="s">
        <v>2879</v>
      </c>
      <c r="G729" s="9">
        <v>85.474000000000004</v>
      </c>
      <c r="H729" s="6" t="s">
        <v>4616</v>
      </c>
      <c r="I729" s="6" t="s">
        <v>4697</v>
      </c>
      <c r="J729" s="9">
        <v>8</v>
      </c>
      <c r="K729" s="9">
        <v>1.4</v>
      </c>
      <c r="L729" s="9">
        <v>10.034000000000001</v>
      </c>
      <c r="M729" s="6" t="s">
        <v>232</v>
      </c>
      <c r="N729" s="6" t="s">
        <v>2880</v>
      </c>
      <c r="O729" s="6" t="s">
        <v>2881</v>
      </c>
      <c r="P729" s="6" t="s">
        <v>57</v>
      </c>
    </row>
    <row r="730" spans="1:16" ht="20" customHeight="1" x14ac:dyDescent="0.15">
      <c r="A730" s="22">
        <v>728</v>
      </c>
      <c r="B730" s="23" t="s">
        <v>5182</v>
      </c>
      <c r="C730" s="6" t="s">
        <v>4527</v>
      </c>
      <c r="D730" s="6" t="s">
        <v>42</v>
      </c>
      <c r="E730" s="6" t="s">
        <v>2882</v>
      </c>
      <c r="F730" s="6" t="s">
        <v>2883</v>
      </c>
      <c r="G730" s="9">
        <v>145.167</v>
      </c>
      <c r="H730" s="6" t="s">
        <v>4720</v>
      </c>
      <c r="I730" s="6" t="s">
        <v>732</v>
      </c>
      <c r="J730" s="6" t="s">
        <v>514</v>
      </c>
      <c r="K730" s="9">
        <v>3.1</v>
      </c>
      <c r="L730" s="9">
        <v>15.618</v>
      </c>
      <c r="M730" s="6" t="s">
        <v>83</v>
      </c>
      <c r="N730" s="6" t="s">
        <v>2884</v>
      </c>
      <c r="O730" s="6" t="s">
        <v>2885</v>
      </c>
      <c r="P730" s="6" t="s">
        <v>71</v>
      </c>
    </row>
    <row r="731" spans="1:16" ht="20" customHeight="1" x14ac:dyDescent="0.15">
      <c r="A731" s="22">
        <v>729</v>
      </c>
      <c r="B731" s="23" t="s">
        <v>5183</v>
      </c>
      <c r="C731" s="9">
        <v>47</v>
      </c>
      <c r="D731" s="6" t="s">
        <v>116</v>
      </c>
      <c r="E731" s="6" t="s">
        <v>2886</v>
      </c>
      <c r="F731" s="6" t="s">
        <v>2887</v>
      </c>
      <c r="G731" s="9">
        <v>101.63</v>
      </c>
      <c r="H731" s="6" t="s">
        <v>4604</v>
      </c>
      <c r="I731" s="6" t="s">
        <v>4681</v>
      </c>
      <c r="J731" s="6" t="s">
        <v>168</v>
      </c>
      <c r="K731" s="6" t="s">
        <v>60</v>
      </c>
      <c r="L731" s="9">
        <v>5620</v>
      </c>
      <c r="M731" s="6" t="s">
        <v>198</v>
      </c>
      <c r="N731" s="6" t="s">
        <v>2888</v>
      </c>
      <c r="O731" s="6" t="s">
        <v>2889</v>
      </c>
      <c r="P731" s="7"/>
    </row>
    <row r="732" spans="1:16" ht="20" customHeight="1" x14ac:dyDescent="0.15">
      <c r="A732" s="22">
        <v>730</v>
      </c>
      <c r="B732" s="23" t="s">
        <v>4864</v>
      </c>
      <c r="C732" s="7"/>
      <c r="D732" s="6" t="s">
        <v>93</v>
      </c>
      <c r="E732" s="6" t="s">
        <v>2651</v>
      </c>
      <c r="F732" s="6" t="s">
        <v>5184</v>
      </c>
      <c r="G732" s="9">
        <v>108946</v>
      </c>
      <c r="H732" s="6" t="s">
        <v>46</v>
      </c>
      <c r="I732" s="6" t="s">
        <v>499</v>
      </c>
      <c r="J732" s="7"/>
      <c r="K732" s="9">
        <v>3.1</v>
      </c>
      <c r="L732" s="9">
        <v>1.5249999999999999</v>
      </c>
      <c r="M732" s="6" t="s">
        <v>129</v>
      </c>
      <c r="N732" s="6" t="s">
        <v>2890</v>
      </c>
      <c r="O732" s="6" t="s">
        <v>2891</v>
      </c>
      <c r="P732" s="6" t="s">
        <v>609</v>
      </c>
    </row>
    <row r="733" spans="1:16" ht="20" customHeight="1" x14ac:dyDescent="0.15">
      <c r="A733" s="22">
        <v>731</v>
      </c>
      <c r="B733" s="23" t="s">
        <v>4968</v>
      </c>
      <c r="C733" s="7"/>
      <c r="D733" s="7"/>
      <c r="E733" s="6" t="s">
        <v>2025</v>
      </c>
      <c r="F733" s="6" t="s">
        <v>2892</v>
      </c>
      <c r="G733" s="6" t="s">
        <v>2893</v>
      </c>
      <c r="H733" s="6" t="s">
        <v>407</v>
      </c>
      <c r="I733" s="6" t="s">
        <v>4697</v>
      </c>
      <c r="J733" s="9">
        <v>9</v>
      </c>
      <c r="K733" s="9">
        <v>1.5</v>
      </c>
      <c r="L733" s="9">
        <v>2540</v>
      </c>
      <c r="M733" s="6" t="s">
        <v>33</v>
      </c>
      <c r="N733" s="6" t="s">
        <v>2894</v>
      </c>
      <c r="O733" s="6" t="s">
        <v>2895</v>
      </c>
      <c r="P733" s="6" t="s">
        <v>392</v>
      </c>
    </row>
    <row r="734" spans="1:16" ht="20" customHeight="1" x14ac:dyDescent="0.15">
      <c r="A734" s="22">
        <v>732</v>
      </c>
      <c r="B734" s="23" t="s">
        <v>4861</v>
      </c>
      <c r="C734" s="6" t="s">
        <v>4506</v>
      </c>
      <c r="D734" s="6" t="s">
        <v>220</v>
      </c>
      <c r="E734" s="6" t="s">
        <v>2896</v>
      </c>
      <c r="F734" s="6" t="s">
        <v>2897</v>
      </c>
      <c r="G734" s="9">
        <v>106484</v>
      </c>
      <c r="H734" s="6" t="s">
        <v>46</v>
      </c>
      <c r="I734" s="6" t="s">
        <v>4497</v>
      </c>
      <c r="J734" s="9">
        <v>2</v>
      </c>
      <c r="K734" s="6" t="s">
        <v>4522</v>
      </c>
      <c r="L734" s="9">
        <v>9994</v>
      </c>
      <c r="M734" s="6" t="s">
        <v>17</v>
      </c>
      <c r="N734" s="6" t="s">
        <v>5185</v>
      </c>
      <c r="O734" s="6" t="s">
        <v>2898</v>
      </c>
      <c r="P734" s="6" t="s">
        <v>200</v>
      </c>
    </row>
    <row r="735" spans="1:16" ht="20" customHeight="1" x14ac:dyDescent="0.15">
      <c r="A735" s="22">
        <v>733</v>
      </c>
      <c r="B735" s="23" t="s">
        <v>4574</v>
      </c>
      <c r="C735" s="6" t="s">
        <v>4927</v>
      </c>
      <c r="D735" s="6" t="s">
        <v>172</v>
      </c>
      <c r="E735" s="6" t="s">
        <v>473</v>
      </c>
      <c r="F735" s="6" t="s">
        <v>5186</v>
      </c>
      <c r="G735" s="8">
        <v>94008</v>
      </c>
      <c r="H735" s="6" t="s">
        <v>4463</v>
      </c>
      <c r="I735" s="6" t="s">
        <v>4504</v>
      </c>
      <c r="J735" s="9">
        <v>2</v>
      </c>
      <c r="K735" s="6" t="s">
        <v>546</v>
      </c>
      <c r="L735" s="6" t="s">
        <v>2899</v>
      </c>
      <c r="M735" s="6" t="s">
        <v>90</v>
      </c>
      <c r="N735" s="6" t="s">
        <v>2900</v>
      </c>
      <c r="O735" s="6" t="s">
        <v>2901</v>
      </c>
      <c r="P735" s="7"/>
    </row>
    <row r="736" spans="1:16" ht="20" customHeight="1" x14ac:dyDescent="0.15">
      <c r="A736" s="22">
        <v>734</v>
      </c>
      <c r="B736" s="23" t="s">
        <v>5187</v>
      </c>
      <c r="C736" s="7"/>
      <c r="D736" s="6" t="s">
        <v>220</v>
      </c>
      <c r="E736" s="6" t="s">
        <v>2902</v>
      </c>
      <c r="F736" s="6" t="s">
        <v>2903</v>
      </c>
      <c r="G736" s="9">
        <v>43428</v>
      </c>
      <c r="H736" s="6" t="s">
        <v>407</v>
      </c>
      <c r="I736" s="6" t="s">
        <v>779</v>
      </c>
      <c r="J736" s="7"/>
      <c r="K736" s="9">
        <v>4.5</v>
      </c>
      <c r="L736" s="7"/>
      <c r="M736" s="6" t="s">
        <v>83</v>
      </c>
      <c r="N736" s="6" t="s">
        <v>2904</v>
      </c>
      <c r="O736" s="6" t="s">
        <v>2905</v>
      </c>
      <c r="P736" s="6" t="s">
        <v>182</v>
      </c>
    </row>
    <row r="737" spans="1:16" ht="20" customHeight="1" x14ac:dyDescent="0.15">
      <c r="A737" s="22">
        <v>735</v>
      </c>
      <c r="B737" s="23" t="s">
        <v>2906</v>
      </c>
      <c r="C737" s="6" t="s">
        <v>4882</v>
      </c>
      <c r="D737" s="6" t="s">
        <v>58</v>
      </c>
      <c r="E737" s="6" t="s">
        <v>2491</v>
      </c>
      <c r="F737" s="6" t="s">
        <v>2907</v>
      </c>
      <c r="G737" s="9">
        <v>135136</v>
      </c>
      <c r="H737" s="6" t="s">
        <v>4481</v>
      </c>
      <c r="I737" s="6" t="s">
        <v>4467</v>
      </c>
      <c r="J737" s="7"/>
      <c r="K737" s="9">
        <v>1.9</v>
      </c>
      <c r="L737" s="8">
        <v>2007</v>
      </c>
      <c r="M737" s="6" t="s">
        <v>145</v>
      </c>
      <c r="N737" s="6" t="s">
        <v>5188</v>
      </c>
      <c r="O737" s="6" t="s">
        <v>2908</v>
      </c>
      <c r="P737" s="6" t="s">
        <v>292</v>
      </c>
    </row>
    <row r="738" spans="1:16" ht="20" customHeight="1" x14ac:dyDescent="0.15">
      <c r="A738" s="22">
        <v>736</v>
      </c>
      <c r="B738" s="23" t="s">
        <v>4854</v>
      </c>
      <c r="C738" s="6" t="s">
        <v>4606</v>
      </c>
      <c r="D738" s="6" t="s">
        <v>29</v>
      </c>
      <c r="E738" s="6" t="s">
        <v>365</v>
      </c>
      <c r="F738" s="6" t="s">
        <v>2909</v>
      </c>
      <c r="G738" s="9">
        <v>126737</v>
      </c>
      <c r="H738" s="7"/>
      <c r="I738" s="6" t="s">
        <v>930</v>
      </c>
      <c r="J738" s="9">
        <v>7</v>
      </c>
      <c r="K738" s="6" t="s">
        <v>723</v>
      </c>
      <c r="L738" s="9">
        <v>5686</v>
      </c>
      <c r="M738" s="6" t="s">
        <v>98</v>
      </c>
      <c r="N738" s="6" t="s">
        <v>2910</v>
      </c>
      <c r="O738" s="6" t="s">
        <v>2911</v>
      </c>
      <c r="P738" s="6" t="s">
        <v>518</v>
      </c>
    </row>
    <row r="739" spans="1:16" ht="20" customHeight="1" x14ac:dyDescent="0.15">
      <c r="A739" s="22">
        <v>737</v>
      </c>
      <c r="B739" s="23" t="s">
        <v>4834</v>
      </c>
      <c r="C739" s="9">
        <v>26</v>
      </c>
      <c r="D739" s="6" t="s">
        <v>42</v>
      </c>
      <c r="E739" s="6" t="s">
        <v>1113</v>
      </c>
      <c r="F739" s="6" t="s">
        <v>2912</v>
      </c>
      <c r="G739" s="8">
        <v>109577</v>
      </c>
      <c r="H739" s="6" t="s">
        <v>4571</v>
      </c>
      <c r="I739" s="6" t="s">
        <v>4740</v>
      </c>
      <c r="J739" s="7"/>
      <c r="K739" s="6" t="s">
        <v>784</v>
      </c>
      <c r="L739" s="6" t="s">
        <v>2913</v>
      </c>
      <c r="M739" s="6" t="s">
        <v>139</v>
      </c>
      <c r="N739" s="6" t="s">
        <v>2914</v>
      </c>
      <c r="O739" s="6" t="s">
        <v>2915</v>
      </c>
      <c r="P739" s="6" t="s">
        <v>40</v>
      </c>
    </row>
    <row r="740" spans="1:16" ht="20" customHeight="1" x14ac:dyDescent="0.15">
      <c r="A740" s="22">
        <v>738</v>
      </c>
      <c r="B740" s="23" t="s">
        <v>4709</v>
      </c>
      <c r="C740" s="9">
        <v>33</v>
      </c>
      <c r="D740" s="6" t="s">
        <v>13</v>
      </c>
      <c r="E740" s="6" t="s">
        <v>2916</v>
      </c>
      <c r="F740" s="6" t="s">
        <v>2917</v>
      </c>
      <c r="G740" s="9">
        <v>76361</v>
      </c>
      <c r="H740" s="6" t="s">
        <v>513</v>
      </c>
      <c r="I740" s="6" t="s">
        <v>4560</v>
      </c>
      <c r="J740" s="7"/>
      <c r="K740" s="9">
        <v>1.9</v>
      </c>
      <c r="L740" s="7"/>
      <c r="M740" s="6" t="s">
        <v>49</v>
      </c>
      <c r="N740" s="6" t="s">
        <v>2918</v>
      </c>
      <c r="O740" s="6" t="s">
        <v>2919</v>
      </c>
      <c r="P740" s="6" t="s">
        <v>518</v>
      </c>
    </row>
    <row r="741" spans="1:16" ht="20" customHeight="1" x14ac:dyDescent="0.15">
      <c r="A741" s="22">
        <v>739</v>
      </c>
      <c r="B741" s="23" t="s">
        <v>5189</v>
      </c>
      <c r="C741" s="9">
        <v>28</v>
      </c>
      <c r="D741" s="6" t="s">
        <v>220</v>
      </c>
      <c r="E741" s="6" t="s">
        <v>2801</v>
      </c>
      <c r="F741" s="6" t="s">
        <v>5190</v>
      </c>
      <c r="G741" s="8">
        <v>125421</v>
      </c>
      <c r="H741" s="7"/>
      <c r="I741" s="6" t="s">
        <v>167</v>
      </c>
      <c r="J741" s="6" t="s">
        <v>288</v>
      </c>
      <c r="K741" s="6" t="s">
        <v>89</v>
      </c>
      <c r="L741" s="9">
        <v>17083</v>
      </c>
      <c r="M741" s="6" t="s">
        <v>98</v>
      </c>
      <c r="N741" s="6" t="s">
        <v>2920</v>
      </c>
      <c r="O741" s="6" t="s">
        <v>2921</v>
      </c>
      <c r="P741" s="6" t="s">
        <v>260</v>
      </c>
    </row>
    <row r="742" spans="1:16" ht="20" customHeight="1" x14ac:dyDescent="0.15">
      <c r="A742" s="22">
        <v>740</v>
      </c>
      <c r="B742" s="23" t="s">
        <v>4810</v>
      </c>
      <c r="C742" s="6" t="s">
        <v>4691</v>
      </c>
      <c r="D742" s="6" t="s">
        <v>65</v>
      </c>
      <c r="E742" s="6" t="s">
        <v>2922</v>
      </c>
      <c r="F742" s="6" t="s">
        <v>2923</v>
      </c>
      <c r="G742" s="9">
        <v>65390</v>
      </c>
      <c r="H742" s="6" t="s">
        <v>513</v>
      </c>
      <c r="I742" s="6" t="s">
        <v>4740</v>
      </c>
      <c r="J742" s="6" t="s">
        <v>526</v>
      </c>
      <c r="K742" s="6" t="s">
        <v>295</v>
      </c>
      <c r="L742" s="6" t="s">
        <v>2924</v>
      </c>
      <c r="M742" s="6" t="s">
        <v>644</v>
      </c>
      <c r="N742" s="6" t="s">
        <v>2925</v>
      </c>
      <c r="O742" s="6" t="s">
        <v>2926</v>
      </c>
      <c r="P742" s="6" t="s">
        <v>191</v>
      </c>
    </row>
    <row r="743" spans="1:16" ht="20" customHeight="1" x14ac:dyDescent="0.15">
      <c r="A743" s="22">
        <v>741</v>
      </c>
      <c r="B743" s="23" t="s">
        <v>5191</v>
      </c>
      <c r="C743" s="6" t="s">
        <v>4725</v>
      </c>
      <c r="D743" s="6" t="s">
        <v>172</v>
      </c>
      <c r="E743" s="6" t="s">
        <v>1498</v>
      </c>
      <c r="F743" s="6" t="s">
        <v>2927</v>
      </c>
      <c r="G743" s="9">
        <v>136.749</v>
      </c>
      <c r="H743" s="6" t="s">
        <v>4679</v>
      </c>
      <c r="I743" s="6" t="s">
        <v>158</v>
      </c>
      <c r="J743" s="6" t="s">
        <v>121</v>
      </c>
      <c r="K743" s="6" t="s">
        <v>1734</v>
      </c>
      <c r="L743" s="6" t="s">
        <v>2928</v>
      </c>
      <c r="M743" s="6" t="s">
        <v>368</v>
      </c>
      <c r="N743" s="9">
        <v>5347005628</v>
      </c>
      <c r="O743" s="6" t="s">
        <v>2929</v>
      </c>
      <c r="P743" s="6" t="s">
        <v>260</v>
      </c>
    </row>
    <row r="744" spans="1:16" ht="20" customHeight="1" x14ac:dyDescent="0.15">
      <c r="A744" s="22">
        <v>742</v>
      </c>
      <c r="B744" s="23" t="s">
        <v>4595</v>
      </c>
      <c r="C744" s="6" t="s">
        <v>4869</v>
      </c>
      <c r="D744" s="6" t="s">
        <v>321</v>
      </c>
      <c r="E744" s="6" t="s">
        <v>425</v>
      </c>
      <c r="F744" s="6" t="s">
        <v>5192</v>
      </c>
      <c r="G744" s="9">
        <v>57.314999999999998</v>
      </c>
      <c r="H744" s="6" t="s">
        <v>4477</v>
      </c>
      <c r="I744" s="6" t="s">
        <v>4655</v>
      </c>
      <c r="J744" s="9">
        <v>8</v>
      </c>
      <c r="K744" s="6" t="s">
        <v>169</v>
      </c>
      <c r="L744" s="9">
        <v>14565</v>
      </c>
      <c r="M744" s="6" t="s">
        <v>706</v>
      </c>
      <c r="N744" s="6" t="s">
        <v>2930</v>
      </c>
      <c r="O744" s="6" t="s">
        <v>2931</v>
      </c>
      <c r="P744" s="6" t="s">
        <v>292</v>
      </c>
    </row>
    <row r="745" spans="1:16" ht="20" customHeight="1" x14ac:dyDescent="0.15">
      <c r="A745" s="22">
        <v>743</v>
      </c>
      <c r="B745" s="23" t="s">
        <v>5193</v>
      </c>
      <c r="C745" s="9">
        <v>22</v>
      </c>
      <c r="D745" s="7"/>
      <c r="E745" s="6" t="s">
        <v>2932</v>
      </c>
      <c r="F745" s="6" t="s">
        <v>2933</v>
      </c>
      <c r="G745" s="8">
        <v>130589</v>
      </c>
      <c r="H745" s="6" t="s">
        <v>4654</v>
      </c>
      <c r="I745" s="6" t="s">
        <v>56</v>
      </c>
      <c r="J745" s="9">
        <v>2</v>
      </c>
      <c r="K745" s="6" t="s">
        <v>454</v>
      </c>
      <c r="L745" s="7"/>
      <c r="M745" s="6" t="s">
        <v>621</v>
      </c>
      <c r="N745" s="6" t="s">
        <v>2934</v>
      </c>
      <c r="O745" s="6" t="s">
        <v>2935</v>
      </c>
      <c r="P745" s="6" t="s">
        <v>1136</v>
      </c>
    </row>
    <row r="746" spans="1:16" ht="20" customHeight="1" x14ac:dyDescent="0.15">
      <c r="A746" s="22">
        <v>744</v>
      </c>
      <c r="B746" s="23" t="s">
        <v>5035</v>
      </c>
      <c r="C746" s="9">
        <v>35</v>
      </c>
      <c r="D746" s="6" t="s">
        <v>389</v>
      </c>
      <c r="E746" s="6" t="s">
        <v>2108</v>
      </c>
      <c r="F746" s="6" t="s">
        <v>2936</v>
      </c>
      <c r="G746" s="9">
        <v>132.209</v>
      </c>
      <c r="H746" s="6" t="s">
        <v>4515</v>
      </c>
      <c r="I746" s="6" t="s">
        <v>4602</v>
      </c>
      <c r="J746" s="9">
        <v>9</v>
      </c>
      <c r="K746" s="6" t="s">
        <v>1351</v>
      </c>
      <c r="L746" s="9">
        <v>8.2439999999999998</v>
      </c>
      <c r="M746" s="6" t="s">
        <v>83</v>
      </c>
      <c r="N746" s="6" t="s">
        <v>2937</v>
      </c>
      <c r="O746" s="6" t="s">
        <v>2938</v>
      </c>
      <c r="P746" s="7"/>
    </row>
    <row r="747" spans="1:16" ht="20" customHeight="1" x14ac:dyDescent="0.15">
      <c r="A747" s="22">
        <v>745</v>
      </c>
      <c r="B747" s="23" t="s">
        <v>4979</v>
      </c>
      <c r="C747" s="9">
        <v>48</v>
      </c>
      <c r="D747" s="6" t="s">
        <v>268</v>
      </c>
      <c r="E747" s="6" t="s">
        <v>2939</v>
      </c>
      <c r="F747" s="6" t="s">
        <v>2940</v>
      </c>
      <c r="G747" s="6" t="s">
        <v>2941</v>
      </c>
      <c r="H747" s="6" t="s">
        <v>4549</v>
      </c>
      <c r="I747" s="6" t="s">
        <v>175</v>
      </c>
      <c r="J747" s="9">
        <v>9</v>
      </c>
      <c r="K747" s="9">
        <v>4</v>
      </c>
      <c r="L747" s="7"/>
      <c r="M747" s="6" t="s">
        <v>470</v>
      </c>
      <c r="N747" s="6" t="s">
        <v>2942</v>
      </c>
      <c r="O747" s="6" t="s">
        <v>2943</v>
      </c>
      <c r="P747" s="6" t="s">
        <v>1136</v>
      </c>
    </row>
    <row r="748" spans="1:16" ht="20" customHeight="1" x14ac:dyDescent="0.15">
      <c r="A748" s="22">
        <v>746</v>
      </c>
      <c r="B748" s="23" t="s">
        <v>5194</v>
      </c>
      <c r="C748" s="6" t="s">
        <v>4472</v>
      </c>
      <c r="D748" s="6" t="s">
        <v>321</v>
      </c>
      <c r="E748" s="6" t="s">
        <v>280</v>
      </c>
      <c r="F748" s="6" t="s">
        <v>2944</v>
      </c>
      <c r="G748" s="8">
        <v>67522</v>
      </c>
      <c r="H748" s="6" t="s">
        <v>4604</v>
      </c>
      <c r="I748" s="6" t="s">
        <v>4528</v>
      </c>
      <c r="J748" s="9">
        <v>5</v>
      </c>
      <c r="K748" s="6" t="s">
        <v>144</v>
      </c>
      <c r="L748" s="7"/>
      <c r="M748" s="6" t="s">
        <v>112</v>
      </c>
      <c r="N748" s="9">
        <v>8155636550</v>
      </c>
      <c r="O748" s="6" t="s">
        <v>2945</v>
      </c>
      <c r="P748" s="6" t="s">
        <v>40</v>
      </c>
    </row>
    <row r="749" spans="1:16" ht="20" customHeight="1" x14ac:dyDescent="0.15">
      <c r="A749" s="22">
        <v>747</v>
      </c>
      <c r="B749" s="23" t="s">
        <v>5195</v>
      </c>
      <c r="C749" s="9">
        <v>50</v>
      </c>
      <c r="D749" s="6" t="s">
        <v>65</v>
      </c>
      <c r="E749" s="6" t="s">
        <v>1157</v>
      </c>
      <c r="F749" s="6" t="s">
        <v>5196</v>
      </c>
      <c r="G749" s="9">
        <v>70822</v>
      </c>
      <c r="H749" s="6" t="s">
        <v>4571</v>
      </c>
      <c r="I749" s="6" t="s">
        <v>4550</v>
      </c>
      <c r="J749" s="9">
        <v>5</v>
      </c>
      <c r="K749" s="7"/>
      <c r="L749" s="9">
        <v>3811</v>
      </c>
      <c r="M749" s="6" t="s">
        <v>750</v>
      </c>
      <c r="N749" s="6" t="s">
        <v>2946</v>
      </c>
      <c r="O749" s="6" t="s">
        <v>2947</v>
      </c>
      <c r="P749" s="6" t="s">
        <v>40</v>
      </c>
    </row>
    <row r="750" spans="1:16" ht="20" customHeight="1" x14ac:dyDescent="0.15">
      <c r="A750" s="22">
        <v>748</v>
      </c>
      <c r="B750" s="23" t="s">
        <v>5197</v>
      </c>
      <c r="C750" s="6" t="s">
        <v>5075</v>
      </c>
      <c r="D750" s="6" t="s">
        <v>52</v>
      </c>
      <c r="E750" s="6" t="s">
        <v>2948</v>
      </c>
      <c r="F750" s="6" t="s">
        <v>2949</v>
      </c>
      <c r="G750" s="6" t="s">
        <v>2950</v>
      </c>
      <c r="H750" s="6" t="s">
        <v>4470</v>
      </c>
      <c r="I750" s="6" t="s">
        <v>4516</v>
      </c>
      <c r="J750" s="9">
        <v>3</v>
      </c>
      <c r="K750" s="6" t="s">
        <v>169</v>
      </c>
      <c r="L750" s="9">
        <v>8.5489999999999995</v>
      </c>
      <c r="M750" s="6" t="s">
        <v>265</v>
      </c>
      <c r="N750" s="9">
        <v>9669602375</v>
      </c>
      <c r="O750" s="7"/>
      <c r="P750" s="6" t="s">
        <v>292</v>
      </c>
    </row>
    <row r="751" spans="1:16" ht="20" customHeight="1" x14ac:dyDescent="0.15">
      <c r="A751" s="22">
        <v>749</v>
      </c>
      <c r="B751" s="23" t="s">
        <v>5198</v>
      </c>
      <c r="C751" s="9">
        <v>65</v>
      </c>
      <c r="D751" s="6" t="s">
        <v>220</v>
      </c>
      <c r="E751" s="6" t="s">
        <v>2951</v>
      </c>
      <c r="F751" s="6" t="s">
        <v>2952</v>
      </c>
      <c r="G751" s="9">
        <v>37181</v>
      </c>
      <c r="H751" s="6" t="s">
        <v>4489</v>
      </c>
      <c r="I751" s="6" t="s">
        <v>4572</v>
      </c>
      <c r="J751" s="9">
        <v>6</v>
      </c>
      <c r="K751" s="6" t="s">
        <v>48</v>
      </c>
      <c r="L751" s="6" t="s">
        <v>2953</v>
      </c>
      <c r="M751" s="6" t="s">
        <v>188</v>
      </c>
      <c r="N751" s="6" t="s">
        <v>2954</v>
      </c>
      <c r="O751" s="6" t="s">
        <v>2955</v>
      </c>
      <c r="P751" s="6" t="s">
        <v>71</v>
      </c>
    </row>
    <row r="752" spans="1:16" ht="20" customHeight="1" x14ac:dyDescent="0.15">
      <c r="A752" s="22">
        <v>750</v>
      </c>
      <c r="B752" s="23" t="s">
        <v>4673</v>
      </c>
      <c r="C752" s="6" t="s">
        <v>4789</v>
      </c>
      <c r="D752" s="6" t="s">
        <v>172</v>
      </c>
      <c r="E752" s="6" t="s">
        <v>564</v>
      </c>
      <c r="F752" s="6" t="s">
        <v>2956</v>
      </c>
      <c r="G752" s="9">
        <v>108.55200000000001</v>
      </c>
      <c r="H752" s="7"/>
      <c r="I752" s="6" t="s">
        <v>4596</v>
      </c>
      <c r="J752" s="9">
        <v>2</v>
      </c>
      <c r="K752" s="7"/>
      <c r="L752" s="9">
        <v>10335</v>
      </c>
      <c r="M752" s="6" t="s">
        <v>271</v>
      </c>
      <c r="N752" s="6" t="s">
        <v>2957</v>
      </c>
      <c r="O752" s="7"/>
      <c r="P752" s="6" t="s">
        <v>584</v>
      </c>
    </row>
    <row r="753" spans="1:16" ht="20" customHeight="1" x14ac:dyDescent="0.15">
      <c r="A753" s="22">
        <v>751</v>
      </c>
      <c r="B753" s="23" t="s">
        <v>41</v>
      </c>
      <c r="C753" s="9">
        <v>51</v>
      </c>
      <c r="D753" s="6" t="s">
        <v>389</v>
      </c>
      <c r="E753" s="6" t="s">
        <v>2958</v>
      </c>
      <c r="F753" s="6" t="s">
        <v>2959</v>
      </c>
      <c r="G753" s="8">
        <v>69435</v>
      </c>
      <c r="H753" s="6" t="s">
        <v>864</v>
      </c>
      <c r="I753" s="6" t="s">
        <v>4546</v>
      </c>
      <c r="J753" s="9">
        <v>3</v>
      </c>
      <c r="K753" s="7"/>
      <c r="L753" s="8">
        <v>11414</v>
      </c>
      <c r="M753" s="6" t="s">
        <v>368</v>
      </c>
      <c r="N753" s="9">
        <v>2530436960</v>
      </c>
      <c r="O753" s="6" t="s">
        <v>2960</v>
      </c>
      <c r="P753" s="6" t="s">
        <v>518</v>
      </c>
    </row>
    <row r="754" spans="1:16" ht="20" customHeight="1" x14ac:dyDescent="0.15">
      <c r="A754" s="22">
        <v>752</v>
      </c>
      <c r="B754" s="23" t="s">
        <v>5032</v>
      </c>
      <c r="C754" s="7"/>
      <c r="D754" s="6" t="s">
        <v>102</v>
      </c>
      <c r="E754" s="6" t="s">
        <v>2087</v>
      </c>
      <c r="F754" s="6" t="s">
        <v>2961</v>
      </c>
      <c r="G754" s="6" t="s">
        <v>2962</v>
      </c>
      <c r="H754" s="7"/>
      <c r="I754" s="6" t="s">
        <v>175</v>
      </c>
      <c r="J754" s="9">
        <v>3</v>
      </c>
      <c r="K754" s="6" t="s">
        <v>607</v>
      </c>
      <c r="L754" s="7"/>
      <c r="M754" s="6" t="s">
        <v>139</v>
      </c>
      <c r="N754" s="6" t="s">
        <v>2963</v>
      </c>
      <c r="O754" s="6" t="s">
        <v>2964</v>
      </c>
      <c r="P754" s="7"/>
    </row>
    <row r="755" spans="1:16" ht="20" customHeight="1" x14ac:dyDescent="0.15">
      <c r="A755" s="22">
        <v>753</v>
      </c>
      <c r="B755" s="23" t="s">
        <v>4947</v>
      </c>
      <c r="C755" s="9">
        <v>18</v>
      </c>
      <c r="D755" s="7"/>
      <c r="E755" s="6" t="s">
        <v>2965</v>
      </c>
      <c r="F755" s="6" t="s">
        <v>2966</v>
      </c>
      <c r="G755" s="9">
        <v>78.707999999999998</v>
      </c>
      <c r="H755" s="6" t="s">
        <v>4491</v>
      </c>
      <c r="I755" s="6" t="s">
        <v>806</v>
      </c>
      <c r="J755" s="6" t="s">
        <v>581</v>
      </c>
      <c r="K755" s="6" t="s">
        <v>1605</v>
      </c>
      <c r="L755" s="7"/>
      <c r="M755" s="6" t="s">
        <v>188</v>
      </c>
      <c r="N755" s="9">
        <v>8642563520</v>
      </c>
      <c r="O755" s="6" t="s">
        <v>2967</v>
      </c>
      <c r="P755" s="6" t="s">
        <v>191</v>
      </c>
    </row>
    <row r="756" spans="1:16" ht="20" customHeight="1" x14ac:dyDescent="0.15">
      <c r="A756" s="22">
        <v>754</v>
      </c>
      <c r="B756" s="23" t="s">
        <v>5199</v>
      </c>
      <c r="C756" s="9">
        <v>19</v>
      </c>
      <c r="D756" s="6" t="s">
        <v>315</v>
      </c>
      <c r="E756" s="6" t="s">
        <v>1304</v>
      </c>
      <c r="F756" s="6" t="s">
        <v>2968</v>
      </c>
      <c r="G756" s="6" t="s">
        <v>2969</v>
      </c>
      <c r="H756" s="6" t="s">
        <v>4654</v>
      </c>
      <c r="I756" s="6" t="s">
        <v>799</v>
      </c>
      <c r="J756" s="7"/>
      <c r="K756" s="6" t="s">
        <v>97</v>
      </c>
      <c r="L756" s="9">
        <v>4.8330000000000002</v>
      </c>
      <c r="M756" s="6" t="s">
        <v>923</v>
      </c>
      <c r="N756" s="6" t="s">
        <v>2970</v>
      </c>
      <c r="O756" s="6" t="s">
        <v>2971</v>
      </c>
      <c r="P756" s="7"/>
    </row>
    <row r="757" spans="1:16" ht="20" customHeight="1" x14ac:dyDescent="0.15">
      <c r="A757" s="22">
        <v>755</v>
      </c>
      <c r="B757" s="23" t="s">
        <v>4505</v>
      </c>
      <c r="C757" s="6" t="s">
        <v>4775</v>
      </c>
      <c r="D757" s="6" t="s">
        <v>268</v>
      </c>
      <c r="E757" s="6" t="s">
        <v>149</v>
      </c>
      <c r="F757" s="6" t="s">
        <v>2972</v>
      </c>
      <c r="G757" s="6" t="s">
        <v>2973</v>
      </c>
      <c r="H757" s="6" t="s">
        <v>276</v>
      </c>
      <c r="I757" s="6" t="s">
        <v>381</v>
      </c>
      <c r="J757" s="6" t="s">
        <v>96</v>
      </c>
      <c r="K757" s="6" t="s">
        <v>1351</v>
      </c>
      <c r="L757" s="9">
        <v>16490</v>
      </c>
      <c r="M757" s="6" t="s">
        <v>145</v>
      </c>
      <c r="N757" s="9">
        <v>7298933857</v>
      </c>
      <c r="O757" s="6" t="s">
        <v>2974</v>
      </c>
      <c r="P757" s="6" t="s">
        <v>28</v>
      </c>
    </row>
    <row r="758" spans="1:16" ht="20" customHeight="1" x14ac:dyDescent="0.15">
      <c r="A758" s="22">
        <v>756</v>
      </c>
      <c r="B758" s="23" t="s">
        <v>5200</v>
      </c>
      <c r="C758" s="6" t="s">
        <v>4614</v>
      </c>
      <c r="D758" s="6" t="s">
        <v>52</v>
      </c>
      <c r="E758" s="6" t="s">
        <v>853</v>
      </c>
      <c r="F758" s="6" t="s">
        <v>2975</v>
      </c>
      <c r="G758" s="8">
        <v>62203</v>
      </c>
      <c r="H758" s="6" t="s">
        <v>4571</v>
      </c>
      <c r="I758" s="6" t="s">
        <v>211</v>
      </c>
      <c r="J758" s="6" t="s">
        <v>526</v>
      </c>
      <c r="K758" s="6" t="s">
        <v>987</v>
      </c>
      <c r="L758" s="9">
        <v>18.890999999999998</v>
      </c>
      <c r="M758" s="6" t="s">
        <v>706</v>
      </c>
      <c r="N758" s="6" t="s">
        <v>2976</v>
      </c>
      <c r="O758" s="6" t="s">
        <v>2977</v>
      </c>
      <c r="P758" s="6" t="s">
        <v>191</v>
      </c>
    </row>
    <row r="759" spans="1:16" ht="20" customHeight="1" x14ac:dyDescent="0.15">
      <c r="A759" s="22">
        <v>757</v>
      </c>
      <c r="B759" s="23" t="s">
        <v>5201</v>
      </c>
      <c r="C759" s="9">
        <v>22</v>
      </c>
      <c r="D759" s="6" t="s">
        <v>268</v>
      </c>
      <c r="E759" s="6" t="s">
        <v>2978</v>
      </c>
      <c r="F759" s="6" t="s">
        <v>2979</v>
      </c>
      <c r="G759" s="9">
        <v>136568</v>
      </c>
      <c r="H759" s="7"/>
      <c r="I759" s="6" t="s">
        <v>56</v>
      </c>
      <c r="J759" s="9">
        <v>9</v>
      </c>
      <c r="K759" s="9">
        <v>3</v>
      </c>
      <c r="L759" s="9">
        <v>3133</v>
      </c>
      <c r="M759" s="6" t="s">
        <v>145</v>
      </c>
      <c r="N759" s="6" t="s">
        <v>2980</v>
      </c>
      <c r="O759" s="6" t="s">
        <v>2981</v>
      </c>
      <c r="P759" s="6" t="s">
        <v>148</v>
      </c>
    </row>
    <row r="760" spans="1:16" ht="20" customHeight="1" x14ac:dyDescent="0.15">
      <c r="A760" s="22">
        <v>758</v>
      </c>
      <c r="B760" s="23" t="s">
        <v>5202</v>
      </c>
      <c r="C760" s="9">
        <v>22</v>
      </c>
      <c r="D760" s="6" t="s">
        <v>268</v>
      </c>
      <c r="E760" s="6" t="s">
        <v>1498</v>
      </c>
      <c r="F760" s="6" t="s">
        <v>2982</v>
      </c>
      <c r="G760" s="8">
        <v>141976</v>
      </c>
      <c r="H760" s="6" t="s">
        <v>4463</v>
      </c>
      <c r="I760" s="6" t="s">
        <v>4504</v>
      </c>
      <c r="J760" s="9">
        <v>4</v>
      </c>
      <c r="K760" s="6" t="s">
        <v>180</v>
      </c>
      <c r="L760" s="9">
        <v>5330</v>
      </c>
      <c r="M760" s="6" t="s">
        <v>49</v>
      </c>
      <c r="N760" s="6" t="s">
        <v>2983</v>
      </c>
      <c r="O760" s="6" t="s">
        <v>2984</v>
      </c>
      <c r="P760" s="6" t="s">
        <v>162</v>
      </c>
    </row>
    <row r="761" spans="1:16" ht="20" customHeight="1" x14ac:dyDescent="0.15">
      <c r="A761" s="22">
        <v>759</v>
      </c>
      <c r="B761" s="23" t="s">
        <v>5203</v>
      </c>
      <c r="C761" s="9">
        <v>61</v>
      </c>
      <c r="D761" s="6" t="s">
        <v>65</v>
      </c>
      <c r="E761" s="6" t="s">
        <v>1079</v>
      </c>
      <c r="F761" s="6" t="s">
        <v>2985</v>
      </c>
      <c r="G761" s="9">
        <v>73.978999999999999</v>
      </c>
      <c r="H761" s="7"/>
      <c r="I761" s="6" t="s">
        <v>4670</v>
      </c>
      <c r="J761" s="9">
        <v>10</v>
      </c>
      <c r="K761" s="6" t="s">
        <v>784</v>
      </c>
      <c r="L761" s="9">
        <v>18.111999999999998</v>
      </c>
      <c r="M761" s="6" t="s">
        <v>239</v>
      </c>
      <c r="N761" s="6" t="s">
        <v>2986</v>
      </c>
      <c r="O761" s="6" t="s">
        <v>2987</v>
      </c>
      <c r="P761" s="6" t="s">
        <v>108</v>
      </c>
    </row>
    <row r="762" spans="1:16" ht="20" customHeight="1" x14ac:dyDescent="0.15">
      <c r="A762" s="22">
        <v>760</v>
      </c>
      <c r="B762" s="23" t="s">
        <v>5204</v>
      </c>
      <c r="C762" s="9">
        <v>60</v>
      </c>
      <c r="D762" s="7"/>
      <c r="E762" s="6" t="s">
        <v>400</v>
      </c>
      <c r="F762" s="6" t="s">
        <v>2988</v>
      </c>
      <c r="G762" s="9">
        <v>31.09</v>
      </c>
      <c r="H762" s="6" t="s">
        <v>4474</v>
      </c>
      <c r="I762" s="6" t="s">
        <v>842</v>
      </c>
      <c r="J762" s="6" t="s">
        <v>514</v>
      </c>
      <c r="K762" s="7"/>
      <c r="L762" s="9">
        <v>10702</v>
      </c>
      <c r="M762" s="6" t="s">
        <v>194</v>
      </c>
      <c r="N762" s="6" t="s">
        <v>2989</v>
      </c>
      <c r="O762" s="6" t="s">
        <v>2990</v>
      </c>
      <c r="P762" s="7"/>
    </row>
    <row r="763" spans="1:16" ht="20" customHeight="1" x14ac:dyDescent="0.15">
      <c r="A763" s="22">
        <v>761</v>
      </c>
      <c r="B763" s="23" t="s">
        <v>5205</v>
      </c>
      <c r="C763" s="7"/>
      <c r="D763" s="6" t="s">
        <v>321</v>
      </c>
      <c r="E763" s="6" t="s">
        <v>586</v>
      </c>
      <c r="F763" s="6" t="s">
        <v>2528</v>
      </c>
      <c r="G763" s="9">
        <v>112.417</v>
      </c>
      <c r="H763" s="6" t="s">
        <v>4541</v>
      </c>
      <c r="I763" s="6" t="s">
        <v>799</v>
      </c>
      <c r="J763" s="6" t="s">
        <v>212</v>
      </c>
      <c r="K763" s="6" t="s">
        <v>362</v>
      </c>
      <c r="L763" s="6" t="s">
        <v>2991</v>
      </c>
      <c r="M763" s="6" t="s">
        <v>98</v>
      </c>
      <c r="N763" s="9">
        <v>7770612021</v>
      </c>
      <c r="O763" s="7"/>
      <c r="P763" s="6" t="s">
        <v>191</v>
      </c>
    </row>
    <row r="764" spans="1:16" ht="20" customHeight="1" x14ac:dyDescent="0.15">
      <c r="A764" s="22">
        <v>762</v>
      </c>
      <c r="B764" s="23" t="s">
        <v>5206</v>
      </c>
      <c r="C764" s="6" t="s">
        <v>4840</v>
      </c>
      <c r="D764" s="6" t="s">
        <v>163</v>
      </c>
      <c r="E764" s="6" t="s">
        <v>2992</v>
      </c>
      <c r="F764" s="7"/>
      <c r="G764" s="8">
        <v>55884</v>
      </c>
      <c r="H764" s="6" t="s">
        <v>4491</v>
      </c>
      <c r="I764" s="6" t="s">
        <v>4513</v>
      </c>
      <c r="J764" s="9">
        <v>2</v>
      </c>
      <c r="K764" s="9">
        <v>4.5</v>
      </c>
      <c r="L764" s="7"/>
      <c r="M764" s="6" t="s">
        <v>98</v>
      </c>
      <c r="N764" s="6" t="s">
        <v>2993</v>
      </c>
      <c r="O764" s="6" t="s">
        <v>2994</v>
      </c>
      <c r="P764" s="6" t="s">
        <v>292</v>
      </c>
    </row>
    <row r="765" spans="1:16" ht="20" customHeight="1" x14ac:dyDescent="0.15">
      <c r="A765" s="22">
        <v>763</v>
      </c>
      <c r="B765" s="23" t="s">
        <v>2995</v>
      </c>
      <c r="C765" s="6" t="s">
        <v>4479</v>
      </c>
      <c r="D765" s="6" t="s">
        <v>389</v>
      </c>
      <c r="E765" s="6" t="s">
        <v>1174</v>
      </c>
      <c r="F765" s="6" t="s">
        <v>2996</v>
      </c>
      <c r="G765" s="8">
        <v>122881</v>
      </c>
      <c r="H765" s="6" t="s">
        <v>4500</v>
      </c>
      <c r="I765" s="6" t="s">
        <v>167</v>
      </c>
      <c r="J765" s="9">
        <v>7</v>
      </c>
      <c r="K765" s="9">
        <v>3.9</v>
      </c>
      <c r="L765" s="7"/>
      <c r="M765" s="6" t="s">
        <v>145</v>
      </c>
      <c r="N765" s="6" t="s">
        <v>2997</v>
      </c>
      <c r="O765" s="6" t="s">
        <v>2998</v>
      </c>
      <c r="P765" s="6" t="s">
        <v>40</v>
      </c>
    </row>
    <row r="766" spans="1:16" ht="20" customHeight="1" x14ac:dyDescent="0.15">
      <c r="A766" s="22">
        <v>764</v>
      </c>
      <c r="B766" s="23" t="s">
        <v>5207</v>
      </c>
      <c r="C766" s="6" t="s">
        <v>4882</v>
      </c>
      <c r="D766" s="6" t="s">
        <v>404</v>
      </c>
      <c r="E766" s="6" t="s">
        <v>1006</v>
      </c>
      <c r="F766" s="7"/>
      <c r="G766" s="9">
        <v>147.38499999999999</v>
      </c>
      <c r="H766" s="6" t="s">
        <v>4519</v>
      </c>
      <c r="I766" s="6" t="s">
        <v>4504</v>
      </c>
      <c r="J766" s="9">
        <v>4</v>
      </c>
      <c r="K766" s="6" t="s">
        <v>4710</v>
      </c>
      <c r="L766" s="9">
        <v>14189</v>
      </c>
      <c r="M766" s="6" t="s">
        <v>502</v>
      </c>
      <c r="N766" s="6" t="s">
        <v>2999</v>
      </c>
      <c r="O766" s="6" t="s">
        <v>3000</v>
      </c>
      <c r="P766" s="7"/>
    </row>
    <row r="767" spans="1:16" ht="20" customHeight="1" x14ac:dyDescent="0.15">
      <c r="A767" s="22">
        <v>765</v>
      </c>
      <c r="B767" s="23" t="s">
        <v>5208</v>
      </c>
      <c r="C767" s="9">
        <v>59</v>
      </c>
      <c r="D767" s="6" t="s">
        <v>52</v>
      </c>
      <c r="E767" s="6" t="s">
        <v>3001</v>
      </c>
      <c r="F767" s="6" t="s">
        <v>3002</v>
      </c>
      <c r="G767" s="8">
        <v>143455</v>
      </c>
      <c r="H767" s="6" t="s">
        <v>4477</v>
      </c>
      <c r="I767" s="6" t="s">
        <v>4497</v>
      </c>
      <c r="J767" s="9">
        <v>4</v>
      </c>
      <c r="K767" s="6" t="s">
        <v>82</v>
      </c>
      <c r="L767" s="8">
        <v>13755</v>
      </c>
      <c r="M767" s="6" t="s">
        <v>33</v>
      </c>
      <c r="N767" s="6" t="s">
        <v>3003</v>
      </c>
      <c r="O767" s="6" t="s">
        <v>3004</v>
      </c>
      <c r="P767" s="6" t="s">
        <v>1136</v>
      </c>
    </row>
    <row r="768" spans="1:16" ht="20" customHeight="1" x14ac:dyDescent="0.15">
      <c r="A768" s="22">
        <v>766</v>
      </c>
      <c r="B768" s="23" t="s">
        <v>4855</v>
      </c>
      <c r="C768" s="9">
        <v>40</v>
      </c>
      <c r="D768" s="6" t="s">
        <v>183</v>
      </c>
      <c r="E768" s="6" t="s">
        <v>3005</v>
      </c>
      <c r="F768" s="6" t="s">
        <v>5209</v>
      </c>
      <c r="G768" s="9">
        <v>66.305999999999997</v>
      </c>
      <c r="H768" s="6" t="s">
        <v>696</v>
      </c>
      <c r="I768" s="6" t="s">
        <v>4740</v>
      </c>
      <c r="J768" s="6" t="s">
        <v>514</v>
      </c>
      <c r="K768" s="6" t="s">
        <v>1271</v>
      </c>
      <c r="L768" s="9">
        <v>14654</v>
      </c>
      <c r="M768" s="6" t="s">
        <v>265</v>
      </c>
      <c r="N768" s="6" t="s">
        <v>3006</v>
      </c>
      <c r="O768" s="6" t="s">
        <v>3007</v>
      </c>
      <c r="P768" s="7"/>
    </row>
    <row r="769" spans="1:16" ht="20" customHeight="1" x14ac:dyDescent="0.15">
      <c r="A769" s="22">
        <v>767</v>
      </c>
      <c r="B769" s="23" t="s">
        <v>4966</v>
      </c>
      <c r="C769" s="9">
        <v>62</v>
      </c>
      <c r="D769" s="6" t="s">
        <v>389</v>
      </c>
      <c r="E769" s="6" t="s">
        <v>3008</v>
      </c>
      <c r="F769" s="6" t="s">
        <v>3009</v>
      </c>
      <c r="G769" s="8">
        <v>83419</v>
      </c>
      <c r="H769" s="6" t="s">
        <v>46</v>
      </c>
      <c r="I769" s="6" t="s">
        <v>779</v>
      </c>
      <c r="J769" s="6" t="s">
        <v>168</v>
      </c>
      <c r="K769" s="6" t="s">
        <v>60</v>
      </c>
      <c r="L769" s="7"/>
      <c r="M769" s="6" t="s">
        <v>239</v>
      </c>
      <c r="N769" s="6" t="s">
        <v>3010</v>
      </c>
      <c r="O769" s="6" t="s">
        <v>3011</v>
      </c>
      <c r="P769" s="6" t="s">
        <v>182</v>
      </c>
    </row>
    <row r="770" spans="1:16" ht="20" customHeight="1" x14ac:dyDescent="0.15">
      <c r="A770" s="22">
        <v>768</v>
      </c>
      <c r="B770" s="23" t="s">
        <v>4861</v>
      </c>
      <c r="C770" s="9">
        <v>62</v>
      </c>
      <c r="D770" s="6" t="s">
        <v>42</v>
      </c>
      <c r="E770" s="6" t="s">
        <v>2847</v>
      </c>
      <c r="F770" s="6" t="s">
        <v>3012</v>
      </c>
      <c r="G770" s="8">
        <v>94303</v>
      </c>
      <c r="H770" s="6" t="s">
        <v>4463</v>
      </c>
      <c r="I770" s="6" t="s">
        <v>4602</v>
      </c>
      <c r="J770" s="9">
        <v>1</v>
      </c>
      <c r="K770" s="6" t="s">
        <v>432</v>
      </c>
      <c r="L770" s="6" t="s">
        <v>3013</v>
      </c>
      <c r="M770" s="6" t="s">
        <v>296</v>
      </c>
      <c r="N770" s="6" t="s">
        <v>3014</v>
      </c>
      <c r="O770" s="6" t="s">
        <v>3015</v>
      </c>
      <c r="P770" s="6" t="s">
        <v>101</v>
      </c>
    </row>
    <row r="771" spans="1:16" ht="20" customHeight="1" x14ac:dyDescent="0.15">
      <c r="A771" s="22">
        <v>769</v>
      </c>
      <c r="B771" s="23" t="s">
        <v>5097</v>
      </c>
      <c r="C771" s="6" t="s">
        <v>4976</v>
      </c>
      <c r="D771" s="6" t="s">
        <v>65</v>
      </c>
      <c r="E771" s="6" t="s">
        <v>2259</v>
      </c>
      <c r="F771" s="6" t="s">
        <v>5210</v>
      </c>
      <c r="G771" s="6" t="s">
        <v>3016</v>
      </c>
      <c r="H771" s="6" t="s">
        <v>4549</v>
      </c>
      <c r="I771" s="6" t="s">
        <v>4504</v>
      </c>
      <c r="J771" s="9">
        <v>9</v>
      </c>
      <c r="K771" s="6" t="s">
        <v>607</v>
      </c>
      <c r="L771" s="9">
        <v>7.1479999999999997</v>
      </c>
      <c r="M771" s="6" t="s">
        <v>188</v>
      </c>
      <c r="N771" s="6" t="s">
        <v>3017</v>
      </c>
      <c r="O771" s="6" t="s">
        <v>3018</v>
      </c>
      <c r="P771" s="6" t="s">
        <v>1136</v>
      </c>
    </row>
    <row r="772" spans="1:16" ht="20" customHeight="1" x14ac:dyDescent="0.15">
      <c r="A772" s="22">
        <v>770</v>
      </c>
      <c r="B772" s="23" t="s">
        <v>4661</v>
      </c>
      <c r="C772" s="6" t="s">
        <v>4850</v>
      </c>
      <c r="D772" s="6" t="s">
        <v>58</v>
      </c>
      <c r="E772" s="6" t="s">
        <v>618</v>
      </c>
      <c r="F772" s="6" t="s">
        <v>3019</v>
      </c>
      <c r="G772" s="8">
        <v>127994</v>
      </c>
      <c r="H772" s="6" t="s">
        <v>4491</v>
      </c>
      <c r="I772" s="6" t="s">
        <v>4528</v>
      </c>
      <c r="J772" s="9">
        <v>2</v>
      </c>
      <c r="K772" s="6" t="s">
        <v>1254</v>
      </c>
      <c r="L772" s="9">
        <v>10623</v>
      </c>
      <c r="M772" s="6" t="s">
        <v>198</v>
      </c>
      <c r="N772" s="9">
        <v>4801902433</v>
      </c>
      <c r="O772" s="6" t="s">
        <v>3020</v>
      </c>
      <c r="P772" s="6" t="s">
        <v>285</v>
      </c>
    </row>
    <row r="773" spans="1:16" ht="20" customHeight="1" x14ac:dyDescent="0.15">
      <c r="A773" s="22">
        <v>771</v>
      </c>
      <c r="B773" s="23" t="s">
        <v>5211</v>
      </c>
      <c r="C773" s="6" t="s">
        <v>5065</v>
      </c>
      <c r="D773" s="6" t="s">
        <v>42</v>
      </c>
      <c r="E773" s="6" t="s">
        <v>3021</v>
      </c>
      <c r="F773" s="6" t="s">
        <v>3022</v>
      </c>
      <c r="G773" s="8">
        <v>125662</v>
      </c>
      <c r="H773" s="6" t="s">
        <v>4557</v>
      </c>
      <c r="I773" s="6" t="s">
        <v>4602</v>
      </c>
      <c r="J773" s="6" t="s">
        <v>526</v>
      </c>
      <c r="K773" s="6" t="s">
        <v>1254</v>
      </c>
      <c r="L773" s="9">
        <v>13.016</v>
      </c>
      <c r="M773" s="6" t="s">
        <v>621</v>
      </c>
      <c r="N773" s="6" t="s">
        <v>3023</v>
      </c>
      <c r="O773" s="6" t="s">
        <v>3024</v>
      </c>
      <c r="P773" s="7"/>
    </row>
    <row r="774" spans="1:16" ht="20" customHeight="1" x14ac:dyDescent="0.15">
      <c r="A774" s="22">
        <v>772</v>
      </c>
      <c r="B774" s="23" t="s">
        <v>5212</v>
      </c>
      <c r="C774" s="6" t="s">
        <v>4684</v>
      </c>
      <c r="D774" s="6" t="s">
        <v>42</v>
      </c>
      <c r="E774" s="6" t="s">
        <v>3025</v>
      </c>
      <c r="F774" s="6" t="s">
        <v>3026</v>
      </c>
      <c r="G774" s="8">
        <v>43930</v>
      </c>
      <c r="H774" s="6" t="s">
        <v>4515</v>
      </c>
      <c r="I774" s="6" t="s">
        <v>4516</v>
      </c>
      <c r="J774" s="7"/>
      <c r="K774" s="9">
        <v>3</v>
      </c>
      <c r="L774" s="8">
        <v>17261</v>
      </c>
      <c r="M774" s="6" t="s">
        <v>567</v>
      </c>
      <c r="N774" s="9">
        <v>2984871881</v>
      </c>
      <c r="O774" s="6" t="s">
        <v>3027</v>
      </c>
      <c r="P774" s="7"/>
    </row>
    <row r="775" spans="1:16" ht="20" customHeight="1" x14ac:dyDescent="0.15">
      <c r="A775" s="22">
        <v>773</v>
      </c>
      <c r="B775" s="23" t="s">
        <v>4645</v>
      </c>
      <c r="C775" s="9">
        <v>62</v>
      </c>
      <c r="D775" s="6" t="s">
        <v>389</v>
      </c>
      <c r="E775" s="6" t="s">
        <v>3028</v>
      </c>
      <c r="F775" s="6" t="s">
        <v>5213</v>
      </c>
      <c r="G775" s="9">
        <v>77.567999999999998</v>
      </c>
      <c r="H775" s="7"/>
      <c r="I775" s="6" t="s">
        <v>4502</v>
      </c>
      <c r="J775" s="6" t="s">
        <v>581</v>
      </c>
      <c r="K775" s="6" t="s">
        <v>4627</v>
      </c>
      <c r="L775" s="8">
        <v>8760</v>
      </c>
      <c r="M775" s="6" t="s">
        <v>290</v>
      </c>
      <c r="N775" s="6" t="s">
        <v>3029</v>
      </c>
      <c r="O775" s="6" t="s">
        <v>3030</v>
      </c>
      <c r="P775" s="6" t="s">
        <v>392</v>
      </c>
    </row>
    <row r="776" spans="1:16" ht="20" customHeight="1" x14ac:dyDescent="0.15">
      <c r="A776" s="22">
        <v>774</v>
      </c>
      <c r="B776" s="23" t="s">
        <v>5214</v>
      </c>
      <c r="C776" s="6" t="s">
        <v>4761</v>
      </c>
      <c r="D776" s="6" t="s">
        <v>261</v>
      </c>
      <c r="E776" s="6" t="s">
        <v>3031</v>
      </c>
      <c r="F776" s="6" t="s">
        <v>5215</v>
      </c>
      <c r="G776" s="9">
        <v>94.28</v>
      </c>
      <c r="H776" s="6" t="s">
        <v>864</v>
      </c>
      <c r="I776" s="6" t="s">
        <v>4486</v>
      </c>
      <c r="J776" s="7"/>
      <c r="K776" s="6" t="s">
        <v>169</v>
      </c>
      <c r="L776" s="9">
        <v>15785</v>
      </c>
      <c r="M776" s="6" t="s">
        <v>38</v>
      </c>
      <c r="N776" s="6" t="s">
        <v>3032</v>
      </c>
      <c r="O776" s="6" t="s">
        <v>3033</v>
      </c>
      <c r="P776" s="6" t="s">
        <v>609</v>
      </c>
    </row>
    <row r="777" spans="1:16" ht="20" customHeight="1" x14ac:dyDescent="0.15">
      <c r="A777" s="22">
        <v>775</v>
      </c>
      <c r="B777" s="23" t="s">
        <v>4777</v>
      </c>
      <c r="C777" s="7"/>
      <c r="D777" s="6" t="s">
        <v>65</v>
      </c>
      <c r="E777" s="6" t="s">
        <v>3034</v>
      </c>
      <c r="F777" s="6" t="s">
        <v>3035</v>
      </c>
      <c r="G777" s="8">
        <v>114123</v>
      </c>
      <c r="H777" s="6" t="s">
        <v>494</v>
      </c>
      <c r="I777" s="6" t="s">
        <v>47</v>
      </c>
      <c r="J777" s="6" t="s">
        <v>121</v>
      </c>
      <c r="K777" s="6" t="s">
        <v>480</v>
      </c>
      <c r="L777" s="9">
        <v>18217</v>
      </c>
      <c r="M777" s="6" t="s">
        <v>254</v>
      </c>
      <c r="N777" s="6" t="s">
        <v>3036</v>
      </c>
      <c r="O777" s="6" t="s">
        <v>3037</v>
      </c>
      <c r="P777" s="7"/>
    </row>
    <row r="778" spans="1:16" ht="20" customHeight="1" x14ac:dyDescent="0.15">
      <c r="A778" s="22">
        <v>776</v>
      </c>
      <c r="B778" s="23" t="s">
        <v>5216</v>
      </c>
      <c r="C778" s="6" t="s">
        <v>4942</v>
      </c>
      <c r="D778" s="6" t="s">
        <v>93</v>
      </c>
      <c r="E778" s="6" t="s">
        <v>3038</v>
      </c>
      <c r="F778" s="6" t="s">
        <v>5217</v>
      </c>
      <c r="G778" s="6" t="s">
        <v>3039</v>
      </c>
      <c r="H778" s="6" t="s">
        <v>4463</v>
      </c>
      <c r="I778" s="6" t="s">
        <v>4670</v>
      </c>
      <c r="J778" s="9">
        <v>2</v>
      </c>
      <c r="K778" s="6" t="s">
        <v>169</v>
      </c>
      <c r="L778" s="9">
        <v>3319</v>
      </c>
      <c r="M778" s="6" t="s">
        <v>302</v>
      </c>
      <c r="N778" s="6" t="s">
        <v>3040</v>
      </c>
      <c r="O778" s="6" t="s">
        <v>3041</v>
      </c>
      <c r="P778" s="7"/>
    </row>
    <row r="779" spans="1:16" ht="20" customHeight="1" x14ac:dyDescent="0.15">
      <c r="A779" s="22">
        <v>777</v>
      </c>
      <c r="B779" s="23" t="s">
        <v>5218</v>
      </c>
      <c r="C779" s="7"/>
      <c r="D779" s="6" t="s">
        <v>261</v>
      </c>
      <c r="E779" s="6" t="s">
        <v>3042</v>
      </c>
      <c r="F779" s="6" t="s">
        <v>3043</v>
      </c>
      <c r="G779" s="6" t="s">
        <v>3044</v>
      </c>
      <c r="H779" s="6" t="s">
        <v>4549</v>
      </c>
      <c r="I779" s="6" t="s">
        <v>4588</v>
      </c>
      <c r="J779" s="9">
        <v>7</v>
      </c>
      <c r="K779" s="6" t="s">
        <v>855</v>
      </c>
      <c r="L779" s="9">
        <v>17852</v>
      </c>
      <c r="M779" s="6" t="s">
        <v>129</v>
      </c>
      <c r="N779" s="6" t="s">
        <v>3045</v>
      </c>
      <c r="O779" s="6" t="s">
        <v>3046</v>
      </c>
      <c r="P779" s="6" t="s">
        <v>28</v>
      </c>
    </row>
    <row r="780" spans="1:16" ht="20" customHeight="1" x14ac:dyDescent="0.15">
      <c r="A780" s="22">
        <v>778</v>
      </c>
      <c r="B780" s="23" t="s">
        <v>4805</v>
      </c>
      <c r="C780" s="9">
        <v>36</v>
      </c>
      <c r="D780" s="6" t="s">
        <v>315</v>
      </c>
      <c r="E780" s="6" t="s">
        <v>1174</v>
      </c>
      <c r="F780" s="6" t="s">
        <v>2708</v>
      </c>
      <c r="G780" s="9">
        <v>36989</v>
      </c>
      <c r="H780" s="6" t="s">
        <v>46</v>
      </c>
      <c r="I780" s="6" t="s">
        <v>4602</v>
      </c>
      <c r="J780" s="6" t="s">
        <v>288</v>
      </c>
      <c r="K780" s="6" t="s">
        <v>4530</v>
      </c>
      <c r="L780" s="9">
        <v>19140</v>
      </c>
      <c r="M780" s="6" t="s">
        <v>358</v>
      </c>
      <c r="N780" s="6" t="s">
        <v>3047</v>
      </c>
      <c r="O780" s="6" t="s">
        <v>3048</v>
      </c>
      <c r="P780" s="6" t="s">
        <v>28</v>
      </c>
    </row>
    <row r="781" spans="1:16" ht="20" customHeight="1" x14ac:dyDescent="0.15">
      <c r="A781" s="22">
        <v>779</v>
      </c>
      <c r="B781" s="23" t="s">
        <v>5219</v>
      </c>
      <c r="C781" s="6" t="s">
        <v>4706</v>
      </c>
      <c r="D781" s="6" t="s">
        <v>102</v>
      </c>
      <c r="E781" s="6" t="s">
        <v>3049</v>
      </c>
      <c r="F781" s="6" t="s">
        <v>3050</v>
      </c>
      <c r="G781" s="6" t="s">
        <v>3051</v>
      </c>
      <c r="H781" s="7"/>
      <c r="I781" s="6" t="s">
        <v>4560</v>
      </c>
      <c r="J781" s="9">
        <v>2</v>
      </c>
      <c r="K781" s="6" t="s">
        <v>362</v>
      </c>
      <c r="L781" s="8">
        <v>12308</v>
      </c>
      <c r="M781" s="6" t="s">
        <v>290</v>
      </c>
      <c r="N781" s="6" t="s">
        <v>3052</v>
      </c>
      <c r="O781" s="6" t="s">
        <v>3053</v>
      </c>
      <c r="P781" s="6" t="s">
        <v>28</v>
      </c>
    </row>
    <row r="782" spans="1:16" ht="20" customHeight="1" x14ac:dyDescent="0.15">
      <c r="A782" s="22">
        <v>780</v>
      </c>
      <c r="B782" s="23" t="s">
        <v>5105</v>
      </c>
      <c r="C782" s="6" t="s">
        <v>4518</v>
      </c>
      <c r="D782" s="6" t="s">
        <v>172</v>
      </c>
      <c r="E782" s="6" t="s">
        <v>2306</v>
      </c>
      <c r="F782" s="6" t="s">
        <v>5220</v>
      </c>
      <c r="G782" s="8">
        <v>54781</v>
      </c>
      <c r="H782" s="7"/>
      <c r="I782" s="6" t="s">
        <v>4502</v>
      </c>
      <c r="J782" s="9">
        <v>7</v>
      </c>
      <c r="K782" s="6" t="s">
        <v>809</v>
      </c>
      <c r="L782" s="6" t="s">
        <v>3054</v>
      </c>
      <c r="M782" s="6" t="s">
        <v>706</v>
      </c>
      <c r="N782" s="9">
        <v>7315282569</v>
      </c>
      <c r="O782" s="6" t="s">
        <v>3055</v>
      </c>
      <c r="P782" s="6" t="s">
        <v>115</v>
      </c>
    </row>
    <row r="783" spans="1:16" ht="20" customHeight="1" x14ac:dyDescent="0.15">
      <c r="A783" s="22">
        <v>781</v>
      </c>
      <c r="B783" s="23" t="s">
        <v>4568</v>
      </c>
      <c r="C783" s="6" t="s">
        <v>4674</v>
      </c>
      <c r="D783" s="6" t="s">
        <v>52</v>
      </c>
      <c r="E783" s="6" t="s">
        <v>342</v>
      </c>
      <c r="F783" s="6" t="s">
        <v>5221</v>
      </c>
      <c r="G783" s="9">
        <v>131.72900000000001</v>
      </c>
      <c r="H783" s="6" t="s">
        <v>513</v>
      </c>
      <c r="I783" s="6" t="s">
        <v>224</v>
      </c>
      <c r="J783" s="6" t="s">
        <v>581</v>
      </c>
      <c r="K783" s="9">
        <v>2</v>
      </c>
      <c r="L783" s="6" t="s">
        <v>3056</v>
      </c>
      <c r="M783" s="6" t="s">
        <v>290</v>
      </c>
      <c r="N783" s="7"/>
      <c r="O783" s="6" t="s">
        <v>3057</v>
      </c>
      <c r="P783" s="6" t="s">
        <v>403</v>
      </c>
    </row>
    <row r="784" spans="1:16" ht="20" customHeight="1" x14ac:dyDescent="0.15">
      <c r="A784" s="22">
        <v>782</v>
      </c>
      <c r="B784" s="23" t="s">
        <v>5222</v>
      </c>
      <c r="C784" s="6" t="s">
        <v>4739</v>
      </c>
      <c r="D784" s="6" t="s">
        <v>268</v>
      </c>
      <c r="E784" s="6" t="s">
        <v>2484</v>
      </c>
      <c r="F784" s="6" t="s">
        <v>3058</v>
      </c>
      <c r="G784" s="9">
        <v>140812</v>
      </c>
      <c r="H784" s="6" t="s">
        <v>4720</v>
      </c>
      <c r="I784" s="6" t="s">
        <v>4497</v>
      </c>
      <c r="J784" s="9">
        <v>10</v>
      </c>
      <c r="K784" s="7"/>
      <c r="L784" s="7"/>
      <c r="M784" s="6" t="s">
        <v>204</v>
      </c>
      <c r="N784" s="7"/>
      <c r="O784" s="6" t="s">
        <v>3059</v>
      </c>
      <c r="P784" s="6" t="s">
        <v>200</v>
      </c>
    </row>
    <row r="785" spans="1:16" ht="20" customHeight="1" x14ac:dyDescent="0.15">
      <c r="A785" s="22">
        <v>783</v>
      </c>
      <c r="B785" s="23" t="s">
        <v>1919</v>
      </c>
      <c r="C785" s="9">
        <v>23</v>
      </c>
      <c r="D785" s="6" t="s">
        <v>58</v>
      </c>
      <c r="E785" s="6" t="s">
        <v>3060</v>
      </c>
      <c r="F785" s="6" t="s">
        <v>3061</v>
      </c>
      <c r="G785" s="6" t="s">
        <v>3062</v>
      </c>
      <c r="H785" s="7"/>
      <c r="I785" s="6" t="s">
        <v>120</v>
      </c>
      <c r="J785" s="6" t="s">
        <v>581</v>
      </c>
      <c r="K785" s="6" t="s">
        <v>48</v>
      </c>
      <c r="L785" s="7"/>
      <c r="M785" s="6" t="s">
        <v>515</v>
      </c>
      <c r="N785" s="9">
        <v>4289107985</v>
      </c>
      <c r="O785" s="6" t="s">
        <v>3063</v>
      </c>
      <c r="P785" s="6" t="s">
        <v>101</v>
      </c>
    </row>
    <row r="786" spans="1:16" ht="20" customHeight="1" x14ac:dyDescent="0.15">
      <c r="A786" s="22">
        <v>784</v>
      </c>
      <c r="B786" s="23" t="s">
        <v>5114</v>
      </c>
      <c r="C786" s="6" t="s">
        <v>4835</v>
      </c>
      <c r="D786" s="6" t="s">
        <v>116</v>
      </c>
      <c r="E786" s="6" t="s">
        <v>1916</v>
      </c>
      <c r="F786" s="7"/>
      <c r="G786" s="6" t="s">
        <v>3064</v>
      </c>
      <c r="H786" s="6" t="s">
        <v>4515</v>
      </c>
      <c r="I786" s="6" t="s">
        <v>431</v>
      </c>
      <c r="J786" s="9">
        <v>8</v>
      </c>
      <c r="K786" s="6" t="s">
        <v>301</v>
      </c>
      <c r="L786" s="8">
        <v>8315</v>
      </c>
      <c r="M786" s="6" t="s">
        <v>38</v>
      </c>
      <c r="N786" s="6" t="s">
        <v>5223</v>
      </c>
      <c r="O786" s="6" t="s">
        <v>3065</v>
      </c>
      <c r="P786" s="6" t="s">
        <v>132</v>
      </c>
    </row>
    <row r="787" spans="1:16" ht="20" customHeight="1" x14ac:dyDescent="0.15">
      <c r="A787" s="22">
        <v>785</v>
      </c>
      <c r="B787" s="23" t="s">
        <v>5224</v>
      </c>
      <c r="C787" s="9">
        <v>55</v>
      </c>
      <c r="D787" s="7"/>
      <c r="E787" s="6" t="s">
        <v>1617</v>
      </c>
      <c r="F787" s="6" t="s">
        <v>3066</v>
      </c>
      <c r="G787" s="9">
        <v>130128</v>
      </c>
      <c r="H787" s="6" t="s">
        <v>324</v>
      </c>
      <c r="I787" s="6" t="s">
        <v>4542</v>
      </c>
      <c r="J787" s="6" t="s">
        <v>325</v>
      </c>
      <c r="K787" s="9">
        <v>1.5</v>
      </c>
      <c r="L787" s="8">
        <v>12903</v>
      </c>
      <c r="M787" s="6" t="s">
        <v>750</v>
      </c>
      <c r="N787" s="6" t="s">
        <v>3067</v>
      </c>
      <c r="O787" s="6" t="s">
        <v>3068</v>
      </c>
      <c r="P787" s="6" t="s">
        <v>101</v>
      </c>
    </row>
    <row r="788" spans="1:16" ht="20" customHeight="1" x14ac:dyDescent="0.15">
      <c r="A788" s="22">
        <v>786</v>
      </c>
      <c r="B788" s="23" t="s">
        <v>4955</v>
      </c>
      <c r="C788" s="9">
        <v>29</v>
      </c>
      <c r="D788" s="6" t="s">
        <v>315</v>
      </c>
      <c r="E788" s="6" t="s">
        <v>2183</v>
      </c>
      <c r="F788" s="6" t="s">
        <v>3069</v>
      </c>
      <c r="G788" s="6" t="s">
        <v>3070</v>
      </c>
      <c r="H788" s="6" t="s">
        <v>4470</v>
      </c>
      <c r="I788" s="6" t="s">
        <v>167</v>
      </c>
      <c r="J788" s="6" t="s">
        <v>514</v>
      </c>
      <c r="K788" s="6" t="s">
        <v>4530</v>
      </c>
      <c r="L788" s="7"/>
      <c r="M788" s="6" t="s">
        <v>373</v>
      </c>
      <c r="N788" s="6" t="s">
        <v>3071</v>
      </c>
      <c r="O788" s="6" t="s">
        <v>3072</v>
      </c>
      <c r="P788" s="6" t="s">
        <v>148</v>
      </c>
    </row>
    <row r="789" spans="1:16" ht="20" customHeight="1" x14ac:dyDescent="0.15">
      <c r="A789" s="22">
        <v>787</v>
      </c>
      <c r="B789" s="23" t="s">
        <v>4611</v>
      </c>
      <c r="C789" s="6" t="s">
        <v>4976</v>
      </c>
      <c r="D789" s="6" t="s">
        <v>58</v>
      </c>
      <c r="E789" s="6" t="s">
        <v>459</v>
      </c>
      <c r="F789" s="6" t="s">
        <v>3073</v>
      </c>
      <c r="G789" s="9">
        <v>89.364999999999995</v>
      </c>
      <c r="H789" s="6" t="s">
        <v>407</v>
      </c>
      <c r="I789" s="6" t="s">
        <v>4560</v>
      </c>
      <c r="J789" s="9">
        <v>2</v>
      </c>
      <c r="K789" s="9">
        <v>4.7</v>
      </c>
      <c r="L789" s="7"/>
      <c r="M789" s="6" t="s">
        <v>213</v>
      </c>
      <c r="N789" s="9">
        <v>7233344486</v>
      </c>
      <c r="O789" s="6" t="s">
        <v>3074</v>
      </c>
      <c r="P789" s="6" t="s">
        <v>285</v>
      </c>
    </row>
    <row r="790" spans="1:16" ht="20" customHeight="1" x14ac:dyDescent="0.15">
      <c r="A790" s="22">
        <v>788</v>
      </c>
      <c r="B790" s="23" t="s">
        <v>5225</v>
      </c>
      <c r="C790" s="9">
        <v>29</v>
      </c>
      <c r="D790" s="6" t="s">
        <v>172</v>
      </c>
      <c r="E790" s="6" t="s">
        <v>3075</v>
      </c>
      <c r="F790" s="6" t="s">
        <v>5226</v>
      </c>
      <c r="G790" s="8">
        <v>128099</v>
      </c>
      <c r="H790" s="6" t="s">
        <v>46</v>
      </c>
      <c r="I790" s="6" t="s">
        <v>431</v>
      </c>
      <c r="J790" s="6" t="s">
        <v>581</v>
      </c>
      <c r="K790" s="6" t="s">
        <v>1254</v>
      </c>
      <c r="L790" s="6" t="s">
        <v>3076</v>
      </c>
      <c r="M790" s="6" t="s">
        <v>923</v>
      </c>
      <c r="N790" s="6" t="s">
        <v>3077</v>
      </c>
      <c r="O790" s="6" t="s">
        <v>3078</v>
      </c>
      <c r="P790" s="6" t="s">
        <v>132</v>
      </c>
    </row>
    <row r="791" spans="1:16" ht="20" customHeight="1" x14ac:dyDescent="0.15">
      <c r="A791" s="22">
        <v>789</v>
      </c>
      <c r="B791" s="23" t="s">
        <v>5029</v>
      </c>
      <c r="C791" s="9">
        <v>48</v>
      </c>
      <c r="D791" s="6" t="s">
        <v>183</v>
      </c>
      <c r="E791" s="6" t="s">
        <v>386</v>
      </c>
      <c r="F791" s="6" t="s">
        <v>3079</v>
      </c>
      <c r="G791" s="9">
        <v>111419</v>
      </c>
      <c r="H791" s="6" t="s">
        <v>4541</v>
      </c>
      <c r="I791" s="6" t="s">
        <v>4493</v>
      </c>
      <c r="J791" s="6" t="s">
        <v>581</v>
      </c>
      <c r="K791" s="9">
        <v>1.8</v>
      </c>
      <c r="L791" s="9">
        <v>16062</v>
      </c>
      <c r="M791" s="6" t="s">
        <v>373</v>
      </c>
      <c r="N791" s="6" t="s">
        <v>3080</v>
      </c>
      <c r="O791" s="6" t="s">
        <v>3081</v>
      </c>
      <c r="P791" s="6" t="s">
        <v>126</v>
      </c>
    </row>
    <row r="792" spans="1:16" ht="20" customHeight="1" x14ac:dyDescent="0.15">
      <c r="A792" s="22">
        <v>790</v>
      </c>
      <c r="B792" s="23" t="s">
        <v>3082</v>
      </c>
      <c r="C792" s="6" t="s">
        <v>4575</v>
      </c>
      <c r="D792" s="6" t="s">
        <v>110</v>
      </c>
      <c r="E792" s="6" t="s">
        <v>3083</v>
      </c>
      <c r="F792" s="7"/>
      <c r="G792" s="9">
        <v>97.701999999999998</v>
      </c>
      <c r="H792" s="6" t="s">
        <v>244</v>
      </c>
      <c r="I792" s="6" t="s">
        <v>507</v>
      </c>
      <c r="J792" s="6" t="s">
        <v>427</v>
      </c>
      <c r="K792" s="6" t="s">
        <v>16</v>
      </c>
      <c r="L792" s="9">
        <v>19862</v>
      </c>
      <c r="M792" s="6" t="s">
        <v>422</v>
      </c>
      <c r="N792" s="6" t="s">
        <v>3084</v>
      </c>
      <c r="O792" s="6" t="s">
        <v>3085</v>
      </c>
      <c r="P792" s="6" t="s">
        <v>403</v>
      </c>
    </row>
    <row r="793" spans="1:16" ht="20" customHeight="1" x14ac:dyDescent="0.15">
      <c r="A793" s="22">
        <v>791</v>
      </c>
      <c r="B793" s="23" t="s">
        <v>4711</v>
      </c>
      <c r="C793" s="9">
        <v>51</v>
      </c>
      <c r="D793" s="6" t="s">
        <v>52</v>
      </c>
      <c r="E793" s="6" t="s">
        <v>768</v>
      </c>
      <c r="F793" s="6" t="s">
        <v>3086</v>
      </c>
      <c r="G793" s="9">
        <v>76157</v>
      </c>
      <c r="H793" s="6" t="s">
        <v>4571</v>
      </c>
      <c r="I793" s="6" t="s">
        <v>507</v>
      </c>
      <c r="J793" s="6" t="s">
        <v>427</v>
      </c>
      <c r="K793" s="9">
        <v>1</v>
      </c>
      <c r="L793" s="9">
        <v>12386</v>
      </c>
      <c r="M793" s="6" t="s">
        <v>470</v>
      </c>
      <c r="N793" s="9">
        <v>8330389670</v>
      </c>
      <c r="O793" s="6" t="s">
        <v>3087</v>
      </c>
      <c r="P793" s="6" t="s">
        <v>40</v>
      </c>
    </row>
    <row r="794" spans="1:16" ht="20" customHeight="1" x14ac:dyDescent="0.15">
      <c r="A794" s="22">
        <v>792</v>
      </c>
      <c r="B794" s="23" t="s">
        <v>4997</v>
      </c>
      <c r="C794" s="9">
        <v>62</v>
      </c>
      <c r="D794" s="6" t="s">
        <v>220</v>
      </c>
      <c r="E794" s="6" t="s">
        <v>1905</v>
      </c>
      <c r="F794" s="7"/>
      <c r="G794" s="9">
        <v>141.76900000000001</v>
      </c>
      <c r="H794" s="7"/>
      <c r="I794" s="6" t="s">
        <v>4602</v>
      </c>
      <c r="J794" s="9">
        <v>10</v>
      </c>
      <c r="K794" s="6" t="s">
        <v>237</v>
      </c>
      <c r="L794" s="6" t="s">
        <v>3088</v>
      </c>
      <c r="M794" s="6" t="s">
        <v>129</v>
      </c>
      <c r="N794" s="6" t="s">
        <v>3089</v>
      </c>
      <c r="O794" s="7"/>
      <c r="P794" s="6" t="s">
        <v>260</v>
      </c>
    </row>
    <row r="795" spans="1:16" ht="20" customHeight="1" x14ac:dyDescent="0.15">
      <c r="A795" s="22">
        <v>793</v>
      </c>
      <c r="B795" s="23" t="s">
        <v>4613</v>
      </c>
      <c r="C795" s="7"/>
      <c r="D795" s="7"/>
      <c r="E795" s="6" t="s">
        <v>2642</v>
      </c>
      <c r="F795" s="6" t="s">
        <v>3090</v>
      </c>
      <c r="G795" s="9">
        <v>121602</v>
      </c>
      <c r="H795" s="7"/>
      <c r="I795" s="6" t="s">
        <v>4464</v>
      </c>
      <c r="J795" s="9">
        <v>2</v>
      </c>
      <c r="K795" s="6" t="s">
        <v>643</v>
      </c>
      <c r="L795" s="7"/>
      <c r="M795" s="6" t="s">
        <v>621</v>
      </c>
      <c r="N795" s="9">
        <v>7890876868</v>
      </c>
      <c r="O795" s="7"/>
      <c r="P795" s="6" t="s">
        <v>609</v>
      </c>
    </row>
    <row r="796" spans="1:16" ht="20" customHeight="1" x14ac:dyDescent="0.15">
      <c r="A796" s="22">
        <v>794</v>
      </c>
      <c r="B796" s="23" t="s">
        <v>4801</v>
      </c>
      <c r="C796" s="6" t="s">
        <v>4796</v>
      </c>
      <c r="D796" s="7"/>
      <c r="E796" s="6" t="s">
        <v>1985</v>
      </c>
      <c r="F796" s="6" t="s">
        <v>3091</v>
      </c>
      <c r="G796" s="6" t="s">
        <v>3092</v>
      </c>
      <c r="H796" s="6" t="s">
        <v>276</v>
      </c>
      <c r="I796" s="6" t="s">
        <v>81</v>
      </c>
      <c r="J796" s="9">
        <v>6</v>
      </c>
      <c r="K796" s="6" t="s">
        <v>97</v>
      </c>
      <c r="L796" s="8">
        <v>1104</v>
      </c>
      <c r="M796" s="6" t="s">
        <v>213</v>
      </c>
      <c r="N796" s="6" t="s">
        <v>5227</v>
      </c>
      <c r="O796" s="6" t="s">
        <v>3093</v>
      </c>
      <c r="P796" s="6" t="s">
        <v>207</v>
      </c>
    </row>
    <row r="797" spans="1:16" ht="20" customHeight="1" x14ac:dyDescent="0.15">
      <c r="A797" s="22">
        <v>795</v>
      </c>
      <c r="B797" s="23" t="s">
        <v>4755</v>
      </c>
      <c r="C797" s="6" t="s">
        <v>4750</v>
      </c>
      <c r="D797" s="6" t="s">
        <v>93</v>
      </c>
      <c r="E797" s="6" t="s">
        <v>1311</v>
      </c>
      <c r="F797" s="6" t="s">
        <v>3094</v>
      </c>
      <c r="G797" s="8">
        <v>149549</v>
      </c>
      <c r="H797" s="6" t="s">
        <v>4608</v>
      </c>
      <c r="I797" s="6" t="s">
        <v>158</v>
      </c>
      <c r="J797" s="9">
        <v>1</v>
      </c>
      <c r="K797" s="6" t="s">
        <v>97</v>
      </c>
      <c r="L797" s="8">
        <v>3374</v>
      </c>
      <c r="M797" s="6" t="s">
        <v>373</v>
      </c>
      <c r="N797" s="6" t="s">
        <v>3095</v>
      </c>
      <c r="O797" s="6" t="s">
        <v>3096</v>
      </c>
      <c r="P797" s="6" t="s">
        <v>392</v>
      </c>
    </row>
    <row r="798" spans="1:16" ht="20" customHeight="1" x14ac:dyDescent="0.15">
      <c r="A798" s="22">
        <v>796</v>
      </c>
      <c r="B798" s="23" t="s">
        <v>3097</v>
      </c>
      <c r="C798" s="6" t="s">
        <v>4644</v>
      </c>
      <c r="D798" s="6" t="s">
        <v>110</v>
      </c>
      <c r="E798" s="6" t="s">
        <v>3098</v>
      </c>
      <c r="F798" s="6" t="s">
        <v>3099</v>
      </c>
      <c r="G798" s="8">
        <v>41152</v>
      </c>
      <c r="H798" s="6" t="s">
        <v>244</v>
      </c>
      <c r="I798" s="6" t="s">
        <v>36</v>
      </c>
      <c r="J798" s="9">
        <v>6</v>
      </c>
      <c r="K798" s="6" t="s">
        <v>68</v>
      </c>
      <c r="L798" s="9">
        <v>7208</v>
      </c>
      <c r="M798" s="6" t="s">
        <v>706</v>
      </c>
      <c r="N798" s="9">
        <v>7697320486</v>
      </c>
      <c r="O798" s="6" t="s">
        <v>3100</v>
      </c>
      <c r="P798" s="6" t="s">
        <v>392</v>
      </c>
    </row>
    <row r="799" spans="1:16" ht="20" customHeight="1" x14ac:dyDescent="0.15">
      <c r="A799" s="22">
        <v>797</v>
      </c>
      <c r="B799" s="23" t="s">
        <v>4996</v>
      </c>
      <c r="C799" s="6" t="s">
        <v>4624</v>
      </c>
      <c r="D799" s="6" t="s">
        <v>13</v>
      </c>
      <c r="E799" s="6" t="s">
        <v>3101</v>
      </c>
      <c r="F799" s="6" t="s">
        <v>3102</v>
      </c>
      <c r="G799" s="9">
        <v>54.49</v>
      </c>
      <c r="H799" s="6" t="s">
        <v>395</v>
      </c>
      <c r="I799" s="6" t="s">
        <v>779</v>
      </c>
      <c r="J799" s="9">
        <v>7</v>
      </c>
      <c r="K799" s="6" t="s">
        <v>137</v>
      </c>
      <c r="L799" s="9">
        <v>5200</v>
      </c>
      <c r="M799" s="6" t="s">
        <v>750</v>
      </c>
      <c r="N799" s="9">
        <v>6638031568</v>
      </c>
      <c r="O799" s="6" t="s">
        <v>3103</v>
      </c>
      <c r="P799" s="6" t="s">
        <v>20</v>
      </c>
    </row>
    <row r="800" spans="1:16" ht="20" customHeight="1" x14ac:dyDescent="0.15">
      <c r="A800" s="22">
        <v>798</v>
      </c>
      <c r="B800" s="23" t="s">
        <v>939</v>
      </c>
      <c r="C800" s="9">
        <v>21</v>
      </c>
      <c r="D800" s="6" t="s">
        <v>268</v>
      </c>
      <c r="E800" s="6" t="s">
        <v>3104</v>
      </c>
      <c r="F800" s="6" t="s">
        <v>3105</v>
      </c>
      <c r="G800" s="8">
        <v>139349</v>
      </c>
      <c r="H800" s="6" t="s">
        <v>696</v>
      </c>
      <c r="I800" s="6" t="s">
        <v>4560</v>
      </c>
      <c r="J800" s="6" t="s">
        <v>96</v>
      </c>
      <c r="K800" s="6" t="s">
        <v>351</v>
      </c>
      <c r="L800" s="8">
        <v>12308</v>
      </c>
      <c r="M800" s="6" t="s">
        <v>621</v>
      </c>
      <c r="N800" s="9">
        <v>8140571402</v>
      </c>
      <c r="O800" s="6" t="s">
        <v>3106</v>
      </c>
      <c r="P800" s="6" t="s">
        <v>101</v>
      </c>
    </row>
    <row r="801" spans="1:16" ht="20" customHeight="1" x14ac:dyDescent="0.15">
      <c r="A801" s="22">
        <v>799</v>
      </c>
      <c r="B801" s="23" t="s">
        <v>5228</v>
      </c>
      <c r="C801" s="9">
        <v>56</v>
      </c>
      <c r="D801" s="6" t="s">
        <v>321</v>
      </c>
      <c r="E801" s="6" t="s">
        <v>3107</v>
      </c>
      <c r="F801" s="6" t="s">
        <v>3108</v>
      </c>
      <c r="G801" s="9">
        <v>75653</v>
      </c>
      <c r="H801" s="6" t="s">
        <v>4519</v>
      </c>
      <c r="I801" s="6" t="s">
        <v>4681</v>
      </c>
      <c r="J801" s="9">
        <v>7</v>
      </c>
      <c r="K801" s="7"/>
      <c r="L801" s="9">
        <v>11440</v>
      </c>
      <c r="M801" s="6" t="s">
        <v>502</v>
      </c>
      <c r="N801" s="6" t="s">
        <v>3109</v>
      </c>
      <c r="O801" s="6" t="s">
        <v>3110</v>
      </c>
      <c r="P801" s="6" t="s">
        <v>115</v>
      </c>
    </row>
    <row r="802" spans="1:16" ht="20" customHeight="1" x14ac:dyDescent="0.15">
      <c r="A802" s="22">
        <v>800</v>
      </c>
      <c r="B802" s="23" t="s">
        <v>5189</v>
      </c>
      <c r="C802" s="9">
        <v>63</v>
      </c>
      <c r="D802" s="6" t="s">
        <v>102</v>
      </c>
      <c r="E802" s="6" t="s">
        <v>3111</v>
      </c>
      <c r="F802" s="6" t="s">
        <v>3112</v>
      </c>
      <c r="G802" s="9">
        <v>82475</v>
      </c>
      <c r="H802" s="6" t="s">
        <v>4720</v>
      </c>
      <c r="I802" s="6" t="s">
        <v>167</v>
      </c>
      <c r="J802" s="9">
        <v>8</v>
      </c>
      <c r="K802" s="6" t="s">
        <v>508</v>
      </c>
      <c r="L802" s="9">
        <v>8.2880000000000003</v>
      </c>
      <c r="M802" s="6" t="s">
        <v>923</v>
      </c>
      <c r="N802" s="6" t="s">
        <v>3113</v>
      </c>
      <c r="O802" s="6" t="s">
        <v>3114</v>
      </c>
      <c r="P802" s="6" t="s">
        <v>115</v>
      </c>
    </row>
    <row r="803" spans="1:16" ht="20" customHeight="1" x14ac:dyDescent="0.15">
      <c r="A803" s="22">
        <v>801</v>
      </c>
      <c r="B803" s="23" t="s">
        <v>5205</v>
      </c>
      <c r="C803" s="6" t="s">
        <v>4599</v>
      </c>
      <c r="D803" s="6" t="s">
        <v>389</v>
      </c>
      <c r="E803" s="6" t="s">
        <v>586</v>
      </c>
      <c r="F803" s="6" t="s">
        <v>3115</v>
      </c>
      <c r="G803" s="9">
        <v>38678</v>
      </c>
      <c r="H803" s="6" t="s">
        <v>4549</v>
      </c>
      <c r="I803" s="6" t="s">
        <v>4670</v>
      </c>
      <c r="J803" s="9">
        <v>7</v>
      </c>
      <c r="K803" s="6" t="s">
        <v>318</v>
      </c>
      <c r="L803" s="9">
        <v>15097</v>
      </c>
      <c r="M803" s="6" t="s">
        <v>358</v>
      </c>
      <c r="N803" s="9">
        <v>3911452886</v>
      </c>
      <c r="O803" s="6" t="s">
        <v>3116</v>
      </c>
      <c r="P803" s="6" t="s">
        <v>207</v>
      </c>
    </row>
    <row r="804" spans="1:16" ht="20" customHeight="1" x14ac:dyDescent="0.15">
      <c r="A804" s="22">
        <v>802</v>
      </c>
      <c r="B804" s="23" t="s">
        <v>4683</v>
      </c>
      <c r="C804" s="6" t="s">
        <v>4717</v>
      </c>
      <c r="D804" s="6" t="s">
        <v>116</v>
      </c>
      <c r="E804" s="6" t="s">
        <v>3117</v>
      </c>
      <c r="F804" s="6" t="s">
        <v>3118</v>
      </c>
      <c r="G804" s="9">
        <v>106897</v>
      </c>
      <c r="H804" s="7"/>
      <c r="I804" s="6" t="s">
        <v>32</v>
      </c>
      <c r="J804" s="9">
        <v>2</v>
      </c>
      <c r="K804" s="7"/>
      <c r="L804" s="7"/>
      <c r="M804" s="6" t="s">
        <v>706</v>
      </c>
      <c r="N804" s="6" t="s">
        <v>3119</v>
      </c>
      <c r="O804" s="6" t="s">
        <v>3120</v>
      </c>
      <c r="P804" s="6" t="s">
        <v>132</v>
      </c>
    </row>
    <row r="805" spans="1:16" ht="20" customHeight="1" x14ac:dyDescent="0.15">
      <c r="A805" s="22">
        <v>803</v>
      </c>
      <c r="B805" s="23" t="s">
        <v>5229</v>
      </c>
      <c r="C805" s="6" t="s">
        <v>4838</v>
      </c>
      <c r="D805" s="6" t="s">
        <v>93</v>
      </c>
      <c r="E805" s="6" t="s">
        <v>2882</v>
      </c>
      <c r="F805" s="6" t="s">
        <v>3121</v>
      </c>
      <c r="G805" s="9">
        <v>57774</v>
      </c>
      <c r="H805" s="6" t="s">
        <v>4549</v>
      </c>
      <c r="I805" s="6" t="s">
        <v>4565</v>
      </c>
      <c r="J805" s="6" t="s">
        <v>427</v>
      </c>
      <c r="K805" s="6" t="s">
        <v>1249</v>
      </c>
      <c r="L805" s="8">
        <v>1313</v>
      </c>
      <c r="M805" s="6" t="s">
        <v>358</v>
      </c>
      <c r="N805" s="6" t="s">
        <v>3122</v>
      </c>
      <c r="O805" s="6" t="s">
        <v>3123</v>
      </c>
      <c r="P805" s="6" t="s">
        <v>207</v>
      </c>
    </row>
    <row r="806" spans="1:16" ht="20" customHeight="1" x14ac:dyDescent="0.15">
      <c r="A806" s="22">
        <v>804</v>
      </c>
      <c r="B806" s="23" t="s">
        <v>5230</v>
      </c>
      <c r="C806" s="9">
        <v>26</v>
      </c>
      <c r="D806" s="7"/>
      <c r="E806" s="6" t="s">
        <v>3124</v>
      </c>
      <c r="F806" s="6" t="s">
        <v>658</v>
      </c>
      <c r="G806" s="9">
        <v>102433</v>
      </c>
      <c r="H806" s="7"/>
      <c r="I806" s="6" t="s">
        <v>381</v>
      </c>
      <c r="J806" s="6" t="s">
        <v>121</v>
      </c>
      <c r="K806" s="9">
        <v>1.5</v>
      </c>
      <c r="L806" s="7"/>
      <c r="M806" s="6" t="s">
        <v>368</v>
      </c>
      <c r="N806" s="6" t="s">
        <v>3125</v>
      </c>
      <c r="O806" s="6" t="s">
        <v>3126</v>
      </c>
      <c r="P806" s="6" t="s">
        <v>315</v>
      </c>
    </row>
    <row r="807" spans="1:16" ht="20" customHeight="1" x14ac:dyDescent="0.15">
      <c r="A807" s="22">
        <v>805</v>
      </c>
      <c r="B807" s="23" t="s">
        <v>4731</v>
      </c>
      <c r="C807" s="6" t="s">
        <v>4644</v>
      </c>
      <c r="D807" s="6" t="s">
        <v>58</v>
      </c>
      <c r="E807" s="6" t="s">
        <v>2062</v>
      </c>
      <c r="F807" s="6" t="s">
        <v>3127</v>
      </c>
      <c r="G807" s="9">
        <v>65115</v>
      </c>
      <c r="H807" s="6" t="s">
        <v>276</v>
      </c>
      <c r="I807" s="6" t="s">
        <v>431</v>
      </c>
      <c r="J807" s="9">
        <v>2</v>
      </c>
      <c r="K807" s="6" t="s">
        <v>97</v>
      </c>
      <c r="L807" s="9">
        <v>12.898</v>
      </c>
      <c r="M807" s="6" t="s">
        <v>358</v>
      </c>
      <c r="N807" s="6" t="s">
        <v>3128</v>
      </c>
      <c r="O807" s="6" t="s">
        <v>3129</v>
      </c>
      <c r="P807" s="6" t="s">
        <v>64</v>
      </c>
    </row>
    <row r="808" spans="1:16" ht="20" customHeight="1" x14ac:dyDescent="0.15">
      <c r="A808" s="22">
        <v>806</v>
      </c>
      <c r="B808" s="23" t="s">
        <v>5231</v>
      </c>
      <c r="C808" s="9">
        <v>19</v>
      </c>
      <c r="D808" s="6" t="s">
        <v>29</v>
      </c>
      <c r="E808" s="6" t="s">
        <v>2266</v>
      </c>
      <c r="F808" s="6" t="s">
        <v>3130</v>
      </c>
      <c r="G808" s="6" t="s">
        <v>3131</v>
      </c>
      <c r="H808" s="6" t="s">
        <v>696</v>
      </c>
      <c r="I808" s="6" t="s">
        <v>47</v>
      </c>
      <c r="J808" s="9">
        <v>2</v>
      </c>
      <c r="K808" s="7"/>
      <c r="L808" s="8">
        <v>7650</v>
      </c>
      <c r="M808" s="6" t="s">
        <v>152</v>
      </c>
      <c r="N808" s="6" t="s">
        <v>3132</v>
      </c>
      <c r="O808" s="6" t="s">
        <v>3133</v>
      </c>
      <c r="P808" s="6" t="s">
        <v>392</v>
      </c>
    </row>
    <row r="809" spans="1:16" ht="20" customHeight="1" x14ac:dyDescent="0.15">
      <c r="A809" s="22">
        <v>807</v>
      </c>
      <c r="B809" s="23" t="s">
        <v>5001</v>
      </c>
      <c r="C809" s="9">
        <v>37</v>
      </c>
      <c r="D809" s="6" t="s">
        <v>102</v>
      </c>
      <c r="E809" s="6" t="s">
        <v>2606</v>
      </c>
      <c r="F809" s="7"/>
      <c r="G809" s="9">
        <v>147.48500000000001</v>
      </c>
      <c r="H809" s="6" t="s">
        <v>223</v>
      </c>
      <c r="I809" s="6" t="s">
        <v>4516</v>
      </c>
      <c r="J809" s="6" t="s">
        <v>581</v>
      </c>
      <c r="K809" s="6" t="s">
        <v>68</v>
      </c>
      <c r="L809" s="9">
        <v>5008</v>
      </c>
      <c r="M809" s="6" t="s">
        <v>534</v>
      </c>
      <c r="N809" s="6" t="s">
        <v>3134</v>
      </c>
      <c r="O809" s="6" t="s">
        <v>3135</v>
      </c>
      <c r="P809" s="6" t="s">
        <v>64</v>
      </c>
    </row>
    <row r="810" spans="1:16" ht="20" customHeight="1" x14ac:dyDescent="0.15">
      <c r="A810" s="22">
        <v>808</v>
      </c>
      <c r="B810" s="23" t="s">
        <v>3136</v>
      </c>
      <c r="C810" s="9">
        <v>57</v>
      </c>
      <c r="D810" s="6" t="s">
        <v>172</v>
      </c>
      <c r="E810" s="6" t="s">
        <v>1374</v>
      </c>
      <c r="F810" s="6" t="s">
        <v>3137</v>
      </c>
      <c r="G810" s="6" t="s">
        <v>3138</v>
      </c>
      <c r="H810" s="6" t="s">
        <v>46</v>
      </c>
      <c r="I810" s="6" t="s">
        <v>806</v>
      </c>
      <c r="J810" s="9">
        <v>3</v>
      </c>
      <c r="K810" s="9">
        <v>4.2</v>
      </c>
      <c r="L810" s="9">
        <v>2.4510000000000001</v>
      </c>
      <c r="M810" s="6" t="s">
        <v>502</v>
      </c>
      <c r="N810" s="7"/>
      <c r="O810" s="6" t="s">
        <v>3139</v>
      </c>
      <c r="P810" s="6" t="s">
        <v>108</v>
      </c>
    </row>
    <row r="811" spans="1:16" ht="20" customHeight="1" x14ac:dyDescent="0.15">
      <c r="A811" s="22">
        <v>809</v>
      </c>
      <c r="B811" s="23" t="s">
        <v>3140</v>
      </c>
      <c r="C811" s="6" t="s">
        <v>5065</v>
      </c>
      <c r="D811" s="6" t="s">
        <v>42</v>
      </c>
      <c r="E811" s="6" t="s">
        <v>1878</v>
      </c>
      <c r="F811" s="6" t="s">
        <v>3141</v>
      </c>
      <c r="G811" s="9">
        <v>120.629</v>
      </c>
      <c r="H811" s="6" t="s">
        <v>24</v>
      </c>
      <c r="I811" s="6" t="s">
        <v>4555</v>
      </c>
      <c r="J811" s="9">
        <v>8</v>
      </c>
      <c r="K811" s="6" t="s">
        <v>1236</v>
      </c>
      <c r="L811" s="9">
        <v>4011</v>
      </c>
      <c r="M811" s="6" t="s">
        <v>17</v>
      </c>
      <c r="N811" s="6" t="s">
        <v>5232</v>
      </c>
      <c r="O811" s="6" t="s">
        <v>3142</v>
      </c>
      <c r="P811" s="6" t="s">
        <v>609</v>
      </c>
    </row>
    <row r="812" spans="1:16" ht="20" customHeight="1" x14ac:dyDescent="0.15">
      <c r="A812" s="22">
        <v>810</v>
      </c>
      <c r="B812" s="23" t="s">
        <v>4669</v>
      </c>
      <c r="C812" s="6" t="s">
        <v>4897</v>
      </c>
      <c r="D812" s="6" t="s">
        <v>52</v>
      </c>
      <c r="E812" s="6" t="s">
        <v>641</v>
      </c>
      <c r="F812" s="7"/>
      <c r="G812" s="9">
        <v>73.653999999999996</v>
      </c>
      <c r="H812" s="6" t="s">
        <v>4720</v>
      </c>
      <c r="I812" s="6" t="s">
        <v>4493</v>
      </c>
      <c r="J812" s="6" t="s">
        <v>526</v>
      </c>
      <c r="K812" s="6" t="s">
        <v>1236</v>
      </c>
      <c r="L812" s="8">
        <v>13352</v>
      </c>
      <c r="M812" s="6" t="s">
        <v>502</v>
      </c>
      <c r="N812" s="6" t="s">
        <v>3143</v>
      </c>
      <c r="O812" s="6" t="s">
        <v>3144</v>
      </c>
      <c r="P812" s="6" t="s">
        <v>20</v>
      </c>
    </row>
    <row r="813" spans="1:16" ht="20" customHeight="1" x14ac:dyDescent="0.15">
      <c r="A813" s="22">
        <v>811</v>
      </c>
      <c r="B813" s="23" t="s">
        <v>5233</v>
      </c>
      <c r="C813" s="9">
        <v>45</v>
      </c>
      <c r="D813" s="7"/>
      <c r="E813" s="6" t="s">
        <v>3145</v>
      </c>
      <c r="F813" s="6" t="s">
        <v>5234</v>
      </c>
      <c r="G813" s="6" t="s">
        <v>3146</v>
      </c>
      <c r="H813" s="6" t="s">
        <v>24</v>
      </c>
      <c r="I813" s="6" t="s">
        <v>4513</v>
      </c>
      <c r="J813" s="6" t="s">
        <v>212</v>
      </c>
      <c r="K813" s="6" t="s">
        <v>345</v>
      </c>
      <c r="L813" s="9">
        <v>17900</v>
      </c>
      <c r="M813" s="6" t="s">
        <v>358</v>
      </c>
      <c r="N813" s="6" t="s">
        <v>3147</v>
      </c>
      <c r="O813" s="6" t="s">
        <v>3148</v>
      </c>
      <c r="P813" s="6" t="s">
        <v>392</v>
      </c>
    </row>
    <row r="814" spans="1:16" ht="20" customHeight="1" x14ac:dyDescent="0.15">
      <c r="A814" s="22">
        <v>812</v>
      </c>
      <c r="B814" s="23" t="s">
        <v>5148</v>
      </c>
      <c r="C814" s="9">
        <v>64</v>
      </c>
      <c r="D814" s="7"/>
      <c r="E814" s="6" t="s">
        <v>3149</v>
      </c>
      <c r="F814" s="6" t="s">
        <v>3150</v>
      </c>
      <c r="G814" s="9">
        <v>134663</v>
      </c>
      <c r="H814" s="6" t="s">
        <v>4510</v>
      </c>
      <c r="I814" s="6" t="s">
        <v>806</v>
      </c>
      <c r="J814" s="6" t="s">
        <v>325</v>
      </c>
      <c r="K814" s="6" t="s">
        <v>1525</v>
      </c>
      <c r="L814" s="9">
        <v>18449</v>
      </c>
      <c r="M814" s="6" t="s">
        <v>567</v>
      </c>
      <c r="N814" s="6" t="s">
        <v>3151</v>
      </c>
      <c r="O814" s="6" t="s">
        <v>3152</v>
      </c>
      <c r="P814" s="6" t="s">
        <v>285</v>
      </c>
    </row>
    <row r="815" spans="1:16" ht="20" customHeight="1" x14ac:dyDescent="0.15">
      <c r="A815" s="22">
        <v>813</v>
      </c>
      <c r="B815" s="23" t="s">
        <v>5235</v>
      </c>
      <c r="C815" s="9">
        <v>39</v>
      </c>
      <c r="D815" s="6" t="s">
        <v>268</v>
      </c>
      <c r="E815" s="6" t="s">
        <v>3153</v>
      </c>
      <c r="F815" s="7"/>
      <c r="G815" s="6" t="s">
        <v>3154</v>
      </c>
      <c r="H815" s="6" t="s">
        <v>696</v>
      </c>
      <c r="I815" s="6" t="s">
        <v>4467</v>
      </c>
      <c r="J815" s="7"/>
      <c r="K815" s="6" t="s">
        <v>546</v>
      </c>
      <c r="L815" s="6" t="s">
        <v>3155</v>
      </c>
      <c r="M815" s="6" t="s">
        <v>105</v>
      </c>
      <c r="N815" s="9">
        <v>7676979859</v>
      </c>
      <c r="O815" s="6" t="s">
        <v>3156</v>
      </c>
      <c r="P815" s="6" t="s">
        <v>260</v>
      </c>
    </row>
    <row r="816" spans="1:16" ht="20" customHeight="1" x14ac:dyDescent="0.15">
      <c r="A816" s="22">
        <v>814</v>
      </c>
      <c r="B816" s="23" t="s">
        <v>5236</v>
      </c>
      <c r="C816" s="9">
        <v>31</v>
      </c>
      <c r="D816" s="6" t="s">
        <v>102</v>
      </c>
      <c r="E816" s="6" t="s">
        <v>3157</v>
      </c>
      <c r="F816" s="6" t="s">
        <v>3158</v>
      </c>
      <c r="G816" s="9">
        <v>103142</v>
      </c>
      <c r="H816" s="6" t="s">
        <v>24</v>
      </c>
      <c r="I816" s="6" t="s">
        <v>136</v>
      </c>
      <c r="J816" s="6" t="s">
        <v>526</v>
      </c>
      <c r="K816" s="6" t="s">
        <v>522</v>
      </c>
      <c r="L816" s="9">
        <v>7719</v>
      </c>
      <c r="M816" s="6" t="s">
        <v>33</v>
      </c>
      <c r="N816" s="6" t="s">
        <v>3159</v>
      </c>
      <c r="O816" s="6" t="s">
        <v>3160</v>
      </c>
      <c r="P816" s="6" t="s">
        <v>28</v>
      </c>
    </row>
    <row r="817" spans="1:16" ht="20" customHeight="1" x14ac:dyDescent="0.15">
      <c r="A817" s="22">
        <v>815</v>
      </c>
      <c r="B817" s="23" t="s">
        <v>4847</v>
      </c>
      <c r="C817" s="6" t="s">
        <v>4850</v>
      </c>
      <c r="D817" s="6" t="s">
        <v>52</v>
      </c>
      <c r="E817" s="6" t="s">
        <v>3161</v>
      </c>
      <c r="F817" s="6" t="s">
        <v>3162</v>
      </c>
      <c r="G817" s="6" t="s">
        <v>3163</v>
      </c>
      <c r="H817" s="7"/>
      <c r="I817" s="6" t="s">
        <v>779</v>
      </c>
      <c r="J817" s="6" t="s">
        <v>168</v>
      </c>
      <c r="K817" s="6" t="s">
        <v>1095</v>
      </c>
      <c r="L817" s="9">
        <v>2002</v>
      </c>
      <c r="M817" s="6" t="s">
        <v>49</v>
      </c>
      <c r="N817" s="9">
        <v>5784080715</v>
      </c>
      <c r="O817" s="6" t="s">
        <v>3164</v>
      </c>
      <c r="P817" s="6" t="s">
        <v>132</v>
      </c>
    </row>
    <row r="818" spans="1:16" ht="20" customHeight="1" x14ac:dyDescent="0.15">
      <c r="A818" s="22">
        <v>816</v>
      </c>
      <c r="B818" s="23" t="s">
        <v>3165</v>
      </c>
      <c r="C818" s="6" t="s">
        <v>4927</v>
      </c>
      <c r="D818" s="6" t="s">
        <v>404</v>
      </c>
      <c r="E818" s="6" t="s">
        <v>3166</v>
      </c>
      <c r="F818" s="6" t="s">
        <v>3167</v>
      </c>
      <c r="G818" s="9">
        <v>93.944000000000003</v>
      </c>
      <c r="H818" s="6" t="s">
        <v>864</v>
      </c>
      <c r="I818" s="6" t="s">
        <v>732</v>
      </c>
      <c r="J818" s="6" t="s">
        <v>325</v>
      </c>
      <c r="K818" s="6" t="s">
        <v>357</v>
      </c>
      <c r="L818" s="7"/>
      <c r="M818" s="6" t="s">
        <v>139</v>
      </c>
      <c r="N818" s="6" t="s">
        <v>3168</v>
      </c>
      <c r="O818" s="6" t="s">
        <v>3169</v>
      </c>
      <c r="P818" s="6" t="s">
        <v>292</v>
      </c>
    </row>
    <row r="819" spans="1:16" ht="20" customHeight="1" x14ac:dyDescent="0.15">
      <c r="A819" s="22">
        <v>817</v>
      </c>
      <c r="B819" s="23" t="s">
        <v>5237</v>
      </c>
      <c r="C819" s="9">
        <v>60</v>
      </c>
      <c r="D819" s="6" t="s">
        <v>404</v>
      </c>
      <c r="E819" s="6" t="s">
        <v>3170</v>
      </c>
      <c r="F819" s="6" t="s">
        <v>3171</v>
      </c>
      <c r="G819" s="6" t="s">
        <v>3172</v>
      </c>
      <c r="H819" s="6" t="s">
        <v>4608</v>
      </c>
      <c r="I819" s="6" t="s">
        <v>806</v>
      </c>
      <c r="J819" s="9">
        <v>3</v>
      </c>
      <c r="K819" s="9">
        <v>4.0999999999999996</v>
      </c>
      <c r="L819" s="9">
        <v>10886</v>
      </c>
      <c r="M819" s="6" t="s">
        <v>271</v>
      </c>
      <c r="N819" s="9">
        <v>9533984547</v>
      </c>
      <c r="O819" s="7"/>
      <c r="P819" s="7"/>
    </row>
    <row r="820" spans="1:16" ht="20" customHeight="1" x14ac:dyDescent="0.15">
      <c r="A820" s="22">
        <v>818</v>
      </c>
      <c r="B820" s="23" t="s">
        <v>4822</v>
      </c>
      <c r="C820" s="6" t="s">
        <v>5041</v>
      </c>
      <c r="D820" s="6" t="s">
        <v>389</v>
      </c>
      <c r="E820" s="6" t="s">
        <v>2833</v>
      </c>
      <c r="F820" s="6" t="s">
        <v>3173</v>
      </c>
      <c r="G820" s="6" t="s">
        <v>3174</v>
      </c>
      <c r="H820" s="6" t="s">
        <v>4510</v>
      </c>
      <c r="I820" s="6" t="s">
        <v>4516</v>
      </c>
      <c r="J820" s="9">
        <v>1</v>
      </c>
      <c r="K820" s="6" t="s">
        <v>295</v>
      </c>
      <c r="L820" s="9">
        <v>5169</v>
      </c>
      <c r="M820" s="6" t="s">
        <v>308</v>
      </c>
      <c r="N820" s="6" t="s">
        <v>3175</v>
      </c>
      <c r="O820" s="6" t="s">
        <v>3176</v>
      </c>
      <c r="P820" s="6" t="s">
        <v>200</v>
      </c>
    </row>
    <row r="821" spans="1:16" ht="20" customHeight="1" x14ac:dyDescent="0.15">
      <c r="A821" s="22">
        <v>819</v>
      </c>
      <c r="B821" s="23" t="s">
        <v>5238</v>
      </c>
      <c r="C821" s="9">
        <v>30</v>
      </c>
      <c r="D821" s="6" t="s">
        <v>220</v>
      </c>
      <c r="E821" s="6" t="s">
        <v>765</v>
      </c>
      <c r="F821" s="6" t="s">
        <v>3177</v>
      </c>
      <c r="G821" s="9">
        <v>140256</v>
      </c>
      <c r="H821" s="6" t="s">
        <v>157</v>
      </c>
      <c r="I821" s="6" t="s">
        <v>47</v>
      </c>
      <c r="J821" s="9">
        <v>7</v>
      </c>
      <c r="K821" s="6" t="s">
        <v>562</v>
      </c>
      <c r="L821" s="9">
        <v>1.02</v>
      </c>
      <c r="M821" s="6" t="s">
        <v>750</v>
      </c>
      <c r="N821" s="6" t="s">
        <v>3178</v>
      </c>
      <c r="O821" s="6" t="s">
        <v>3179</v>
      </c>
      <c r="P821" s="6" t="s">
        <v>200</v>
      </c>
    </row>
    <row r="822" spans="1:16" ht="20" customHeight="1" x14ac:dyDescent="0.15">
      <c r="A822" s="22">
        <v>820</v>
      </c>
      <c r="B822" s="23" t="s">
        <v>5239</v>
      </c>
      <c r="C822" s="6" t="s">
        <v>4727</v>
      </c>
      <c r="D822" s="6" t="s">
        <v>268</v>
      </c>
      <c r="E822" s="6" t="s">
        <v>3180</v>
      </c>
      <c r="F822" s="7"/>
      <c r="G822" s="9">
        <v>33.563000000000002</v>
      </c>
      <c r="H822" s="6" t="s">
        <v>4519</v>
      </c>
      <c r="I822" s="6" t="s">
        <v>4513</v>
      </c>
      <c r="J822" s="6" t="s">
        <v>581</v>
      </c>
      <c r="K822" s="6" t="s">
        <v>151</v>
      </c>
      <c r="L822" s="7"/>
      <c r="M822" s="6" t="s">
        <v>129</v>
      </c>
      <c r="N822" s="9">
        <v>6413912470</v>
      </c>
      <c r="O822" s="6" t="s">
        <v>3181</v>
      </c>
      <c r="P822" s="6" t="s">
        <v>200</v>
      </c>
    </row>
    <row r="823" spans="1:16" ht="20" customHeight="1" x14ac:dyDescent="0.15">
      <c r="A823" s="22">
        <v>821</v>
      </c>
      <c r="B823" s="23" t="s">
        <v>5240</v>
      </c>
      <c r="C823" s="6" t="s">
        <v>4594</v>
      </c>
      <c r="D823" s="6" t="s">
        <v>404</v>
      </c>
      <c r="E823" s="6" t="s">
        <v>695</v>
      </c>
      <c r="F823" s="7"/>
      <c r="G823" s="9">
        <v>72541</v>
      </c>
      <c r="H823" s="6" t="s">
        <v>223</v>
      </c>
      <c r="I823" s="6" t="s">
        <v>167</v>
      </c>
      <c r="J823" s="9">
        <v>8</v>
      </c>
      <c r="K823" s="9">
        <v>4.9000000000000004</v>
      </c>
      <c r="L823" s="9">
        <v>8.9939999999999998</v>
      </c>
      <c r="M823" s="6" t="s">
        <v>470</v>
      </c>
      <c r="N823" s="9">
        <v>5559899033</v>
      </c>
      <c r="O823" s="6" t="s">
        <v>3182</v>
      </c>
      <c r="P823" s="6" t="s">
        <v>108</v>
      </c>
    </row>
    <row r="824" spans="1:16" ht="20" customHeight="1" x14ac:dyDescent="0.15">
      <c r="A824" s="22">
        <v>822</v>
      </c>
      <c r="B824" s="23" t="s">
        <v>5241</v>
      </c>
      <c r="C824" s="6" t="s">
        <v>4840</v>
      </c>
      <c r="D824" s="6" t="s">
        <v>102</v>
      </c>
      <c r="E824" s="6" t="s">
        <v>984</v>
      </c>
      <c r="F824" s="6" t="s">
        <v>3183</v>
      </c>
      <c r="G824" s="8">
        <v>121899</v>
      </c>
      <c r="H824" s="6" t="s">
        <v>696</v>
      </c>
      <c r="I824" s="6" t="s">
        <v>4740</v>
      </c>
      <c r="J824" s="9">
        <v>1</v>
      </c>
      <c r="K824" s="6" t="s">
        <v>723</v>
      </c>
      <c r="L824" s="9">
        <v>11.925000000000001</v>
      </c>
      <c r="M824" s="6" t="s">
        <v>271</v>
      </c>
      <c r="N824" s="6" t="s">
        <v>3184</v>
      </c>
      <c r="O824" s="6" t="s">
        <v>3185</v>
      </c>
      <c r="P824" s="6" t="s">
        <v>20</v>
      </c>
    </row>
    <row r="825" spans="1:16" ht="20" customHeight="1" x14ac:dyDescent="0.15">
      <c r="A825" s="22">
        <v>823</v>
      </c>
      <c r="B825" s="23" t="s">
        <v>4609</v>
      </c>
      <c r="C825" s="9">
        <v>26</v>
      </c>
      <c r="D825" s="6" t="s">
        <v>42</v>
      </c>
      <c r="E825" s="6" t="s">
        <v>1398</v>
      </c>
      <c r="F825" s="6" t="s">
        <v>2676</v>
      </c>
      <c r="G825" s="9">
        <v>102059</v>
      </c>
      <c r="H825" s="6" t="s">
        <v>648</v>
      </c>
      <c r="I825" s="6" t="s">
        <v>4572</v>
      </c>
      <c r="J825" s="9">
        <v>1</v>
      </c>
      <c r="K825" s="9">
        <v>2.2999999999999998</v>
      </c>
      <c r="L825" s="9">
        <v>1007</v>
      </c>
      <c r="M825" s="6" t="s">
        <v>123</v>
      </c>
      <c r="N825" s="6" t="s">
        <v>3186</v>
      </c>
      <c r="O825" s="6" t="s">
        <v>3187</v>
      </c>
      <c r="P825" s="6" t="s">
        <v>115</v>
      </c>
    </row>
    <row r="826" spans="1:16" ht="20" customHeight="1" x14ac:dyDescent="0.15">
      <c r="A826" s="22">
        <v>824</v>
      </c>
      <c r="B826" s="23" t="s">
        <v>4767</v>
      </c>
      <c r="C826" s="9">
        <v>61</v>
      </c>
      <c r="D826" s="6" t="s">
        <v>29</v>
      </c>
      <c r="E826" s="6" t="s">
        <v>3188</v>
      </c>
      <c r="F826" s="6" t="s">
        <v>3189</v>
      </c>
      <c r="G826" s="9">
        <v>30406</v>
      </c>
      <c r="H826" s="6" t="s">
        <v>244</v>
      </c>
      <c r="I826" s="6" t="s">
        <v>4504</v>
      </c>
      <c r="J826" s="9">
        <v>10</v>
      </c>
      <c r="K826" s="6" t="s">
        <v>4627</v>
      </c>
      <c r="L826" s="8">
        <v>3586</v>
      </c>
      <c r="M826" s="6" t="s">
        <v>98</v>
      </c>
      <c r="N826" s="6" t="s">
        <v>3190</v>
      </c>
      <c r="O826" s="6" t="s">
        <v>3191</v>
      </c>
      <c r="P826" s="6" t="s">
        <v>115</v>
      </c>
    </row>
    <row r="827" spans="1:16" ht="20" customHeight="1" x14ac:dyDescent="0.15">
      <c r="A827" s="22">
        <v>825</v>
      </c>
      <c r="B827" s="23" t="s">
        <v>4724</v>
      </c>
      <c r="C827" s="9">
        <v>35</v>
      </c>
      <c r="D827" s="6" t="s">
        <v>389</v>
      </c>
      <c r="E827" s="6" t="s">
        <v>1404</v>
      </c>
      <c r="F827" s="6" t="s">
        <v>3192</v>
      </c>
      <c r="G827" s="8">
        <v>119091</v>
      </c>
      <c r="H827" s="6" t="s">
        <v>494</v>
      </c>
      <c r="I827" s="6" t="s">
        <v>4546</v>
      </c>
      <c r="J827" s="9">
        <v>4</v>
      </c>
      <c r="K827" s="6" t="s">
        <v>137</v>
      </c>
      <c r="L827" s="9">
        <v>9.5670000000000002</v>
      </c>
      <c r="M827" s="6" t="s">
        <v>290</v>
      </c>
      <c r="N827" s="6" t="s">
        <v>3193</v>
      </c>
      <c r="O827" s="6" t="s">
        <v>3194</v>
      </c>
      <c r="P827" s="7"/>
    </row>
    <row r="828" spans="1:16" ht="20" customHeight="1" x14ac:dyDescent="0.15">
      <c r="A828" s="22">
        <v>826</v>
      </c>
      <c r="B828" s="23" t="s">
        <v>3195</v>
      </c>
      <c r="C828" s="6" t="s">
        <v>4992</v>
      </c>
      <c r="D828" s="6" t="s">
        <v>65</v>
      </c>
      <c r="E828" s="6" t="s">
        <v>3196</v>
      </c>
      <c r="F828" s="6" t="s">
        <v>3197</v>
      </c>
      <c r="G828" s="6" t="s">
        <v>3198</v>
      </c>
      <c r="H828" s="6" t="s">
        <v>648</v>
      </c>
      <c r="I828" s="6" t="s">
        <v>732</v>
      </c>
      <c r="J828" s="9">
        <v>1</v>
      </c>
      <c r="K828" s="6" t="s">
        <v>643</v>
      </c>
      <c r="L828" s="6" t="s">
        <v>3199</v>
      </c>
      <c r="M828" s="6" t="s">
        <v>188</v>
      </c>
      <c r="N828" s="6" t="s">
        <v>3200</v>
      </c>
      <c r="O828" s="6" t="s">
        <v>3201</v>
      </c>
      <c r="P828" s="6" t="s">
        <v>71</v>
      </c>
    </row>
    <row r="829" spans="1:16" ht="20" customHeight="1" x14ac:dyDescent="0.15">
      <c r="A829" s="22">
        <v>827</v>
      </c>
      <c r="B829" s="23" t="s">
        <v>4561</v>
      </c>
      <c r="C829" s="9">
        <v>41</v>
      </c>
      <c r="D829" s="6" t="s">
        <v>220</v>
      </c>
      <c r="E829" s="6" t="s">
        <v>3202</v>
      </c>
      <c r="F829" s="6" t="s">
        <v>3203</v>
      </c>
      <c r="G829" s="9">
        <v>66470</v>
      </c>
      <c r="H829" s="7"/>
      <c r="I829" s="6" t="s">
        <v>4513</v>
      </c>
      <c r="J829" s="7"/>
      <c r="K829" s="6" t="s">
        <v>68</v>
      </c>
      <c r="L829" s="6" t="s">
        <v>3204</v>
      </c>
      <c r="M829" s="6" t="s">
        <v>38</v>
      </c>
      <c r="N829" s="6" t="s">
        <v>3205</v>
      </c>
      <c r="O829" s="6" t="s">
        <v>3206</v>
      </c>
      <c r="P829" s="6" t="s">
        <v>101</v>
      </c>
    </row>
    <row r="830" spans="1:16" ht="20" customHeight="1" x14ac:dyDescent="0.15">
      <c r="A830" s="22">
        <v>828</v>
      </c>
      <c r="B830" s="23" t="s">
        <v>5242</v>
      </c>
      <c r="C830" s="6" t="s">
        <v>4871</v>
      </c>
      <c r="D830" s="6" t="s">
        <v>315</v>
      </c>
      <c r="E830" s="6" t="s">
        <v>3207</v>
      </c>
      <c r="F830" s="6" t="s">
        <v>3208</v>
      </c>
      <c r="G830" s="9">
        <v>138330</v>
      </c>
      <c r="H830" s="6" t="s">
        <v>4604</v>
      </c>
      <c r="I830" s="6" t="s">
        <v>4493</v>
      </c>
      <c r="J830" s="9">
        <v>9</v>
      </c>
      <c r="K830" s="9">
        <v>3.8</v>
      </c>
      <c r="L830" s="9">
        <v>1.7050000000000001</v>
      </c>
      <c r="M830" s="6" t="s">
        <v>139</v>
      </c>
      <c r="N830" s="6" t="s">
        <v>3209</v>
      </c>
      <c r="O830" s="6" t="s">
        <v>3210</v>
      </c>
      <c r="P830" s="6" t="s">
        <v>28</v>
      </c>
    </row>
    <row r="831" spans="1:16" ht="20" customHeight="1" x14ac:dyDescent="0.15">
      <c r="A831" s="22">
        <v>829</v>
      </c>
      <c r="B831" s="23" t="s">
        <v>5243</v>
      </c>
      <c r="C831" s="6" t="s">
        <v>5065</v>
      </c>
      <c r="D831" s="6" t="s">
        <v>116</v>
      </c>
      <c r="E831" s="6" t="s">
        <v>3211</v>
      </c>
      <c r="F831" s="6" t="s">
        <v>3212</v>
      </c>
      <c r="G831" s="9">
        <v>67440</v>
      </c>
      <c r="H831" s="7"/>
      <c r="I831" s="6" t="s">
        <v>4524</v>
      </c>
      <c r="J831" s="9">
        <v>9</v>
      </c>
      <c r="K831" s="9">
        <v>4.2</v>
      </c>
      <c r="L831" s="6" t="s">
        <v>3213</v>
      </c>
      <c r="M831" s="6" t="s">
        <v>83</v>
      </c>
      <c r="N831" s="6" t="s">
        <v>3214</v>
      </c>
      <c r="O831" s="6" t="s">
        <v>3215</v>
      </c>
      <c r="P831" s="6" t="s">
        <v>64</v>
      </c>
    </row>
    <row r="832" spans="1:16" ht="20" customHeight="1" x14ac:dyDescent="0.15">
      <c r="A832" s="22">
        <v>830</v>
      </c>
      <c r="B832" s="23" t="s">
        <v>487</v>
      </c>
      <c r="C832" s="7"/>
      <c r="D832" s="6" t="s">
        <v>404</v>
      </c>
      <c r="E832" s="6" t="s">
        <v>3216</v>
      </c>
      <c r="F832" s="6" t="s">
        <v>3217</v>
      </c>
      <c r="G832" s="6" t="s">
        <v>3218</v>
      </c>
      <c r="H832" s="7"/>
      <c r="I832" s="6" t="s">
        <v>4524</v>
      </c>
      <c r="J832" s="6" t="s">
        <v>427</v>
      </c>
      <c r="K832" s="6" t="s">
        <v>809</v>
      </c>
      <c r="L832" s="6" t="s">
        <v>3219</v>
      </c>
      <c r="M832" s="6" t="s">
        <v>308</v>
      </c>
      <c r="N832" s="6" t="s">
        <v>3220</v>
      </c>
      <c r="O832" s="6" t="s">
        <v>3221</v>
      </c>
      <c r="P832" s="6" t="s">
        <v>328</v>
      </c>
    </row>
    <row r="833" spans="1:16" ht="20" customHeight="1" x14ac:dyDescent="0.15">
      <c r="A833" s="22">
        <v>831</v>
      </c>
      <c r="B833" s="23" t="s">
        <v>5244</v>
      </c>
      <c r="C833" s="6" t="s">
        <v>4931</v>
      </c>
      <c r="D833" s="6" t="s">
        <v>13</v>
      </c>
      <c r="E833" s="6" t="s">
        <v>1973</v>
      </c>
      <c r="F833" s="6" t="s">
        <v>3222</v>
      </c>
      <c r="G833" s="9">
        <v>83613</v>
      </c>
      <c r="H833" s="6" t="s">
        <v>4679</v>
      </c>
      <c r="I833" s="6" t="s">
        <v>32</v>
      </c>
      <c r="J833" s="9">
        <v>7</v>
      </c>
      <c r="K833" s="6" t="s">
        <v>351</v>
      </c>
      <c r="L833" s="9">
        <v>16822</v>
      </c>
      <c r="M833" s="6" t="s">
        <v>170</v>
      </c>
      <c r="N833" s="6" t="s">
        <v>3223</v>
      </c>
      <c r="O833" s="6" t="s">
        <v>3224</v>
      </c>
      <c r="P833" s="6" t="s">
        <v>115</v>
      </c>
    </row>
    <row r="834" spans="1:16" ht="20" customHeight="1" x14ac:dyDescent="0.15">
      <c r="A834" s="22">
        <v>832</v>
      </c>
      <c r="B834" s="23" t="s">
        <v>4551</v>
      </c>
      <c r="C834" s="9">
        <v>22</v>
      </c>
      <c r="D834" s="6" t="s">
        <v>42</v>
      </c>
      <c r="E834" s="6" t="s">
        <v>1732</v>
      </c>
      <c r="F834" s="6" t="s">
        <v>3225</v>
      </c>
      <c r="G834" s="9">
        <v>86.061999999999998</v>
      </c>
      <c r="H834" s="7"/>
      <c r="I834" s="6" t="s">
        <v>4660</v>
      </c>
      <c r="J834" s="9">
        <v>10</v>
      </c>
      <c r="K834" s="6" t="s">
        <v>4627</v>
      </c>
      <c r="L834" s="6" t="s">
        <v>3226</v>
      </c>
      <c r="M834" s="6" t="s">
        <v>123</v>
      </c>
      <c r="N834" s="6" t="s">
        <v>3227</v>
      </c>
      <c r="O834" s="6" t="s">
        <v>3228</v>
      </c>
      <c r="P834" s="6" t="s">
        <v>162</v>
      </c>
    </row>
    <row r="835" spans="1:16" ht="20" customHeight="1" x14ac:dyDescent="0.15">
      <c r="A835" s="22">
        <v>833</v>
      </c>
      <c r="B835" s="23" t="s">
        <v>5245</v>
      </c>
      <c r="C835" s="9">
        <v>21</v>
      </c>
      <c r="D835" s="6" t="s">
        <v>404</v>
      </c>
      <c r="E835" s="6" t="s">
        <v>3229</v>
      </c>
      <c r="F835" s="7"/>
      <c r="G835" s="9">
        <v>106054</v>
      </c>
      <c r="H835" s="6" t="s">
        <v>4474</v>
      </c>
      <c r="I835" s="6" t="s">
        <v>4546</v>
      </c>
      <c r="J835" s="9">
        <v>8</v>
      </c>
      <c r="K835" s="6" t="s">
        <v>607</v>
      </c>
      <c r="L835" s="9">
        <v>2237</v>
      </c>
      <c r="M835" s="6" t="s">
        <v>123</v>
      </c>
      <c r="N835" s="7"/>
      <c r="O835" s="6" t="s">
        <v>3230</v>
      </c>
      <c r="P835" s="6" t="s">
        <v>207</v>
      </c>
    </row>
    <row r="836" spans="1:16" ht="20" customHeight="1" x14ac:dyDescent="0.15">
      <c r="A836" s="22">
        <v>834</v>
      </c>
      <c r="B836" s="23" t="s">
        <v>5246</v>
      </c>
      <c r="C836" s="6" t="s">
        <v>5041</v>
      </c>
      <c r="D836" s="7"/>
      <c r="E836" s="6" t="s">
        <v>857</v>
      </c>
      <c r="F836" s="6" t="s">
        <v>3231</v>
      </c>
      <c r="G836" s="6" t="s">
        <v>3232</v>
      </c>
      <c r="H836" s="6" t="s">
        <v>4483</v>
      </c>
      <c r="I836" s="6" t="s">
        <v>732</v>
      </c>
      <c r="J836" s="9">
        <v>8</v>
      </c>
      <c r="K836" s="6" t="s">
        <v>318</v>
      </c>
      <c r="L836" s="8">
        <v>7127</v>
      </c>
      <c r="M836" s="6" t="s">
        <v>76</v>
      </c>
      <c r="N836" s="6" t="s">
        <v>5247</v>
      </c>
      <c r="O836" s="6" t="s">
        <v>3233</v>
      </c>
      <c r="P836" s="6" t="s">
        <v>609</v>
      </c>
    </row>
    <row r="837" spans="1:16" ht="20" customHeight="1" x14ac:dyDescent="0.15">
      <c r="A837" s="22">
        <v>835</v>
      </c>
      <c r="B837" s="23" t="s">
        <v>5248</v>
      </c>
      <c r="C837" s="6" t="s">
        <v>4559</v>
      </c>
      <c r="D837" s="7"/>
      <c r="E837" s="6" t="s">
        <v>1010</v>
      </c>
      <c r="F837" s="6" t="s">
        <v>3234</v>
      </c>
      <c r="G837" s="9">
        <v>40.536999999999999</v>
      </c>
      <c r="H837" s="6" t="s">
        <v>4477</v>
      </c>
      <c r="I837" s="6" t="s">
        <v>799</v>
      </c>
      <c r="J837" s="9">
        <v>10</v>
      </c>
      <c r="K837" s="6" t="s">
        <v>600</v>
      </c>
      <c r="L837" s="9">
        <v>12.535</v>
      </c>
      <c r="M837" s="6" t="s">
        <v>527</v>
      </c>
      <c r="N837" s="6" t="s">
        <v>3235</v>
      </c>
      <c r="O837" s="6" t="s">
        <v>3236</v>
      </c>
      <c r="P837" s="6" t="s">
        <v>392</v>
      </c>
    </row>
    <row r="838" spans="1:16" ht="20" customHeight="1" x14ac:dyDescent="0.15">
      <c r="A838" s="22">
        <v>836</v>
      </c>
      <c r="B838" s="23" t="s">
        <v>5249</v>
      </c>
      <c r="C838" s="9">
        <v>54</v>
      </c>
      <c r="D838" s="6" t="s">
        <v>404</v>
      </c>
      <c r="E838" s="6" t="s">
        <v>740</v>
      </c>
      <c r="F838" s="6" t="s">
        <v>3237</v>
      </c>
      <c r="G838" s="6" t="s">
        <v>3238</v>
      </c>
      <c r="H838" s="6" t="s">
        <v>407</v>
      </c>
      <c r="I838" s="6" t="s">
        <v>4536</v>
      </c>
      <c r="J838" s="9">
        <v>9</v>
      </c>
      <c r="K838" s="6" t="s">
        <v>301</v>
      </c>
      <c r="L838" s="9">
        <v>14097</v>
      </c>
      <c r="M838" s="6" t="s">
        <v>750</v>
      </c>
      <c r="N838" s="6" t="s">
        <v>3239</v>
      </c>
      <c r="O838" s="6" t="s">
        <v>3240</v>
      </c>
      <c r="P838" s="6" t="s">
        <v>28</v>
      </c>
    </row>
    <row r="839" spans="1:16" ht="20" customHeight="1" x14ac:dyDescent="0.15">
      <c r="A839" s="22">
        <v>837</v>
      </c>
      <c r="B839" s="23" t="s">
        <v>4582</v>
      </c>
      <c r="C839" s="9">
        <v>28</v>
      </c>
      <c r="D839" s="6" t="s">
        <v>268</v>
      </c>
      <c r="E839" s="6" t="s">
        <v>386</v>
      </c>
      <c r="F839" s="6" t="s">
        <v>3241</v>
      </c>
      <c r="G839" s="9">
        <v>92665</v>
      </c>
      <c r="H839" s="6" t="s">
        <v>276</v>
      </c>
      <c r="I839" s="6" t="s">
        <v>4544</v>
      </c>
      <c r="J839" s="6" t="s">
        <v>325</v>
      </c>
      <c r="K839" s="6" t="s">
        <v>1540</v>
      </c>
      <c r="L839" s="9">
        <v>8897</v>
      </c>
      <c r="M839" s="6" t="s">
        <v>254</v>
      </c>
      <c r="N839" s="6" t="s">
        <v>3242</v>
      </c>
      <c r="O839" s="6" t="s">
        <v>3243</v>
      </c>
      <c r="P839" s="6" t="s">
        <v>148</v>
      </c>
    </row>
    <row r="840" spans="1:16" ht="20" customHeight="1" x14ac:dyDescent="0.15">
      <c r="A840" s="22">
        <v>838</v>
      </c>
      <c r="B840" s="23" t="s">
        <v>5250</v>
      </c>
      <c r="C840" s="6" t="s">
        <v>4903</v>
      </c>
      <c r="D840" s="7"/>
      <c r="E840" s="6" t="s">
        <v>3244</v>
      </c>
      <c r="F840" s="7"/>
      <c r="G840" s="9">
        <v>46617</v>
      </c>
      <c r="H840" s="7"/>
      <c r="I840" s="6" t="s">
        <v>431</v>
      </c>
      <c r="J840" s="9">
        <v>3</v>
      </c>
      <c r="K840" s="6" t="s">
        <v>562</v>
      </c>
      <c r="L840" s="8">
        <v>9300</v>
      </c>
      <c r="M840" s="6" t="s">
        <v>397</v>
      </c>
      <c r="N840" s="9">
        <v>7360690573</v>
      </c>
      <c r="O840" s="6" t="s">
        <v>3245</v>
      </c>
      <c r="P840" s="6" t="s">
        <v>1136</v>
      </c>
    </row>
    <row r="841" spans="1:16" ht="20" customHeight="1" x14ac:dyDescent="0.15">
      <c r="A841" s="22">
        <v>839</v>
      </c>
      <c r="B841" s="23" t="s">
        <v>5251</v>
      </c>
      <c r="C841" s="6" t="s">
        <v>4761</v>
      </c>
      <c r="D841" s="6" t="s">
        <v>229</v>
      </c>
      <c r="E841" s="6" t="s">
        <v>2147</v>
      </c>
      <c r="F841" s="6" t="s">
        <v>3246</v>
      </c>
      <c r="G841" s="8">
        <v>130035</v>
      </c>
      <c r="H841" s="7"/>
      <c r="I841" s="6" t="s">
        <v>4740</v>
      </c>
      <c r="J841" s="9">
        <v>2</v>
      </c>
      <c r="K841" s="6" t="s">
        <v>362</v>
      </c>
      <c r="L841" s="9">
        <v>9178</v>
      </c>
      <c r="M841" s="6" t="s">
        <v>271</v>
      </c>
      <c r="N841" s="6" t="s">
        <v>3247</v>
      </c>
      <c r="O841" s="6" t="s">
        <v>3248</v>
      </c>
      <c r="P841" s="6" t="s">
        <v>609</v>
      </c>
    </row>
    <row r="842" spans="1:16" ht="20" customHeight="1" x14ac:dyDescent="0.15">
      <c r="A842" s="22">
        <v>840</v>
      </c>
      <c r="B842" s="23" t="s">
        <v>3249</v>
      </c>
      <c r="C842" s="9">
        <v>22</v>
      </c>
      <c r="D842" s="6" t="s">
        <v>229</v>
      </c>
      <c r="E842" s="6" t="s">
        <v>3250</v>
      </c>
      <c r="F842" s="6" t="s">
        <v>3251</v>
      </c>
      <c r="G842" s="9">
        <v>114.738</v>
      </c>
      <c r="H842" s="6" t="s">
        <v>696</v>
      </c>
      <c r="I842" s="6" t="s">
        <v>4555</v>
      </c>
      <c r="J842" s="9">
        <v>1</v>
      </c>
      <c r="K842" s="6" t="s">
        <v>784</v>
      </c>
      <c r="L842" s="9">
        <v>15.739000000000001</v>
      </c>
      <c r="M842" s="6" t="s">
        <v>308</v>
      </c>
      <c r="N842" s="6" t="s">
        <v>3252</v>
      </c>
      <c r="O842" s="6" t="s">
        <v>3253</v>
      </c>
      <c r="P842" s="6" t="s">
        <v>1136</v>
      </c>
    </row>
    <row r="843" spans="1:16" ht="20" customHeight="1" x14ac:dyDescent="0.15">
      <c r="A843" s="22">
        <v>841</v>
      </c>
      <c r="B843" s="23" t="s">
        <v>4970</v>
      </c>
      <c r="C843" s="6" t="s">
        <v>4632</v>
      </c>
      <c r="D843" s="7"/>
      <c r="E843" s="6" t="s">
        <v>1852</v>
      </c>
      <c r="F843" s="6" t="s">
        <v>3254</v>
      </c>
      <c r="G843" s="6" t="s">
        <v>3255</v>
      </c>
      <c r="H843" s="6" t="s">
        <v>4654</v>
      </c>
      <c r="I843" s="6" t="s">
        <v>4486</v>
      </c>
      <c r="J843" s="9">
        <v>10</v>
      </c>
      <c r="K843" s="6" t="s">
        <v>454</v>
      </c>
      <c r="L843" s="9">
        <v>16658</v>
      </c>
      <c r="M843" s="6" t="s">
        <v>515</v>
      </c>
      <c r="N843" s="6" t="s">
        <v>3256</v>
      </c>
      <c r="O843" s="6" t="s">
        <v>3257</v>
      </c>
      <c r="P843" s="6" t="s">
        <v>64</v>
      </c>
    </row>
    <row r="844" spans="1:16" ht="20" customHeight="1" x14ac:dyDescent="0.15">
      <c r="A844" s="22">
        <v>842</v>
      </c>
      <c r="B844" s="23" t="s">
        <v>5252</v>
      </c>
      <c r="C844" s="6" t="s">
        <v>4765</v>
      </c>
      <c r="D844" s="6" t="s">
        <v>93</v>
      </c>
      <c r="E844" s="6" t="s">
        <v>3258</v>
      </c>
      <c r="F844" s="6" t="s">
        <v>3259</v>
      </c>
      <c r="G844" s="9">
        <v>51.828000000000003</v>
      </c>
      <c r="H844" s="7"/>
      <c r="I844" s="6" t="s">
        <v>47</v>
      </c>
      <c r="J844" s="7"/>
      <c r="K844" s="6" t="s">
        <v>362</v>
      </c>
      <c r="L844" s="9">
        <v>18.599</v>
      </c>
      <c r="M844" s="6" t="s">
        <v>567</v>
      </c>
      <c r="N844" s="6" t="s">
        <v>3260</v>
      </c>
      <c r="O844" s="6" t="s">
        <v>3261</v>
      </c>
      <c r="P844" s="6" t="s">
        <v>191</v>
      </c>
    </row>
    <row r="845" spans="1:16" ht="20" customHeight="1" x14ac:dyDescent="0.15">
      <c r="A845" s="22">
        <v>843</v>
      </c>
      <c r="B845" s="23" t="s">
        <v>5151</v>
      </c>
      <c r="C845" s="9">
        <v>55</v>
      </c>
      <c r="D845" s="6" t="s">
        <v>102</v>
      </c>
      <c r="E845" s="6" t="s">
        <v>2712</v>
      </c>
      <c r="F845" s="6" t="s">
        <v>3262</v>
      </c>
      <c r="G845" s="9">
        <v>47670</v>
      </c>
      <c r="H845" s="6" t="s">
        <v>244</v>
      </c>
      <c r="I845" s="6" t="s">
        <v>4493</v>
      </c>
      <c r="J845" s="6" t="s">
        <v>212</v>
      </c>
      <c r="K845" s="6" t="s">
        <v>68</v>
      </c>
      <c r="L845" s="9">
        <v>14158</v>
      </c>
      <c r="M845" s="6" t="s">
        <v>76</v>
      </c>
      <c r="N845" s="9">
        <v>3736203181</v>
      </c>
      <c r="O845" s="6" t="s">
        <v>3263</v>
      </c>
      <c r="P845" s="6" t="s">
        <v>115</v>
      </c>
    </row>
    <row r="846" spans="1:16" ht="20" customHeight="1" x14ac:dyDescent="0.15">
      <c r="A846" s="22">
        <v>844</v>
      </c>
      <c r="B846" s="23" t="s">
        <v>4465</v>
      </c>
      <c r="C846" s="9">
        <v>31</v>
      </c>
      <c r="D846" s="6" t="s">
        <v>268</v>
      </c>
      <c r="E846" s="6" t="s">
        <v>2167</v>
      </c>
      <c r="F846" s="6" t="s">
        <v>3264</v>
      </c>
      <c r="G846" s="9">
        <v>52619</v>
      </c>
      <c r="H846" s="6" t="s">
        <v>4489</v>
      </c>
      <c r="I846" s="6" t="s">
        <v>4555</v>
      </c>
      <c r="J846" s="9">
        <v>1</v>
      </c>
      <c r="K846" s="6" t="s">
        <v>122</v>
      </c>
      <c r="L846" s="8">
        <v>16313</v>
      </c>
      <c r="M846" s="6" t="s">
        <v>750</v>
      </c>
      <c r="N846" s="6" t="s">
        <v>3265</v>
      </c>
      <c r="O846" s="7"/>
      <c r="P846" s="6" t="s">
        <v>328</v>
      </c>
    </row>
    <row r="847" spans="1:16" ht="20" customHeight="1" x14ac:dyDescent="0.15">
      <c r="A847" s="22">
        <v>845</v>
      </c>
      <c r="B847" s="23" t="s">
        <v>5253</v>
      </c>
      <c r="C847" s="6" t="s">
        <v>4531</v>
      </c>
      <c r="D847" s="6" t="s">
        <v>183</v>
      </c>
      <c r="E847" s="6" t="s">
        <v>3266</v>
      </c>
      <c r="F847" s="6" t="s">
        <v>3267</v>
      </c>
      <c r="G847" s="9">
        <v>106.322</v>
      </c>
      <c r="H847" s="6" t="s">
        <v>4720</v>
      </c>
      <c r="I847" s="6" t="s">
        <v>4655</v>
      </c>
      <c r="J847" s="9">
        <v>9</v>
      </c>
      <c r="K847" s="6" t="s">
        <v>169</v>
      </c>
      <c r="L847" s="9">
        <v>4549</v>
      </c>
      <c r="M847" s="6" t="s">
        <v>152</v>
      </c>
      <c r="N847" s="6" t="s">
        <v>3268</v>
      </c>
      <c r="O847" s="6" t="s">
        <v>3269</v>
      </c>
      <c r="P847" s="6" t="s">
        <v>182</v>
      </c>
    </row>
    <row r="848" spans="1:16" ht="20" customHeight="1" x14ac:dyDescent="0.15">
      <c r="A848" s="22">
        <v>846</v>
      </c>
      <c r="B848" s="23" t="s">
        <v>5057</v>
      </c>
      <c r="C848" s="6" t="s">
        <v>4725</v>
      </c>
      <c r="D848" s="6" t="s">
        <v>268</v>
      </c>
      <c r="E848" s="6" t="s">
        <v>2229</v>
      </c>
      <c r="F848" s="6" t="s">
        <v>3270</v>
      </c>
      <c r="G848" s="9">
        <v>44.843000000000004</v>
      </c>
      <c r="H848" s="6" t="s">
        <v>4491</v>
      </c>
      <c r="I848" s="6" t="s">
        <v>4740</v>
      </c>
      <c r="J848" s="6" t="s">
        <v>212</v>
      </c>
      <c r="K848" s="6" t="s">
        <v>68</v>
      </c>
      <c r="L848" s="8">
        <v>5956</v>
      </c>
      <c r="M848" s="6" t="s">
        <v>621</v>
      </c>
      <c r="N848" s="6" t="s">
        <v>3271</v>
      </c>
      <c r="O848" s="6" t="s">
        <v>3272</v>
      </c>
      <c r="P848" s="7"/>
    </row>
    <row r="849" spans="1:16" ht="20" customHeight="1" x14ac:dyDescent="0.15">
      <c r="A849" s="22">
        <v>847</v>
      </c>
      <c r="B849" s="23" t="s">
        <v>5103</v>
      </c>
      <c r="C849" s="6" t="s">
        <v>5254</v>
      </c>
      <c r="D849" s="6" t="s">
        <v>229</v>
      </c>
      <c r="E849" s="6" t="s">
        <v>2684</v>
      </c>
      <c r="F849" s="6" t="s">
        <v>3273</v>
      </c>
      <c r="G849" s="9">
        <v>118328</v>
      </c>
      <c r="H849" s="6" t="s">
        <v>864</v>
      </c>
      <c r="I849" s="6" t="s">
        <v>56</v>
      </c>
      <c r="J849" s="9">
        <v>5</v>
      </c>
      <c r="K849" s="6" t="s">
        <v>180</v>
      </c>
      <c r="L849" s="9">
        <v>6312</v>
      </c>
      <c r="M849" s="6" t="s">
        <v>61</v>
      </c>
      <c r="N849" s="6" t="s">
        <v>3274</v>
      </c>
      <c r="O849" s="6" t="s">
        <v>3275</v>
      </c>
      <c r="P849" s="6" t="s">
        <v>609</v>
      </c>
    </row>
    <row r="850" spans="1:16" ht="20" customHeight="1" x14ac:dyDescent="0.15">
      <c r="A850" s="22">
        <v>848</v>
      </c>
      <c r="B850" s="23" t="s">
        <v>4876</v>
      </c>
      <c r="C850" s="9">
        <v>20</v>
      </c>
      <c r="D850" s="7"/>
      <c r="E850" s="6" t="s">
        <v>3276</v>
      </c>
      <c r="F850" s="6" t="s">
        <v>3277</v>
      </c>
      <c r="G850" s="9">
        <v>142655</v>
      </c>
      <c r="H850" s="6" t="s">
        <v>576</v>
      </c>
      <c r="I850" s="6" t="s">
        <v>4486</v>
      </c>
      <c r="J850" s="6" t="s">
        <v>168</v>
      </c>
      <c r="K850" s="6" t="s">
        <v>1351</v>
      </c>
      <c r="L850" s="9">
        <v>7802</v>
      </c>
      <c r="M850" s="6" t="s">
        <v>265</v>
      </c>
      <c r="N850" s="6" t="s">
        <v>3278</v>
      </c>
      <c r="O850" s="6" t="s">
        <v>3279</v>
      </c>
      <c r="P850" s="6" t="s">
        <v>57</v>
      </c>
    </row>
    <row r="851" spans="1:16" ht="20" customHeight="1" x14ac:dyDescent="0.15">
      <c r="A851" s="22">
        <v>849</v>
      </c>
      <c r="B851" s="23" t="s">
        <v>4916</v>
      </c>
      <c r="C851" s="6" t="s">
        <v>4809</v>
      </c>
      <c r="D851" s="6" t="s">
        <v>65</v>
      </c>
      <c r="E851" s="6" t="s">
        <v>2252</v>
      </c>
      <c r="F851" s="6" t="s">
        <v>3280</v>
      </c>
      <c r="G851" s="9">
        <v>77502</v>
      </c>
      <c r="H851" s="7"/>
      <c r="I851" s="6" t="s">
        <v>4697</v>
      </c>
      <c r="J851" s="9">
        <v>7</v>
      </c>
      <c r="K851" s="6" t="s">
        <v>169</v>
      </c>
      <c r="L851" s="6" t="s">
        <v>3281</v>
      </c>
      <c r="M851" s="6" t="s">
        <v>296</v>
      </c>
      <c r="N851" s="6" t="s">
        <v>3282</v>
      </c>
      <c r="O851" s="6" t="s">
        <v>3283</v>
      </c>
      <c r="P851" s="6" t="s">
        <v>132</v>
      </c>
    </row>
    <row r="852" spans="1:16" ht="20" customHeight="1" x14ac:dyDescent="0.15">
      <c r="A852" s="22">
        <v>850</v>
      </c>
      <c r="B852" s="23" t="s">
        <v>4498</v>
      </c>
      <c r="C852" s="9">
        <v>64</v>
      </c>
      <c r="D852" s="6" t="s">
        <v>110</v>
      </c>
      <c r="E852" s="6" t="s">
        <v>3284</v>
      </c>
      <c r="F852" s="6" t="s">
        <v>3285</v>
      </c>
      <c r="G852" s="9">
        <v>66597</v>
      </c>
      <c r="H852" s="7"/>
      <c r="I852" s="6" t="s">
        <v>81</v>
      </c>
      <c r="J852" s="9">
        <v>4</v>
      </c>
      <c r="K852" s="6" t="s">
        <v>277</v>
      </c>
      <c r="L852" s="8">
        <v>1612</v>
      </c>
      <c r="M852" s="6" t="s">
        <v>265</v>
      </c>
      <c r="N852" s="6" t="s">
        <v>3286</v>
      </c>
      <c r="O852" s="6" t="s">
        <v>3287</v>
      </c>
      <c r="P852" s="6" t="s">
        <v>101</v>
      </c>
    </row>
    <row r="853" spans="1:16" ht="20" customHeight="1" x14ac:dyDescent="0.15">
      <c r="A853" s="22">
        <v>851</v>
      </c>
      <c r="B853" s="23" t="s">
        <v>5255</v>
      </c>
      <c r="C853" s="9">
        <v>47</v>
      </c>
      <c r="D853" s="6" t="s">
        <v>220</v>
      </c>
      <c r="E853" s="6" t="s">
        <v>3288</v>
      </c>
      <c r="F853" s="6" t="s">
        <v>3289</v>
      </c>
      <c r="G853" s="8">
        <v>37331</v>
      </c>
      <c r="H853" s="7"/>
      <c r="I853" s="6" t="s">
        <v>4596</v>
      </c>
      <c r="J853" s="9">
        <v>8</v>
      </c>
      <c r="K853" s="6" t="s">
        <v>522</v>
      </c>
      <c r="L853" s="8">
        <v>6567</v>
      </c>
      <c r="M853" s="6" t="s">
        <v>61</v>
      </c>
      <c r="N853" s="6" t="s">
        <v>3290</v>
      </c>
      <c r="O853" s="6" t="s">
        <v>3291</v>
      </c>
      <c r="P853" s="6" t="s">
        <v>28</v>
      </c>
    </row>
    <row r="854" spans="1:16" ht="20" customHeight="1" x14ac:dyDescent="0.15">
      <c r="A854" s="22">
        <v>852</v>
      </c>
      <c r="B854" s="23" t="s">
        <v>5205</v>
      </c>
      <c r="C854" s="6" t="s">
        <v>4925</v>
      </c>
      <c r="D854" s="6" t="s">
        <v>13</v>
      </c>
      <c r="E854" s="6" t="s">
        <v>586</v>
      </c>
      <c r="F854" s="6" t="s">
        <v>3292</v>
      </c>
      <c r="G854" s="6" t="s">
        <v>3293</v>
      </c>
      <c r="H854" s="6" t="s">
        <v>395</v>
      </c>
      <c r="I854" s="6" t="s">
        <v>4655</v>
      </c>
      <c r="J854" s="6" t="s">
        <v>212</v>
      </c>
      <c r="K854" s="6" t="s">
        <v>546</v>
      </c>
      <c r="L854" s="9">
        <v>18.498999999999999</v>
      </c>
      <c r="M854" s="6" t="s">
        <v>254</v>
      </c>
      <c r="N854" s="6" t="s">
        <v>3294</v>
      </c>
      <c r="O854" s="6" t="s">
        <v>3295</v>
      </c>
      <c r="P854" s="6" t="s">
        <v>64</v>
      </c>
    </row>
    <row r="855" spans="1:16" ht="20" customHeight="1" x14ac:dyDescent="0.15">
      <c r="A855" s="22">
        <v>853</v>
      </c>
      <c r="B855" s="23" t="s">
        <v>5256</v>
      </c>
      <c r="C855" s="9">
        <v>43</v>
      </c>
      <c r="D855" s="6" t="s">
        <v>52</v>
      </c>
      <c r="E855" s="6" t="s">
        <v>3296</v>
      </c>
      <c r="F855" s="6" t="s">
        <v>3297</v>
      </c>
      <c r="G855" s="9">
        <v>136.52600000000001</v>
      </c>
      <c r="H855" s="6" t="s">
        <v>324</v>
      </c>
      <c r="I855" s="6" t="s">
        <v>4534</v>
      </c>
      <c r="J855" s="7"/>
      <c r="K855" s="9">
        <v>2.4</v>
      </c>
      <c r="L855" s="9">
        <v>9359</v>
      </c>
      <c r="M855" s="6" t="s">
        <v>296</v>
      </c>
      <c r="N855" s="9">
        <v>5030574788</v>
      </c>
      <c r="O855" s="6" t="s">
        <v>3298</v>
      </c>
      <c r="P855" s="6" t="s">
        <v>28</v>
      </c>
    </row>
    <row r="856" spans="1:16" ht="20" customHeight="1" x14ac:dyDescent="0.15">
      <c r="A856" s="22">
        <v>854</v>
      </c>
      <c r="B856" s="23" t="s">
        <v>5257</v>
      </c>
      <c r="C856" s="6" t="s">
        <v>4793</v>
      </c>
      <c r="D856" s="6" t="s">
        <v>52</v>
      </c>
      <c r="E856" s="6" t="s">
        <v>3299</v>
      </c>
      <c r="F856" s="6" t="s">
        <v>3300</v>
      </c>
      <c r="G856" s="8">
        <v>34928</v>
      </c>
      <c r="H856" s="6" t="s">
        <v>4642</v>
      </c>
      <c r="I856" s="6" t="s">
        <v>211</v>
      </c>
      <c r="J856" s="9">
        <v>10</v>
      </c>
      <c r="K856" s="6" t="s">
        <v>4522</v>
      </c>
      <c r="L856" s="9">
        <v>13659</v>
      </c>
      <c r="M856" s="6" t="s">
        <v>271</v>
      </c>
      <c r="N856" s="6" t="s">
        <v>3301</v>
      </c>
      <c r="O856" s="6" t="s">
        <v>3302</v>
      </c>
      <c r="P856" s="7"/>
    </row>
    <row r="857" spans="1:16" ht="20" customHeight="1" x14ac:dyDescent="0.15">
      <c r="A857" s="22">
        <v>855</v>
      </c>
      <c r="B857" s="23" t="s">
        <v>5258</v>
      </c>
      <c r="C857" s="9">
        <v>51</v>
      </c>
      <c r="D857" s="6" t="s">
        <v>65</v>
      </c>
      <c r="E857" s="6" t="s">
        <v>3303</v>
      </c>
      <c r="F857" s="6" t="s">
        <v>3304</v>
      </c>
      <c r="G857" s="6" t="s">
        <v>3305</v>
      </c>
      <c r="H857" s="6" t="s">
        <v>4463</v>
      </c>
      <c r="I857" s="6" t="s">
        <v>4502</v>
      </c>
      <c r="J857" s="9">
        <v>6</v>
      </c>
      <c r="K857" s="6" t="s">
        <v>137</v>
      </c>
      <c r="L857" s="9">
        <v>14984</v>
      </c>
      <c r="M857" s="6" t="s">
        <v>123</v>
      </c>
      <c r="N857" s="6" t="s">
        <v>3306</v>
      </c>
      <c r="O857" s="6" t="s">
        <v>3307</v>
      </c>
      <c r="P857" s="6" t="s">
        <v>126</v>
      </c>
    </row>
    <row r="858" spans="1:16" ht="20" customHeight="1" x14ac:dyDescent="0.15">
      <c r="A858" s="22">
        <v>856</v>
      </c>
      <c r="B858" s="23" t="s">
        <v>2630</v>
      </c>
      <c r="C858" s="9">
        <v>33</v>
      </c>
      <c r="D858" s="6" t="s">
        <v>110</v>
      </c>
      <c r="E858" s="6" t="s">
        <v>386</v>
      </c>
      <c r="F858" s="6" t="s">
        <v>3308</v>
      </c>
      <c r="G858" s="9">
        <v>130721</v>
      </c>
      <c r="H858" s="6" t="s">
        <v>210</v>
      </c>
      <c r="I858" s="6" t="s">
        <v>56</v>
      </c>
      <c r="J858" s="9">
        <v>5</v>
      </c>
      <c r="K858" s="6" t="s">
        <v>1734</v>
      </c>
      <c r="L858" s="6" t="s">
        <v>3309</v>
      </c>
      <c r="M858" s="6" t="s">
        <v>416</v>
      </c>
      <c r="N858" s="7"/>
      <c r="O858" s="6" t="s">
        <v>3310</v>
      </c>
      <c r="P858" s="6" t="s">
        <v>57</v>
      </c>
    </row>
    <row r="859" spans="1:16" ht="20" customHeight="1" x14ac:dyDescent="0.15">
      <c r="A859" s="22">
        <v>857</v>
      </c>
      <c r="B859" s="23" t="s">
        <v>5259</v>
      </c>
      <c r="C859" s="6" t="s">
        <v>5041</v>
      </c>
      <c r="D859" s="6" t="s">
        <v>220</v>
      </c>
      <c r="E859" s="6" t="s">
        <v>1537</v>
      </c>
      <c r="F859" s="6" t="s">
        <v>3311</v>
      </c>
      <c r="G859" s="8">
        <v>79119</v>
      </c>
      <c r="H859" s="7"/>
      <c r="I859" s="6" t="s">
        <v>4565</v>
      </c>
      <c r="J859" s="7"/>
      <c r="K859" s="6" t="s">
        <v>295</v>
      </c>
      <c r="L859" s="7"/>
      <c r="M859" s="6" t="s">
        <v>76</v>
      </c>
      <c r="N859" s="6" t="s">
        <v>3312</v>
      </c>
      <c r="O859" s="6" t="s">
        <v>3313</v>
      </c>
      <c r="P859" s="6" t="s">
        <v>101</v>
      </c>
    </row>
    <row r="860" spans="1:16" ht="20" customHeight="1" x14ac:dyDescent="0.15">
      <c r="A860" s="22">
        <v>858</v>
      </c>
      <c r="B860" s="23" t="s">
        <v>5260</v>
      </c>
      <c r="C860" s="6" t="s">
        <v>4531</v>
      </c>
      <c r="D860" s="6" t="s">
        <v>268</v>
      </c>
      <c r="E860" s="6" t="s">
        <v>3314</v>
      </c>
      <c r="F860" s="6" t="s">
        <v>3315</v>
      </c>
      <c r="G860" s="9">
        <v>53.320999999999998</v>
      </c>
      <c r="H860" s="6" t="s">
        <v>4515</v>
      </c>
      <c r="I860" s="6" t="s">
        <v>4524</v>
      </c>
      <c r="J860" s="6" t="s">
        <v>427</v>
      </c>
      <c r="K860" s="6" t="s">
        <v>1392</v>
      </c>
      <c r="L860" s="6" t="s">
        <v>3316</v>
      </c>
      <c r="M860" s="6" t="s">
        <v>621</v>
      </c>
      <c r="N860" s="7"/>
      <c r="O860" s="6" t="s">
        <v>3317</v>
      </c>
      <c r="P860" s="6" t="s">
        <v>20</v>
      </c>
    </row>
    <row r="861" spans="1:16" ht="20" customHeight="1" x14ac:dyDescent="0.15">
      <c r="A861" s="22">
        <v>859</v>
      </c>
      <c r="B861" s="23" t="s">
        <v>4777</v>
      </c>
      <c r="C861" s="6" t="s">
        <v>4644</v>
      </c>
      <c r="D861" s="6" t="s">
        <v>110</v>
      </c>
      <c r="E861" s="6" t="s">
        <v>1643</v>
      </c>
      <c r="F861" s="6" t="s">
        <v>3318</v>
      </c>
      <c r="G861" s="8">
        <v>38603</v>
      </c>
      <c r="H861" s="6" t="s">
        <v>4470</v>
      </c>
      <c r="I861" s="6" t="s">
        <v>4740</v>
      </c>
      <c r="J861" s="9">
        <v>7</v>
      </c>
      <c r="K861" s="6" t="s">
        <v>4629</v>
      </c>
      <c r="L861" s="6" t="s">
        <v>3319</v>
      </c>
      <c r="M861" s="6" t="s">
        <v>254</v>
      </c>
      <c r="N861" s="6" t="s">
        <v>3320</v>
      </c>
      <c r="O861" s="6" t="s">
        <v>3321</v>
      </c>
      <c r="P861" s="6" t="s">
        <v>392</v>
      </c>
    </row>
    <row r="862" spans="1:16" ht="20" customHeight="1" x14ac:dyDescent="0.15">
      <c r="A862" s="22">
        <v>860</v>
      </c>
      <c r="B862" s="23" t="s">
        <v>5261</v>
      </c>
      <c r="C862" s="9">
        <v>52</v>
      </c>
      <c r="D862" s="6" t="s">
        <v>102</v>
      </c>
      <c r="E862" s="6" t="s">
        <v>3322</v>
      </c>
      <c r="F862" s="6" t="s">
        <v>3323</v>
      </c>
      <c r="G862" s="9">
        <v>116.824</v>
      </c>
      <c r="H862" s="7"/>
      <c r="I862" s="6" t="s">
        <v>799</v>
      </c>
      <c r="J862" s="6" t="s">
        <v>96</v>
      </c>
      <c r="K862" s="6" t="s">
        <v>357</v>
      </c>
      <c r="L862" s="7"/>
      <c r="M862" s="6" t="s">
        <v>706</v>
      </c>
      <c r="N862" s="6" t="s">
        <v>3324</v>
      </c>
      <c r="O862" s="6" t="s">
        <v>3325</v>
      </c>
      <c r="P862" s="7"/>
    </row>
    <row r="863" spans="1:16" ht="20" customHeight="1" x14ac:dyDescent="0.15">
      <c r="A863" s="22">
        <v>861</v>
      </c>
      <c r="B863" s="23" t="s">
        <v>5262</v>
      </c>
      <c r="C863" s="6" t="s">
        <v>5054</v>
      </c>
      <c r="D863" s="6" t="s">
        <v>110</v>
      </c>
      <c r="E863" s="6" t="s">
        <v>524</v>
      </c>
      <c r="F863" s="6" t="s">
        <v>3326</v>
      </c>
      <c r="G863" s="6" t="s">
        <v>3327</v>
      </c>
      <c r="H863" s="6" t="s">
        <v>4533</v>
      </c>
      <c r="I863" s="6" t="s">
        <v>842</v>
      </c>
      <c r="J863" s="9">
        <v>6</v>
      </c>
      <c r="K863" s="6" t="s">
        <v>4530</v>
      </c>
      <c r="L863" s="9">
        <v>4102</v>
      </c>
      <c r="M863" s="6" t="s">
        <v>83</v>
      </c>
      <c r="N863" s="6" t="s">
        <v>3328</v>
      </c>
      <c r="O863" s="6" t="s">
        <v>3329</v>
      </c>
      <c r="P863" s="6" t="s">
        <v>292</v>
      </c>
    </row>
    <row r="864" spans="1:16" ht="20" customHeight="1" x14ac:dyDescent="0.15">
      <c r="A864" s="22">
        <v>862</v>
      </c>
      <c r="B864" s="23" t="s">
        <v>5005</v>
      </c>
      <c r="C864" s="6" t="s">
        <v>4614</v>
      </c>
      <c r="D864" s="6" t="s">
        <v>172</v>
      </c>
      <c r="E864" s="6" t="s">
        <v>1737</v>
      </c>
      <c r="F864" s="6" t="s">
        <v>3330</v>
      </c>
      <c r="G864" s="9">
        <v>130672</v>
      </c>
      <c r="H864" s="6" t="s">
        <v>576</v>
      </c>
      <c r="I864" s="6" t="s">
        <v>4542</v>
      </c>
      <c r="J864" s="7"/>
      <c r="K864" s="9">
        <v>2</v>
      </c>
      <c r="L864" s="9">
        <v>14300</v>
      </c>
      <c r="M864" s="6" t="s">
        <v>470</v>
      </c>
      <c r="N864" s="6" t="s">
        <v>5263</v>
      </c>
      <c r="O864" s="6" t="s">
        <v>3331</v>
      </c>
      <c r="P864" s="6" t="s">
        <v>518</v>
      </c>
    </row>
    <row r="865" spans="1:16" ht="20" customHeight="1" x14ac:dyDescent="0.15">
      <c r="A865" s="22">
        <v>863</v>
      </c>
      <c r="B865" s="23" t="s">
        <v>5264</v>
      </c>
      <c r="C865" s="7"/>
      <c r="D865" s="6" t="s">
        <v>220</v>
      </c>
      <c r="E865" s="6" t="s">
        <v>3332</v>
      </c>
      <c r="F865" s="6" t="s">
        <v>5265</v>
      </c>
      <c r="G865" s="8">
        <v>130905</v>
      </c>
      <c r="H865" s="6" t="s">
        <v>223</v>
      </c>
      <c r="I865" s="6" t="s">
        <v>4513</v>
      </c>
      <c r="J865" s="6" t="s">
        <v>121</v>
      </c>
      <c r="K865" s="6" t="s">
        <v>295</v>
      </c>
      <c r="L865" s="8">
        <v>19777</v>
      </c>
      <c r="M865" s="6" t="s">
        <v>422</v>
      </c>
      <c r="N865" s="6" t="s">
        <v>3333</v>
      </c>
      <c r="O865" s="6" t="s">
        <v>3334</v>
      </c>
      <c r="P865" s="6" t="s">
        <v>57</v>
      </c>
    </row>
    <row r="866" spans="1:16" ht="20" customHeight="1" x14ac:dyDescent="0.15">
      <c r="A866" s="22">
        <v>864</v>
      </c>
      <c r="B866" s="23" t="s">
        <v>2159</v>
      </c>
      <c r="C866" s="9">
        <v>61</v>
      </c>
      <c r="D866" s="6" t="s">
        <v>102</v>
      </c>
      <c r="E866" s="6" t="s">
        <v>2275</v>
      </c>
      <c r="F866" s="6" t="s">
        <v>5266</v>
      </c>
      <c r="G866" s="9">
        <v>145.566</v>
      </c>
      <c r="H866" s="6" t="s">
        <v>4654</v>
      </c>
      <c r="I866" s="6" t="s">
        <v>211</v>
      </c>
      <c r="J866" s="9">
        <v>4</v>
      </c>
      <c r="K866" s="6" t="s">
        <v>809</v>
      </c>
      <c r="L866" s="8">
        <v>1016</v>
      </c>
      <c r="M866" s="6" t="s">
        <v>527</v>
      </c>
      <c r="N866" s="6" t="s">
        <v>3335</v>
      </c>
      <c r="O866" s="6" t="s">
        <v>3336</v>
      </c>
      <c r="P866" s="6" t="s">
        <v>71</v>
      </c>
    </row>
    <row r="867" spans="1:16" ht="20" customHeight="1" x14ac:dyDescent="0.15">
      <c r="A867" s="22">
        <v>865</v>
      </c>
      <c r="B867" s="23" t="s">
        <v>4570</v>
      </c>
      <c r="C867" s="9">
        <v>18</v>
      </c>
      <c r="D867" s="6" t="s">
        <v>268</v>
      </c>
      <c r="E867" s="6" t="s">
        <v>3337</v>
      </c>
      <c r="F867" s="6" t="s">
        <v>3338</v>
      </c>
      <c r="G867" s="9">
        <v>64834</v>
      </c>
      <c r="H867" s="6" t="s">
        <v>4521</v>
      </c>
      <c r="I867" s="6" t="s">
        <v>4536</v>
      </c>
      <c r="J867" s="6" t="s">
        <v>427</v>
      </c>
      <c r="K867" s="6" t="s">
        <v>1291</v>
      </c>
      <c r="L867" s="9">
        <v>17.611999999999998</v>
      </c>
      <c r="M867" s="6" t="s">
        <v>98</v>
      </c>
      <c r="N867" s="6" t="s">
        <v>3339</v>
      </c>
      <c r="O867" s="6" t="s">
        <v>3340</v>
      </c>
      <c r="P867" s="6" t="s">
        <v>315</v>
      </c>
    </row>
    <row r="868" spans="1:16" ht="20" customHeight="1" x14ac:dyDescent="0.15">
      <c r="A868" s="22">
        <v>866</v>
      </c>
      <c r="B868" s="23" t="s">
        <v>4831</v>
      </c>
      <c r="C868" s="7"/>
      <c r="D868" s="6" t="s">
        <v>220</v>
      </c>
      <c r="E868" s="6" t="s">
        <v>3341</v>
      </c>
      <c r="F868" s="6" t="s">
        <v>5267</v>
      </c>
      <c r="G868" s="9">
        <v>46.235999999999997</v>
      </c>
      <c r="H868" s="6" t="s">
        <v>4483</v>
      </c>
      <c r="I868" s="6" t="s">
        <v>4536</v>
      </c>
      <c r="J868" s="7"/>
      <c r="K868" s="9">
        <v>1.9</v>
      </c>
      <c r="L868" s="6" t="s">
        <v>3342</v>
      </c>
      <c r="M868" s="6" t="s">
        <v>706</v>
      </c>
      <c r="N868" s="6" t="s">
        <v>3343</v>
      </c>
      <c r="O868" s="6" t="s">
        <v>3344</v>
      </c>
      <c r="P868" s="6" t="s">
        <v>182</v>
      </c>
    </row>
    <row r="869" spans="1:16" ht="20" customHeight="1" x14ac:dyDescent="0.15">
      <c r="A869" s="22">
        <v>867</v>
      </c>
      <c r="B869" s="23" t="s">
        <v>4579</v>
      </c>
      <c r="C869" s="6" t="s">
        <v>5268</v>
      </c>
      <c r="D869" s="6" t="s">
        <v>220</v>
      </c>
      <c r="E869" s="6" t="s">
        <v>452</v>
      </c>
      <c r="F869" s="6" t="s">
        <v>3345</v>
      </c>
      <c r="G869" s="9">
        <v>73247</v>
      </c>
      <c r="H869" s="6" t="s">
        <v>407</v>
      </c>
      <c r="I869" s="6" t="s">
        <v>732</v>
      </c>
      <c r="J869" s="7"/>
      <c r="K869" s="6" t="s">
        <v>74</v>
      </c>
      <c r="L869" s="9">
        <v>13167</v>
      </c>
      <c r="M869" s="6" t="s">
        <v>38</v>
      </c>
      <c r="N869" s="6" t="s">
        <v>3346</v>
      </c>
      <c r="O869" s="6" t="s">
        <v>3347</v>
      </c>
      <c r="P869" s="6" t="s">
        <v>191</v>
      </c>
    </row>
    <row r="870" spans="1:16" ht="20" customHeight="1" x14ac:dyDescent="0.15">
      <c r="A870" s="22">
        <v>868</v>
      </c>
      <c r="B870" s="23" t="s">
        <v>4475</v>
      </c>
      <c r="C870" s="6" t="s">
        <v>5006</v>
      </c>
      <c r="D870" s="6" t="s">
        <v>110</v>
      </c>
      <c r="E870" s="6" t="s">
        <v>3348</v>
      </c>
      <c r="F870" s="6" t="s">
        <v>5269</v>
      </c>
      <c r="G870" s="8">
        <v>121148</v>
      </c>
      <c r="H870" s="6" t="s">
        <v>4654</v>
      </c>
      <c r="I870" s="6" t="s">
        <v>4536</v>
      </c>
      <c r="J870" s="9">
        <v>6</v>
      </c>
      <c r="K870" s="9">
        <v>1.1000000000000001</v>
      </c>
      <c r="L870" s="8">
        <v>16570</v>
      </c>
      <c r="M870" s="6" t="s">
        <v>265</v>
      </c>
      <c r="N870" s="6" t="s">
        <v>5270</v>
      </c>
      <c r="O870" s="6" t="s">
        <v>3349</v>
      </c>
      <c r="P870" s="6" t="s">
        <v>162</v>
      </c>
    </row>
    <row r="871" spans="1:16" ht="20" customHeight="1" x14ac:dyDescent="0.15">
      <c r="A871" s="22">
        <v>869</v>
      </c>
      <c r="B871" s="23" t="s">
        <v>5271</v>
      </c>
      <c r="C871" s="9">
        <v>32</v>
      </c>
      <c r="D871" s="6" t="s">
        <v>29</v>
      </c>
      <c r="E871" s="6" t="s">
        <v>3250</v>
      </c>
      <c r="F871" s="6" t="s">
        <v>3350</v>
      </c>
      <c r="G871" s="6" t="s">
        <v>3351</v>
      </c>
      <c r="H871" s="6" t="s">
        <v>4510</v>
      </c>
      <c r="I871" s="6" t="s">
        <v>4596</v>
      </c>
      <c r="J871" s="9">
        <v>1</v>
      </c>
      <c r="K871" s="7"/>
      <c r="L871" s="6" t="s">
        <v>3352</v>
      </c>
      <c r="M871" s="6" t="s">
        <v>105</v>
      </c>
      <c r="N871" s="6" t="s">
        <v>3353</v>
      </c>
      <c r="O871" s="6" t="s">
        <v>3354</v>
      </c>
      <c r="P871" s="6" t="s">
        <v>1136</v>
      </c>
    </row>
    <row r="872" spans="1:16" ht="20" customHeight="1" x14ac:dyDescent="0.15">
      <c r="A872" s="22">
        <v>870</v>
      </c>
      <c r="B872" s="23" t="s">
        <v>4731</v>
      </c>
      <c r="C872" s="6" t="s">
        <v>4882</v>
      </c>
      <c r="D872" s="6" t="s">
        <v>52</v>
      </c>
      <c r="E872" s="6" t="s">
        <v>280</v>
      </c>
      <c r="F872" s="6" t="s">
        <v>3355</v>
      </c>
      <c r="G872" s="6" t="s">
        <v>3356</v>
      </c>
      <c r="H872" s="6" t="s">
        <v>4642</v>
      </c>
      <c r="I872" s="6" t="s">
        <v>779</v>
      </c>
      <c r="J872" s="7"/>
      <c r="K872" s="6" t="s">
        <v>345</v>
      </c>
      <c r="L872" s="9">
        <v>18252</v>
      </c>
      <c r="M872" s="6" t="s">
        <v>170</v>
      </c>
      <c r="N872" s="6" t="s">
        <v>5272</v>
      </c>
      <c r="O872" s="6" t="s">
        <v>3357</v>
      </c>
      <c r="P872" s="6" t="s">
        <v>200</v>
      </c>
    </row>
    <row r="873" spans="1:16" ht="20" customHeight="1" x14ac:dyDescent="0.15">
      <c r="A873" s="22">
        <v>871</v>
      </c>
      <c r="B873" s="23" t="s">
        <v>4963</v>
      </c>
      <c r="C873" s="6" t="s">
        <v>4729</v>
      </c>
      <c r="D873" s="6" t="s">
        <v>220</v>
      </c>
      <c r="E873" s="6" t="s">
        <v>2886</v>
      </c>
      <c r="F873" s="6" t="s">
        <v>3358</v>
      </c>
      <c r="G873" s="9">
        <v>96.135999999999996</v>
      </c>
      <c r="H873" s="6" t="s">
        <v>244</v>
      </c>
      <c r="I873" s="6" t="s">
        <v>4572</v>
      </c>
      <c r="J873" s="6" t="s">
        <v>514</v>
      </c>
      <c r="K873" s="6" t="s">
        <v>5166</v>
      </c>
      <c r="L873" s="6" t="s">
        <v>3359</v>
      </c>
      <c r="M873" s="6" t="s">
        <v>90</v>
      </c>
      <c r="N873" s="9">
        <v>9356114630</v>
      </c>
      <c r="O873" s="6" t="s">
        <v>3360</v>
      </c>
      <c r="P873" s="6" t="s">
        <v>304</v>
      </c>
    </row>
    <row r="874" spans="1:16" ht="20" customHeight="1" x14ac:dyDescent="0.15">
      <c r="A874" s="22">
        <v>872</v>
      </c>
      <c r="B874" s="23" t="s">
        <v>5271</v>
      </c>
      <c r="C874" s="6" t="s">
        <v>4665</v>
      </c>
      <c r="D874" s="6" t="s">
        <v>58</v>
      </c>
      <c r="E874" s="6" t="s">
        <v>3361</v>
      </c>
      <c r="F874" s="6" t="s">
        <v>5273</v>
      </c>
      <c r="G874" s="9">
        <v>113.928</v>
      </c>
      <c r="H874" s="6" t="s">
        <v>4608</v>
      </c>
      <c r="I874" s="6" t="s">
        <v>4528</v>
      </c>
      <c r="J874" s="9">
        <v>5</v>
      </c>
      <c r="K874" s="9">
        <v>2</v>
      </c>
      <c r="L874" s="9">
        <v>19.184999999999999</v>
      </c>
      <c r="M874" s="6" t="s">
        <v>112</v>
      </c>
      <c r="N874" s="9">
        <v>3875620316</v>
      </c>
      <c r="O874" s="6" t="s">
        <v>3362</v>
      </c>
      <c r="P874" s="6" t="s">
        <v>115</v>
      </c>
    </row>
    <row r="875" spans="1:16" ht="20" customHeight="1" x14ac:dyDescent="0.15">
      <c r="A875" s="22">
        <v>873</v>
      </c>
      <c r="B875" s="23" t="s">
        <v>5167</v>
      </c>
      <c r="C875" s="6" t="s">
        <v>5268</v>
      </c>
      <c r="D875" s="6" t="s">
        <v>404</v>
      </c>
      <c r="E875" s="6" t="s">
        <v>3363</v>
      </c>
      <c r="F875" s="7"/>
      <c r="G875" s="8">
        <v>140680</v>
      </c>
      <c r="H875" s="6" t="s">
        <v>4571</v>
      </c>
      <c r="I875" s="6" t="s">
        <v>4596</v>
      </c>
      <c r="J875" s="6" t="s">
        <v>325</v>
      </c>
      <c r="K875" s="9">
        <v>1.2</v>
      </c>
      <c r="L875" s="9">
        <v>16141</v>
      </c>
      <c r="M875" s="6" t="s">
        <v>271</v>
      </c>
      <c r="N875" s="9">
        <v>9745029181</v>
      </c>
      <c r="O875" s="6" t="s">
        <v>3364</v>
      </c>
      <c r="P875" s="6" t="s">
        <v>20</v>
      </c>
    </row>
    <row r="876" spans="1:16" ht="20" customHeight="1" x14ac:dyDescent="0.15">
      <c r="A876" s="22">
        <v>874</v>
      </c>
      <c r="B876" s="23" t="s">
        <v>5274</v>
      </c>
      <c r="C876" s="9">
        <v>58</v>
      </c>
      <c r="D876" s="6" t="s">
        <v>315</v>
      </c>
      <c r="E876" s="6" t="s">
        <v>3365</v>
      </c>
      <c r="F876" s="6" t="s">
        <v>3366</v>
      </c>
      <c r="G876" s="6" t="s">
        <v>3367</v>
      </c>
      <c r="H876" s="6" t="s">
        <v>4545</v>
      </c>
      <c r="I876" s="6" t="s">
        <v>4560</v>
      </c>
      <c r="J876" s="9">
        <v>5</v>
      </c>
      <c r="K876" s="6" t="s">
        <v>784</v>
      </c>
      <c r="L876" s="9">
        <v>8.8409999999999993</v>
      </c>
      <c r="M876" s="6" t="s">
        <v>204</v>
      </c>
      <c r="N876" s="7"/>
      <c r="O876" s="6" t="s">
        <v>3368</v>
      </c>
      <c r="P876" s="6" t="s">
        <v>71</v>
      </c>
    </row>
    <row r="877" spans="1:16" ht="20" customHeight="1" x14ac:dyDescent="0.15">
      <c r="A877" s="22">
        <v>875</v>
      </c>
      <c r="B877" s="23" t="s">
        <v>4792</v>
      </c>
      <c r="C877" s="6" t="s">
        <v>4518</v>
      </c>
      <c r="D877" s="6" t="s">
        <v>229</v>
      </c>
      <c r="E877" s="6" t="s">
        <v>789</v>
      </c>
      <c r="F877" s="6" t="s">
        <v>3369</v>
      </c>
      <c r="G877" s="9">
        <v>73581</v>
      </c>
      <c r="H877" s="6" t="s">
        <v>276</v>
      </c>
      <c r="I877" s="6" t="s">
        <v>56</v>
      </c>
      <c r="J877" s="9">
        <v>1</v>
      </c>
      <c r="K877" s="6" t="s">
        <v>16</v>
      </c>
      <c r="L877" s="9">
        <v>3.3860000000000001</v>
      </c>
      <c r="M877" s="6" t="s">
        <v>112</v>
      </c>
      <c r="N877" s="6" t="s">
        <v>3370</v>
      </c>
      <c r="O877" s="6" t="s">
        <v>3371</v>
      </c>
      <c r="P877" s="6" t="s">
        <v>71</v>
      </c>
    </row>
    <row r="878" spans="1:16" ht="20" customHeight="1" x14ac:dyDescent="0.15">
      <c r="A878" s="22">
        <v>876</v>
      </c>
      <c r="B878" s="23" t="s">
        <v>3372</v>
      </c>
      <c r="C878" s="9">
        <v>45</v>
      </c>
      <c r="D878" s="6" t="s">
        <v>93</v>
      </c>
      <c r="E878" s="6" t="s">
        <v>2527</v>
      </c>
      <c r="F878" s="6" t="s">
        <v>3373</v>
      </c>
      <c r="G878" s="9">
        <v>84579</v>
      </c>
      <c r="H878" s="6" t="s">
        <v>494</v>
      </c>
      <c r="I878" s="6" t="s">
        <v>4655</v>
      </c>
      <c r="J878" s="9">
        <v>6</v>
      </c>
      <c r="K878" s="6" t="s">
        <v>351</v>
      </c>
      <c r="L878" s="9">
        <v>6478</v>
      </c>
      <c r="M878" s="6" t="s">
        <v>33</v>
      </c>
      <c r="N878" s="6" t="s">
        <v>3374</v>
      </c>
      <c r="O878" s="6" t="s">
        <v>3375</v>
      </c>
      <c r="P878" s="6" t="s">
        <v>101</v>
      </c>
    </row>
    <row r="879" spans="1:16" ht="20" customHeight="1" x14ac:dyDescent="0.15">
      <c r="A879" s="22">
        <v>877</v>
      </c>
      <c r="B879" s="23" t="s">
        <v>5256</v>
      </c>
      <c r="C879" s="9">
        <v>49</v>
      </c>
      <c r="D879" s="6" t="s">
        <v>58</v>
      </c>
      <c r="E879" s="6" t="s">
        <v>3376</v>
      </c>
      <c r="F879" s="6" t="s">
        <v>3377</v>
      </c>
      <c r="G879" s="9">
        <v>38657</v>
      </c>
      <c r="H879" s="6" t="s">
        <v>210</v>
      </c>
      <c r="I879" s="6" t="s">
        <v>4619</v>
      </c>
      <c r="J879" s="7"/>
      <c r="K879" s="6" t="s">
        <v>4946</v>
      </c>
      <c r="L879" s="6" t="s">
        <v>3378</v>
      </c>
      <c r="M879" s="6" t="s">
        <v>502</v>
      </c>
      <c r="N879" s="6" t="s">
        <v>3379</v>
      </c>
      <c r="O879" s="6" t="s">
        <v>3380</v>
      </c>
      <c r="P879" s="6" t="s">
        <v>108</v>
      </c>
    </row>
    <row r="880" spans="1:16" ht="20" customHeight="1" x14ac:dyDescent="0.15">
      <c r="A880" s="22">
        <v>878</v>
      </c>
      <c r="B880" s="23" t="s">
        <v>5275</v>
      </c>
      <c r="C880" s="6" t="s">
        <v>4925</v>
      </c>
      <c r="D880" s="6" t="s">
        <v>110</v>
      </c>
      <c r="E880" s="6" t="s">
        <v>2453</v>
      </c>
      <c r="F880" s="6" t="s">
        <v>3381</v>
      </c>
      <c r="G880" s="9">
        <v>148530</v>
      </c>
      <c r="H880" s="6" t="s">
        <v>4545</v>
      </c>
      <c r="I880" s="6" t="s">
        <v>4524</v>
      </c>
      <c r="J880" s="9">
        <v>9</v>
      </c>
      <c r="K880" s="6" t="s">
        <v>312</v>
      </c>
      <c r="L880" s="8">
        <v>5695</v>
      </c>
      <c r="M880" s="6" t="s">
        <v>373</v>
      </c>
      <c r="N880" s="6" t="s">
        <v>3382</v>
      </c>
      <c r="O880" s="6" t="s">
        <v>3383</v>
      </c>
      <c r="P880" s="6" t="s">
        <v>28</v>
      </c>
    </row>
    <row r="881" spans="1:16" ht="20" customHeight="1" x14ac:dyDescent="0.15">
      <c r="A881" s="22">
        <v>879</v>
      </c>
      <c r="B881" s="23" t="s">
        <v>5130</v>
      </c>
      <c r="C881" s="7"/>
      <c r="D881" s="6" t="s">
        <v>102</v>
      </c>
      <c r="E881" s="6" t="s">
        <v>1482</v>
      </c>
      <c r="F881" s="6" t="s">
        <v>3384</v>
      </c>
      <c r="G881" s="9">
        <v>48647</v>
      </c>
      <c r="H881" s="6" t="s">
        <v>4604</v>
      </c>
      <c r="I881" s="6" t="s">
        <v>4572</v>
      </c>
      <c r="J881" s="7"/>
      <c r="K881" s="6" t="s">
        <v>1605</v>
      </c>
      <c r="L881" s="6" t="s">
        <v>3385</v>
      </c>
      <c r="M881" s="6" t="s">
        <v>213</v>
      </c>
      <c r="N881" s="6" t="s">
        <v>3386</v>
      </c>
      <c r="O881" s="6" t="s">
        <v>3387</v>
      </c>
      <c r="P881" s="6" t="s">
        <v>28</v>
      </c>
    </row>
    <row r="882" spans="1:16" ht="20" customHeight="1" x14ac:dyDescent="0.15">
      <c r="A882" s="22">
        <v>880</v>
      </c>
      <c r="B882" s="23" t="s">
        <v>3165</v>
      </c>
      <c r="C882" s="6" t="s">
        <v>4992</v>
      </c>
      <c r="D882" s="6" t="s">
        <v>110</v>
      </c>
      <c r="E882" s="6" t="s">
        <v>3166</v>
      </c>
      <c r="F882" s="6" t="s">
        <v>3388</v>
      </c>
      <c r="G882" s="9">
        <v>133105</v>
      </c>
      <c r="H882" s="6" t="s">
        <v>648</v>
      </c>
      <c r="I882" s="6" t="s">
        <v>4740</v>
      </c>
      <c r="J882" s="7"/>
      <c r="K882" s="6" t="s">
        <v>151</v>
      </c>
      <c r="L882" s="9">
        <v>14.56</v>
      </c>
      <c r="M882" s="6" t="s">
        <v>170</v>
      </c>
      <c r="N882" s="6" t="s">
        <v>3389</v>
      </c>
      <c r="O882" s="6" t="s">
        <v>3390</v>
      </c>
      <c r="P882" s="6" t="s">
        <v>126</v>
      </c>
    </row>
    <row r="883" spans="1:16" ht="20" customHeight="1" x14ac:dyDescent="0.15">
      <c r="A883" s="22">
        <v>881</v>
      </c>
      <c r="B883" s="23" t="s">
        <v>4787</v>
      </c>
      <c r="C883" s="9">
        <v>23</v>
      </c>
      <c r="D883" s="6" t="s">
        <v>29</v>
      </c>
      <c r="E883" s="6" t="s">
        <v>1051</v>
      </c>
      <c r="F883" s="6" t="s">
        <v>3391</v>
      </c>
      <c r="G883" s="9">
        <v>103991</v>
      </c>
      <c r="H883" s="7"/>
      <c r="I883" s="6" t="s">
        <v>120</v>
      </c>
      <c r="J883" s="7"/>
      <c r="K883" s="6" t="s">
        <v>4511</v>
      </c>
      <c r="L883" s="7"/>
      <c r="M883" s="6" t="s">
        <v>33</v>
      </c>
      <c r="N883" s="6" t="s">
        <v>5276</v>
      </c>
      <c r="O883" s="7"/>
      <c r="P883" s="6" t="s">
        <v>285</v>
      </c>
    </row>
    <row r="884" spans="1:16" ht="20" customHeight="1" x14ac:dyDescent="0.15">
      <c r="A884" s="22">
        <v>882</v>
      </c>
      <c r="B884" s="23" t="s">
        <v>815</v>
      </c>
      <c r="C884" s="9">
        <v>64</v>
      </c>
      <c r="D884" s="6" t="s">
        <v>268</v>
      </c>
      <c r="E884" s="6" t="s">
        <v>564</v>
      </c>
      <c r="F884" s="6" t="s">
        <v>3392</v>
      </c>
      <c r="G884" s="9">
        <v>104550</v>
      </c>
      <c r="H884" s="7"/>
      <c r="I884" s="6" t="s">
        <v>4513</v>
      </c>
      <c r="J884" s="9">
        <v>6</v>
      </c>
      <c r="K884" s="6" t="s">
        <v>4627</v>
      </c>
      <c r="L884" s="7"/>
      <c r="M884" s="6" t="s">
        <v>213</v>
      </c>
      <c r="N884" s="6" t="s">
        <v>3393</v>
      </c>
      <c r="O884" s="6" t="s">
        <v>3394</v>
      </c>
      <c r="P884" s="6" t="s">
        <v>28</v>
      </c>
    </row>
    <row r="885" spans="1:16" ht="20" customHeight="1" x14ac:dyDescent="0.15">
      <c r="A885" s="22">
        <v>883</v>
      </c>
      <c r="B885" s="23" t="s">
        <v>5277</v>
      </c>
      <c r="C885" s="6" t="s">
        <v>4644</v>
      </c>
      <c r="D885" s="6" t="s">
        <v>52</v>
      </c>
      <c r="E885" s="6" t="s">
        <v>3395</v>
      </c>
      <c r="F885" s="6" t="s">
        <v>5278</v>
      </c>
      <c r="G885" s="8">
        <v>56581</v>
      </c>
      <c r="H885" s="6" t="s">
        <v>4571</v>
      </c>
      <c r="I885" s="6" t="s">
        <v>4619</v>
      </c>
      <c r="J885" s="9">
        <v>4</v>
      </c>
      <c r="K885" s="6" t="s">
        <v>16</v>
      </c>
      <c r="L885" s="6" t="s">
        <v>3396</v>
      </c>
      <c r="M885" s="6" t="s">
        <v>17</v>
      </c>
      <c r="N885" s="6" t="s">
        <v>3397</v>
      </c>
      <c r="O885" s="6" t="s">
        <v>3398</v>
      </c>
      <c r="P885" s="6" t="s">
        <v>57</v>
      </c>
    </row>
    <row r="886" spans="1:16" ht="20" customHeight="1" x14ac:dyDescent="0.15">
      <c r="A886" s="22">
        <v>884</v>
      </c>
      <c r="B886" s="23" t="s">
        <v>5279</v>
      </c>
      <c r="C886" s="7"/>
      <c r="D886" s="6" t="s">
        <v>404</v>
      </c>
      <c r="E886" s="6" t="s">
        <v>3049</v>
      </c>
      <c r="F886" s="6" t="s">
        <v>3399</v>
      </c>
      <c r="G886" s="9">
        <v>32040</v>
      </c>
      <c r="H886" s="6" t="s">
        <v>494</v>
      </c>
      <c r="I886" s="6" t="s">
        <v>930</v>
      </c>
      <c r="J886" s="7"/>
      <c r="K886" s="7"/>
      <c r="L886" s="9">
        <v>2053</v>
      </c>
      <c r="M886" s="6" t="s">
        <v>397</v>
      </c>
      <c r="N886" s="6" t="s">
        <v>3400</v>
      </c>
      <c r="O886" s="6" t="s">
        <v>3401</v>
      </c>
      <c r="P886" s="6" t="s">
        <v>200</v>
      </c>
    </row>
    <row r="887" spans="1:16" ht="20" customHeight="1" x14ac:dyDescent="0.15">
      <c r="A887" s="22">
        <v>885</v>
      </c>
      <c r="B887" s="23" t="s">
        <v>5280</v>
      </c>
      <c r="C887" s="9">
        <v>38</v>
      </c>
      <c r="D887" s="7"/>
      <c r="E887" s="6" t="s">
        <v>2042</v>
      </c>
      <c r="F887" s="6" t="s">
        <v>3402</v>
      </c>
      <c r="G887" s="6" t="s">
        <v>3403</v>
      </c>
      <c r="H887" s="7"/>
      <c r="I887" s="6" t="s">
        <v>779</v>
      </c>
      <c r="J887" s="6" t="s">
        <v>514</v>
      </c>
      <c r="K887" s="6" t="s">
        <v>4530</v>
      </c>
      <c r="L887" s="9">
        <v>2.27</v>
      </c>
      <c r="M887" s="6" t="s">
        <v>373</v>
      </c>
      <c r="N887" s="6" t="s">
        <v>3404</v>
      </c>
      <c r="O887" s="6" t="s">
        <v>3405</v>
      </c>
      <c r="P887" s="6" t="s">
        <v>392</v>
      </c>
    </row>
    <row r="888" spans="1:16" ht="20" customHeight="1" x14ac:dyDescent="0.15">
      <c r="A888" s="22">
        <v>886</v>
      </c>
      <c r="B888" s="23" t="s">
        <v>4844</v>
      </c>
      <c r="C888" s="6" t="s">
        <v>4553</v>
      </c>
      <c r="D888" s="6" t="s">
        <v>110</v>
      </c>
      <c r="E888" s="6" t="s">
        <v>888</v>
      </c>
      <c r="F888" s="6" t="s">
        <v>5281</v>
      </c>
      <c r="G888" s="8">
        <v>61001</v>
      </c>
      <c r="H888" s="6" t="s">
        <v>4679</v>
      </c>
      <c r="I888" s="6" t="s">
        <v>4565</v>
      </c>
      <c r="J888" s="9">
        <v>6</v>
      </c>
      <c r="K888" s="6" t="s">
        <v>879</v>
      </c>
      <c r="L888" s="9">
        <v>6681</v>
      </c>
      <c r="M888" s="6" t="s">
        <v>129</v>
      </c>
      <c r="N888" s="6" t="s">
        <v>3406</v>
      </c>
      <c r="O888" s="6" t="s">
        <v>3407</v>
      </c>
      <c r="P888" s="7"/>
    </row>
    <row r="889" spans="1:16" ht="20" customHeight="1" x14ac:dyDescent="0.15">
      <c r="A889" s="22">
        <v>887</v>
      </c>
      <c r="B889" s="23" t="s">
        <v>4501</v>
      </c>
      <c r="C889" s="9">
        <v>28</v>
      </c>
      <c r="D889" s="6" t="s">
        <v>268</v>
      </c>
      <c r="E889" s="6" t="s">
        <v>127</v>
      </c>
      <c r="F889" s="6" t="s">
        <v>3408</v>
      </c>
      <c r="G889" s="9">
        <v>46955</v>
      </c>
      <c r="H889" s="6" t="s">
        <v>4483</v>
      </c>
      <c r="I889" s="6" t="s">
        <v>4528</v>
      </c>
      <c r="J889" s="6" t="s">
        <v>325</v>
      </c>
      <c r="K889" s="6" t="s">
        <v>643</v>
      </c>
      <c r="L889" s="9">
        <v>7671</v>
      </c>
      <c r="M889" s="6" t="s">
        <v>26</v>
      </c>
      <c r="N889" s="6" t="s">
        <v>3409</v>
      </c>
      <c r="O889" s="6" t="s">
        <v>3410</v>
      </c>
      <c r="P889" s="6" t="s">
        <v>609</v>
      </c>
    </row>
    <row r="890" spans="1:16" ht="20" customHeight="1" x14ac:dyDescent="0.15">
      <c r="A890" s="22">
        <v>888</v>
      </c>
      <c r="B890" s="23" t="s">
        <v>5282</v>
      </c>
      <c r="C890" s="9">
        <v>62</v>
      </c>
      <c r="D890" s="6" t="s">
        <v>172</v>
      </c>
      <c r="E890" s="6" t="s">
        <v>2295</v>
      </c>
      <c r="F890" s="6" t="s">
        <v>3411</v>
      </c>
      <c r="G890" s="9">
        <v>31133</v>
      </c>
      <c r="H890" s="6" t="s">
        <v>648</v>
      </c>
      <c r="I890" s="6" t="s">
        <v>4572</v>
      </c>
      <c r="J890" s="6" t="s">
        <v>581</v>
      </c>
      <c r="K890" s="7"/>
      <c r="L890" s="6" t="s">
        <v>3412</v>
      </c>
      <c r="M890" s="6" t="s">
        <v>706</v>
      </c>
      <c r="N890" s="6" t="s">
        <v>3413</v>
      </c>
      <c r="O890" s="6" t="s">
        <v>3414</v>
      </c>
      <c r="P890" s="6" t="s">
        <v>292</v>
      </c>
    </row>
    <row r="891" spans="1:16" ht="20" customHeight="1" x14ac:dyDescent="0.15">
      <c r="A891" s="22">
        <v>889</v>
      </c>
      <c r="B891" s="23" t="s">
        <v>5283</v>
      </c>
      <c r="C891" s="6" t="s">
        <v>4640</v>
      </c>
      <c r="D891" s="6" t="s">
        <v>315</v>
      </c>
      <c r="E891" s="6" t="s">
        <v>3415</v>
      </c>
      <c r="F891" s="6" t="s">
        <v>3416</v>
      </c>
      <c r="G891" s="9">
        <v>42.091000000000001</v>
      </c>
      <c r="H891" s="6" t="s">
        <v>494</v>
      </c>
      <c r="I891" s="6" t="s">
        <v>4555</v>
      </c>
      <c r="J891" s="9">
        <v>8</v>
      </c>
      <c r="K891" s="6" t="s">
        <v>987</v>
      </c>
      <c r="L891" s="9">
        <v>10.843999999999999</v>
      </c>
      <c r="M891" s="6" t="s">
        <v>534</v>
      </c>
      <c r="N891" s="9">
        <v>8635066516</v>
      </c>
      <c r="O891" s="6" t="s">
        <v>3417</v>
      </c>
      <c r="P891" s="6" t="s">
        <v>609</v>
      </c>
    </row>
    <row r="892" spans="1:16" ht="20" customHeight="1" x14ac:dyDescent="0.15">
      <c r="A892" s="22">
        <v>890</v>
      </c>
      <c r="B892" s="23" t="s">
        <v>5284</v>
      </c>
      <c r="C892" s="6" t="s">
        <v>4644</v>
      </c>
      <c r="D892" s="6" t="s">
        <v>389</v>
      </c>
      <c r="E892" s="6" t="s">
        <v>2299</v>
      </c>
      <c r="F892" s="6" t="s">
        <v>3418</v>
      </c>
      <c r="G892" s="9">
        <v>105.19499999999999</v>
      </c>
      <c r="H892" s="6" t="s">
        <v>864</v>
      </c>
      <c r="I892" s="6" t="s">
        <v>4544</v>
      </c>
      <c r="J892" s="6" t="s">
        <v>212</v>
      </c>
      <c r="K892" s="6" t="s">
        <v>97</v>
      </c>
      <c r="L892" s="9">
        <v>4391</v>
      </c>
      <c r="M892" s="6" t="s">
        <v>98</v>
      </c>
      <c r="N892" s="6" t="s">
        <v>3419</v>
      </c>
      <c r="O892" s="6" t="s">
        <v>3420</v>
      </c>
      <c r="P892" s="6" t="s">
        <v>132</v>
      </c>
    </row>
    <row r="893" spans="1:16" ht="20" customHeight="1" x14ac:dyDescent="0.15">
      <c r="A893" s="22">
        <v>891</v>
      </c>
      <c r="B893" s="23" t="s">
        <v>4537</v>
      </c>
      <c r="C893" s="9">
        <v>25</v>
      </c>
      <c r="D893" s="6" t="s">
        <v>65</v>
      </c>
      <c r="E893" s="6" t="s">
        <v>2791</v>
      </c>
      <c r="F893" s="6" t="s">
        <v>3421</v>
      </c>
      <c r="G893" s="8">
        <v>85429</v>
      </c>
      <c r="H893" s="6" t="s">
        <v>576</v>
      </c>
      <c r="I893" s="6" t="s">
        <v>224</v>
      </c>
      <c r="J893" s="9">
        <v>3</v>
      </c>
      <c r="K893" s="6" t="s">
        <v>362</v>
      </c>
      <c r="L893" s="7"/>
      <c r="M893" s="6" t="s">
        <v>83</v>
      </c>
      <c r="N893" s="9">
        <v>5515450667</v>
      </c>
      <c r="O893" s="6" t="s">
        <v>3422</v>
      </c>
      <c r="P893" s="6" t="s">
        <v>304</v>
      </c>
    </row>
    <row r="894" spans="1:16" ht="20" customHeight="1" x14ac:dyDescent="0.15">
      <c r="A894" s="22">
        <v>892</v>
      </c>
      <c r="B894" s="23" t="s">
        <v>5285</v>
      </c>
      <c r="C894" s="6" t="s">
        <v>4556</v>
      </c>
      <c r="D894" s="6" t="s">
        <v>172</v>
      </c>
      <c r="E894" s="6" t="s">
        <v>3423</v>
      </c>
      <c r="F894" s="6" t="s">
        <v>5286</v>
      </c>
      <c r="G894" s="8">
        <v>33098</v>
      </c>
      <c r="H894" s="6" t="s">
        <v>4510</v>
      </c>
      <c r="I894" s="6" t="s">
        <v>806</v>
      </c>
      <c r="J894" s="6" t="s">
        <v>168</v>
      </c>
      <c r="K894" s="6" t="s">
        <v>237</v>
      </c>
      <c r="L894" s="6" t="s">
        <v>3424</v>
      </c>
      <c r="M894" s="6" t="s">
        <v>61</v>
      </c>
      <c r="N894" s="6" t="s">
        <v>3425</v>
      </c>
      <c r="O894" s="6" t="s">
        <v>3426</v>
      </c>
      <c r="P894" s="6" t="s">
        <v>304</v>
      </c>
    </row>
    <row r="895" spans="1:16" ht="20" customHeight="1" x14ac:dyDescent="0.15">
      <c r="A895" s="22">
        <v>893</v>
      </c>
      <c r="B895" s="23" t="s">
        <v>5287</v>
      </c>
      <c r="C895" s="9">
        <v>38</v>
      </c>
      <c r="D895" s="7"/>
      <c r="E895" s="6" t="s">
        <v>3427</v>
      </c>
      <c r="F895" s="6" t="s">
        <v>3428</v>
      </c>
      <c r="G895" s="9">
        <v>135542</v>
      </c>
      <c r="H895" s="6" t="s">
        <v>4557</v>
      </c>
      <c r="I895" s="6" t="s">
        <v>4532</v>
      </c>
      <c r="J895" s="9">
        <v>1</v>
      </c>
      <c r="K895" s="9">
        <v>4.7</v>
      </c>
      <c r="L895" s="6" t="s">
        <v>3429</v>
      </c>
      <c r="M895" s="6" t="s">
        <v>254</v>
      </c>
      <c r="N895" s="6" t="s">
        <v>3430</v>
      </c>
      <c r="O895" s="6" t="s">
        <v>3431</v>
      </c>
      <c r="P895" s="6" t="s">
        <v>609</v>
      </c>
    </row>
    <row r="896" spans="1:16" ht="20" customHeight="1" x14ac:dyDescent="0.15">
      <c r="A896" s="22">
        <v>894</v>
      </c>
      <c r="B896" s="23" t="s">
        <v>5288</v>
      </c>
      <c r="C896" s="7"/>
      <c r="D896" s="6" t="s">
        <v>321</v>
      </c>
      <c r="E896" s="6" t="s">
        <v>1551</v>
      </c>
      <c r="F896" s="6" t="s">
        <v>3432</v>
      </c>
      <c r="G896" s="8">
        <v>67980</v>
      </c>
      <c r="H896" s="6" t="s">
        <v>4571</v>
      </c>
      <c r="I896" s="6" t="s">
        <v>4588</v>
      </c>
      <c r="J896" s="6" t="s">
        <v>514</v>
      </c>
      <c r="K896" s="6" t="s">
        <v>432</v>
      </c>
      <c r="L896" s="8">
        <v>17678</v>
      </c>
      <c r="M896" s="6" t="s">
        <v>271</v>
      </c>
      <c r="N896" s="6" t="s">
        <v>3433</v>
      </c>
      <c r="O896" s="6" t="s">
        <v>3434</v>
      </c>
      <c r="P896" s="6" t="s">
        <v>71</v>
      </c>
    </row>
    <row r="897" spans="1:16" ht="20" customHeight="1" x14ac:dyDescent="0.15">
      <c r="A897" s="22">
        <v>895</v>
      </c>
      <c r="B897" s="23" t="s">
        <v>5108</v>
      </c>
      <c r="C897" s="9">
        <v>51</v>
      </c>
      <c r="D897" s="6" t="s">
        <v>261</v>
      </c>
      <c r="E897" s="6" t="s">
        <v>1407</v>
      </c>
      <c r="F897" s="6" t="s">
        <v>3435</v>
      </c>
      <c r="G897" s="9">
        <v>112.474</v>
      </c>
      <c r="H897" s="6" t="s">
        <v>276</v>
      </c>
      <c r="I897" s="6" t="s">
        <v>4542</v>
      </c>
      <c r="J897" s="9">
        <v>4</v>
      </c>
      <c r="K897" s="9">
        <v>3.5</v>
      </c>
      <c r="L897" s="7"/>
      <c r="M897" s="6" t="s">
        <v>204</v>
      </c>
      <c r="N897" s="6" t="s">
        <v>3436</v>
      </c>
      <c r="O897" s="6" t="s">
        <v>3437</v>
      </c>
      <c r="P897" s="6" t="s">
        <v>148</v>
      </c>
    </row>
    <row r="898" spans="1:16" ht="20" customHeight="1" x14ac:dyDescent="0.15">
      <c r="A898" s="22">
        <v>896</v>
      </c>
      <c r="B898" s="23" t="s">
        <v>4890</v>
      </c>
      <c r="C898" s="9">
        <v>18</v>
      </c>
      <c r="D898" s="6" t="s">
        <v>220</v>
      </c>
      <c r="E898" s="6" t="s">
        <v>532</v>
      </c>
      <c r="F898" s="6" t="s">
        <v>3438</v>
      </c>
      <c r="G898" s="9">
        <v>71784</v>
      </c>
      <c r="H898" s="6" t="s">
        <v>46</v>
      </c>
      <c r="I898" s="6" t="s">
        <v>4532</v>
      </c>
      <c r="J898" s="9">
        <v>2</v>
      </c>
      <c r="K898" s="9">
        <v>4.0999999999999996</v>
      </c>
      <c r="L898" s="7"/>
      <c r="M898" s="6" t="s">
        <v>470</v>
      </c>
      <c r="N898" s="9">
        <v>8612337846</v>
      </c>
      <c r="O898" s="6" t="s">
        <v>3439</v>
      </c>
      <c r="P898" s="6" t="s">
        <v>260</v>
      </c>
    </row>
    <row r="899" spans="1:16" ht="20" customHeight="1" x14ac:dyDescent="0.15">
      <c r="A899" s="22">
        <v>897</v>
      </c>
      <c r="B899" s="23" t="s">
        <v>5289</v>
      </c>
      <c r="C899" s="6" t="s">
        <v>4640</v>
      </c>
      <c r="D899" s="6" t="s">
        <v>65</v>
      </c>
      <c r="E899" s="6" t="s">
        <v>3440</v>
      </c>
      <c r="F899" s="6" t="s">
        <v>3441</v>
      </c>
      <c r="G899" s="9">
        <v>80217</v>
      </c>
      <c r="H899" s="6" t="s">
        <v>4491</v>
      </c>
      <c r="I899" s="6" t="s">
        <v>4542</v>
      </c>
      <c r="J899" s="7"/>
      <c r="K899" s="6" t="s">
        <v>987</v>
      </c>
      <c r="L899" s="9">
        <v>14.257999999999999</v>
      </c>
      <c r="M899" s="6" t="s">
        <v>308</v>
      </c>
      <c r="N899" s="6" t="s">
        <v>3442</v>
      </c>
      <c r="O899" s="6" t="s">
        <v>3443</v>
      </c>
      <c r="P899" s="6" t="s">
        <v>260</v>
      </c>
    </row>
    <row r="900" spans="1:16" ht="20" customHeight="1" x14ac:dyDescent="0.15">
      <c r="A900" s="22">
        <v>898</v>
      </c>
      <c r="B900" s="23" t="s">
        <v>5290</v>
      </c>
      <c r="C900" s="9">
        <v>36</v>
      </c>
      <c r="D900" s="6" t="s">
        <v>172</v>
      </c>
      <c r="E900" s="6" t="s">
        <v>862</v>
      </c>
      <c r="F900" s="6" t="s">
        <v>3444</v>
      </c>
      <c r="G900" s="6" t="s">
        <v>3445</v>
      </c>
      <c r="H900" s="6" t="s">
        <v>4510</v>
      </c>
      <c r="I900" s="6" t="s">
        <v>4681</v>
      </c>
      <c r="J900" s="9">
        <v>10</v>
      </c>
      <c r="K900" s="9">
        <v>1.2</v>
      </c>
      <c r="L900" s="7"/>
      <c r="M900" s="6" t="s">
        <v>33</v>
      </c>
      <c r="N900" s="9">
        <v>2585844895</v>
      </c>
      <c r="O900" s="7"/>
      <c r="P900" s="6" t="s">
        <v>1136</v>
      </c>
    </row>
    <row r="901" spans="1:16" ht="20" customHeight="1" x14ac:dyDescent="0.15">
      <c r="A901" s="22">
        <v>899</v>
      </c>
      <c r="B901" s="23" t="s">
        <v>5291</v>
      </c>
      <c r="C901" s="6" t="s">
        <v>5065</v>
      </c>
      <c r="D901" s="6" t="s">
        <v>261</v>
      </c>
      <c r="E901" s="6" t="s">
        <v>2042</v>
      </c>
      <c r="F901" s="6" t="s">
        <v>3446</v>
      </c>
      <c r="G901" s="9">
        <v>113.96299999999999</v>
      </c>
      <c r="H901" s="6" t="s">
        <v>4463</v>
      </c>
      <c r="I901" s="6" t="s">
        <v>4546</v>
      </c>
      <c r="J901" s="6" t="s">
        <v>212</v>
      </c>
      <c r="K901" s="9">
        <v>3</v>
      </c>
      <c r="L901" s="8">
        <v>5507</v>
      </c>
      <c r="M901" s="6" t="s">
        <v>194</v>
      </c>
      <c r="N901" s="9">
        <v>5923308326</v>
      </c>
      <c r="O901" s="6" t="s">
        <v>3447</v>
      </c>
      <c r="P901" s="6" t="s">
        <v>182</v>
      </c>
    </row>
    <row r="902" spans="1:16" ht="20" customHeight="1" x14ac:dyDescent="0.15">
      <c r="A902" s="22">
        <v>900</v>
      </c>
      <c r="B902" s="23" t="s">
        <v>4791</v>
      </c>
      <c r="C902" s="9">
        <v>54</v>
      </c>
      <c r="D902" s="6" t="s">
        <v>172</v>
      </c>
      <c r="E902" s="6" t="s">
        <v>1494</v>
      </c>
      <c r="F902" s="6" t="s">
        <v>3448</v>
      </c>
      <c r="G902" s="8">
        <v>74240</v>
      </c>
      <c r="H902" s="7"/>
      <c r="I902" s="6" t="s">
        <v>4542</v>
      </c>
      <c r="J902" s="9">
        <v>5</v>
      </c>
      <c r="K902" s="6" t="s">
        <v>89</v>
      </c>
      <c r="L902" s="9">
        <v>6.1219999999999999</v>
      </c>
      <c r="M902" s="6" t="s">
        <v>26</v>
      </c>
      <c r="N902" s="9">
        <v>8559459403</v>
      </c>
      <c r="O902" s="6" t="s">
        <v>3449</v>
      </c>
      <c r="P902" s="6" t="s">
        <v>200</v>
      </c>
    </row>
    <row r="903" spans="1:16" ht="20" customHeight="1" x14ac:dyDescent="0.15">
      <c r="A903" s="22">
        <v>901</v>
      </c>
      <c r="B903" s="23" t="s">
        <v>5292</v>
      </c>
      <c r="C903" s="6" t="s">
        <v>4706</v>
      </c>
      <c r="D903" s="6" t="s">
        <v>172</v>
      </c>
      <c r="E903" s="6" t="s">
        <v>888</v>
      </c>
      <c r="F903" s="6" t="s">
        <v>3450</v>
      </c>
      <c r="G903" s="6" t="s">
        <v>3451</v>
      </c>
      <c r="H903" s="6" t="s">
        <v>4483</v>
      </c>
      <c r="I903" s="6" t="s">
        <v>47</v>
      </c>
      <c r="J903" s="9">
        <v>3</v>
      </c>
      <c r="K903" s="6" t="s">
        <v>326</v>
      </c>
      <c r="L903" s="9">
        <v>15001</v>
      </c>
      <c r="M903" s="6" t="s">
        <v>239</v>
      </c>
      <c r="N903" s="6" t="s">
        <v>3452</v>
      </c>
      <c r="O903" s="6" t="s">
        <v>3453</v>
      </c>
      <c r="P903" s="6" t="s">
        <v>126</v>
      </c>
    </row>
    <row r="904" spans="1:16" ht="20" customHeight="1" x14ac:dyDescent="0.15">
      <c r="A904" s="22">
        <v>902</v>
      </c>
      <c r="B904" s="23" t="s">
        <v>3454</v>
      </c>
      <c r="C904" s="9">
        <v>57</v>
      </c>
      <c r="D904" s="6" t="s">
        <v>172</v>
      </c>
      <c r="E904" s="6" t="s">
        <v>3455</v>
      </c>
      <c r="F904" s="6" t="s">
        <v>3456</v>
      </c>
      <c r="G904" s="9">
        <v>82.784999999999997</v>
      </c>
      <c r="H904" s="6" t="s">
        <v>276</v>
      </c>
      <c r="I904" s="6" t="s">
        <v>211</v>
      </c>
      <c r="J904" s="6" t="s">
        <v>121</v>
      </c>
      <c r="K904" s="6" t="s">
        <v>611</v>
      </c>
      <c r="L904" s="8">
        <v>13658</v>
      </c>
      <c r="M904" s="6" t="s">
        <v>302</v>
      </c>
      <c r="N904" s="7"/>
      <c r="O904" s="6" t="s">
        <v>3457</v>
      </c>
      <c r="P904" s="6" t="s">
        <v>292</v>
      </c>
    </row>
    <row r="905" spans="1:16" ht="20" customHeight="1" x14ac:dyDescent="0.15">
      <c r="A905" s="22">
        <v>903</v>
      </c>
      <c r="B905" s="23" t="s">
        <v>4814</v>
      </c>
      <c r="C905" s="6" t="s">
        <v>4569</v>
      </c>
      <c r="D905" s="6" t="s">
        <v>42</v>
      </c>
      <c r="E905" s="6" t="s">
        <v>687</v>
      </c>
      <c r="F905" s="6" t="s">
        <v>3458</v>
      </c>
      <c r="G905" s="6" t="s">
        <v>3459</v>
      </c>
      <c r="H905" s="7"/>
      <c r="I905" s="6" t="s">
        <v>4502</v>
      </c>
      <c r="J905" s="7"/>
      <c r="K905" s="6" t="s">
        <v>295</v>
      </c>
      <c r="L905" s="8">
        <v>1916</v>
      </c>
      <c r="M905" s="6" t="s">
        <v>33</v>
      </c>
      <c r="N905" s="6" t="s">
        <v>3460</v>
      </c>
      <c r="O905" s="6" t="s">
        <v>3461</v>
      </c>
      <c r="P905" s="6" t="s">
        <v>108</v>
      </c>
    </row>
    <row r="906" spans="1:16" ht="20" customHeight="1" x14ac:dyDescent="0.15">
      <c r="A906" s="22">
        <v>904</v>
      </c>
      <c r="B906" s="23" t="s">
        <v>5293</v>
      </c>
      <c r="C906" s="9">
        <v>21</v>
      </c>
      <c r="D906" s="6" t="s">
        <v>229</v>
      </c>
      <c r="E906" s="6" t="s">
        <v>273</v>
      </c>
      <c r="F906" s="6" t="s">
        <v>3462</v>
      </c>
      <c r="G906" s="9">
        <v>127.05200000000001</v>
      </c>
      <c r="H906" s="6" t="s">
        <v>4541</v>
      </c>
      <c r="I906" s="6" t="s">
        <v>4497</v>
      </c>
      <c r="J906" s="9">
        <v>8</v>
      </c>
      <c r="K906" s="6" t="s">
        <v>68</v>
      </c>
      <c r="L906" s="9">
        <v>4.7640000000000002</v>
      </c>
      <c r="M906" s="6" t="s">
        <v>308</v>
      </c>
      <c r="N906" s="9">
        <v>6218378350</v>
      </c>
      <c r="O906" s="6" t="s">
        <v>3463</v>
      </c>
      <c r="P906" s="6" t="s">
        <v>28</v>
      </c>
    </row>
    <row r="907" spans="1:16" ht="20" customHeight="1" x14ac:dyDescent="0.15">
      <c r="A907" s="22">
        <v>905</v>
      </c>
      <c r="B907" s="23" t="s">
        <v>5294</v>
      </c>
      <c r="C907" s="9">
        <v>35</v>
      </c>
      <c r="D907" s="6" t="s">
        <v>172</v>
      </c>
      <c r="E907" s="6" t="s">
        <v>386</v>
      </c>
      <c r="F907" s="6" t="s">
        <v>3464</v>
      </c>
      <c r="G907" s="9">
        <v>117317</v>
      </c>
      <c r="H907" s="6" t="s">
        <v>696</v>
      </c>
      <c r="I907" s="6" t="s">
        <v>799</v>
      </c>
      <c r="J907" s="9">
        <v>4</v>
      </c>
      <c r="K907" s="7"/>
      <c r="L907" s="9">
        <v>17575</v>
      </c>
      <c r="M907" s="6" t="s">
        <v>38</v>
      </c>
      <c r="N907" s="6" t="s">
        <v>3465</v>
      </c>
      <c r="O907" s="6" t="s">
        <v>3466</v>
      </c>
      <c r="P907" s="7"/>
    </row>
    <row r="908" spans="1:16" ht="20" customHeight="1" x14ac:dyDescent="0.15">
      <c r="A908" s="22">
        <v>906</v>
      </c>
      <c r="B908" s="23" t="s">
        <v>5084</v>
      </c>
      <c r="C908" s="9">
        <v>47</v>
      </c>
      <c r="D908" s="6" t="s">
        <v>315</v>
      </c>
      <c r="E908" s="6" t="s">
        <v>2362</v>
      </c>
      <c r="F908" s="6" t="s">
        <v>5295</v>
      </c>
      <c r="G908" s="6" t="s">
        <v>3467</v>
      </c>
      <c r="H908" s="6" t="s">
        <v>4604</v>
      </c>
      <c r="I908" s="6" t="s">
        <v>120</v>
      </c>
      <c r="J908" s="9">
        <v>4</v>
      </c>
      <c r="K908" s="6" t="s">
        <v>345</v>
      </c>
      <c r="L908" s="9">
        <v>17702</v>
      </c>
      <c r="M908" s="6" t="s">
        <v>188</v>
      </c>
      <c r="N908" s="9">
        <v>2223378470</v>
      </c>
      <c r="O908" s="6" t="s">
        <v>3468</v>
      </c>
      <c r="P908" s="6" t="s">
        <v>191</v>
      </c>
    </row>
    <row r="909" spans="1:16" ht="20" customHeight="1" x14ac:dyDescent="0.15">
      <c r="A909" s="22">
        <v>907</v>
      </c>
      <c r="B909" s="23" t="s">
        <v>5296</v>
      </c>
      <c r="C909" s="9">
        <v>47</v>
      </c>
      <c r="D909" s="6" t="s">
        <v>13</v>
      </c>
      <c r="E909" s="6" t="s">
        <v>3469</v>
      </c>
      <c r="F909" s="6" t="s">
        <v>468</v>
      </c>
      <c r="G909" s="9">
        <v>111862</v>
      </c>
      <c r="H909" s="6" t="s">
        <v>4720</v>
      </c>
      <c r="I909" s="6" t="s">
        <v>842</v>
      </c>
      <c r="J909" s="6" t="s">
        <v>325</v>
      </c>
      <c r="K909" s="7"/>
      <c r="L909" s="9">
        <v>17875</v>
      </c>
      <c r="M909" s="6" t="s">
        <v>470</v>
      </c>
      <c r="N909" s="6" t="s">
        <v>3470</v>
      </c>
      <c r="O909" s="6" t="s">
        <v>3471</v>
      </c>
      <c r="P909" s="6" t="s">
        <v>285</v>
      </c>
    </row>
    <row r="910" spans="1:16" ht="20" customHeight="1" x14ac:dyDescent="0.15">
      <c r="A910" s="22">
        <v>908</v>
      </c>
      <c r="B910" s="23" t="s">
        <v>5297</v>
      </c>
      <c r="C910" s="9">
        <v>35</v>
      </c>
      <c r="D910" s="7"/>
      <c r="E910" s="6" t="s">
        <v>242</v>
      </c>
      <c r="F910" s="6" t="s">
        <v>3472</v>
      </c>
      <c r="G910" s="9">
        <v>40520</v>
      </c>
      <c r="H910" s="6" t="s">
        <v>4483</v>
      </c>
      <c r="I910" s="6" t="s">
        <v>4464</v>
      </c>
      <c r="J910" s="6" t="s">
        <v>96</v>
      </c>
      <c r="K910" s="6" t="s">
        <v>809</v>
      </c>
      <c r="L910" s="9">
        <v>4703</v>
      </c>
      <c r="M910" s="6" t="s">
        <v>139</v>
      </c>
      <c r="N910" s="6" t="s">
        <v>3473</v>
      </c>
      <c r="O910" s="6" t="s">
        <v>3474</v>
      </c>
      <c r="P910" s="7"/>
    </row>
    <row r="911" spans="1:16" ht="20" customHeight="1" x14ac:dyDescent="0.15">
      <c r="A911" s="22">
        <v>909</v>
      </c>
      <c r="B911" s="23" t="s">
        <v>5298</v>
      </c>
      <c r="C911" s="9">
        <v>46</v>
      </c>
      <c r="D911" s="6" t="s">
        <v>172</v>
      </c>
      <c r="E911" s="6" t="s">
        <v>3475</v>
      </c>
      <c r="F911" s="6" t="s">
        <v>3476</v>
      </c>
      <c r="G911" s="9">
        <v>53940</v>
      </c>
      <c r="H911" s="6" t="s">
        <v>4510</v>
      </c>
      <c r="I911" s="6" t="s">
        <v>4648</v>
      </c>
      <c r="J911" s="6" t="s">
        <v>96</v>
      </c>
      <c r="K911" s="6" t="s">
        <v>643</v>
      </c>
      <c r="L911" s="7"/>
      <c r="M911" s="6" t="s">
        <v>416</v>
      </c>
      <c r="N911" s="6" t="s">
        <v>3477</v>
      </c>
      <c r="O911" s="6" t="s">
        <v>3478</v>
      </c>
      <c r="P911" s="6" t="s">
        <v>108</v>
      </c>
    </row>
    <row r="912" spans="1:16" ht="20" customHeight="1" x14ac:dyDescent="0.15">
      <c r="A912" s="22">
        <v>910</v>
      </c>
      <c r="B912" s="23" t="s">
        <v>5299</v>
      </c>
      <c r="C912" s="9">
        <v>49</v>
      </c>
      <c r="D912" s="6" t="s">
        <v>404</v>
      </c>
      <c r="E912" s="6" t="s">
        <v>1778</v>
      </c>
      <c r="F912" s="6" t="s">
        <v>3479</v>
      </c>
      <c r="G912" s="8">
        <v>62584</v>
      </c>
      <c r="H912" s="6" t="s">
        <v>4604</v>
      </c>
      <c r="I912" s="6" t="s">
        <v>4596</v>
      </c>
      <c r="J912" s="9">
        <v>7</v>
      </c>
      <c r="K912" s="6" t="s">
        <v>800</v>
      </c>
      <c r="L912" s="9">
        <v>1483</v>
      </c>
      <c r="M912" s="6" t="s">
        <v>239</v>
      </c>
      <c r="N912" s="9">
        <v>7213152081</v>
      </c>
      <c r="O912" s="6" t="s">
        <v>3480</v>
      </c>
      <c r="P912" s="6" t="s">
        <v>315</v>
      </c>
    </row>
    <row r="913" spans="1:16" ht="20" customHeight="1" x14ac:dyDescent="0.15">
      <c r="A913" s="22">
        <v>911</v>
      </c>
      <c r="B913" s="23" t="s">
        <v>4982</v>
      </c>
      <c r="C913" s="9">
        <v>52</v>
      </c>
      <c r="D913" s="6" t="s">
        <v>321</v>
      </c>
      <c r="E913" s="6" t="s">
        <v>3060</v>
      </c>
      <c r="F913" s="6" t="s">
        <v>3481</v>
      </c>
      <c r="G913" s="9">
        <v>43450</v>
      </c>
      <c r="H913" s="6" t="s">
        <v>4510</v>
      </c>
      <c r="I913" s="6" t="s">
        <v>4681</v>
      </c>
      <c r="J913" s="7"/>
      <c r="K913" s="6" t="s">
        <v>1095</v>
      </c>
      <c r="L913" s="9">
        <v>3.6520000000000001</v>
      </c>
      <c r="M913" s="6" t="s">
        <v>644</v>
      </c>
      <c r="N913" s="9">
        <v>9065399796</v>
      </c>
      <c r="O913" s="6" t="s">
        <v>3482</v>
      </c>
      <c r="P913" s="6" t="s">
        <v>328</v>
      </c>
    </row>
    <row r="914" spans="1:16" ht="20" customHeight="1" x14ac:dyDescent="0.15">
      <c r="A914" s="22">
        <v>912</v>
      </c>
      <c r="B914" s="23" t="s">
        <v>3483</v>
      </c>
      <c r="C914" s="6" t="s">
        <v>4644</v>
      </c>
      <c r="D914" s="6" t="s">
        <v>172</v>
      </c>
      <c r="E914" s="6" t="s">
        <v>3484</v>
      </c>
      <c r="F914" s="6" t="s">
        <v>5300</v>
      </c>
      <c r="G914" s="9">
        <v>119966</v>
      </c>
      <c r="H914" s="6" t="s">
        <v>4642</v>
      </c>
      <c r="I914" s="6" t="s">
        <v>842</v>
      </c>
      <c r="J914" s="9">
        <v>2</v>
      </c>
      <c r="K914" s="6" t="s">
        <v>357</v>
      </c>
      <c r="L914" s="6" t="s">
        <v>3485</v>
      </c>
      <c r="M914" s="6" t="s">
        <v>194</v>
      </c>
      <c r="N914" s="7"/>
      <c r="O914" s="6" t="s">
        <v>3486</v>
      </c>
      <c r="P914" s="6" t="s">
        <v>126</v>
      </c>
    </row>
    <row r="915" spans="1:16" ht="20" customHeight="1" x14ac:dyDescent="0.15">
      <c r="A915" s="22">
        <v>913</v>
      </c>
      <c r="B915" s="23" t="s">
        <v>4673</v>
      </c>
      <c r="C915" s="9">
        <v>31</v>
      </c>
      <c r="D915" s="6" t="s">
        <v>29</v>
      </c>
      <c r="E915" s="6" t="s">
        <v>3487</v>
      </c>
      <c r="F915" s="6" t="s">
        <v>5301</v>
      </c>
      <c r="G915" s="9">
        <v>34769</v>
      </c>
      <c r="H915" s="6" t="s">
        <v>4463</v>
      </c>
      <c r="I915" s="6" t="s">
        <v>4486</v>
      </c>
      <c r="J915" s="9">
        <v>4</v>
      </c>
      <c r="K915" s="6" t="s">
        <v>250</v>
      </c>
      <c r="L915" s="9">
        <v>13.486000000000001</v>
      </c>
      <c r="M915" s="6" t="s">
        <v>397</v>
      </c>
      <c r="N915" s="9">
        <v>5241966340</v>
      </c>
      <c r="O915" s="7"/>
      <c r="P915" s="6" t="s">
        <v>207</v>
      </c>
    </row>
    <row r="916" spans="1:16" ht="20" customHeight="1" x14ac:dyDescent="0.15">
      <c r="A916" s="22">
        <v>914</v>
      </c>
      <c r="B916" s="23" t="s">
        <v>4814</v>
      </c>
      <c r="C916" s="9">
        <v>54</v>
      </c>
      <c r="D916" s="6" t="s">
        <v>404</v>
      </c>
      <c r="E916" s="6" t="s">
        <v>365</v>
      </c>
      <c r="F916" s="6" t="s">
        <v>3488</v>
      </c>
      <c r="G916" s="6" t="s">
        <v>3489</v>
      </c>
      <c r="H916" s="6" t="s">
        <v>276</v>
      </c>
      <c r="I916" s="6" t="s">
        <v>4560</v>
      </c>
      <c r="J916" s="9">
        <v>2</v>
      </c>
      <c r="K916" s="6" t="s">
        <v>331</v>
      </c>
      <c r="L916" s="6" t="s">
        <v>3490</v>
      </c>
      <c r="M916" s="6" t="s">
        <v>923</v>
      </c>
      <c r="N916" s="6" t="s">
        <v>3491</v>
      </c>
      <c r="O916" s="6" t="s">
        <v>3492</v>
      </c>
      <c r="P916" s="6" t="s">
        <v>292</v>
      </c>
    </row>
    <row r="917" spans="1:16" ht="20" customHeight="1" x14ac:dyDescent="0.15">
      <c r="A917" s="22">
        <v>915</v>
      </c>
      <c r="B917" s="23" t="s">
        <v>5302</v>
      </c>
      <c r="C917" s="9">
        <v>60</v>
      </c>
      <c r="D917" s="6" t="s">
        <v>52</v>
      </c>
      <c r="E917" s="6" t="s">
        <v>3493</v>
      </c>
      <c r="F917" s="6" t="s">
        <v>3494</v>
      </c>
      <c r="G917" s="9">
        <v>93500</v>
      </c>
      <c r="H917" s="6" t="s">
        <v>4500</v>
      </c>
      <c r="I917" s="6" t="s">
        <v>4550</v>
      </c>
      <c r="J917" s="6" t="s">
        <v>325</v>
      </c>
      <c r="K917" s="6" t="s">
        <v>16</v>
      </c>
      <c r="L917" s="6" t="s">
        <v>3495</v>
      </c>
      <c r="M917" s="6" t="s">
        <v>232</v>
      </c>
      <c r="N917" s="6" t="s">
        <v>3496</v>
      </c>
      <c r="O917" s="6" t="s">
        <v>3497</v>
      </c>
      <c r="P917" s="6" t="s">
        <v>71</v>
      </c>
    </row>
    <row r="918" spans="1:16" ht="20" customHeight="1" x14ac:dyDescent="0.15">
      <c r="A918" s="22">
        <v>916</v>
      </c>
      <c r="B918" s="23" t="s">
        <v>5026</v>
      </c>
      <c r="C918" s="9">
        <v>30</v>
      </c>
      <c r="D918" s="6" t="s">
        <v>172</v>
      </c>
      <c r="E918" s="6" t="s">
        <v>3498</v>
      </c>
      <c r="F918" s="6" t="s">
        <v>3499</v>
      </c>
      <c r="G918" s="9">
        <v>90128</v>
      </c>
      <c r="H918" s="7"/>
      <c r="I918" s="6" t="s">
        <v>381</v>
      </c>
      <c r="J918" s="6" t="s">
        <v>526</v>
      </c>
      <c r="K918" s="6" t="s">
        <v>4530</v>
      </c>
      <c r="L918" s="8">
        <v>14526</v>
      </c>
      <c r="M918" s="6" t="s">
        <v>105</v>
      </c>
      <c r="N918" s="6" t="s">
        <v>3500</v>
      </c>
      <c r="O918" s="6" t="s">
        <v>3501</v>
      </c>
      <c r="P918" s="6" t="s">
        <v>191</v>
      </c>
    </row>
    <row r="919" spans="1:16" ht="20" customHeight="1" x14ac:dyDescent="0.15">
      <c r="A919" s="22">
        <v>917</v>
      </c>
      <c r="B919" s="23" t="s">
        <v>4812</v>
      </c>
      <c r="C919" s="9">
        <v>41</v>
      </c>
      <c r="D919" s="6" t="s">
        <v>321</v>
      </c>
      <c r="E919" s="6" t="s">
        <v>761</v>
      </c>
      <c r="F919" s="6" t="s">
        <v>3502</v>
      </c>
      <c r="G919" s="8">
        <v>46992</v>
      </c>
      <c r="H919" s="6" t="s">
        <v>4483</v>
      </c>
      <c r="I919" s="6" t="s">
        <v>120</v>
      </c>
      <c r="J919" s="9">
        <v>10</v>
      </c>
      <c r="K919" s="9">
        <v>4.8</v>
      </c>
      <c r="L919" s="8">
        <v>1657</v>
      </c>
      <c r="M919" s="6" t="s">
        <v>644</v>
      </c>
      <c r="N919" s="9">
        <v>8935244639</v>
      </c>
      <c r="O919" s="6" t="s">
        <v>3503</v>
      </c>
      <c r="P919" s="6" t="s">
        <v>191</v>
      </c>
    </row>
    <row r="920" spans="1:16" ht="20" customHeight="1" x14ac:dyDescent="0.15">
      <c r="A920" s="22">
        <v>918</v>
      </c>
      <c r="B920" s="23" t="s">
        <v>4805</v>
      </c>
      <c r="C920" s="9">
        <v>40</v>
      </c>
      <c r="D920" s="6" t="s">
        <v>220</v>
      </c>
      <c r="E920" s="6" t="s">
        <v>3504</v>
      </c>
      <c r="F920" s="6" t="s">
        <v>5303</v>
      </c>
      <c r="G920" s="9">
        <v>53.866999999999997</v>
      </c>
      <c r="H920" s="6" t="s">
        <v>4515</v>
      </c>
      <c r="I920" s="6" t="s">
        <v>732</v>
      </c>
      <c r="J920" s="9">
        <v>3</v>
      </c>
      <c r="K920" s="6" t="s">
        <v>250</v>
      </c>
      <c r="L920" s="6" t="s">
        <v>3505</v>
      </c>
      <c r="M920" s="6" t="s">
        <v>502</v>
      </c>
      <c r="N920" s="6" t="s">
        <v>3506</v>
      </c>
      <c r="O920" s="6" t="s">
        <v>3507</v>
      </c>
      <c r="P920" s="6" t="s">
        <v>64</v>
      </c>
    </row>
    <row r="921" spans="1:16" ht="20" customHeight="1" x14ac:dyDescent="0.15">
      <c r="A921" s="22">
        <v>919</v>
      </c>
      <c r="B921" s="23" t="s">
        <v>5304</v>
      </c>
      <c r="C921" s="6" t="s">
        <v>4488</v>
      </c>
      <c r="D921" s="7"/>
      <c r="E921" s="6" t="s">
        <v>3303</v>
      </c>
      <c r="F921" s="6" t="s">
        <v>3508</v>
      </c>
      <c r="G921" s="9">
        <v>103653</v>
      </c>
      <c r="H921" s="6" t="s">
        <v>4477</v>
      </c>
      <c r="I921" s="6" t="s">
        <v>4670</v>
      </c>
      <c r="J921" s="9">
        <v>2</v>
      </c>
      <c r="K921" s="7"/>
      <c r="L921" s="9">
        <v>15.797000000000001</v>
      </c>
      <c r="M921" s="6" t="s">
        <v>502</v>
      </c>
      <c r="N921" s="6" t="s">
        <v>3509</v>
      </c>
      <c r="O921" s="6" t="s">
        <v>3510</v>
      </c>
      <c r="P921" s="6" t="s">
        <v>40</v>
      </c>
    </row>
    <row r="922" spans="1:16" ht="20" customHeight="1" x14ac:dyDescent="0.15">
      <c r="A922" s="22">
        <v>920</v>
      </c>
      <c r="B922" s="23" t="s">
        <v>5305</v>
      </c>
      <c r="C922" s="6" t="s">
        <v>4499</v>
      </c>
      <c r="D922" s="6" t="s">
        <v>110</v>
      </c>
      <c r="E922" s="6" t="s">
        <v>1860</v>
      </c>
      <c r="F922" s="6" t="s">
        <v>3511</v>
      </c>
      <c r="G922" s="6" t="s">
        <v>3512</v>
      </c>
      <c r="H922" s="6" t="s">
        <v>576</v>
      </c>
      <c r="I922" s="6" t="s">
        <v>732</v>
      </c>
      <c r="J922" s="9">
        <v>9</v>
      </c>
      <c r="K922" s="6" t="s">
        <v>1249</v>
      </c>
      <c r="L922" s="6" t="s">
        <v>3513</v>
      </c>
      <c r="M922" s="6" t="s">
        <v>188</v>
      </c>
      <c r="N922" s="6" t="s">
        <v>3514</v>
      </c>
      <c r="O922" s="6" t="s">
        <v>3515</v>
      </c>
      <c r="P922" s="6" t="s">
        <v>148</v>
      </c>
    </row>
    <row r="923" spans="1:16" ht="20" customHeight="1" x14ac:dyDescent="0.15">
      <c r="A923" s="22">
        <v>921</v>
      </c>
      <c r="B923" s="23" t="s">
        <v>4816</v>
      </c>
      <c r="C923" s="9">
        <v>39</v>
      </c>
      <c r="D923" s="7"/>
      <c r="E923" s="6" t="s">
        <v>1621</v>
      </c>
      <c r="F923" s="6" t="s">
        <v>3516</v>
      </c>
      <c r="G923" s="9">
        <v>56.811</v>
      </c>
      <c r="H923" s="7"/>
      <c r="I923" s="6" t="s">
        <v>4516</v>
      </c>
      <c r="J923" s="7"/>
      <c r="K923" s="6" t="s">
        <v>4627</v>
      </c>
      <c r="L923" s="8">
        <v>8665</v>
      </c>
      <c r="M923" s="6" t="s">
        <v>152</v>
      </c>
      <c r="N923" s="6" t="s">
        <v>3517</v>
      </c>
      <c r="O923" s="6" t="s">
        <v>3518</v>
      </c>
      <c r="P923" s="6" t="s">
        <v>392</v>
      </c>
    </row>
    <row r="924" spans="1:16" ht="20" customHeight="1" x14ac:dyDescent="0.15">
      <c r="A924" s="22">
        <v>922</v>
      </c>
      <c r="B924" s="23" t="s">
        <v>2427</v>
      </c>
      <c r="C924" s="9">
        <v>62</v>
      </c>
      <c r="D924" s="6" t="s">
        <v>404</v>
      </c>
      <c r="E924" s="6" t="s">
        <v>2288</v>
      </c>
      <c r="F924" s="6" t="s">
        <v>3519</v>
      </c>
      <c r="G924" s="6" t="s">
        <v>3520</v>
      </c>
      <c r="H924" s="6" t="s">
        <v>4483</v>
      </c>
      <c r="I924" s="6" t="s">
        <v>4648</v>
      </c>
      <c r="J924" s="9">
        <v>3</v>
      </c>
      <c r="K924" s="6" t="s">
        <v>74</v>
      </c>
      <c r="L924" s="6" t="s">
        <v>3521</v>
      </c>
      <c r="M924" s="6" t="s">
        <v>145</v>
      </c>
      <c r="N924" s="9">
        <v>3987235876</v>
      </c>
      <c r="O924" s="6" t="s">
        <v>3522</v>
      </c>
      <c r="P924" s="6" t="s">
        <v>609</v>
      </c>
    </row>
    <row r="925" spans="1:16" ht="20" customHeight="1" x14ac:dyDescent="0.15">
      <c r="A925" s="22">
        <v>923</v>
      </c>
      <c r="B925" s="23" t="s">
        <v>3523</v>
      </c>
      <c r="C925" s="9">
        <v>60</v>
      </c>
      <c r="D925" s="6" t="s">
        <v>261</v>
      </c>
      <c r="E925" s="6" t="s">
        <v>574</v>
      </c>
      <c r="F925" s="6" t="s">
        <v>3524</v>
      </c>
      <c r="G925" s="9">
        <v>61.542999999999999</v>
      </c>
      <c r="H925" s="6" t="s">
        <v>864</v>
      </c>
      <c r="I925" s="6" t="s">
        <v>4536</v>
      </c>
      <c r="J925" s="7"/>
      <c r="K925" s="6" t="s">
        <v>643</v>
      </c>
      <c r="L925" s="6" t="s">
        <v>3525</v>
      </c>
      <c r="M925" s="6" t="s">
        <v>515</v>
      </c>
      <c r="N925" s="9">
        <v>2174526534</v>
      </c>
      <c r="O925" s="6" t="s">
        <v>3526</v>
      </c>
      <c r="P925" s="6" t="s">
        <v>328</v>
      </c>
    </row>
    <row r="926" spans="1:16" ht="20" customHeight="1" x14ac:dyDescent="0.15">
      <c r="A926" s="22">
        <v>924</v>
      </c>
      <c r="B926" s="23" t="s">
        <v>4708</v>
      </c>
      <c r="C926" s="9">
        <v>22</v>
      </c>
      <c r="D926" s="7"/>
      <c r="E926" s="6" t="s">
        <v>1230</v>
      </c>
      <c r="F926" s="6" t="s">
        <v>3527</v>
      </c>
      <c r="G926" s="9">
        <v>87239</v>
      </c>
      <c r="H926" s="7"/>
      <c r="I926" s="6" t="s">
        <v>4572</v>
      </c>
      <c r="J926" s="9">
        <v>9</v>
      </c>
      <c r="K926" s="9">
        <v>3.7</v>
      </c>
      <c r="L926" s="9">
        <v>2548</v>
      </c>
      <c r="M926" s="6" t="s">
        <v>98</v>
      </c>
      <c r="N926" s="7"/>
      <c r="O926" s="6" t="s">
        <v>3528</v>
      </c>
      <c r="P926" s="7"/>
    </row>
    <row r="927" spans="1:16" ht="20" customHeight="1" x14ac:dyDescent="0.15">
      <c r="A927" s="22">
        <v>925</v>
      </c>
      <c r="B927" s="23" t="s">
        <v>4950</v>
      </c>
      <c r="C927" s="9">
        <v>29</v>
      </c>
      <c r="D927" s="6" t="s">
        <v>116</v>
      </c>
      <c r="E927" s="6" t="s">
        <v>103</v>
      </c>
      <c r="F927" s="6" t="s">
        <v>5306</v>
      </c>
      <c r="G927" s="8">
        <v>115912</v>
      </c>
      <c r="H927" s="6" t="s">
        <v>276</v>
      </c>
      <c r="I927" s="6" t="s">
        <v>4550</v>
      </c>
      <c r="J927" s="9">
        <v>9</v>
      </c>
      <c r="K927" s="6" t="s">
        <v>4710</v>
      </c>
      <c r="L927" s="8">
        <v>2736</v>
      </c>
      <c r="M927" s="6" t="s">
        <v>290</v>
      </c>
      <c r="N927" s="6" t="s">
        <v>5307</v>
      </c>
      <c r="O927" s="6" t="s">
        <v>3529</v>
      </c>
      <c r="P927" s="6" t="s">
        <v>182</v>
      </c>
    </row>
    <row r="928" spans="1:16" ht="20" customHeight="1" x14ac:dyDescent="0.15">
      <c r="A928" s="22">
        <v>926</v>
      </c>
      <c r="B928" s="23" t="s">
        <v>5308</v>
      </c>
      <c r="C928" s="6" t="s">
        <v>4495</v>
      </c>
      <c r="D928" s="6" t="s">
        <v>220</v>
      </c>
      <c r="E928" s="6" t="s">
        <v>3530</v>
      </c>
      <c r="F928" s="6" t="s">
        <v>3531</v>
      </c>
      <c r="G928" s="6" t="s">
        <v>3532</v>
      </c>
      <c r="H928" s="6" t="s">
        <v>4470</v>
      </c>
      <c r="I928" s="6" t="s">
        <v>381</v>
      </c>
      <c r="J928" s="6" t="s">
        <v>121</v>
      </c>
      <c r="K928" s="6" t="s">
        <v>25</v>
      </c>
      <c r="L928" s="6" t="s">
        <v>3533</v>
      </c>
      <c r="M928" s="6" t="s">
        <v>188</v>
      </c>
      <c r="N928" s="6" t="s">
        <v>3534</v>
      </c>
      <c r="O928" s="6" t="s">
        <v>3535</v>
      </c>
      <c r="P928" s="6" t="s">
        <v>162</v>
      </c>
    </row>
    <row r="929" spans="1:16" ht="20" customHeight="1" x14ac:dyDescent="0.15">
      <c r="A929" s="22">
        <v>927</v>
      </c>
      <c r="B929" s="23" t="s">
        <v>5309</v>
      </c>
      <c r="C929" s="6" t="s">
        <v>4703</v>
      </c>
      <c r="D929" s="6" t="s">
        <v>268</v>
      </c>
      <c r="E929" s="6" t="s">
        <v>3536</v>
      </c>
      <c r="F929" s="6" t="s">
        <v>3537</v>
      </c>
      <c r="G929" s="9">
        <v>93910</v>
      </c>
      <c r="H929" s="6" t="s">
        <v>223</v>
      </c>
      <c r="I929" s="6" t="s">
        <v>211</v>
      </c>
      <c r="J929" s="7"/>
      <c r="K929" s="6" t="s">
        <v>784</v>
      </c>
      <c r="L929" s="6" t="s">
        <v>3538</v>
      </c>
      <c r="M929" s="6" t="s">
        <v>83</v>
      </c>
      <c r="N929" s="6" t="s">
        <v>3539</v>
      </c>
      <c r="O929" s="6" t="s">
        <v>3540</v>
      </c>
      <c r="P929" s="6" t="s">
        <v>403</v>
      </c>
    </row>
    <row r="930" spans="1:16" ht="20" customHeight="1" x14ac:dyDescent="0.15">
      <c r="A930" s="22">
        <v>928</v>
      </c>
      <c r="B930" s="23" t="s">
        <v>1847</v>
      </c>
      <c r="C930" s="9">
        <v>32</v>
      </c>
      <c r="D930" s="6" t="s">
        <v>52</v>
      </c>
      <c r="E930" s="6" t="s">
        <v>3541</v>
      </c>
      <c r="F930" s="6" t="s">
        <v>3542</v>
      </c>
      <c r="G930" s="9">
        <v>135141</v>
      </c>
      <c r="H930" s="6" t="s">
        <v>696</v>
      </c>
      <c r="I930" s="6" t="s">
        <v>36</v>
      </c>
      <c r="J930" s="9">
        <v>9</v>
      </c>
      <c r="K930" s="6" t="s">
        <v>723</v>
      </c>
      <c r="L930" s="9">
        <v>10247</v>
      </c>
      <c r="M930" s="6" t="s">
        <v>98</v>
      </c>
      <c r="N930" s="9">
        <v>5766007310</v>
      </c>
      <c r="O930" s="6" t="s">
        <v>3543</v>
      </c>
      <c r="P930" s="6" t="s">
        <v>191</v>
      </c>
    </row>
    <row r="931" spans="1:16" ht="20" customHeight="1" x14ac:dyDescent="0.15">
      <c r="A931" s="22">
        <v>929</v>
      </c>
      <c r="B931" s="23" t="s">
        <v>3483</v>
      </c>
      <c r="C931" s="6" t="s">
        <v>5310</v>
      </c>
      <c r="D931" s="6" t="s">
        <v>163</v>
      </c>
      <c r="E931" s="6" t="s">
        <v>3544</v>
      </c>
      <c r="F931" s="6" t="s">
        <v>3545</v>
      </c>
      <c r="G931" s="9">
        <v>82942</v>
      </c>
      <c r="H931" s="6" t="s">
        <v>4545</v>
      </c>
      <c r="I931" s="6" t="s">
        <v>4588</v>
      </c>
      <c r="J931" s="6" t="s">
        <v>121</v>
      </c>
      <c r="K931" s="6" t="s">
        <v>432</v>
      </c>
      <c r="L931" s="9">
        <v>16631</v>
      </c>
      <c r="M931" s="6" t="s">
        <v>105</v>
      </c>
      <c r="N931" s="6" t="s">
        <v>3546</v>
      </c>
      <c r="O931" s="6" t="s">
        <v>3547</v>
      </c>
      <c r="P931" s="6" t="s">
        <v>64</v>
      </c>
    </row>
    <row r="932" spans="1:16" ht="20" customHeight="1" x14ac:dyDescent="0.15">
      <c r="A932" s="22">
        <v>930</v>
      </c>
      <c r="B932" s="23" t="s">
        <v>4973</v>
      </c>
      <c r="C932" s="6" t="s">
        <v>5311</v>
      </c>
      <c r="D932" s="6" t="s">
        <v>13</v>
      </c>
      <c r="E932" s="6" t="s">
        <v>3548</v>
      </c>
      <c r="F932" s="7"/>
      <c r="G932" s="6" t="s">
        <v>3549</v>
      </c>
      <c r="H932" s="7"/>
      <c r="I932" s="6" t="s">
        <v>4602</v>
      </c>
      <c r="J932" s="6" t="s">
        <v>526</v>
      </c>
      <c r="K932" s="6" t="s">
        <v>1525</v>
      </c>
      <c r="L932" s="9">
        <v>7.1589999999999998</v>
      </c>
      <c r="M932" s="6" t="s">
        <v>644</v>
      </c>
      <c r="N932" s="6" t="s">
        <v>3550</v>
      </c>
      <c r="O932" s="6" t="s">
        <v>3551</v>
      </c>
      <c r="P932" s="6" t="s">
        <v>20</v>
      </c>
    </row>
    <row r="933" spans="1:16" ht="20" customHeight="1" x14ac:dyDescent="0.15">
      <c r="A933" s="22">
        <v>931</v>
      </c>
      <c r="B933" s="23" t="s">
        <v>2069</v>
      </c>
      <c r="C933" s="6" t="s">
        <v>4871</v>
      </c>
      <c r="D933" s="6" t="s">
        <v>220</v>
      </c>
      <c r="E933" s="6" t="s">
        <v>3552</v>
      </c>
      <c r="F933" s="6" t="s">
        <v>3553</v>
      </c>
      <c r="G933" s="9">
        <v>124.15600000000001</v>
      </c>
      <c r="H933" s="6" t="s">
        <v>513</v>
      </c>
      <c r="I933" s="6" t="s">
        <v>4544</v>
      </c>
      <c r="J933" s="9">
        <v>7</v>
      </c>
      <c r="K933" s="9">
        <v>2.7</v>
      </c>
      <c r="L933" s="9">
        <v>9760</v>
      </c>
      <c r="M933" s="6" t="s">
        <v>706</v>
      </c>
      <c r="N933" s="6" t="s">
        <v>3554</v>
      </c>
      <c r="O933" s="6" t="s">
        <v>3555</v>
      </c>
      <c r="P933" s="6" t="s">
        <v>609</v>
      </c>
    </row>
    <row r="934" spans="1:16" ht="20" customHeight="1" x14ac:dyDescent="0.15">
      <c r="A934" s="22">
        <v>932</v>
      </c>
      <c r="B934" s="23" t="s">
        <v>771</v>
      </c>
      <c r="C934" s="9">
        <v>49</v>
      </c>
      <c r="D934" s="6" t="s">
        <v>58</v>
      </c>
      <c r="E934" s="6" t="s">
        <v>3556</v>
      </c>
      <c r="F934" s="6" t="s">
        <v>3557</v>
      </c>
      <c r="G934" s="9">
        <v>110933</v>
      </c>
      <c r="H934" s="6" t="s">
        <v>4491</v>
      </c>
      <c r="I934" s="6" t="s">
        <v>4532</v>
      </c>
      <c r="J934" s="9">
        <v>8</v>
      </c>
      <c r="K934" s="9">
        <v>2.2000000000000002</v>
      </c>
      <c r="L934" s="9">
        <v>17907</v>
      </c>
      <c r="M934" s="6" t="s">
        <v>26</v>
      </c>
      <c r="N934" s="6" t="s">
        <v>3558</v>
      </c>
      <c r="O934" s="6" t="s">
        <v>3559</v>
      </c>
      <c r="P934" s="6" t="s">
        <v>518</v>
      </c>
    </row>
    <row r="935" spans="1:16" ht="20" customHeight="1" x14ac:dyDescent="0.15">
      <c r="A935" s="22">
        <v>933</v>
      </c>
      <c r="B935" s="23" t="s">
        <v>3560</v>
      </c>
      <c r="C935" s="7"/>
      <c r="D935" s="6" t="s">
        <v>52</v>
      </c>
      <c r="E935" s="6" t="s">
        <v>3561</v>
      </c>
      <c r="F935" s="6" t="s">
        <v>3562</v>
      </c>
      <c r="G935" s="9">
        <v>34.378</v>
      </c>
      <c r="H935" s="6" t="s">
        <v>4545</v>
      </c>
      <c r="I935" s="6" t="s">
        <v>4550</v>
      </c>
      <c r="J935" s="6" t="s">
        <v>526</v>
      </c>
      <c r="K935" s="6" t="s">
        <v>508</v>
      </c>
      <c r="L935" s="9">
        <v>2077</v>
      </c>
      <c r="M935" s="6" t="s">
        <v>129</v>
      </c>
      <c r="N935" s="6" t="s">
        <v>5312</v>
      </c>
      <c r="O935" s="6" t="s">
        <v>3563</v>
      </c>
      <c r="P935" s="7"/>
    </row>
    <row r="936" spans="1:16" ht="20" customHeight="1" x14ac:dyDescent="0.15">
      <c r="A936" s="22">
        <v>934</v>
      </c>
      <c r="B936" s="23" t="s">
        <v>5313</v>
      </c>
      <c r="C936" s="9">
        <v>36</v>
      </c>
      <c r="D936" s="6" t="s">
        <v>389</v>
      </c>
      <c r="E936" s="6" t="s">
        <v>2167</v>
      </c>
      <c r="F936" s="6" t="s">
        <v>3564</v>
      </c>
      <c r="G936" s="8">
        <v>86346</v>
      </c>
      <c r="H936" s="6" t="s">
        <v>4720</v>
      </c>
      <c r="I936" s="6" t="s">
        <v>81</v>
      </c>
      <c r="J936" s="9">
        <v>1</v>
      </c>
      <c r="K936" s="6" t="s">
        <v>357</v>
      </c>
      <c r="L936" s="6" t="s">
        <v>3565</v>
      </c>
      <c r="M936" s="6" t="s">
        <v>188</v>
      </c>
      <c r="N936" s="9">
        <v>9339786684</v>
      </c>
      <c r="O936" s="6" t="s">
        <v>3566</v>
      </c>
      <c r="P936" s="6" t="s">
        <v>20</v>
      </c>
    </row>
    <row r="937" spans="1:16" ht="20" customHeight="1" x14ac:dyDescent="0.15">
      <c r="A937" s="22">
        <v>935</v>
      </c>
      <c r="B937" s="23" t="s">
        <v>4741</v>
      </c>
      <c r="C937" s="6" t="s">
        <v>4495</v>
      </c>
      <c r="D937" s="6" t="s">
        <v>52</v>
      </c>
      <c r="E937" s="6" t="s">
        <v>1339</v>
      </c>
      <c r="F937" s="6" t="s">
        <v>3567</v>
      </c>
      <c r="G937" s="8">
        <v>38496</v>
      </c>
      <c r="H937" s="6" t="s">
        <v>4463</v>
      </c>
      <c r="I937" s="6" t="s">
        <v>4602</v>
      </c>
      <c r="J937" s="9">
        <v>1</v>
      </c>
      <c r="K937" s="6" t="s">
        <v>4629</v>
      </c>
      <c r="L937" s="9">
        <v>19133</v>
      </c>
      <c r="M937" s="6" t="s">
        <v>123</v>
      </c>
      <c r="N937" s="6" t="s">
        <v>3568</v>
      </c>
      <c r="O937" s="6" t="s">
        <v>3569</v>
      </c>
      <c r="P937" s="6" t="s">
        <v>71</v>
      </c>
    </row>
    <row r="938" spans="1:16" ht="20" customHeight="1" x14ac:dyDescent="0.15">
      <c r="A938" s="22">
        <v>936</v>
      </c>
      <c r="B938" s="23" t="s">
        <v>5314</v>
      </c>
      <c r="C938" s="6" t="s">
        <v>4927</v>
      </c>
      <c r="D938" s="6" t="s">
        <v>261</v>
      </c>
      <c r="E938" s="6" t="s">
        <v>3570</v>
      </c>
      <c r="F938" s="6" t="s">
        <v>5315</v>
      </c>
      <c r="G938" s="8">
        <v>98256</v>
      </c>
      <c r="H938" s="6" t="s">
        <v>4616</v>
      </c>
      <c r="I938" s="6" t="s">
        <v>806</v>
      </c>
      <c r="J938" s="9">
        <v>6</v>
      </c>
      <c r="K938" s="7"/>
      <c r="L938" s="8">
        <v>18063</v>
      </c>
      <c r="M938" s="6" t="s">
        <v>98</v>
      </c>
      <c r="N938" s="6" t="s">
        <v>3571</v>
      </c>
      <c r="O938" s="6" t="s">
        <v>3572</v>
      </c>
      <c r="P938" s="6" t="s">
        <v>304</v>
      </c>
    </row>
    <row r="939" spans="1:16" ht="20" customHeight="1" x14ac:dyDescent="0.15">
      <c r="A939" s="22">
        <v>937</v>
      </c>
      <c r="B939" s="23" t="s">
        <v>4896</v>
      </c>
      <c r="C939" s="7"/>
      <c r="D939" s="7"/>
      <c r="E939" s="6" t="s">
        <v>3166</v>
      </c>
      <c r="F939" s="6" t="s">
        <v>3573</v>
      </c>
      <c r="G939" s="9">
        <v>82.682000000000002</v>
      </c>
      <c r="H939" s="6" t="s">
        <v>4463</v>
      </c>
      <c r="I939" s="6" t="s">
        <v>4497</v>
      </c>
      <c r="J939" s="9">
        <v>4</v>
      </c>
      <c r="K939" s="6" t="s">
        <v>4627</v>
      </c>
      <c r="L939" s="6" t="s">
        <v>3574</v>
      </c>
      <c r="M939" s="6" t="s">
        <v>98</v>
      </c>
      <c r="N939" s="6" t="s">
        <v>5316</v>
      </c>
      <c r="O939" s="6" t="s">
        <v>3575</v>
      </c>
      <c r="P939" s="6" t="s">
        <v>292</v>
      </c>
    </row>
    <row r="940" spans="1:16" ht="20" customHeight="1" x14ac:dyDescent="0.15">
      <c r="A940" s="22">
        <v>938</v>
      </c>
      <c r="B940" s="23" t="s">
        <v>5243</v>
      </c>
      <c r="C940" s="6" t="s">
        <v>4750</v>
      </c>
      <c r="D940" s="6" t="s">
        <v>116</v>
      </c>
      <c r="E940" s="6" t="s">
        <v>3576</v>
      </c>
      <c r="F940" s="6" t="s">
        <v>3577</v>
      </c>
      <c r="G940" s="9">
        <v>129988</v>
      </c>
      <c r="H940" s="6" t="s">
        <v>46</v>
      </c>
      <c r="I940" s="6" t="s">
        <v>4596</v>
      </c>
      <c r="J940" s="9">
        <v>10</v>
      </c>
      <c r="K940" s="6" t="s">
        <v>1351</v>
      </c>
      <c r="L940" s="9">
        <v>8772</v>
      </c>
      <c r="M940" s="6" t="s">
        <v>290</v>
      </c>
      <c r="N940" s="6" t="s">
        <v>3578</v>
      </c>
      <c r="O940" s="6" t="s">
        <v>3579</v>
      </c>
      <c r="P940" s="6" t="s">
        <v>191</v>
      </c>
    </row>
    <row r="941" spans="1:16" ht="20" customHeight="1" x14ac:dyDescent="0.15">
      <c r="A941" s="22">
        <v>939</v>
      </c>
      <c r="B941" s="23" t="s">
        <v>5317</v>
      </c>
      <c r="C941" s="9">
        <v>47</v>
      </c>
      <c r="D941" s="6" t="s">
        <v>42</v>
      </c>
      <c r="E941" s="6" t="s">
        <v>1629</v>
      </c>
      <c r="F941" s="6" t="s">
        <v>3580</v>
      </c>
      <c r="G941" s="8">
        <v>80772</v>
      </c>
      <c r="H941" s="6" t="s">
        <v>46</v>
      </c>
      <c r="I941" s="6" t="s">
        <v>4655</v>
      </c>
      <c r="J941" s="9">
        <v>1</v>
      </c>
      <c r="K941" s="6" t="s">
        <v>500</v>
      </c>
      <c r="L941" s="9">
        <v>14428</v>
      </c>
      <c r="M941" s="6" t="s">
        <v>265</v>
      </c>
      <c r="N941" s="6" t="s">
        <v>3581</v>
      </c>
      <c r="O941" s="6" t="s">
        <v>3582</v>
      </c>
      <c r="P941" s="7"/>
    </row>
    <row r="942" spans="1:16" ht="20" customHeight="1" x14ac:dyDescent="0.15">
      <c r="A942" s="22">
        <v>940</v>
      </c>
      <c r="B942" s="23" t="s">
        <v>4979</v>
      </c>
      <c r="C942" s="7"/>
      <c r="D942" s="6" t="s">
        <v>52</v>
      </c>
      <c r="E942" s="6" t="s">
        <v>1878</v>
      </c>
      <c r="F942" s="6" t="s">
        <v>3583</v>
      </c>
      <c r="G942" s="9">
        <v>44219</v>
      </c>
      <c r="H942" s="6" t="s">
        <v>407</v>
      </c>
      <c r="I942" s="6" t="s">
        <v>930</v>
      </c>
      <c r="J942" s="9">
        <v>5</v>
      </c>
      <c r="K942" s="9">
        <v>1.9</v>
      </c>
      <c r="L942" s="7"/>
      <c r="M942" s="6" t="s">
        <v>61</v>
      </c>
      <c r="N942" s="6" t="s">
        <v>3584</v>
      </c>
      <c r="O942" s="6" t="s">
        <v>3585</v>
      </c>
      <c r="P942" s="6" t="s">
        <v>207</v>
      </c>
    </row>
    <row r="943" spans="1:16" ht="20" customHeight="1" x14ac:dyDescent="0.15">
      <c r="A943" s="22">
        <v>941</v>
      </c>
      <c r="B943" s="23" t="s">
        <v>1488</v>
      </c>
      <c r="C943" s="6" t="s">
        <v>4667</v>
      </c>
      <c r="D943" s="6" t="s">
        <v>268</v>
      </c>
      <c r="E943" s="6" t="s">
        <v>2324</v>
      </c>
      <c r="F943" s="6" t="s">
        <v>3586</v>
      </c>
      <c r="G943" s="9">
        <v>73567</v>
      </c>
      <c r="H943" s="6" t="s">
        <v>157</v>
      </c>
      <c r="I943" s="6" t="s">
        <v>4648</v>
      </c>
      <c r="J943" s="7"/>
      <c r="K943" s="6" t="s">
        <v>97</v>
      </c>
      <c r="L943" s="9">
        <v>8137</v>
      </c>
      <c r="M943" s="6" t="s">
        <v>38</v>
      </c>
      <c r="N943" s="6" t="s">
        <v>3587</v>
      </c>
      <c r="O943" s="6" t="s">
        <v>3588</v>
      </c>
      <c r="P943" s="6" t="s">
        <v>518</v>
      </c>
    </row>
    <row r="944" spans="1:16" ht="20" customHeight="1" x14ac:dyDescent="0.15">
      <c r="A944" s="22">
        <v>942</v>
      </c>
      <c r="B944" s="23" t="s">
        <v>5290</v>
      </c>
      <c r="C944" s="7"/>
      <c r="D944" s="7"/>
      <c r="E944" s="6" t="s">
        <v>3589</v>
      </c>
      <c r="F944" s="6" t="s">
        <v>3590</v>
      </c>
      <c r="G944" s="9">
        <v>113772</v>
      </c>
      <c r="H944" s="6" t="s">
        <v>210</v>
      </c>
      <c r="I944" s="6" t="s">
        <v>732</v>
      </c>
      <c r="J944" s="9">
        <v>4</v>
      </c>
      <c r="K944" s="9">
        <v>2.2000000000000002</v>
      </c>
      <c r="L944" s="8">
        <v>5688</v>
      </c>
      <c r="M944" s="6" t="s">
        <v>750</v>
      </c>
      <c r="N944" s="6" t="s">
        <v>3591</v>
      </c>
      <c r="O944" s="6" t="s">
        <v>3592</v>
      </c>
      <c r="P944" s="6" t="s">
        <v>584</v>
      </c>
    </row>
    <row r="945" spans="1:16" ht="20" customHeight="1" x14ac:dyDescent="0.15">
      <c r="A945" s="22">
        <v>943</v>
      </c>
      <c r="B945" s="23" t="s">
        <v>5318</v>
      </c>
      <c r="C945" s="9">
        <v>58</v>
      </c>
      <c r="D945" s="6" t="s">
        <v>58</v>
      </c>
      <c r="E945" s="6" t="s">
        <v>3593</v>
      </c>
      <c r="F945" s="6" t="s">
        <v>3594</v>
      </c>
      <c r="G945" s="9">
        <v>55151</v>
      </c>
      <c r="H945" s="7"/>
      <c r="I945" s="6" t="s">
        <v>224</v>
      </c>
      <c r="J945" s="6" t="s">
        <v>526</v>
      </c>
      <c r="K945" s="6" t="s">
        <v>480</v>
      </c>
      <c r="L945" s="9">
        <v>18.106999999999999</v>
      </c>
      <c r="M945" s="6" t="s">
        <v>644</v>
      </c>
      <c r="N945" s="6" t="s">
        <v>3595</v>
      </c>
      <c r="O945" s="7"/>
      <c r="P945" s="6" t="s">
        <v>1136</v>
      </c>
    </row>
    <row r="946" spans="1:16" ht="20" customHeight="1" x14ac:dyDescent="0.15">
      <c r="A946" s="22">
        <v>944</v>
      </c>
      <c r="B946" s="23" t="s">
        <v>4823</v>
      </c>
      <c r="C946" s="6" t="s">
        <v>4466</v>
      </c>
      <c r="D946" s="6" t="s">
        <v>29</v>
      </c>
      <c r="E946" s="6" t="s">
        <v>3596</v>
      </c>
      <c r="F946" s="6" t="s">
        <v>5319</v>
      </c>
      <c r="G946" s="9">
        <v>105.91800000000001</v>
      </c>
      <c r="H946" s="6" t="s">
        <v>4491</v>
      </c>
      <c r="I946" s="6" t="s">
        <v>842</v>
      </c>
      <c r="J946" s="6" t="s">
        <v>325</v>
      </c>
      <c r="K946" s="9">
        <v>2.2000000000000002</v>
      </c>
      <c r="L946" s="9">
        <v>5041</v>
      </c>
      <c r="M946" s="6" t="s">
        <v>152</v>
      </c>
      <c r="N946" s="6" t="s">
        <v>3597</v>
      </c>
      <c r="O946" s="6" t="s">
        <v>3598</v>
      </c>
      <c r="P946" s="6" t="s">
        <v>260</v>
      </c>
    </row>
    <row r="947" spans="1:16" ht="20" customHeight="1" x14ac:dyDescent="0.15">
      <c r="A947" s="22">
        <v>945</v>
      </c>
      <c r="B947" s="23" t="s">
        <v>5320</v>
      </c>
      <c r="C947" s="6" t="s">
        <v>4789</v>
      </c>
      <c r="D947" s="6" t="s">
        <v>29</v>
      </c>
      <c r="E947" s="6" t="s">
        <v>3599</v>
      </c>
      <c r="F947" s="6" t="s">
        <v>5321</v>
      </c>
      <c r="G947" s="9">
        <v>59934</v>
      </c>
      <c r="H947" s="6" t="s">
        <v>4642</v>
      </c>
      <c r="I947" s="6" t="s">
        <v>4681</v>
      </c>
      <c r="J947" s="9">
        <v>1</v>
      </c>
      <c r="K947" s="7"/>
      <c r="L947" s="9">
        <v>18794</v>
      </c>
      <c r="M947" s="6" t="s">
        <v>61</v>
      </c>
      <c r="N947" s="6" t="s">
        <v>3600</v>
      </c>
      <c r="O947" s="6" t="s">
        <v>3601</v>
      </c>
      <c r="P947" s="6" t="s">
        <v>1136</v>
      </c>
    </row>
    <row r="948" spans="1:16" ht="20" customHeight="1" x14ac:dyDescent="0.15">
      <c r="A948" s="22">
        <v>946</v>
      </c>
      <c r="B948" s="23" t="s">
        <v>4879</v>
      </c>
      <c r="C948" s="7"/>
      <c r="D948" s="6" t="s">
        <v>220</v>
      </c>
      <c r="E948" s="6" t="s">
        <v>1407</v>
      </c>
      <c r="F948" s="6" t="s">
        <v>3602</v>
      </c>
      <c r="G948" s="9">
        <v>121.015</v>
      </c>
      <c r="H948" s="6" t="s">
        <v>4545</v>
      </c>
      <c r="I948" s="6" t="s">
        <v>4546</v>
      </c>
      <c r="J948" s="9">
        <v>4</v>
      </c>
      <c r="K948" s="6" t="s">
        <v>68</v>
      </c>
      <c r="L948" s="9">
        <v>6620</v>
      </c>
      <c r="M948" s="6" t="s">
        <v>373</v>
      </c>
      <c r="N948" s="6" t="s">
        <v>3603</v>
      </c>
      <c r="O948" s="6" t="s">
        <v>3604</v>
      </c>
      <c r="P948" s="6" t="s">
        <v>584</v>
      </c>
    </row>
    <row r="949" spans="1:16" ht="20" customHeight="1" x14ac:dyDescent="0.15">
      <c r="A949" s="22">
        <v>947</v>
      </c>
      <c r="B949" s="23" t="s">
        <v>5064</v>
      </c>
      <c r="C949" s="7"/>
      <c r="D949" s="6" t="s">
        <v>220</v>
      </c>
      <c r="E949" s="6" t="s">
        <v>3605</v>
      </c>
      <c r="F949" s="6" t="s">
        <v>3606</v>
      </c>
      <c r="G949" s="8">
        <v>138874</v>
      </c>
      <c r="H949" s="7"/>
      <c r="I949" s="6" t="s">
        <v>4528</v>
      </c>
      <c r="J949" s="9">
        <v>1</v>
      </c>
      <c r="K949" s="6" t="s">
        <v>611</v>
      </c>
      <c r="L949" s="6" t="s">
        <v>3607</v>
      </c>
      <c r="M949" s="6" t="s">
        <v>515</v>
      </c>
      <c r="N949" s="6" t="s">
        <v>3608</v>
      </c>
      <c r="O949" s="6" t="s">
        <v>3609</v>
      </c>
      <c r="P949" s="6" t="s">
        <v>207</v>
      </c>
    </row>
    <row r="950" spans="1:16" ht="20" customHeight="1" x14ac:dyDescent="0.15">
      <c r="A950" s="22">
        <v>948</v>
      </c>
      <c r="B950" s="23" t="s">
        <v>3610</v>
      </c>
      <c r="C950" s="6" t="s">
        <v>4869</v>
      </c>
      <c r="D950" s="6" t="s">
        <v>65</v>
      </c>
      <c r="E950" s="6" t="s">
        <v>1582</v>
      </c>
      <c r="F950" s="6" t="s">
        <v>3611</v>
      </c>
      <c r="G950" s="6" t="s">
        <v>3612</v>
      </c>
      <c r="H950" s="7"/>
      <c r="I950" s="6" t="s">
        <v>224</v>
      </c>
      <c r="J950" s="9">
        <v>5</v>
      </c>
      <c r="K950" s="6" t="s">
        <v>615</v>
      </c>
      <c r="L950" s="8">
        <v>19832</v>
      </c>
      <c r="M950" s="6" t="s">
        <v>254</v>
      </c>
      <c r="N950" s="6" t="s">
        <v>3613</v>
      </c>
      <c r="O950" s="6" t="s">
        <v>3614</v>
      </c>
      <c r="P950" s="6" t="s">
        <v>108</v>
      </c>
    </row>
    <row r="951" spans="1:16" ht="20" customHeight="1" x14ac:dyDescent="0.15">
      <c r="A951" s="22">
        <v>949</v>
      </c>
      <c r="B951" s="23" t="s">
        <v>4652</v>
      </c>
      <c r="C951" s="6" t="s">
        <v>4691</v>
      </c>
      <c r="D951" s="6" t="s">
        <v>172</v>
      </c>
      <c r="E951" s="6" t="s">
        <v>1044</v>
      </c>
      <c r="F951" s="6" t="s">
        <v>5322</v>
      </c>
      <c r="G951" s="9">
        <v>135983</v>
      </c>
      <c r="H951" s="6" t="s">
        <v>696</v>
      </c>
      <c r="I951" s="6" t="s">
        <v>4681</v>
      </c>
      <c r="J951" s="9">
        <v>4</v>
      </c>
      <c r="K951" s="9">
        <v>3.5</v>
      </c>
      <c r="L951" s="9">
        <v>15403</v>
      </c>
      <c r="M951" s="6" t="s">
        <v>290</v>
      </c>
      <c r="N951" s="7"/>
      <c r="O951" s="6" t="s">
        <v>3615</v>
      </c>
      <c r="P951" s="6" t="s">
        <v>200</v>
      </c>
    </row>
    <row r="952" spans="1:16" ht="20" customHeight="1" x14ac:dyDescent="0.15">
      <c r="A952" s="22">
        <v>950</v>
      </c>
      <c r="B952" s="23" t="s">
        <v>5076</v>
      </c>
      <c r="C952" s="9">
        <v>44</v>
      </c>
      <c r="D952" s="6" t="s">
        <v>52</v>
      </c>
      <c r="E952" s="6" t="s">
        <v>3299</v>
      </c>
      <c r="F952" s="6" t="s">
        <v>3616</v>
      </c>
      <c r="G952" s="9">
        <v>120424</v>
      </c>
      <c r="H952" s="6" t="s">
        <v>4557</v>
      </c>
      <c r="I952" s="6" t="s">
        <v>4565</v>
      </c>
      <c r="J952" s="9">
        <v>3</v>
      </c>
      <c r="K952" s="6" t="s">
        <v>611</v>
      </c>
      <c r="L952" s="6" t="s">
        <v>3617</v>
      </c>
      <c r="M952" s="6" t="s">
        <v>139</v>
      </c>
      <c r="N952" s="6" t="s">
        <v>3618</v>
      </c>
      <c r="O952" s="6" t="s">
        <v>3619</v>
      </c>
      <c r="P952" s="6" t="s">
        <v>115</v>
      </c>
    </row>
    <row r="953" spans="1:16" ht="20" customHeight="1" x14ac:dyDescent="0.15">
      <c r="A953" s="22">
        <v>951</v>
      </c>
      <c r="B953" s="23" t="s">
        <v>5323</v>
      </c>
      <c r="C953" s="6" t="s">
        <v>4706</v>
      </c>
      <c r="D953" s="6" t="s">
        <v>65</v>
      </c>
      <c r="E953" s="6" t="s">
        <v>3620</v>
      </c>
      <c r="F953" s="6" t="s">
        <v>3621</v>
      </c>
      <c r="G953" s="9">
        <v>130015</v>
      </c>
      <c r="H953" s="6" t="s">
        <v>46</v>
      </c>
      <c r="I953" s="6" t="s">
        <v>4602</v>
      </c>
      <c r="J953" s="6" t="s">
        <v>427</v>
      </c>
      <c r="K953" s="7"/>
      <c r="L953" s="9">
        <v>1.3160000000000001</v>
      </c>
      <c r="M953" s="6" t="s">
        <v>397</v>
      </c>
      <c r="N953" s="6" t="s">
        <v>3622</v>
      </c>
      <c r="O953" s="6" t="s">
        <v>3623</v>
      </c>
      <c r="P953" s="6" t="s">
        <v>101</v>
      </c>
    </row>
    <row r="954" spans="1:16" ht="20" customHeight="1" x14ac:dyDescent="0.15">
      <c r="A954" s="22">
        <v>952</v>
      </c>
      <c r="B954" s="23" t="s">
        <v>5324</v>
      </c>
      <c r="C954" s="9">
        <v>49</v>
      </c>
      <c r="D954" s="6" t="s">
        <v>163</v>
      </c>
      <c r="E954" s="6" t="s">
        <v>3484</v>
      </c>
      <c r="F954" s="6" t="s">
        <v>5325</v>
      </c>
      <c r="G954" s="6" t="s">
        <v>3624</v>
      </c>
      <c r="H954" s="6" t="s">
        <v>696</v>
      </c>
      <c r="I954" s="6" t="s">
        <v>4532</v>
      </c>
      <c r="J954" s="9">
        <v>4</v>
      </c>
      <c r="K954" s="6" t="s">
        <v>607</v>
      </c>
      <c r="L954" s="9">
        <v>2.4990000000000001</v>
      </c>
      <c r="M954" s="6" t="s">
        <v>527</v>
      </c>
      <c r="N954" s="6" t="s">
        <v>3625</v>
      </c>
      <c r="O954" s="6" t="s">
        <v>3626</v>
      </c>
      <c r="P954" s="6" t="s">
        <v>200</v>
      </c>
    </row>
    <row r="955" spans="1:16" ht="20" customHeight="1" x14ac:dyDescent="0.15">
      <c r="A955" s="22">
        <v>953</v>
      </c>
      <c r="B955" s="23" t="s">
        <v>5326</v>
      </c>
      <c r="C955" s="9">
        <v>27</v>
      </c>
      <c r="D955" s="7"/>
      <c r="E955" s="6" t="s">
        <v>1967</v>
      </c>
      <c r="F955" s="6" t="s">
        <v>5327</v>
      </c>
      <c r="G955" s="9">
        <v>92045</v>
      </c>
      <c r="H955" s="6" t="s">
        <v>4521</v>
      </c>
      <c r="I955" s="6" t="s">
        <v>4513</v>
      </c>
      <c r="J955" s="9">
        <v>5</v>
      </c>
      <c r="K955" s="6" t="s">
        <v>4627</v>
      </c>
      <c r="L955" s="9">
        <v>14319</v>
      </c>
      <c r="M955" s="6" t="s">
        <v>105</v>
      </c>
      <c r="N955" s="6" t="s">
        <v>3627</v>
      </c>
      <c r="O955" s="6" t="s">
        <v>3628</v>
      </c>
      <c r="P955" s="6" t="s">
        <v>328</v>
      </c>
    </row>
    <row r="956" spans="1:16" ht="20" customHeight="1" x14ac:dyDescent="0.15">
      <c r="A956" s="22">
        <v>954</v>
      </c>
      <c r="B956" s="23" t="s">
        <v>4953</v>
      </c>
      <c r="C956" s="9">
        <v>45</v>
      </c>
      <c r="D956" s="6" t="s">
        <v>42</v>
      </c>
      <c r="E956" s="6" t="s">
        <v>797</v>
      </c>
      <c r="F956" s="6" t="s">
        <v>3629</v>
      </c>
      <c r="G956" s="9">
        <v>71720</v>
      </c>
      <c r="H956" s="6" t="s">
        <v>4679</v>
      </c>
      <c r="I956" s="6" t="s">
        <v>732</v>
      </c>
      <c r="J956" s="6" t="s">
        <v>514</v>
      </c>
      <c r="K956" s="6" t="s">
        <v>250</v>
      </c>
      <c r="L956" s="9">
        <v>3256</v>
      </c>
      <c r="M956" s="6" t="s">
        <v>502</v>
      </c>
      <c r="N956" s="6" t="s">
        <v>3630</v>
      </c>
      <c r="O956" s="6" t="s">
        <v>3631</v>
      </c>
      <c r="P956" s="6" t="s">
        <v>40</v>
      </c>
    </row>
    <row r="957" spans="1:16" ht="20" customHeight="1" x14ac:dyDescent="0.15">
      <c r="A957" s="22">
        <v>955</v>
      </c>
      <c r="B957" s="23" t="s">
        <v>5328</v>
      </c>
      <c r="C957" s="6" t="s">
        <v>4499</v>
      </c>
      <c r="D957" s="6" t="s">
        <v>268</v>
      </c>
      <c r="E957" s="6" t="s">
        <v>3632</v>
      </c>
      <c r="F957" s="6" t="s">
        <v>3633</v>
      </c>
      <c r="G957" s="8">
        <v>98410</v>
      </c>
      <c r="H957" s="7"/>
      <c r="I957" s="6" t="s">
        <v>431</v>
      </c>
      <c r="J957" s="9">
        <v>6</v>
      </c>
      <c r="K957" s="6" t="s">
        <v>1525</v>
      </c>
      <c r="L957" s="8">
        <v>17006</v>
      </c>
      <c r="M957" s="6" t="s">
        <v>170</v>
      </c>
      <c r="N957" s="6" t="s">
        <v>3634</v>
      </c>
      <c r="O957" s="6" t="s">
        <v>3635</v>
      </c>
      <c r="P957" s="6" t="s">
        <v>609</v>
      </c>
    </row>
    <row r="958" spans="1:16" ht="20" customHeight="1" x14ac:dyDescent="0.15">
      <c r="A958" s="22">
        <v>956</v>
      </c>
      <c r="B958" s="23" t="s">
        <v>5329</v>
      </c>
      <c r="C958" s="6" t="s">
        <v>4687</v>
      </c>
      <c r="D958" s="6" t="s">
        <v>65</v>
      </c>
      <c r="E958" s="6" t="s">
        <v>1666</v>
      </c>
      <c r="F958" s="7"/>
      <c r="G958" s="9">
        <v>84150</v>
      </c>
      <c r="H958" s="6" t="s">
        <v>4679</v>
      </c>
      <c r="I958" s="6" t="s">
        <v>4697</v>
      </c>
      <c r="J958" s="6" t="s">
        <v>514</v>
      </c>
      <c r="K958" s="6" t="s">
        <v>4530</v>
      </c>
      <c r="L958" s="9">
        <v>18032</v>
      </c>
      <c r="M958" s="6" t="s">
        <v>265</v>
      </c>
      <c r="N958" s="9">
        <v>7260964512</v>
      </c>
      <c r="O958" s="6" t="s">
        <v>3636</v>
      </c>
      <c r="P958" s="6" t="s">
        <v>40</v>
      </c>
    </row>
    <row r="959" spans="1:16" ht="20" customHeight="1" x14ac:dyDescent="0.15">
      <c r="A959" s="22">
        <v>957</v>
      </c>
      <c r="B959" s="23" t="s">
        <v>4829</v>
      </c>
      <c r="C959" s="9">
        <v>49</v>
      </c>
      <c r="D959" s="6" t="s">
        <v>268</v>
      </c>
      <c r="E959" s="6" t="s">
        <v>1482</v>
      </c>
      <c r="F959" s="6" t="s">
        <v>3637</v>
      </c>
      <c r="G959" s="9">
        <v>128347</v>
      </c>
      <c r="H959" s="6" t="s">
        <v>46</v>
      </c>
      <c r="I959" s="6" t="s">
        <v>4572</v>
      </c>
      <c r="J959" s="9">
        <v>7</v>
      </c>
      <c r="K959" s="9">
        <v>4.5999999999999996</v>
      </c>
      <c r="L959" s="9">
        <v>2004</v>
      </c>
      <c r="M959" s="6" t="s">
        <v>470</v>
      </c>
      <c r="N959" s="6" t="s">
        <v>3638</v>
      </c>
      <c r="O959" s="6" t="s">
        <v>3639</v>
      </c>
      <c r="P959" s="6" t="s">
        <v>148</v>
      </c>
    </row>
    <row r="960" spans="1:16" ht="20" customHeight="1" x14ac:dyDescent="0.15">
      <c r="A960" s="22">
        <v>958</v>
      </c>
      <c r="B960" s="23" t="s">
        <v>5330</v>
      </c>
      <c r="C960" s="9">
        <v>45</v>
      </c>
      <c r="D960" s="7"/>
      <c r="E960" s="6" t="s">
        <v>3049</v>
      </c>
      <c r="F960" s="6" t="s">
        <v>3640</v>
      </c>
      <c r="G960" s="8">
        <v>37651</v>
      </c>
      <c r="H960" s="6" t="s">
        <v>46</v>
      </c>
      <c r="I960" s="6" t="s">
        <v>499</v>
      </c>
      <c r="J960" s="6" t="s">
        <v>96</v>
      </c>
      <c r="K960" s="9">
        <v>3.7</v>
      </c>
      <c r="L960" s="6" t="s">
        <v>3641</v>
      </c>
      <c r="M960" s="6" t="s">
        <v>706</v>
      </c>
      <c r="N960" s="6" t="s">
        <v>3642</v>
      </c>
      <c r="O960" s="6" t="s">
        <v>3643</v>
      </c>
      <c r="P960" s="6" t="s">
        <v>328</v>
      </c>
    </row>
    <row r="961" spans="1:16" ht="20" customHeight="1" x14ac:dyDescent="0.15">
      <c r="A961" s="22">
        <v>959</v>
      </c>
      <c r="B961" s="23" t="s">
        <v>4653</v>
      </c>
      <c r="C961" s="6" t="s">
        <v>4775</v>
      </c>
      <c r="D961" s="6" t="s">
        <v>268</v>
      </c>
      <c r="E961" s="6" t="s">
        <v>604</v>
      </c>
      <c r="F961" s="6" t="s">
        <v>3644</v>
      </c>
      <c r="G961" s="9">
        <v>57180</v>
      </c>
      <c r="H961" s="6" t="s">
        <v>4571</v>
      </c>
      <c r="I961" s="6" t="s">
        <v>732</v>
      </c>
      <c r="J961" s="6" t="s">
        <v>325</v>
      </c>
      <c r="K961" s="6" t="s">
        <v>522</v>
      </c>
      <c r="L961" s="7"/>
      <c r="M961" s="6" t="s">
        <v>213</v>
      </c>
      <c r="N961" s="6" t="s">
        <v>3645</v>
      </c>
      <c r="O961" s="6" t="s">
        <v>3646</v>
      </c>
      <c r="P961" s="6" t="s">
        <v>126</v>
      </c>
    </row>
    <row r="962" spans="1:16" ht="20" customHeight="1" x14ac:dyDescent="0.15">
      <c r="A962" s="22">
        <v>960</v>
      </c>
      <c r="B962" s="23" t="s">
        <v>5331</v>
      </c>
      <c r="C962" s="6" t="s">
        <v>4466</v>
      </c>
      <c r="D962" s="6" t="s">
        <v>321</v>
      </c>
      <c r="E962" s="6" t="s">
        <v>3202</v>
      </c>
      <c r="F962" s="6" t="s">
        <v>5332</v>
      </c>
      <c r="G962" s="9">
        <v>39577</v>
      </c>
      <c r="H962" s="6" t="s">
        <v>276</v>
      </c>
      <c r="I962" s="6" t="s">
        <v>4532</v>
      </c>
      <c r="J962" s="9">
        <v>8</v>
      </c>
      <c r="K962" s="6" t="s">
        <v>48</v>
      </c>
      <c r="L962" s="9">
        <v>14525</v>
      </c>
      <c r="M962" s="6" t="s">
        <v>527</v>
      </c>
      <c r="N962" s="9">
        <v>4243931008</v>
      </c>
      <c r="O962" s="6" t="s">
        <v>3647</v>
      </c>
      <c r="P962" s="6" t="s">
        <v>260</v>
      </c>
    </row>
    <row r="963" spans="1:16" ht="20" customHeight="1" x14ac:dyDescent="0.15">
      <c r="A963" s="22">
        <v>961</v>
      </c>
      <c r="B963" s="23" t="s">
        <v>5187</v>
      </c>
      <c r="C963" s="9">
        <v>23</v>
      </c>
      <c r="D963" s="6" t="s">
        <v>268</v>
      </c>
      <c r="E963" s="6" t="s">
        <v>564</v>
      </c>
      <c r="F963" s="6" t="s">
        <v>3648</v>
      </c>
      <c r="G963" s="6" t="s">
        <v>3649</v>
      </c>
      <c r="H963" s="6" t="s">
        <v>4521</v>
      </c>
      <c r="I963" s="6" t="s">
        <v>167</v>
      </c>
      <c r="J963" s="9">
        <v>1</v>
      </c>
      <c r="K963" s="6" t="s">
        <v>1254</v>
      </c>
      <c r="L963" s="8">
        <v>14151</v>
      </c>
      <c r="M963" s="6" t="s">
        <v>527</v>
      </c>
      <c r="N963" s="6" t="s">
        <v>5333</v>
      </c>
      <c r="O963" s="6" t="s">
        <v>3650</v>
      </c>
      <c r="P963" s="6" t="s">
        <v>292</v>
      </c>
    </row>
    <row r="964" spans="1:16" ht="20" customHeight="1" x14ac:dyDescent="0.15">
      <c r="A964" s="22">
        <v>962</v>
      </c>
      <c r="B964" s="23" t="s">
        <v>5334</v>
      </c>
      <c r="C964" s="9">
        <v>59</v>
      </c>
      <c r="D964" s="6" t="s">
        <v>58</v>
      </c>
      <c r="E964" s="6" t="s">
        <v>949</v>
      </c>
      <c r="F964" s="6" t="s">
        <v>5335</v>
      </c>
      <c r="G964" s="9">
        <v>80076</v>
      </c>
      <c r="H964" s="7"/>
      <c r="I964" s="6" t="s">
        <v>4534</v>
      </c>
      <c r="J964" s="9">
        <v>9</v>
      </c>
      <c r="K964" s="9">
        <v>2.1</v>
      </c>
      <c r="L964" s="7"/>
      <c r="M964" s="6" t="s">
        <v>527</v>
      </c>
      <c r="N964" s="6" t="s">
        <v>3651</v>
      </c>
      <c r="O964" s="6" t="s">
        <v>3652</v>
      </c>
      <c r="P964" s="6" t="s">
        <v>162</v>
      </c>
    </row>
    <row r="965" spans="1:16" ht="20" customHeight="1" x14ac:dyDescent="0.15">
      <c r="A965" s="22">
        <v>963</v>
      </c>
      <c r="B965" s="23" t="s">
        <v>3653</v>
      </c>
      <c r="C965" s="9">
        <v>39</v>
      </c>
      <c r="D965" s="6" t="s">
        <v>110</v>
      </c>
      <c r="E965" s="6" t="s">
        <v>3654</v>
      </c>
      <c r="F965" s="7"/>
      <c r="G965" s="8">
        <v>92207</v>
      </c>
      <c r="H965" s="6" t="s">
        <v>4654</v>
      </c>
      <c r="I965" s="6" t="s">
        <v>4504</v>
      </c>
      <c r="J965" s="9">
        <v>7</v>
      </c>
      <c r="K965" s="6" t="s">
        <v>295</v>
      </c>
      <c r="L965" s="9">
        <v>13000</v>
      </c>
      <c r="M965" s="6" t="s">
        <v>923</v>
      </c>
      <c r="N965" s="6" t="s">
        <v>5336</v>
      </c>
      <c r="O965" s="7"/>
      <c r="P965" s="6" t="s">
        <v>260</v>
      </c>
    </row>
    <row r="966" spans="1:16" ht="20" customHeight="1" x14ac:dyDescent="0.15">
      <c r="A966" s="22">
        <v>964</v>
      </c>
      <c r="B966" s="23" t="s">
        <v>5337</v>
      </c>
      <c r="C966" s="6" t="s">
        <v>4495</v>
      </c>
      <c r="D966" s="6" t="s">
        <v>163</v>
      </c>
      <c r="E966" s="6" t="s">
        <v>3655</v>
      </c>
      <c r="F966" s="6" t="s">
        <v>3656</v>
      </c>
      <c r="G966" s="9">
        <v>80.983000000000004</v>
      </c>
      <c r="H966" s="6" t="s">
        <v>4720</v>
      </c>
      <c r="I966" s="6" t="s">
        <v>842</v>
      </c>
      <c r="J966" s="6" t="s">
        <v>427</v>
      </c>
      <c r="K966" s="6" t="s">
        <v>4629</v>
      </c>
      <c r="L966" s="9">
        <v>1.587</v>
      </c>
      <c r="M966" s="6" t="s">
        <v>302</v>
      </c>
      <c r="N966" s="9">
        <v>6873350477</v>
      </c>
      <c r="O966" s="6" t="s">
        <v>3657</v>
      </c>
      <c r="P966" s="6" t="s">
        <v>115</v>
      </c>
    </row>
    <row r="967" spans="1:16" ht="20" customHeight="1" x14ac:dyDescent="0.15">
      <c r="A967" s="22">
        <v>965</v>
      </c>
      <c r="B967" s="23" t="s">
        <v>1915</v>
      </c>
      <c r="C967" s="6" t="s">
        <v>4717</v>
      </c>
      <c r="D967" s="6" t="s">
        <v>65</v>
      </c>
      <c r="E967" s="6" t="s">
        <v>1602</v>
      </c>
      <c r="F967" s="6" t="s">
        <v>5338</v>
      </c>
      <c r="G967" s="8">
        <v>41518</v>
      </c>
      <c r="H967" s="6" t="s">
        <v>494</v>
      </c>
      <c r="I967" s="6" t="s">
        <v>507</v>
      </c>
      <c r="J967" s="9">
        <v>2</v>
      </c>
      <c r="K967" s="6" t="s">
        <v>1095</v>
      </c>
      <c r="L967" s="6" t="s">
        <v>3658</v>
      </c>
      <c r="M967" s="6" t="s">
        <v>17</v>
      </c>
      <c r="N967" s="9">
        <v>3057937507</v>
      </c>
      <c r="O967" s="6" t="s">
        <v>3659</v>
      </c>
      <c r="P967" s="6" t="s">
        <v>403</v>
      </c>
    </row>
    <row r="968" spans="1:16" ht="20" customHeight="1" x14ac:dyDescent="0.15">
      <c r="A968" s="22">
        <v>966</v>
      </c>
      <c r="B968" s="23" t="s">
        <v>1530</v>
      </c>
      <c r="C968" s="9">
        <v>25</v>
      </c>
      <c r="D968" s="6" t="s">
        <v>13</v>
      </c>
      <c r="E968" s="6" t="s">
        <v>3620</v>
      </c>
      <c r="F968" s="7"/>
      <c r="G968" s="9">
        <v>81896</v>
      </c>
      <c r="H968" s="6" t="s">
        <v>24</v>
      </c>
      <c r="I968" s="6" t="s">
        <v>930</v>
      </c>
      <c r="J968" s="9">
        <v>3</v>
      </c>
      <c r="K968" s="6" t="s">
        <v>137</v>
      </c>
      <c r="L968" s="9">
        <v>16420</v>
      </c>
      <c r="M968" s="6" t="s">
        <v>422</v>
      </c>
      <c r="N968" s="9">
        <v>7663947892</v>
      </c>
      <c r="O968" s="6" t="s">
        <v>3660</v>
      </c>
      <c r="P968" s="6" t="s">
        <v>584</v>
      </c>
    </row>
    <row r="969" spans="1:16" ht="20" customHeight="1" x14ac:dyDescent="0.15">
      <c r="A969" s="22">
        <v>967</v>
      </c>
      <c r="B969" s="23" t="s">
        <v>5066</v>
      </c>
      <c r="C969" s="7"/>
      <c r="D969" s="6" t="s">
        <v>229</v>
      </c>
      <c r="E969" s="6" t="s">
        <v>998</v>
      </c>
      <c r="F969" s="6" t="s">
        <v>3661</v>
      </c>
      <c r="G969" s="9">
        <v>35100</v>
      </c>
      <c r="H969" s="6" t="s">
        <v>4474</v>
      </c>
      <c r="I969" s="6" t="s">
        <v>4555</v>
      </c>
      <c r="J969" s="7"/>
      <c r="K969" s="6" t="s">
        <v>723</v>
      </c>
      <c r="L969" s="8">
        <v>3518</v>
      </c>
      <c r="M969" s="6" t="s">
        <v>145</v>
      </c>
      <c r="N969" s="6" t="s">
        <v>3662</v>
      </c>
      <c r="O969" s="6" t="s">
        <v>3663</v>
      </c>
      <c r="P969" s="6" t="s">
        <v>1136</v>
      </c>
    </row>
    <row r="970" spans="1:16" ht="20" customHeight="1" x14ac:dyDescent="0.15">
      <c r="A970" s="22">
        <v>968</v>
      </c>
      <c r="B970" s="23" t="s">
        <v>5339</v>
      </c>
      <c r="C970" s="6" t="s">
        <v>4523</v>
      </c>
      <c r="D970" s="6" t="s">
        <v>93</v>
      </c>
      <c r="E970" s="6" t="s">
        <v>2865</v>
      </c>
      <c r="F970" s="6" t="s">
        <v>3664</v>
      </c>
      <c r="G970" s="9">
        <v>115.916</v>
      </c>
      <c r="H970" s="6" t="s">
        <v>395</v>
      </c>
      <c r="I970" s="6" t="s">
        <v>4670</v>
      </c>
      <c r="J970" s="9">
        <v>10</v>
      </c>
      <c r="K970" s="6" t="s">
        <v>74</v>
      </c>
      <c r="L970" s="8">
        <v>19140</v>
      </c>
      <c r="M970" s="6" t="s">
        <v>358</v>
      </c>
      <c r="N970" s="6" t="s">
        <v>3665</v>
      </c>
      <c r="O970" s="6" t="s">
        <v>3666</v>
      </c>
      <c r="P970" s="6" t="s">
        <v>392</v>
      </c>
    </row>
    <row r="971" spans="1:16" ht="20" customHeight="1" x14ac:dyDescent="0.15">
      <c r="A971" s="22">
        <v>969</v>
      </c>
      <c r="B971" s="23" t="s">
        <v>5340</v>
      </c>
      <c r="C971" s="6" t="s">
        <v>4700</v>
      </c>
      <c r="D971" s="6" t="s">
        <v>116</v>
      </c>
      <c r="E971" s="6" t="s">
        <v>2130</v>
      </c>
      <c r="F971" s="6" t="s">
        <v>3667</v>
      </c>
      <c r="G971" s="8">
        <v>58744</v>
      </c>
      <c r="H971" s="6" t="s">
        <v>4519</v>
      </c>
      <c r="I971" s="6" t="s">
        <v>4467</v>
      </c>
      <c r="J971" s="6" t="s">
        <v>427</v>
      </c>
      <c r="K971" s="6" t="s">
        <v>1351</v>
      </c>
      <c r="L971" s="9">
        <v>9492</v>
      </c>
      <c r="M971" s="6" t="s">
        <v>296</v>
      </c>
      <c r="N971" s="6" t="s">
        <v>3668</v>
      </c>
      <c r="O971" s="6" t="s">
        <v>3669</v>
      </c>
      <c r="P971" s="6" t="s">
        <v>315</v>
      </c>
    </row>
    <row r="972" spans="1:16" ht="20" customHeight="1" x14ac:dyDescent="0.15">
      <c r="A972" s="22">
        <v>970</v>
      </c>
      <c r="B972" s="23" t="s">
        <v>5341</v>
      </c>
      <c r="C972" s="6" t="s">
        <v>4761</v>
      </c>
      <c r="D972" s="6" t="s">
        <v>52</v>
      </c>
      <c r="E972" s="6" t="s">
        <v>3207</v>
      </c>
      <c r="F972" s="6" t="s">
        <v>3670</v>
      </c>
      <c r="G972" s="9">
        <v>124.712</v>
      </c>
      <c r="H972" s="6" t="s">
        <v>4491</v>
      </c>
      <c r="I972" s="6" t="s">
        <v>120</v>
      </c>
      <c r="J972" s="9">
        <v>2</v>
      </c>
      <c r="K972" s="6" t="s">
        <v>1254</v>
      </c>
      <c r="L972" s="9">
        <v>2.29</v>
      </c>
      <c r="M972" s="6" t="s">
        <v>422</v>
      </c>
      <c r="N972" s="9">
        <v>2629714952</v>
      </c>
      <c r="O972" s="6" t="s">
        <v>3671</v>
      </c>
      <c r="P972" s="6" t="s">
        <v>148</v>
      </c>
    </row>
    <row r="973" spans="1:16" ht="20" customHeight="1" x14ac:dyDescent="0.15">
      <c r="A973" s="22">
        <v>971</v>
      </c>
      <c r="B973" s="23" t="s">
        <v>1699</v>
      </c>
      <c r="C973" s="6" t="s">
        <v>4835</v>
      </c>
      <c r="D973" s="6" t="s">
        <v>58</v>
      </c>
      <c r="E973" s="6" t="s">
        <v>3672</v>
      </c>
      <c r="F973" s="6" t="s">
        <v>3673</v>
      </c>
      <c r="G973" s="9">
        <v>115.791</v>
      </c>
      <c r="H973" s="6" t="s">
        <v>4734</v>
      </c>
      <c r="I973" s="6" t="s">
        <v>211</v>
      </c>
      <c r="J973" s="6" t="s">
        <v>212</v>
      </c>
      <c r="K973" s="6" t="s">
        <v>4511</v>
      </c>
      <c r="L973" s="8">
        <v>9158</v>
      </c>
      <c r="M973" s="6" t="s">
        <v>38</v>
      </c>
      <c r="N973" s="9">
        <v>4464918973</v>
      </c>
      <c r="O973" s="6" t="s">
        <v>3674</v>
      </c>
      <c r="P973" s="6" t="s">
        <v>57</v>
      </c>
    </row>
    <row r="974" spans="1:16" ht="20" customHeight="1" x14ac:dyDescent="0.15">
      <c r="A974" s="22">
        <v>972</v>
      </c>
      <c r="B974" s="23" t="s">
        <v>4847</v>
      </c>
      <c r="C974" s="9">
        <v>22</v>
      </c>
      <c r="D974" s="6" t="s">
        <v>52</v>
      </c>
      <c r="E974" s="6" t="s">
        <v>3675</v>
      </c>
      <c r="F974" s="6" t="s">
        <v>3676</v>
      </c>
      <c r="G974" s="6" t="s">
        <v>3677</v>
      </c>
      <c r="H974" s="7"/>
      <c r="I974" s="6" t="s">
        <v>4619</v>
      </c>
      <c r="J974" s="7"/>
      <c r="K974" s="6" t="s">
        <v>345</v>
      </c>
      <c r="L974" s="9">
        <v>4958</v>
      </c>
      <c r="M974" s="6" t="s">
        <v>644</v>
      </c>
      <c r="N974" s="6" t="s">
        <v>3678</v>
      </c>
      <c r="O974" s="6" t="s">
        <v>3679</v>
      </c>
      <c r="P974" s="6" t="s">
        <v>207</v>
      </c>
    </row>
    <row r="975" spans="1:16" ht="20" customHeight="1" x14ac:dyDescent="0.15">
      <c r="A975" s="22">
        <v>973</v>
      </c>
      <c r="B975" s="23" t="s">
        <v>5342</v>
      </c>
      <c r="C975" s="6" t="s">
        <v>4632</v>
      </c>
      <c r="D975" s="6" t="s">
        <v>229</v>
      </c>
      <c r="E975" s="6" t="s">
        <v>848</v>
      </c>
      <c r="F975" s="6" t="s">
        <v>3680</v>
      </c>
      <c r="G975" s="8">
        <v>40867</v>
      </c>
      <c r="H975" s="6" t="s">
        <v>4491</v>
      </c>
      <c r="I975" s="6" t="s">
        <v>4486</v>
      </c>
      <c r="J975" s="9">
        <v>1</v>
      </c>
      <c r="K975" s="6" t="s">
        <v>784</v>
      </c>
      <c r="L975" s="9">
        <v>7469</v>
      </c>
      <c r="M975" s="6" t="s">
        <v>204</v>
      </c>
      <c r="N975" s="9">
        <v>4189979927</v>
      </c>
      <c r="O975" s="6" t="s">
        <v>3681</v>
      </c>
      <c r="P975" s="6" t="s">
        <v>304</v>
      </c>
    </row>
    <row r="976" spans="1:16" ht="20" customHeight="1" x14ac:dyDescent="0.15">
      <c r="A976" s="22">
        <v>974</v>
      </c>
      <c r="B976" s="23" t="s">
        <v>5343</v>
      </c>
      <c r="C976" s="6" t="s">
        <v>4495</v>
      </c>
      <c r="D976" s="6" t="s">
        <v>172</v>
      </c>
      <c r="E976" s="6" t="s">
        <v>604</v>
      </c>
      <c r="F976" s="6" t="s">
        <v>3682</v>
      </c>
      <c r="G976" s="9">
        <v>145.374</v>
      </c>
      <c r="H976" s="6" t="s">
        <v>4608</v>
      </c>
      <c r="I976" s="6" t="s">
        <v>381</v>
      </c>
      <c r="J976" s="6" t="s">
        <v>325</v>
      </c>
      <c r="K976" s="6" t="s">
        <v>4530</v>
      </c>
      <c r="L976" s="6" t="s">
        <v>3683</v>
      </c>
      <c r="M976" s="6" t="s">
        <v>105</v>
      </c>
      <c r="N976" s="6" t="s">
        <v>3684</v>
      </c>
      <c r="O976" s="6" t="s">
        <v>3685</v>
      </c>
      <c r="P976" s="6" t="s">
        <v>71</v>
      </c>
    </row>
    <row r="977" spans="1:16" ht="20" customHeight="1" x14ac:dyDescent="0.15">
      <c r="A977" s="22">
        <v>975</v>
      </c>
      <c r="B977" s="23" t="s">
        <v>2435</v>
      </c>
      <c r="C977" s="9">
        <v>40</v>
      </c>
      <c r="D977" s="6" t="s">
        <v>52</v>
      </c>
      <c r="E977" s="6" t="s">
        <v>2266</v>
      </c>
      <c r="F977" s="6" t="s">
        <v>3686</v>
      </c>
      <c r="G977" s="8">
        <v>66340</v>
      </c>
      <c r="H977" s="6" t="s">
        <v>4604</v>
      </c>
      <c r="I977" s="6" t="s">
        <v>4681</v>
      </c>
      <c r="J977" s="6" t="s">
        <v>121</v>
      </c>
      <c r="K977" s="6" t="s">
        <v>351</v>
      </c>
      <c r="L977" s="9">
        <v>19918</v>
      </c>
      <c r="M977" s="6" t="s">
        <v>296</v>
      </c>
      <c r="N977" s="7"/>
      <c r="O977" s="6" t="s">
        <v>3687</v>
      </c>
      <c r="P977" s="6" t="s">
        <v>126</v>
      </c>
    </row>
    <row r="978" spans="1:16" ht="20" customHeight="1" x14ac:dyDescent="0.15">
      <c r="A978" s="22">
        <v>976</v>
      </c>
      <c r="B978" s="23" t="s">
        <v>4910</v>
      </c>
      <c r="C978" s="9">
        <v>22</v>
      </c>
      <c r="D978" s="7"/>
      <c r="E978" s="6" t="s">
        <v>1643</v>
      </c>
      <c r="F978" s="6" t="s">
        <v>3688</v>
      </c>
      <c r="G978" s="9">
        <v>55314</v>
      </c>
      <c r="H978" s="6" t="s">
        <v>4483</v>
      </c>
      <c r="I978" s="6" t="s">
        <v>4493</v>
      </c>
      <c r="J978" s="6" t="s">
        <v>288</v>
      </c>
      <c r="K978" s="6" t="s">
        <v>4629</v>
      </c>
      <c r="L978" s="9">
        <v>7075</v>
      </c>
      <c r="M978" s="6" t="s">
        <v>296</v>
      </c>
      <c r="N978" s="6" t="s">
        <v>3689</v>
      </c>
      <c r="O978" s="6" t="s">
        <v>3690</v>
      </c>
      <c r="P978" s="6" t="s">
        <v>609</v>
      </c>
    </row>
    <row r="979" spans="1:16" ht="20" customHeight="1" x14ac:dyDescent="0.15">
      <c r="A979" s="22">
        <v>977</v>
      </c>
      <c r="B979" s="23" t="s">
        <v>5043</v>
      </c>
      <c r="C979" s="9">
        <v>27</v>
      </c>
      <c r="D979" s="6" t="s">
        <v>163</v>
      </c>
      <c r="E979" s="6" t="s">
        <v>2045</v>
      </c>
      <c r="F979" s="6" t="s">
        <v>3691</v>
      </c>
      <c r="G979" s="9">
        <v>61667</v>
      </c>
      <c r="H979" s="6" t="s">
        <v>4541</v>
      </c>
      <c r="I979" s="6" t="s">
        <v>4534</v>
      </c>
      <c r="J979" s="9">
        <v>6</v>
      </c>
      <c r="K979" s="6" t="s">
        <v>1249</v>
      </c>
      <c r="L979" s="9">
        <v>12.226000000000001</v>
      </c>
      <c r="M979" s="6" t="s">
        <v>308</v>
      </c>
      <c r="N979" s="6" t="s">
        <v>3692</v>
      </c>
      <c r="O979" s="6" t="s">
        <v>3693</v>
      </c>
      <c r="P979" s="6" t="s">
        <v>40</v>
      </c>
    </row>
    <row r="980" spans="1:16" ht="20" customHeight="1" x14ac:dyDescent="0.15">
      <c r="A980" s="22">
        <v>978</v>
      </c>
      <c r="B980" s="23" t="s">
        <v>5344</v>
      </c>
      <c r="C980" s="7"/>
      <c r="D980" s="6" t="s">
        <v>52</v>
      </c>
      <c r="E980" s="6" t="s">
        <v>3694</v>
      </c>
      <c r="F980" s="6" t="s">
        <v>5345</v>
      </c>
      <c r="G980" s="6" t="s">
        <v>3695</v>
      </c>
      <c r="H980" s="7"/>
      <c r="I980" s="6" t="s">
        <v>4497</v>
      </c>
      <c r="J980" s="6" t="s">
        <v>288</v>
      </c>
      <c r="K980" s="6" t="s">
        <v>522</v>
      </c>
      <c r="L980" s="8">
        <v>16272</v>
      </c>
      <c r="M980" s="6" t="s">
        <v>258</v>
      </c>
      <c r="N980" s="6" t="s">
        <v>3696</v>
      </c>
      <c r="O980" s="6" t="s">
        <v>3697</v>
      </c>
      <c r="P980" s="6" t="s">
        <v>115</v>
      </c>
    </row>
    <row r="981" spans="1:16" ht="20" customHeight="1" x14ac:dyDescent="0.15">
      <c r="A981" s="22">
        <v>979</v>
      </c>
      <c r="B981" s="23" t="s">
        <v>5066</v>
      </c>
      <c r="C981" s="6" t="s">
        <v>4531</v>
      </c>
      <c r="D981" s="6" t="s">
        <v>65</v>
      </c>
      <c r="E981" s="6" t="s">
        <v>3469</v>
      </c>
      <c r="F981" s="6" t="s">
        <v>3698</v>
      </c>
      <c r="G981" s="9">
        <v>106588</v>
      </c>
      <c r="H981" s="6" t="s">
        <v>4720</v>
      </c>
      <c r="I981" s="6" t="s">
        <v>36</v>
      </c>
      <c r="J981" s="9">
        <v>2</v>
      </c>
      <c r="K981" s="9">
        <v>5</v>
      </c>
      <c r="L981" s="9">
        <v>13284</v>
      </c>
      <c r="M981" s="6" t="s">
        <v>239</v>
      </c>
      <c r="N981" s="9">
        <v>7199777852</v>
      </c>
      <c r="O981" s="6" t="s">
        <v>3699</v>
      </c>
      <c r="P981" s="6" t="s">
        <v>57</v>
      </c>
    </row>
    <row r="982" spans="1:16" ht="20" customHeight="1" x14ac:dyDescent="0.15">
      <c r="A982" s="22">
        <v>980</v>
      </c>
      <c r="B982" s="23" t="s">
        <v>5346</v>
      </c>
      <c r="C982" s="9">
        <v>33</v>
      </c>
      <c r="D982" s="6" t="s">
        <v>172</v>
      </c>
      <c r="E982" s="6" t="s">
        <v>3700</v>
      </c>
      <c r="F982" s="6" t="s">
        <v>5347</v>
      </c>
      <c r="G982" s="6" t="s">
        <v>3701</v>
      </c>
      <c r="H982" s="6" t="s">
        <v>4489</v>
      </c>
      <c r="I982" s="6" t="s">
        <v>4565</v>
      </c>
      <c r="J982" s="9">
        <v>9</v>
      </c>
      <c r="K982" s="6" t="s">
        <v>508</v>
      </c>
      <c r="L982" s="9">
        <v>12457</v>
      </c>
      <c r="M982" s="6" t="s">
        <v>188</v>
      </c>
      <c r="N982" s="6" t="s">
        <v>3702</v>
      </c>
      <c r="O982" s="6" t="s">
        <v>3703</v>
      </c>
      <c r="P982" s="6" t="s">
        <v>609</v>
      </c>
    </row>
    <row r="983" spans="1:16" ht="20" customHeight="1" x14ac:dyDescent="0.15">
      <c r="A983" s="22">
        <v>981</v>
      </c>
      <c r="B983" s="23" t="s">
        <v>1284</v>
      </c>
      <c r="C983" s="9">
        <v>37</v>
      </c>
      <c r="D983" s="7"/>
      <c r="E983" s="6" t="s">
        <v>3704</v>
      </c>
      <c r="F983" s="6" t="s">
        <v>1235</v>
      </c>
      <c r="G983" s="9">
        <v>124736</v>
      </c>
      <c r="H983" s="7"/>
      <c r="I983" s="6" t="s">
        <v>4740</v>
      </c>
      <c r="J983" s="6" t="s">
        <v>212</v>
      </c>
      <c r="K983" s="6" t="s">
        <v>615</v>
      </c>
      <c r="L983" s="8">
        <v>4982</v>
      </c>
      <c r="M983" s="6" t="s">
        <v>470</v>
      </c>
      <c r="N983" s="6" t="s">
        <v>3705</v>
      </c>
      <c r="O983" s="6" t="s">
        <v>3706</v>
      </c>
      <c r="P983" s="6" t="s">
        <v>28</v>
      </c>
    </row>
    <row r="984" spans="1:16" ht="20" customHeight="1" x14ac:dyDescent="0.15">
      <c r="A984" s="22">
        <v>982</v>
      </c>
      <c r="B984" s="23" t="s">
        <v>3707</v>
      </c>
      <c r="C984" s="6" t="s">
        <v>4796</v>
      </c>
      <c r="D984" s="6" t="s">
        <v>220</v>
      </c>
      <c r="E984" s="6" t="s">
        <v>444</v>
      </c>
      <c r="F984" s="6" t="s">
        <v>3708</v>
      </c>
      <c r="G984" s="9">
        <v>61857</v>
      </c>
      <c r="H984" s="6" t="s">
        <v>4616</v>
      </c>
      <c r="I984" s="6" t="s">
        <v>4602</v>
      </c>
      <c r="J984" s="7"/>
      <c r="K984" s="6" t="s">
        <v>60</v>
      </c>
      <c r="L984" s="9">
        <v>10.651999999999999</v>
      </c>
      <c r="M984" s="6" t="s">
        <v>61</v>
      </c>
      <c r="N984" s="6" t="s">
        <v>3709</v>
      </c>
      <c r="O984" s="6" t="s">
        <v>3710</v>
      </c>
      <c r="P984" s="6" t="s">
        <v>207</v>
      </c>
    </row>
    <row r="985" spans="1:16" ht="20" customHeight="1" x14ac:dyDescent="0.15">
      <c r="A985" s="22">
        <v>983</v>
      </c>
      <c r="B985" s="23" t="s">
        <v>4824</v>
      </c>
      <c r="C985" s="9">
        <v>63</v>
      </c>
      <c r="D985" s="6" t="s">
        <v>29</v>
      </c>
      <c r="E985" s="6" t="s">
        <v>3498</v>
      </c>
      <c r="F985" s="6" t="s">
        <v>3524</v>
      </c>
      <c r="G985" s="9">
        <v>120640</v>
      </c>
      <c r="H985" s="6" t="s">
        <v>210</v>
      </c>
      <c r="I985" s="6" t="s">
        <v>4516</v>
      </c>
      <c r="J985" s="9">
        <v>2</v>
      </c>
      <c r="K985" s="6" t="s">
        <v>879</v>
      </c>
      <c r="L985" s="9">
        <v>10403</v>
      </c>
      <c r="M985" s="6" t="s">
        <v>750</v>
      </c>
      <c r="N985" s="9">
        <v>6403824770</v>
      </c>
      <c r="O985" s="6" t="s">
        <v>3711</v>
      </c>
      <c r="P985" s="6" t="s">
        <v>115</v>
      </c>
    </row>
    <row r="986" spans="1:16" ht="20" customHeight="1" x14ac:dyDescent="0.15">
      <c r="A986" s="22">
        <v>984</v>
      </c>
      <c r="B986" s="23" t="s">
        <v>5348</v>
      </c>
      <c r="C986" s="9">
        <v>41</v>
      </c>
      <c r="D986" s="6" t="s">
        <v>52</v>
      </c>
      <c r="E986" s="6" t="s">
        <v>2760</v>
      </c>
      <c r="F986" s="6" t="s">
        <v>3712</v>
      </c>
      <c r="G986" s="8">
        <v>107299</v>
      </c>
      <c r="H986" s="6" t="s">
        <v>4515</v>
      </c>
      <c r="I986" s="6" t="s">
        <v>4528</v>
      </c>
      <c r="J986" s="6" t="s">
        <v>514</v>
      </c>
      <c r="K986" s="9">
        <v>5</v>
      </c>
      <c r="L986" s="6" t="s">
        <v>859</v>
      </c>
      <c r="M986" s="6" t="s">
        <v>26</v>
      </c>
      <c r="N986" s="6" t="s">
        <v>3713</v>
      </c>
      <c r="O986" s="6" t="s">
        <v>3714</v>
      </c>
      <c r="P986" s="6" t="s">
        <v>20</v>
      </c>
    </row>
    <row r="987" spans="1:16" ht="20" customHeight="1" x14ac:dyDescent="0.15">
      <c r="A987" s="22">
        <v>985</v>
      </c>
      <c r="B987" s="23" t="s">
        <v>5337</v>
      </c>
      <c r="C987" s="9">
        <v>47</v>
      </c>
      <c r="D987" s="6" t="s">
        <v>42</v>
      </c>
      <c r="E987" s="6" t="s">
        <v>3655</v>
      </c>
      <c r="F987" s="6" t="s">
        <v>3715</v>
      </c>
      <c r="G987" s="9">
        <v>123024</v>
      </c>
      <c r="H987" s="6" t="s">
        <v>4515</v>
      </c>
      <c r="I987" s="6" t="s">
        <v>4555</v>
      </c>
      <c r="J987" s="6" t="s">
        <v>514</v>
      </c>
      <c r="K987" s="9">
        <v>4</v>
      </c>
      <c r="L987" s="7"/>
      <c r="M987" s="6" t="s">
        <v>416</v>
      </c>
      <c r="N987" s="6" t="s">
        <v>3716</v>
      </c>
      <c r="O987" s="6" t="s">
        <v>3717</v>
      </c>
      <c r="P987" s="6" t="s">
        <v>115</v>
      </c>
    </row>
    <row r="988" spans="1:16" ht="20" customHeight="1" x14ac:dyDescent="0.15">
      <c r="A988" s="22">
        <v>986</v>
      </c>
      <c r="B988" s="23" t="s">
        <v>4826</v>
      </c>
      <c r="C988" s="7"/>
      <c r="D988" s="7"/>
      <c r="E988" s="6" t="s">
        <v>1617</v>
      </c>
      <c r="F988" s="6" t="s">
        <v>3718</v>
      </c>
      <c r="G988" s="9">
        <v>63619</v>
      </c>
      <c r="H988" s="7"/>
      <c r="I988" s="6" t="s">
        <v>56</v>
      </c>
      <c r="J988" s="9">
        <v>10</v>
      </c>
      <c r="K988" s="6" t="s">
        <v>1249</v>
      </c>
      <c r="L988" s="7"/>
      <c r="M988" s="6" t="s">
        <v>83</v>
      </c>
      <c r="N988" s="6" t="s">
        <v>3719</v>
      </c>
      <c r="O988" s="7"/>
      <c r="P988" s="6" t="s">
        <v>132</v>
      </c>
    </row>
    <row r="989" spans="1:16" ht="20" customHeight="1" x14ac:dyDescent="0.15">
      <c r="A989" s="22">
        <v>987</v>
      </c>
      <c r="B989" s="23" t="s">
        <v>5349</v>
      </c>
      <c r="C989" s="9">
        <v>41</v>
      </c>
      <c r="D989" s="6" t="s">
        <v>65</v>
      </c>
      <c r="E989" s="6" t="s">
        <v>1687</v>
      </c>
      <c r="F989" s="6" t="s">
        <v>3720</v>
      </c>
      <c r="G989" s="9">
        <v>96163</v>
      </c>
      <c r="H989" s="6" t="s">
        <v>4549</v>
      </c>
      <c r="I989" s="6" t="s">
        <v>36</v>
      </c>
      <c r="J989" s="7"/>
      <c r="K989" s="6" t="s">
        <v>351</v>
      </c>
      <c r="L989" s="9">
        <v>4252</v>
      </c>
      <c r="M989" s="6" t="s">
        <v>26</v>
      </c>
      <c r="N989" s="9">
        <v>3764304050</v>
      </c>
      <c r="O989" s="6" t="s">
        <v>3721</v>
      </c>
      <c r="P989" s="6" t="s">
        <v>392</v>
      </c>
    </row>
    <row r="990" spans="1:16" ht="20" customHeight="1" x14ac:dyDescent="0.15">
      <c r="A990" s="22">
        <v>988</v>
      </c>
      <c r="B990" s="23" t="s">
        <v>4801</v>
      </c>
      <c r="C990" s="6" t="s">
        <v>4599</v>
      </c>
      <c r="D990" s="6" t="s">
        <v>110</v>
      </c>
      <c r="E990" s="6" t="s">
        <v>3722</v>
      </c>
      <c r="F990" s="6" t="s">
        <v>3723</v>
      </c>
      <c r="G990" s="6" t="s">
        <v>3724</v>
      </c>
      <c r="H990" s="6" t="s">
        <v>4608</v>
      </c>
      <c r="I990" s="6" t="s">
        <v>4497</v>
      </c>
      <c r="J990" s="7"/>
      <c r="K990" s="6" t="s">
        <v>855</v>
      </c>
      <c r="L990" s="8">
        <v>7402</v>
      </c>
      <c r="M990" s="6" t="s">
        <v>290</v>
      </c>
      <c r="N990" s="6" t="s">
        <v>5350</v>
      </c>
      <c r="O990" s="6" t="s">
        <v>3725</v>
      </c>
      <c r="P990" s="6" t="s">
        <v>20</v>
      </c>
    </row>
    <row r="991" spans="1:16" ht="20" customHeight="1" x14ac:dyDescent="0.15">
      <c r="A991" s="22">
        <v>989</v>
      </c>
      <c r="B991" s="23" t="s">
        <v>5351</v>
      </c>
      <c r="C991" s="6" t="s">
        <v>4569</v>
      </c>
      <c r="D991" s="6" t="s">
        <v>229</v>
      </c>
      <c r="E991" s="6" t="s">
        <v>1613</v>
      </c>
      <c r="F991" s="6" t="s">
        <v>5352</v>
      </c>
      <c r="G991" s="9">
        <v>119.175</v>
      </c>
      <c r="H991" s="6" t="s">
        <v>276</v>
      </c>
      <c r="I991" s="6" t="s">
        <v>4596</v>
      </c>
      <c r="J991" s="6" t="s">
        <v>121</v>
      </c>
      <c r="K991" s="6" t="s">
        <v>362</v>
      </c>
      <c r="L991" s="6" t="s">
        <v>3726</v>
      </c>
      <c r="M991" s="6" t="s">
        <v>470</v>
      </c>
      <c r="N991" s="9">
        <v>5485209986</v>
      </c>
      <c r="O991" s="6" t="s">
        <v>3727</v>
      </c>
      <c r="P991" s="6" t="s">
        <v>191</v>
      </c>
    </row>
    <row r="992" spans="1:16" ht="20" customHeight="1" x14ac:dyDescent="0.15">
      <c r="A992" s="22">
        <v>990</v>
      </c>
      <c r="B992" s="23" t="s">
        <v>5353</v>
      </c>
      <c r="C992" s="9">
        <v>49</v>
      </c>
      <c r="D992" s="7"/>
      <c r="E992" s="6" t="s">
        <v>1285</v>
      </c>
      <c r="F992" s="6" t="s">
        <v>3728</v>
      </c>
      <c r="G992" s="6" t="s">
        <v>3729</v>
      </c>
      <c r="H992" s="7"/>
      <c r="I992" s="6" t="s">
        <v>4497</v>
      </c>
      <c r="J992" s="9">
        <v>4</v>
      </c>
      <c r="K992" s="6" t="s">
        <v>345</v>
      </c>
      <c r="L992" s="6" t="s">
        <v>3730</v>
      </c>
      <c r="M992" s="6" t="s">
        <v>296</v>
      </c>
      <c r="N992" s="6" t="s">
        <v>3731</v>
      </c>
      <c r="O992" s="6" t="s">
        <v>3732</v>
      </c>
      <c r="P992" s="6" t="s">
        <v>126</v>
      </c>
    </row>
    <row r="993" spans="1:16" ht="20" customHeight="1" x14ac:dyDescent="0.15">
      <c r="A993" s="22">
        <v>991</v>
      </c>
      <c r="B993" s="23" t="s">
        <v>5314</v>
      </c>
      <c r="C993" s="9">
        <v>50</v>
      </c>
      <c r="D993" s="6" t="s">
        <v>229</v>
      </c>
      <c r="E993" s="6" t="s">
        <v>3570</v>
      </c>
      <c r="F993" s="6" t="s">
        <v>3733</v>
      </c>
      <c r="G993" s="9">
        <v>88.471999999999994</v>
      </c>
      <c r="H993" s="7"/>
      <c r="I993" s="6" t="s">
        <v>36</v>
      </c>
      <c r="J993" s="6" t="s">
        <v>212</v>
      </c>
      <c r="K993" s="6" t="s">
        <v>97</v>
      </c>
      <c r="L993" s="9">
        <v>3675</v>
      </c>
      <c r="M993" s="6" t="s">
        <v>145</v>
      </c>
      <c r="N993" s="6" t="s">
        <v>3734</v>
      </c>
      <c r="O993" s="6" t="s">
        <v>3735</v>
      </c>
      <c r="P993" s="6" t="s">
        <v>20</v>
      </c>
    </row>
    <row r="994" spans="1:16" ht="20" customHeight="1" x14ac:dyDescent="0.15">
      <c r="A994" s="22">
        <v>992</v>
      </c>
      <c r="B994" s="23" t="s">
        <v>912</v>
      </c>
      <c r="C994" s="9">
        <v>46</v>
      </c>
      <c r="D994" s="6" t="s">
        <v>172</v>
      </c>
      <c r="E994" s="6" t="s">
        <v>3736</v>
      </c>
      <c r="F994" s="6" t="s">
        <v>3737</v>
      </c>
      <c r="G994" s="9">
        <v>119.93300000000001</v>
      </c>
      <c r="H994" s="6" t="s">
        <v>210</v>
      </c>
      <c r="I994" s="6" t="s">
        <v>930</v>
      </c>
      <c r="J994" s="7"/>
      <c r="K994" s="6" t="s">
        <v>137</v>
      </c>
      <c r="L994" s="9">
        <v>15.481</v>
      </c>
      <c r="M994" s="6" t="s">
        <v>416</v>
      </c>
      <c r="N994" s="9">
        <v>3711353872</v>
      </c>
      <c r="O994" s="6" t="s">
        <v>3738</v>
      </c>
      <c r="P994" s="6" t="s">
        <v>40</v>
      </c>
    </row>
    <row r="995" spans="1:16" ht="20" customHeight="1" x14ac:dyDescent="0.15">
      <c r="A995" s="22">
        <v>993</v>
      </c>
      <c r="B995" s="23" t="s">
        <v>5354</v>
      </c>
      <c r="C995" s="6" t="s">
        <v>4927</v>
      </c>
      <c r="D995" s="6" t="s">
        <v>229</v>
      </c>
      <c r="E995" s="6" t="s">
        <v>3739</v>
      </c>
      <c r="F995" s="6" t="s">
        <v>3740</v>
      </c>
      <c r="G995" s="9">
        <v>44519</v>
      </c>
      <c r="H995" s="6" t="s">
        <v>4642</v>
      </c>
      <c r="I995" s="6" t="s">
        <v>4542</v>
      </c>
      <c r="J995" s="9">
        <v>5</v>
      </c>
      <c r="K995" s="6" t="s">
        <v>48</v>
      </c>
      <c r="L995" s="6" t="s">
        <v>3741</v>
      </c>
      <c r="M995" s="6" t="s">
        <v>83</v>
      </c>
      <c r="N995" s="6" t="s">
        <v>3742</v>
      </c>
      <c r="O995" s="6" t="s">
        <v>3743</v>
      </c>
      <c r="P995" s="7"/>
    </row>
    <row r="996" spans="1:16" ht="20" customHeight="1" x14ac:dyDescent="0.15">
      <c r="A996" s="22">
        <v>994</v>
      </c>
      <c r="B996" s="23" t="s">
        <v>5240</v>
      </c>
      <c r="C996" s="6" t="s">
        <v>4840</v>
      </c>
      <c r="D996" s="6" t="s">
        <v>315</v>
      </c>
      <c r="E996" s="6" t="s">
        <v>768</v>
      </c>
      <c r="F996" s="6" t="s">
        <v>3744</v>
      </c>
      <c r="G996" s="9">
        <v>35960</v>
      </c>
      <c r="H996" s="6" t="s">
        <v>4604</v>
      </c>
      <c r="I996" s="6" t="s">
        <v>4467</v>
      </c>
      <c r="J996" s="9">
        <v>6</v>
      </c>
      <c r="K996" s="6" t="s">
        <v>2280</v>
      </c>
      <c r="L996" s="7"/>
      <c r="M996" s="6" t="s">
        <v>105</v>
      </c>
      <c r="N996" s="6" t="s">
        <v>5355</v>
      </c>
      <c r="O996" s="6" t="s">
        <v>3745</v>
      </c>
      <c r="P996" s="6" t="s">
        <v>403</v>
      </c>
    </row>
    <row r="997" spans="1:16" ht="20" customHeight="1" x14ac:dyDescent="0.15">
      <c r="A997" s="22">
        <v>995</v>
      </c>
      <c r="B997" s="23" t="s">
        <v>5071</v>
      </c>
      <c r="C997" s="6" t="s">
        <v>4793</v>
      </c>
      <c r="D997" s="6" t="s">
        <v>65</v>
      </c>
      <c r="E997" s="6" t="s">
        <v>3746</v>
      </c>
      <c r="F997" s="6" t="s">
        <v>3747</v>
      </c>
      <c r="G997" s="9">
        <v>89.537000000000006</v>
      </c>
      <c r="H997" s="6" t="s">
        <v>4679</v>
      </c>
      <c r="I997" s="6" t="s">
        <v>4532</v>
      </c>
      <c r="J997" s="9">
        <v>9</v>
      </c>
      <c r="K997" s="7"/>
      <c r="L997" s="9">
        <v>9022</v>
      </c>
      <c r="M997" s="6" t="s">
        <v>534</v>
      </c>
      <c r="N997" s="7"/>
      <c r="O997" s="6" t="s">
        <v>3748</v>
      </c>
      <c r="P997" s="6" t="s">
        <v>1136</v>
      </c>
    </row>
    <row r="998" spans="1:16" ht="20" customHeight="1" x14ac:dyDescent="0.15">
      <c r="A998" s="22">
        <v>996</v>
      </c>
      <c r="B998" s="23" t="s">
        <v>5015</v>
      </c>
      <c r="C998" s="9">
        <v>25</v>
      </c>
      <c r="D998" s="6" t="s">
        <v>110</v>
      </c>
      <c r="E998" s="6" t="s">
        <v>3749</v>
      </c>
      <c r="F998" s="6" t="s">
        <v>5356</v>
      </c>
      <c r="G998" s="9">
        <v>80.290000000000006</v>
      </c>
      <c r="H998" s="6" t="s">
        <v>864</v>
      </c>
      <c r="I998" s="6" t="s">
        <v>799</v>
      </c>
      <c r="J998" s="9">
        <v>4</v>
      </c>
      <c r="K998" s="9">
        <v>3.9</v>
      </c>
      <c r="L998" s="9">
        <v>15149</v>
      </c>
      <c r="M998" s="6" t="s">
        <v>49</v>
      </c>
      <c r="N998" s="6" t="s">
        <v>3750</v>
      </c>
      <c r="O998" s="6" t="s">
        <v>3751</v>
      </c>
      <c r="P998" s="6" t="s">
        <v>518</v>
      </c>
    </row>
    <row r="999" spans="1:16" ht="20" customHeight="1" x14ac:dyDescent="0.15">
      <c r="A999" s="22">
        <v>997</v>
      </c>
      <c r="B999" s="23" t="s">
        <v>2727</v>
      </c>
      <c r="C999" s="6" t="s">
        <v>4850</v>
      </c>
      <c r="D999" s="7"/>
      <c r="E999" s="6" t="s">
        <v>1010</v>
      </c>
      <c r="F999" s="6" t="s">
        <v>3752</v>
      </c>
      <c r="G999" s="9">
        <v>143.411</v>
      </c>
      <c r="H999" s="6" t="s">
        <v>864</v>
      </c>
      <c r="I999" s="6" t="s">
        <v>4655</v>
      </c>
      <c r="J999" s="9">
        <v>1</v>
      </c>
      <c r="K999" s="6" t="s">
        <v>4530</v>
      </c>
      <c r="L999" s="9">
        <v>11111</v>
      </c>
      <c r="M999" s="6" t="s">
        <v>139</v>
      </c>
      <c r="N999" s="6" t="s">
        <v>3753</v>
      </c>
      <c r="O999" s="6" t="s">
        <v>3754</v>
      </c>
      <c r="P999" s="6" t="s">
        <v>315</v>
      </c>
    </row>
    <row r="1000" spans="1:16" ht="20" customHeight="1" x14ac:dyDescent="0.15">
      <c r="A1000" s="22">
        <v>998</v>
      </c>
      <c r="B1000" s="23" t="s">
        <v>4609</v>
      </c>
      <c r="C1000" s="9">
        <v>40</v>
      </c>
      <c r="D1000" s="6" t="s">
        <v>315</v>
      </c>
      <c r="E1000" s="6" t="s">
        <v>1398</v>
      </c>
      <c r="F1000" s="6" t="s">
        <v>3755</v>
      </c>
      <c r="G1000" s="9">
        <v>124.446</v>
      </c>
      <c r="H1000" s="7"/>
      <c r="I1000" s="6" t="s">
        <v>4572</v>
      </c>
      <c r="J1000" s="9">
        <v>2</v>
      </c>
      <c r="K1000" s="9">
        <v>1.3</v>
      </c>
      <c r="L1000" s="9">
        <v>18397</v>
      </c>
      <c r="M1000" s="6" t="s">
        <v>17</v>
      </c>
      <c r="N1000" s="6" t="s">
        <v>3756</v>
      </c>
      <c r="O1000" s="6" t="s">
        <v>3757</v>
      </c>
      <c r="P1000" s="7"/>
    </row>
    <row r="1001" spans="1:16" ht="20" customHeight="1" x14ac:dyDescent="0.15">
      <c r="A1001" s="22">
        <v>999</v>
      </c>
      <c r="B1001" s="23" t="s">
        <v>5357</v>
      </c>
      <c r="C1001" s="6" t="s">
        <v>4499</v>
      </c>
      <c r="D1001" s="7"/>
      <c r="E1001" s="6" t="s">
        <v>3180</v>
      </c>
      <c r="F1001" s="6" t="s">
        <v>3758</v>
      </c>
      <c r="G1001" s="9">
        <v>53.18</v>
      </c>
      <c r="H1001" s="6" t="s">
        <v>4533</v>
      </c>
      <c r="I1001" s="6" t="s">
        <v>842</v>
      </c>
      <c r="J1001" s="9">
        <v>2</v>
      </c>
      <c r="K1001" s="6" t="s">
        <v>1271</v>
      </c>
      <c r="L1001" s="6" t="s">
        <v>3759</v>
      </c>
      <c r="M1001" s="6" t="s">
        <v>139</v>
      </c>
      <c r="N1001" s="6" t="s">
        <v>3760</v>
      </c>
      <c r="O1001" s="6" t="s">
        <v>3761</v>
      </c>
      <c r="P1001" s="6" t="s">
        <v>64</v>
      </c>
    </row>
    <row r="1002" spans="1:16" ht="20" customHeight="1" x14ac:dyDescent="0.15">
      <c r="A1002" s="22">
        <v>1000</v>
      </c>
      <c r="B1002" s="23" t="s">
        <v>5358</v>
      </c>
      <c r="C1002" s="6" t="s">
        <v>4531</v>
      </c>
      <c r="D1002" s="6" t="s">
        <v>220</v>
      </c>
      <c r="E1002" s="6" t="s">
        <v>3762</v>
      </c>
      <c r="F1002" s="6" t="s">
        <v>3763</v>
      </c>
      <c r="G1002" s="9">
        <v>66.813999999999993</v>
      </c>
      <c r="H1002" s="6" t="s">
        <v>4571</v>
      </c>
      <c r="I1002" s="6" t="s">
        <v>4602</v>
      </c>
      <c r="J1002" s="9">
        <v>10</v>
      </c>
      <c r="K1002" s="6" t="s">
        <v>4710</v>
      </c>
      <c r="L1002" s="6" t="s">
        <v>3764</v>
      </c>
      <c r="M1002" s="6" t="s">
        <v>204</v>
      </c>
      <c r="N1002" s="6" t="s">
        <v>3765</v>
      </c>
      <c r="O1002" s="6" t="s">
        <v>3766</v>
      </c>
      <c r="P1002" s="6" t="s">
        <v>182</v>
      </c>
    </row>
    <row r="1003" spans="1:16" ht="20" customHeight="1" x14ac:dyDescent="0.15">
      <c r="A1003" s="22">
        <v>1001</v>
      </c>
      <c r="B1003" s="23" t="s">
        <v>2522</v>
      </c>
      <c r="C1003" s="9">
        <v>20</v>
      </c>
      <c r="D1003" s="6" t="s">
        <v>65</v>
      </c>
      <c r="E1003" s="6" t="s">
        <v>981</v>
      </c>
      <c r="F1003" s="6" t="s">
        <v>3767</v>
      </c>
      <c r="G1003" s="9">
        <v>126.88</v>
      </c>
      <c r="H1003" s="6" t="s">
        <v>4734</v>
      </c>
      <c r="I1003" s="6" t="s">
        <v>4648</v>
      </c>
      <c r="J1003" s="7"/>
      <c r="K1003" s="6" t="s">
        <v>326</v>
      </c>
      <c r="L1003" s="9">
        <v>4.26</v>
      </c>
      <c r="M1003" s="6" t="s">
        <v>90</v>
      </c>
      <c r="N1003" s="6" t="s">
        <v>3768</v>
      </c>
      <c r="O1003" s="6" t="s">
        <v>3769</v>
      </c>
      <c r="P1003" s="6" t="s">
        <v>392</v>
      </c>
    </row>
    <row r="1004" spans="1:16" ht="20" customHeight="1" x14ac:dyDescent="0.15">
      <c r="A1004" s="22">
        <v>1002</v>
      </c>
      <c r="B1004" s="23" t="s">
        <v>5084</v>
      </c>
      <c r="C1004" s="9">
        <v>20</v>
      </c>
      <c r="D1004" s="6" t="s">
        <v>102</v>
      </c>
      <c r="E1004" s="6" t="s">
        <v>1113</v>
      </c>
      <c r="F1004" s="6" t="s">
        <v>3770</v>
      </c>
      <c r="G1004" s="9">
        <v>112739</v>
      </c>
      <c r="H1004" s="6" t="s">
        <v>4463</v>
      </c>
      <c r="I1004" s="6" t="s">
        <v>4697</v>
      </c>
      <c r="J1004" s="9">
        <v>10</v>
      </c>
      <c r="K1004" s="6" t="s">
        <v>16</v>
      </c>
      <c r="L1004" s="9">
        <v>5596</v>
      </c>
      <c r="M1004" s="6" t="s">
        <v>258</v>
      </c>
      <c r="N1004" s="7"/>
      <c r="O1004" s="6" t="s">
        <v>3771</v>
      </c>
      <c r="P1004" s="6" t="s">
        <v>403</v>
      </c>
    </row>
    <row r="1005" spans="1:16" ht="20" customHeight="1" x14ac:dyDescent="0.15">
      <c r="A1005" s="22">
        <v>1003</v>
      </c>
      <c r="B1005" s="23" t="s">
        <v>5359</v>
      </c>
      <c r="C1005" s="6" t="s">
        <v>4586</v>
      </c>
      <c r="D1005" s="6" t="s">
        <v>220</v>
      </c>
      <c r="E1005" s="6" t="s">
        <v>2791</v>
      </c>
      <c r="F1005" s="6" t="s">
        <v>3772</v>
      </c>
      <c r="G1005" s="8">
        <v>137912</v>
      </c>
      <c r="H1005" s="6" t="s">
        <v>157</v>
      </c>
      <c r="I1005" s="6" t="s">
        <v>4655</v>
      </c>
      <c r="J1005" s="9">
        <v>10</v>
      </c>
      <c r="K1005" s="9">
        <v>3.5</v>
      </c>
      <c r="L1005" s="8">
        <v>4371</v>
      </c>
      <c r="M1005" s="6" t="s">
        <v>502</v>
      </c>
      <c r="N1005" s="6" t="s">
        <v>5360</v>
      </c>
      <c r="O1005" s="7"/>
      <c r="P1005" s="6" t="s">
        <v>191</v>
      </c>
    </row>
    <row r="1006" spans="1:16" ht="20" customHeight="1" x14ac:dyDescent="0.15">
      <c r="A1006" s="22">
        <v>1004</v>
      </c>
      <c r="B1006" s="23" t="s">
        <v>954</v>
      </c>
      <c r="C1006" s="6" t="s">
        <v>4899</v>
      </c>
      <c r="D1006" s="6" t="s">
        <v>220</v>
      </c>
      <c r="E1006" s="6" t="s">
        <v>878</v>
      </c>
      <c r="F1006" s="6" t="s">
        <v>3773</v>
      </c>
      <c r="G1006" s="6" t="s">
        <v>3774</v>
      </c>
      <c r="H1006" s="6" t="s">
        <v>24</v>
      </c>
      <c r="I1006" s="6" t="s">
        <v>4550</v>
      </c>
      <c r="J1006" s="9">
        <v>3</v>
      </c>
      <c r="K1006" s="9">
        <v>1.3</v>
      </c>
      <c r="L1006" s="7"/>
      <c r="M1006" s="6" t="s">
        <v>112</v>
      </c>
      <c r="N1006" s="6" t="s">
        <v>3775</v>
      </c>
      <c r="O1006" s="6" t="s">
        <v>3776</v>
      </c>
      <c r="P1006" s="6" t="s">
        <v>584</v>
      </c>
    </row>
    <row r="1007" spans="1:16" ht="20" customHeight="1" x14ac:dyDescent="0.15">
      <c r="A1007" s="22">
        <v>1005</v>
      </c>
      <c r="B1007" s="23" t="s">
        <v>4577</v>
      </c>
      <c r="C1007" s="9">
        <v>18</v>
      </c>
      <c r="D1007" s="6" t="s">
        <v>321</v>
      </c>
      <c r="E1007" s="6" t="s">
        <v>687</v>
      </c>
      <c r="F1007" s="6" t="s">
        <v>3777</v>
      </c>
      <c r="G1007" s="6" t="s">
        <v>3778</v>
      </c>
      <c r="H1007" s="6" t="s">
        <v>244</v>
      </c>
      <c r="I1007" s="6" t="s">
        <v>4655</v>
      </c>
      <c r="J1007" s="9">
        <v>7</v>
      </c>
      <c r="K1007" s="9">
        <v>2</v>
      </c>
      <c r="L1007" s="9">
        <v>4599</v>
      </c>
      <c r="M1007" s="6" t="s">
        <v>470</v>
      </c>
      <c r="N1007" s="6" t="s">
        <v>3779</v>
      </c>
      <c r="O1007" s="6" t="s">
        <v>3780</v>
      </c>
      <c r="P1007" s="6" t="s">
        <v>609</v>
      </c>
    </row>
    <row r="1008" spans="1:16" ht="20" customHeight="1" x14ac:dyDescent="0.15">
      <c r="A1008" s="22">
        <v>1006</v>
      </c>
      <c r="B1008" s="23" t="s">
        <v>5072</v>
      </c>
      <c r="C1008" s="7"/>
      <c r="D1008" s="6" t="s">
        <v>220</v>
      </c>
      <c r="E1008" s="6" t="s">
        <v>556</v>
      </c>
      <c r="F1008" s="7"/>
      <c r="G1008" s="9">
        <v>115293</v>
      </c>
      <c r="H1008" s="6" t="s">
        <v>4549</v>
      </c>
      <c r="I1008" s="6" t="s">
        <v>4486</v>
      </c>
      <c r="J1008" s="9">
        <v>5</v>
      </c>
      <c r="K1008" s="9">
        <v>2.5</v>
      </c>
      <c r="L1008" s="9">
        <v>15.670999999999999</v>
      </c>
      <c r="M1008" s="6" t="s">
        <v>290</v>
      </c>
      <c r="N1008" s="6" t="s">
        <v>3781</v>
      </c>
      <c r="O1008" s="6" t="s">
        <v>3782</v>
      </c>
      <c r="P1008" s="6" t="s">
        <v>584</v>
      </c>
    </row>
    <row r="1009" spans="1:16" ht="20" customHeight="1" x14ac:dyDescent="0.15">
      <c r="A1009" s="22">
        <v>1007</v>
      </c>
      <c r="B1009" s="23" t="s">
        <v>633</v>
      </c>
      <c r="C1009" s="9">
        <v>28</v>
      </c>
      <c r="D1009" s="6" t="s">
        <v>65</v>
      </c>
      <c r="E1009" s="6" t="s">
        <v>242</v>
      </c>
      <c r="F1009" s="6" t="s">
        <v>3783</v>
      </c>
      <c r="G1009" s="9">
        <v>69209</v>
      </c>
      <c r="H1009" s="6" t="s">
        <v>46</v>
      </c>
      <c r="I1009" s="6" t="s">
        <v>47</v>
      </c>
      <c r="J1009" s="6" t="s">
        <v>526</v>
      </c>
      <c r="K1009" s="6" t="s">
        <v>301</v>
      </c>
      <c r="L1009" s="9">
        <v>3.0529999999999999</v>
      </c>
      <c r="M1009" s="6" t="s">
        <v>198</v>
      </c>
      <c r="N1009" s="6" t="s">
        <v>3784</v>
      </c>
      <c r="O1009" s="6" t="s">
        <v>3785</v>
      </c>
      <c r="P1009" s="6" t="s">
        <v>148</v>
      </c>
    </row>
    <row r="1010" spans="1:16" ht="20" customHeight="1" x14ac:dyDescent="0.15">
      <c r="A1010" s="22">
        <v>1008</v>
      </c>
      <c r="B1010" s="23" t="s">
        <v>5313</v>
      </c>
      <c r="C1010" s="6" t="s">
        <v>4825</v>
      </c>
      <c r="D1010" s="6" t="s">
        <v>102</v>
      </c>
      <c r="E1010" s="6" t="s">
        <v>1482</v>
      </c>
      <c r="F1010" s="6" t="s">
        <v>3786</v>
      </c>
      <c r="G1010" s="8">
        <v>70474</v>
      </c>
      <c r="H1010" s="6" t="s">
        <v>4477</v>
      </c>
      <c r="I1010" s="6" t="s">
        <v>56</v>
      </c>
      <c r="J1010" s="6" t="s">
        <v>96</v>
      </c>
      <c r="K1010" s="6" t="s">
        <v>582</v>
      </c>
      <c r="L1010" s="9">
        <v>17771</v>
      </c>
      <c r="M1010" s="6" t="s">
        <v>145</v>
      </c>
      <c r="N1010" s="6" t="s">
        <v>3787</v>
      </c>
      <c r="O1010" s="6" t="s">
        <v>3788</v>
      </c>
      <c r="P1010" s="6" t="s">
        <v>57</v>
      </c>
    </row>
    <row r="1011" spans="1:16" ht="20" customHeight="1" x14ac:dyDescent="0.15">
      <c r="A1011" s="22">
        <v>1009</v>
      </c>
      <c r="B1011" s="23" t="s">
        <v>5361</v>
      </c>
      <c r="C1011" s="6" t="s">
        <v>4871</v>
      </c>
      <c r="D1011" s="6" t="s">
        <v>42</v>
      </c>
      <c r="E1011" s="6" t="s">
        <v>1624</v>
      </c>
      <c r="F1011" s="6" t="s">
        <v>3789</v>
      </c>
      <c r="G1011" s="9">
        <v>41227</v>
      </c>
      <c r="H1011" s="7"/>
      <c r="I1011" s="6" t="s">
        <v>4660</v>
      </c>
      <c r="J1011" s="7"/>
      <c r="K1011" s="7"/>
      <c r="L1011" s="9">
        <v>7.81</v>
      </c>
      <c r="M1011" s="6" t="s">
        <v>129</v>
      </c>
      <c r="N1011" s="6" t="s">
        <v>3790</v>
      </c>
      <c r="O1011" s="6" t="s">
        <v>3791</v>
      </c>
      <c r="P1011" s="6" t="s">
        <v>101</v>
      </c>
    </row>
    <row r="1012" spans="1:16" ht="20" customHeight="1" x14ac:dyDescent="0.15">
      <c r="A1012" s="22">
        <v>1010</v>
      </c>
      <c r="B1012" s="23" t="s">
        <v>5362</v>
      </c>
      <c r="C1012" s="6" t="s">
        <v>4687</v>
      </c>
      <c r="D1012" s="6" t="s">
        <v>116</v>
      </c>
      <c r="E1012" s="6" t="s">
        <v>3792</v>
      </c>
      <c r="F1012" s="6" t="s">
        <v>3793</v>
      </c>
      <c r="G1012" s="6" t="s">
        <v>3794</v>
      </c>
      <c r="H1012" s="6" t="s">
        <v>513</v>
      </c>
      <c r="I1012" s="6" t="s">
        <v>56</v>
      </c>
      <c r="J1012" s="9">
        <v>8</v>
      </c>
      <c r="K1012" s="7"/>
      <c r="L1012" s="8">
        <v>16664</v>
      </c>
      <c r="M1012" s="6" t="s">
        <v>515</v>
      </c>
      <c r="N1012" s="9">
        <v>6482723364</v>
      </c>
      <c r="O1012" s="6" t="s">
        <v>3795</v>
      </c>
      <c r="P1012" s="6" t="s">
        <v>1136</v>
      </c>
    </row>
    <row r="1013" spans="1:16" ht="20" customHeight="1" x14ac:dyDescent="0.15">
      <c r="A1013" s="22">
        <v>1011</v>
      </c>
      <c r="B1013" s="23" t="s">
        <v>4633</v>
      </c>
      <c r="C1013" s="9">
        <v>24</v>
      </c>
      <c r="D1013" s="6" t="s">
        <v>93</v>
      </c>
      <c r="E1013" s="6" t="s">
        <v>3796</v>
      </c>
      <c r="F1013" s="6" t="s">
        <v>3797</v>
      </c>
      <c r="G1013" s="6" t="s">
        <v>3798</v>
      </c>
      <c r="H1013" s="6" t="s">
        <v>4545</v>
      </c>
      <c r="I1013" s="6" t="s">
        <v>120</v>
      </c>
      <c r="J1013" s="9">
        <v>5</v>
      </c>
      <c r="K1013" s="6" t="s">
        <v>362</v>
      </c>
      <c r="L1013" s="8">
        <v>18325</v>
      </c>
      <c r="M1013" s="6" t="s">
        <v>112</v>
      </c>
      <c r="N1013" s="6" t="s">
        <v>3799</v>
      </c>
      <c r="O1013" s="6" t="s">
        <v>3800</v>
      </c>
      <c r="P1013" s="6" t="s">
        <v>392</v>
      </c>
    </row>
    <row r="1014" spans="1:16" ht="20" customHeight="1" x14ac:dyDescent="0.15">
      <c r="A1014" s="22">
        <v>1012</v>
      </c>
      <c r="B1014" s="23" t="s">
        <v>5053</v>
      </c>
      <c r="C1014" s="6" t="s">
        <v>5139</v>
      </c>
      <c r="D1014" s="6" t="s">
        <v>220</v>
      </c>
      <c r="E1014" s="6" t="s">
        <v>3801</v>
      </c>
      <c r="F1014" s="6" t="s">
        <v>3802</v>
      </c>
      <c r="G1014" s="8">
        <v>87021</v>
      </c>
      <c r="H1014" s="6" t="s">
        <v>4608</v>
      </c>
      <c r="I1014" s="6" t="s">
        <v>36</v>
      </c>
      <c r="J1014" s="9">
        <v>10</v>
      </c>
      <c r="K1014" s="6" t="s">
        <v>4629</v>
      </c>
      <c r="L1014" s="9">
        <v>6.2759999999999998</v>
      </c>
      <c r="M1014" s="6" t="s">
        <v>239</v>
      </c>
      <c r="N1014" s="6" t="s">
        <v>3803</v>
      </c>
      <c r="O1014" s="6" t="s">
        <v>3804</v>
      </c>
      <c r="P1014" s="7"/>
    </row>
    <row r="1015" spans="1:16" ht="20" customHeight="1" x14ac:dyDescent="0.15">
      <c r="A1015" s="22">
        <v>1013</v>
      </c>
      <c r="B1015" s="23" t="s">
        <v>5277</v>
      </c>
      <c r="C1015" s="7"/>
      <c r="D1015" s="7"/>
      <c r="E1015" s="6" t="s">
        <v>3395</v>
      </c>
      <c r="F1015" s="6" t="s">
        <v>3805</v>
      </c>
      <c r="G1015" s="9">
        <v>141174</v>
      </c>
      <c r="H1015" s="7"/>
      <c r="I1015" s="6" t="s">
        <v>4524</v>
      </c>
      <c r="J1015" s="9">
        <v>9</v>
      </c>
      <c r="K1015" s="6" t="s">
        <v>144</v>
      </c>
      <c r="L1015" s="9">
        <v>8.9830000000000005</v>
      </c>
      <c r="M1015" s="6" t="s">
        <v>644</v>
      </c>
      <c r="N1015" s="9">
        <v>9642864212</v>
      </c>
      <c r="O1015" s="6" t="s">
        <v>3806</v>
      </c>
      <c r="P1015" s="6" t="s">
        <v>609</v>
      </c>
    </row>
    <row r="1016" spans="1:16" ht="20" customHeight="1" x14ac:dyDescent="0.15">
      <c r="A1016" s="22">
        <v>1014</v>
      </c>
      <c r="B1016" s="23" t="s">
        <v>5339</v>
      </c>
      <c r="C1016" s="9">
        <v>33</v>
      </c>
      <c r="D1016" s="6" t="s">
        <v>65</v>
      </c>
      <c r="E1016" s="6" t="s">
        <v>3589</v>
      </c>
      <c r="F1016" s="6" t="s">
        <v>3807</v>
      </c>
      <c r="G1016" s="9">
        <v>100280</v>
      </c>
      <c r="H1016" s="6" t="s">
        <v>339</v>
      </c>
      <c r="I1016" s="6" t="s">
        <v>4572</v>
      </c>
      <c r="J1016" s="9">
        <v>9</v>
      </c>
      <c r="K1016" s="6" t="s">
        <v>611</v>
      </c>
      <c r="L1016" s="8">
        <v>19374</v>
      </c>
      <c r="M1016" s="6" t="s">
        <v>204</v>
      </c>
      <c r="N1016" s="9">
        <v>4362935404</v>
      </c>
      <c r="O1016" s="6" t="s">
        <v>3808</v>
      </c>
      <c r="P1016" s="6" t="s">
        <v>260</v>
      </c>
    </row>
    <row r="1017" spans="1:16" ht="20" customHeight="1" x14ac:dyDescent="0.15">
      <c r="A1017" s="22">
        <v>1015</v>
      </c>
      <c r="B1017" s="23" t="s">
        <v>4995</v>
      </c>
      <c r="C1017" s="9">
        <v>65</v>
      </c>
      <c r="D1017" s="6" t="s">
        <v>172</v>
      </c>
      <c r="E1017" s="6" t="s">
        <v>3809</v>
      </c>
      <c r="F1017" s="6" t="s">
        <v>3810</v>
      </c>
      <c r="G1017" s="8">
        <v>107161</v>
      </c>
      <c r="H1017" s="6" t="s">
        <v>4545</v>
      </c>
      <c r="I1017" s="6" t="s">
        <v>431</v>
      </c>
      <c r="J1017" s="9">
        <v>8</v>
      </c>
      <c r="K1017" s="9">
        <v>3.7</v>
      </c>
      <c r="L1017" s="9">
        <v>15253</v>
      </c>
      <c r="M1017" s="6" t="s">
        <v>213</v>
      </c>
      <c r="N1017" s="6" t="s">
        <v>3811</v>
      </c>
      <c r="O1017" s="6" t="s">
        <v>3812</v>
      </c>
      <c r="P1017" s="6" t="s">
        <v>108</v>
      </c>
    </row>
    <row r="1018" spans="1:16" ht="20" customHeight="1" x14ac:dyDescent="0.15">
      <c r="A1018" s="22">
        <v>1016</v>
      </c>
      <c r="B1018" s="23" t="s">
        <v>4868</v>
      </c>
      <c r="C1018" s="6" t="s">
        <v>4725</v>
      </c>
      <c r="D1018" s="6" t="s">
        <v>110</v>
      </c>
      <c r="E1018" s="6" t="s">
        <v>3813</v>
      </c>
      <c r="F1018" s="6" t="s">
        <v>3814</v>
      </c>
      <c r="G1018" s="6" t="s">
        <v>3815</v>
      </c>
      <c r="H1018" s="6" t="s">
        <v>4616</v>
      </c>
      <c r="I1018" s="6" t="s">
        <v>167</v>
      </c>
      <c r="J1018" s="9">
        <v>8</v>
      </c>
      <c r="K1018" s="6" t="s">
        <v>454</v>
      </c>
      <c r="L1018" s="8">
        <v>19235</v>
      </c>
      <c r="M1018" s="6" t="s">
        <v>644</v>
      </c>
      <c r="N1018" s="6" t="s">
        <v>3816</v>
      </c>
      <c r="O1018" s="6" t="s">
        <v>3817</v>
      </c>
      <c r="P1018" s="6" t="s">
        <v>584</v>
      </c>
    </row>
    <row r="1019" spans="1:16" ht="20" customHeight="1" x14ac:dyDescent="0.15">
      <c r="A1019" s="22">
        <v>1017</v>
      </c>
      <c r="B1019" s="23" t="s">
        <v>5244</v>
      </c>
      <c r="C1019" s="6" t="s">
        <v>4599</v>
      </c>
      <c r="D1019" s="6" t="s">
        <v>315</v>
      </c>
      <c r="E1019" s="6" t="s">
        <v>1973</v>
      </c>
      <c r="F1019" s="6" t="s">
        <v>3818</v>
      </c>
      <c r="G1019" s="9">
        <v>35.311999999999998</v>
      </c>
      <c r="H1019" s="6" t="s">
        <v>4481</v>
      </c>
      <c r="I1019" s="6" t="s">
        <v>499</v>
      </c>
      <c r="J1019" s="6" t="s">
        <v>96</v>
      </c>
      <c r="K1019" s="6" t="s">
        <v>137</v>
      </c>
      <c r="L1019" s="7"/>
      <c r="M1019" s="6" t="s">
        <v>470</v>
      </c>
      <c r="N1019" s="9">
        <v>9890940263</v>
      </c>
      <c r="O1019" s="6" t="s">
        <v>3819</v>
      </c>
      <c r="P1019" s="6" t="s">
        <v>1136</v>
      </c>
    </row>
    <row r="1020" spans="1:16" ht="20" customHeight="1" x14ac:dyDescent="0.15">
      <c r="A1020" s="22">
        <v>1018</v>
      </c>
      <c r="B1020" s="23" t="s">
        <v>5363</v>
      </c>
      <c r="C1020" s="9">
        <v>43</v>
      </c>
      <c r="D1020" s="6" t="s">
        <v>172</v>
      </c>
      <c r="E1020" s="6" t="s">
        <v>2136</v>
      </c>
      <c r="F1020" s="6" t="s">
        <v>3820</v>
      </c>
      <c r="G1020" s="9">
        <v>45628</v>
      </c>
      <c r="H1020" s="7"/>
      <c r="I1020" s="6" t="s">
        <v>4497</v>
      </c>
      <c r="J1020" s="7"/>
      <c r="K1020" s="6" t="s">
        <v>1095</v>
      </c>
      <c r="L1020" s="9">
        <v>4.4169999999999998</v>
      </c>
      <c r="M1020" s="6" t="s">
        <v>33</v>
      </c>
      <c r="N1020" s="6" t="s">
        <v>3821</v>
      </c>
      <c r="O1020" s="6" t="s">
        <v>3822</v>
      </c>
      <c r="P1020" s="6" t="s">
        <v>126</v>
      </c>
    </row>
    <row r="1021" spans="1:16" ht="20" customHeight="1" x14ac:dyDescent="0.15">
      <c r="A1021" s="22">
        <v>1019</v>
      </c>
      <c r="B1021" s="23" t="s">
        <v>5193</v>
      </c>
      <c r="C1021" s="9">
        <v>58</v>
      </c>
      <c r="D1021" s="6" t="s">
        <v>261</v>
      </c>
      <c r="E1021" s="6" t="s">
        <v>2000</v>
      </c>
      <c r="F1021" s="6" t="s">
        <v>3823</v>
      </c>
      <c r="G1021" s="9">
        <v>49090</v>
      </c>
      <c r="H1021" s="7"/>
      <c r="I1021" s="6" t="s">
        <v>431</v>
      </c>
      <c r="J1021" s="9">
        <v>9</v>
      </c>
      <c r="K1021" s="6" t="s">
        <v>331</v>
      </c>
      <c r="L1021" s="9">
        <v>6305</v>
      </c>
      <c r="M1021" s="6" t="s">
        <v>145</v>
      </c>
      <c r="N1021" s="9">
        <v>2060702130</v>
      </c>
      <c r="O1021" s="6" t="s">
        <v>3824</v>
      </c>
      <c r="P1021" s="6" t="s">
        <v>392</v>
      </c>
    </row>
    <row r="1022" spans="1:16" ht="20" customHeight="1" x14ac:dyDescent="0.15">
      <c r="A1022" s="22">
        <v>1020</v>
      </c>
      <c r="B1022" s="23" t="s">
        <v>5364</v>
      </c>
      <c r="C1022" s="9">
        <v>28</v>
      </c>
      <c r="D1022" s="6" t="s">
        <v>321</v>
      </c>
      <c r="E1022" s="6" t="s">
        <v>1022</v>
      </c>
      <c r="F1022" s="6" t="s">
        <v>3825</v>
      </c>
      <c r="G1022" s="9">
        <v>31409</v>
      </c>
      <c r="H1022" s="6" t="s">
        <v>4515</v>
      </c>
      <c r="I1022" s="6" t="s">
        <v>47</v>
      </c>
      <c r="J1022" s="9">
        <v>5</v>
      </c>
      <c r="K1022" s="9">
        <v>4.0999999999999996</v>
      </c>
      <c r="L1022" s="9">
        <v>10.521000000000001</v>
      </c>
      <c r="M1022" s="6" t="s">
        <v>644</v>
      </c>
      <c r="N1022" s="6" t="s">
        <v>3826</v>
      </c>
      <c r="O1022" s="6" t="s">
        <v>3827</v>
      </c>
      <c r="P1022" s="6" t="s">
        <v>108</v>
      </c>
    </row>
    <row r="1023" spans="1:16" ht="20" customHeight="1" x14ac:dyDescent="0.15">
      <c r="A1023" s="22">
        <v>1021</v>
      </c>
      <c r="B1023" s="23" t="s">
        <v>4773</v>
      </c>
      <c r="C1023" s="9">
        <v>61</v>
      </c>
      <c r="D1023" s="6" t="s">
        <v>220</v>
      </c>
      <c r="E1023" s="6" t="s">
        <v>3828</v>
      </c>
      <c r="F1023" s="6" t="s">
        <v>3829</v>
      </c>
      <c r="G1023" s="9">
        <v>71135</v>
      </c>
      <c r="H1023" s="6" t="s">
        <v>4616</v>
      </c>
      <c r="I1023" s="6" t="s">
        <v>4542</v>
      </c>
      <c r="J1023" s="9">
        <v>4</v>
      </c>
      <c r="K1023" s="6" t="s">
        <v>357</v>
      </c>
      <c r="L1023" s="7"/>
      <c r="M1023" s="6" t="s">
        <v>515</v>
      </c>
      <c r="N1023" s="6" t="s">
        <v>3830</v>
      </c>
      <c r="O1023" s="6" t="s">
        <v>3831</v>
      </c>
      <c r="P1023" s="7"/>
    </row>
    <row r="1024" spans="1:16" ht="20" customHeight="1" x14ac:dyDescent="0.15">
      <c r="A1024" s="22">
        <v>1022</v>
      </c>
      <c r="B1024" s="23" t="s">
        <v>5365</v>
      </c>
      <c r="C1024" s="9">
        <v>49</v>
      </c>
      <c r="D1024" s="6" t="s">
        <v>315</v>
      </c>
      <c r="E1024" s="6" t="s">
        <v>3031</v>
      </c>
      <c r="F1024" s="6" t="s">
        <v>3832</v>
      </c>
      <c r="G1024" s="8">
        <v>66394</v>
      </c>
      <c r="H1024" s="6" t="s">
        <v>46</v>
      </c>
      <c r="I1024" s="6" t="s">
        <v>499</v>
      </c>
      <c r="J1024" s="7"/>
      <c r="K1024" s="6" t="s">
        <v>1143</v>
      </c>
      <c r="L1024" s="9">
        <v>2.383</v>
      </c>
      <c r="M1024" s="6" t="s">
        <v>644</v>
      </c>
      <c r="N1024" s="6" t="s">
        <v>3833</v>
      </c>
      <c r="O1024" s="6" t="s">
        <v>3834</v>
      </c>
      <c r="P1024" s="6" t="s">
        <v>292</v>
      </c>
    </row>
    <row r="1025" spans="1:16" ht="20" customHeight="1" x14ac:dyDescent="0.15">
      <c r="A1025" s="22">
        <v>1023</v>
      </c>
      <c r="B1025" s="23" t="s">
        <v>5118</v>
      </c>
      <c r="C1025" s="9">
        <v>46</v>
      </c>
      <c r="D1025" s="6" t="s">
        <v>183</v>
      </c>
      <c r="E1025" s="6" t="s">
        <v>2675</v>
      </c>
      <c r="F1025" s="6" t="s">
        <v>3835</v>
      </c>
      <c r="G1025" s="8">
        <v>106090</v>
      </c>
      <c r="H1025" s="6" t="s">
        <v>46</v>
      </c>
      <c r="I1025" s="6" t="s">
        <v>56</v>
      </c>
      <c r="J1025" s="9">
        <v>7</v>
      </c>
      <c r="K1025" s="6" t="s">
        <v>607</v>
      </c>
      <c r="L1025" s="9">
        <v>1074</v>
      </c>
      <c r="M1025" s="6" t="s">
        <v>61</v>
      </c>
      <c r="N1025" s="6" t="s">
        <v>3836</v>
      </c>
      <c r="O1025" s="6" t="s">
        <v>3837</v>
      </c>
      <c r="P1025" s="6" t="s">
        <v>292</v>
      </c>
    </row>
    <row r="1026" spans="1:16" ht="20" customHeight="1" x14ac:dyDescent="0.15">
      <c r="A1026" s="22">
        <v>1024</v>
      </c>
      <c r="B1026" s="23" t="s">
        <v>4688</v>
      </c>
      <c r="C1026" s="6" t="s">
        <v>4476</v>
      </c>
      <c r="D1026" s="6" t="s">
        <v>110</v>
      </c>
      <c r="E1026" s="6" t="s">
        <v>3838</v>
      </c>
      <c r="F1026" s="6" t="s">
        <v>3839</v>
      </c>
      <c r="G1026" s="8">
        <v>100500</v>
      </c>
      <c r="H1026" s="6" t="s">
        <v>4720</v>
      </c>
      <c r="I1026" s="6" t="s">
        <v>799</v>
      </c>
      <c r="J1026" s="9">
        <v>2</v>
      </c>
      <c r="K1026" s="6" t="s">
        <v>169</v>
      </c>
      <c r="L1026" s="9">
        <v>19442</v>
      </c>
      <c r="M1026" s="6" t="s">
        <v>61</v>
      </c>
      <c r="N1026" s="9">
        <v>7812135146</v>
      </c>
      <c r="O1026" s="6" t="s">
        <v>3840</v>
      </c>
      <c r="P1026" s="7"/>
    </row>
    <row r="1027" spans="1:16" ht="20" customHeight="1" x14ac:dyDescent="0.15">
      <c r="A1027" s="22">
        <v>1025</v>
      </c>
      <c r="B1027" s="23" t="s">
        <v>5200</v>
      </c>
      <c r="C1027" s="6" t="s">
        <v>4775</v>
      </c>
      <c r="D1027" s="6" t="s">
        <v>172</v>
      </c>
      <c r="E1027" s="6" t="s">
        <v>853</v>
      </c>
      <c r="F1027" s="6" t="s">
        <v>3841</v>
      </c>
      <c r="G1027" s="8">
        <v>86470</v>
      </c>
      <c r="H1027" s="6" t="s">
        <v>210</v>
      </c>
      <c r="I1027" s="6" t="s">
        <v>930</v>
      </c>
      <c r="J1027" s="9">
        <v>3</v>
      </c>
      <c r="K1027" s="6" t="s">
        <v>643</v>
      </c>
      <c r="L1027" s="7"/>
      <c r="M1027" s="6" t="s">
        <v>502</v>
      </c>
      <c r="N1027" s="9">
        <v>3754849019</v>
      </c>
      <c r="O1027" s="6" t="s">
        <v>3842</v>
      </c>
      <c r="P1027" s="6" t="s">
        <v>584</v>
      </c>
    </row>
    <row r="1028" spans="1:16" ht="20" customHeight="1" x14ac:dyDescent="0.15">
      <c r="A1028" s="22">
        <v>1026</v>
      </c>
      <c r="B1028" s="23" t="s">
        <v>4884</v>
      </c>
      <c r="C1028" s="6" t="s">
        <v>4485</v>
      </c>
      <c r="D1028" s="6" t="s">
        <v>93</v>
      </c>
      <c r="E1028" s="6" t="s">
        <v>2585</v>
      </c>
      <c r="F1028" s="6" t="s">
        <v>3843</v>
      </c>
      <c r="G1028" s="9">
        <v>101.101</v>
      </c>
      <c r="H1028" s="6" t="s">
        <v>4642</v>
      </c>
      <c r="I1028" s="6" t="s">
        <v>32</v>
      </c>
      <c r="J1028" s="6" t="s">
        <v>325</v>
      </c>
      <c r="K1028" s="6" t="s">
        <v>60</v>
      </c>
      <c r="L1028" s="7"/>
      <c r="M1028" s="6" t="s">
        <v>923</v>
      </c>
      <c r="N1028" s="6" t="s">
        <v>3844</v>
      </c>
      <c r="O1028" s="6" t="s">
        <v>3845</v>
      </c>
      <c r="P1028" s="6" t="s">
        <v>132</v>
      </c>
    </row>
    <row r="1029" spans="1:16" ht="20" customHeight="1" x14ac:dyDescent="0.15">
      <c r="A1029" s="22">
        <v>1027</v>
      </c>
      <c r="B1029" s="23" t="s">
        <v>4791</v>
      </c>
      <c r="C1029" s="9">
        <v>52</v>
      </c>
      <c r="D1029" s="7"/>
      <c r="E1029" s="6" t="s">
        <v>1841</v>
      </c>
      <c r="F1029" s="6" t="s">
        <v>3846</v>
      </c>
      <c r="G1029" s="6" t="s">
        <v>3847</v>
      </c>
      <c r="H1029" s="6" t="s">
        <v>648</v>
      </c>
      <c r="I1029" s="6" t="s">
        <v>4572</v>
      </c>
      <c r="J1029" s="7"/>
      <c r="K1029" s="6" t="s">
        <v>169</v>
      </c>
      <c r="L1029" s="8">
        <v>1472</v>
      </c>
      <c r="M1029" s="6" t="s">
        <v>515</v>
      </c>
      <c r="N1029" s="6" t="s">
        <v>3848</v>
      </c>
      <c r="O1029" s="6" t="s">
        <v>3849</v>
      </c>
      <c r="P1029" s="6" t="s">
        <v>132</v>
      </c>
    </row>
    <row r="1030" spans="1:16" ht="20" customHeight="1" x14ac:dyDescent="0.15">
      <c r="A1030" s="22">
        <v>1028</v>
      </c>
      <c r="B1030" s="23" t="s">
        <v>1919</v>
      </c>
      <c r="C1030" s="9">
        <v>54</v>
      </c>
      <c r="D1030" s="6" t="s">
        <v>116</v>
      </c>
      <c r="E1030" s="6" t="s">
        <v>1795</v>
      </c>
      <c r="F1030" s="6" t="s">
        <v>5366</v>
      </c>
      <c r="G1030" s="9">
        <v>136633</v>
      </c>
      <c r="H1030" s="6" t="s">
        <v>46</v>
      </c>
      <c r="I1030" s="6" t="s">
        <v>32</v>
      </c>
      <c r="J1030" s="7"/>
      <c r="K1030" s="6" t="s">
        <v>607</v>
      </c>
      <c r="L1030" s="9">
        <v>9.7609999999999992</v>
      </c>
      <c r="M1030" s="6" t="s">
        <v>152</v>
      </c>
      <c r="N1030" s="6" t="s">
        <v>3850</v>
      </c>
      <c r="O1030" s="6" t="s">
        <v>3851</v>
      </c>
      <c r="P1030" s="6" t="s">
        <v>182</v>
      </c>
    </row>
    <row r="1031" spans="1:16" ht="20" customHeight="1" x14ac:dyDescent="0.15">
      <c r="A1031" s="22">
        <v>1029</v>
      </c>
      <c r="B1031" s="23" t="s">
        <v>109</v>
      </c>
      <c r="C1031" s="9">
        <v>61</v>
      </c>
      <c r="D1031" s="6" t="s">
        <v>220</v>
      </c>
      <c r="E1031" s="6" t="s">
        <v>3852</v>
      </c>
      <c r="F1031" s="6" t="s">
        <v>3853</v>
      </c>
      <c r="G1031" s="8">
        <v>106383</v>
      </c>
      <c r="H1031" s="6" t="s">
        <v>4720</v>
      </c>
      <c r="I1031" s="6" t="s">
        <v>4648</v>
      </c>
      <c r="J1031" s="6" t="s">
        <v>581</v>
      </c>
      <c r="K1031" s="9">
        <v>4.4000000000000004</v>
      </c>
      <c r="L1031" s="8">
        <v>10131</v>
      </c>
      <c r="M1031" s="6" t="s">
        <v>90</v>
      </c>
      <c r="N1031" s="9">
        <v>8397339437</v>
      </c>
      <c r="O1031" s="7"/>
      <c r="P1031" s="6" t="s">
        <v>315</v>
      </c>
    </row>
    <row r="1032" spans="1:16" ht="20" customHeight="1" x14ac:dyDescent="0.15">
      <c r="A1032" s="22">
        <v>1030</v>
      </c>
      <c r="B1032" s="23" t="s">
        <v>5367</v>
      </c>
      <c r="C1032" s="9">
        <v>29</v>
      </c>
      <c r="D1032" s="6" t="s">
        <v>220</v>
      </c>
      <c r="E1032" s="6" t="s">
        <v>812</v>
      </c>
      <c r="F1032" s="6" t="s">
        <v>3854</v>
      </c>
      <c r="G1032" s="6" t="s">
        <v>3855</v>
      </c>
      <c r="H1032" s="6" t="s">
        <v>4608</v>
      </c>
      <c r="I1032" s="6" t="s">
        <v>4648</v>
      </c>
      <c r="J1032" s="7"/>
      <c r="K1032" s="6" t="s">
        <v>879</v>
      </c>
      <c r="L1032" s="9">
        <v>12348</v>
      </c>
      <c r="M1032" s="6" t="s">
        <v>170</v>
      </c>
      <c r="N1032" s="6" t="s">
        <v>3856</v>
      </c>
      <c r="O1032" s="6" t="s">
        <v>3857</v>
      </c>
      <c r="P1032" s="6" t="s">
        <v>108</v>
      </c>
    </row>
    <row r="1033" spans="1:16" ht="20" customHeight="1" x14ac:dyDescent="0.15">
      <c r="A1033" s="22">
        <v>1031</v>
      </c>
      <c r="B1033" s="23" t="s">
        <v>5368</v>
      </c>
      <c r="C1033" s="6" t="s">
        <v>4531</v>
      </c>
      <c r="D1033" s="6" t="s">
        <v>268</v>
      </c>
      <c r="E1033" s="6" t="s">
        <v>3858</v>
      </c>
      <c r="F1033" s="6" t="s">
        <v>3859</v>
      </c>
      <c r="G1033" s="9">
        <v>33765</v>
      </c>
      <c r="H1033" s="6" t="s">
        <v>4463</v>
      </c>
      <c r="I1033" s="6" t="s">
        <v>4619</v>
      </c>
      <c r="J1033" s="6" t="s">
        <v>121</v>
      </c>
      <c r="K1033" s="9">
        <v>2.6</v>
      </c>
      <c r="L1033" s="8">
        <v>18003</v>
      </c>
      <c r="M1033" s="6" t="s">
        <v>17</v>
      </c>
      <c r="N1033" s="6" t="s">
        <v>3860</v>
      </c>
      <c r="O1033" s="6" t="s">
        <v>3861</v>
      </c>
      <c r="P1033" s="6" t="s">
        <v>1136</v>
      </c>
    </row>
    <row r="1034" spans="1:16" ht="20" customHeight="1" x14ac:dyDescent="0.15">
      <c r="A1034" s="22">
        <v>1032</v>
      </c>
      <c r="B1034" s="23" t="s">
        <v>3862</v>
      </c>
      <c r="C1034" s="6" t="s">
        <v>4927</v>
      </c>
      <c r="D1034" s="6" t="s">
        <v>220</v>
      </c>
      <c r="E1034" s="6" t="s">
        <v>3863</v>
      </c>
      <c r="F1034" s="6" t="s">
        <v>3864</v>
      </c>
      <c r="G1034" s="9">
        <v>75901</v>
      </c>
      <c r="H1034" s="6" t="s">
        <v>4642</v>
      </c>
      <c r="I1034" s="6" t="s">
        <v>224</v>
      </c>
      <c r="J1034" s="6" t="s">
        <v>325</v>
      </c>
      <c r="K1034" s="6" t="s">
        <v>16</v>
      </c>
      <c r="L1034" s="6" t="s">
        <v>3865</v>
      </c>
      <c r="M1034" s="6" t="s">
        <v>194</v>
      </c>
      <c r="N1034" s="7"/>
      <c r="O1034" s="6" t="s">
        <v>3866</v>
      </c>
      <c r="P1034" s="6" t="s">
        <v>609</v>
      </c>
    </row>
    <row r="1035" spans="1:16" ht="20" customHeight="1" x14ac:dyDescent="0.15">
      <c r="A1035" s="22">
        <v>1033</v>
      </c>
      <c r="B1035" s="23" t="s">
        <v>4859</v>
      </c>
      <c r="C1035" s="6" t="s">
        <v>4750</v>
      </c>
      <c r="D1035" s="6" t="s">
        <v>404</v>
      </c>
      <c r="E1035" s="6" t="s">
        <v>208</v>
      </c>
      <c r="F1035" s="6" t="s">
        <v>3867</v>
      </c>
      <c r="G1035" s="9">
        <v>59885</v>
      </c>
      <c r="H1035" s="6" t="s">
        <v>864</v>
      </c>
      <c r="I1035" s="6" t="s">
        <v>47</v>
      </c>
      <c r="J1035" s="7"/>
      <c r="K1035" s="9">
        <v>3.3</v>
      </c>
      <c r="L1035" s="9">
        <v>17341</v>
      </c>
      <c r="M1035" s="6" t="s">
        <v>296</v>
      </c>
      <c r="N1035" s="6" t="s">
        <v>3868</v>
      </c>
      <c r="O1035" s="6" t="s">
        <v>3869</v>
      </c>
      <c r="P1035" s="6" t="s">
        <v>148</v>
      </c>
    </row>
    <row r="1036" spans="1:16" ht="20" customHeight="1" x14ac:dyDescent="0.15">
      <c r="A1036" s="22">
        <v>1034</v>
      </c>
      <c r="B1036" s="23" t="s">
        <v>4680</v>
      </c>
      <c r="C1036" s="6" t="s">
        <v>4476</v>
      </c>
      <c r="D1036" s="6" t="s">
        <v>172</v>
      </c>
      <c r="E1036" s="6" t="s">
        <v>990</v>
      </c>
      <c r="F1036" s="6" t="s">
        <v>3870</v>
      </c>
      <c r="G1036" s="8">
        <v>115235</v>
      </c>
      <c r="H1036" s="6" t="s">
        <v>324</v>
      </c>
      <c r="I1036" s="6" t="s">
        <v>136</v>
      </c>
      <c r="J1036" s="7"/>
      <c r="K1036" s="6" t="s">
        <v>326</v>
      </c>
      <c r="L1036" s="9">
        <v>8003</v>
      </c>
      <c r="M1036" s="6" t="s">
        <v>265</v>
      </c>
      <c r="N1036" s="6" t="s">
        <v>5369</v>
      </c>
      <c r="O1036" s="6" t="s">
        <v>3871</v>
      </c>
      <c r="P1036" s="6" t="s">
        <v>315</v>
      </c>
    </row>
    <row r="1037" spans="1:16" ht="20" customHeight="1" x14ac:dyDescent="0.15">
      <c r="A1037" s="22">
        <v>1035</v>
      </c>
      <c r="B1037" s="23" t="s">
        <v>3872</v>
      </c>
      <c r="C1037" s="6" t="s">
        <v>4706</v>
      </c>
      <c r="D1037" s="6" t="s">
        <v>229</v>
      </c>
      <c r="E1037" s="6" t="s">
        <v>3873</v>
      </c>
      <c r="F1037" s="6" t="s">
        <v>3874</v>
      </c>
      <c r="G1037" s="8">
        <v>145184</v>
      </c>
      <c r="H1037" s="6" t="s">
        <v>4616</v>
      </c>
      <c r="I1037" s="6" t="s">
        <v>4697</v>
      </c>
      <c r="J1037" s="9">
        <v>7</v>
      </c>
      <c r="K1037" s="6" t="s">
        <v>454</v>
      </c>
      <c r="L1037" s="9">
        <v>1.8480000000000001</v>
      </c>
      <c r="M1037" s="6" t="s">
        <v>170</v>
      </c>
      <c r="N1037" s="6" t="s">
        <v>3875</v>
      </c>
      <c r="O1037" s="6" t="s">
        <v>3876</v>
      </c>
      <c r="P1037" s="6" t="s">
        <v>609</v>
      </c>
    </row>
    <row r="1038" spans="1:16" ht="20" customHeight="1" x14ac:dyDescent="0.15">
      <c r="A1038" s="22">
        <v>1036</v>
      </c>
      <c r="B1038" s="23" t="s">
        <v>5370</v>
      </c>
      <c r="C1038" s="6" t="s">
        <v>5065</v>
      </c>
      <c r="D1038" s="6" t="s">
        <v>102</v>
      </c>
      <c r="E1038" s="6" t="s">
        <v>825</v>
      </c>
      <c r="F1038" s="6" t="s">
        <v>3877</v>
      </c>
      <c r="G1038" s="6" t="s">
        <v>3878</v>
      </c>
      <c r="H1038" s="7"/>
      <c r="I1038" s="6" t="s">
        <v>4504</v>
      </c>
      <c r="J1038" s="9">
        <v>5</v>
      </c>
      <c r="K1038" s="6" t="s">
        <v>1291</v>
      </c>
      <c r="L1038" s="7"/>
      <c r="M1038" s="6" t="s">
        <v>290</v>
      </c>
      <c r="N1038" s="9">
        <v>3130876934</v>
      </c>
      <c r="O1038" s="6" t="s">
        <v>3879</v>
      </c>
      <c r="P1038" s="7"/>
    </row>
    <row r="1039" spans="1:16" ht="20" customHeight="1" x14ac:dyDescent="0.15">
      <c r="A1039" s="22">
        <v>1037</v>
      </c>
      <c r="B1039" s="23" t="s">
        <v>5230</v>
      </c>
      <c r="C1039" s="6" t="s">
        <v>4575</v>
      </c>
      <c r="D1039" s="6" t="s">
        <v>172</v>
      </c>
      <c r="E1039" s="6" t="s">
        <v>957</v>
      </c>
      <c r="F1039" s="6" t="s">
        <v>3880</v>
      </c>
      <c r="G1039" s="9">
        <v>67.308999999999997</v>
      </c>
      <c r="H1039" s="6" t="s">
        <v>4463</v>
      </c>
      <c r="I1039" s="6" t="s">
        <v>4572</v>
      </c>
      <c r="J1039" s="6" t="s">
        <v>581</v>
      </c>
      <c r="K1039" s="6" t="s">
        <v>137</v>
      </c>
      <c r="L1039" s="7"/>
      <c r="M1039" s="6" t="s">
        <v>706</v>
      </c>
      <c r="N1039" s="6" t="s">
        <v>3881</v>
      </c>
      <c r="O1039" s="6" t="s">
        <v>3882</v>
      </c>
      <c r="P1039" s="6" t="s">
        <v>1136</v>
      </c>
    </row>
    <row r="1040" spans="1:16" ht="20" customHeight="1" x14ac:dyDescent="0.15">
      <c r="A1040" s="22">
        <v>1038</v>
      </c>
      <c r="B1040" s="23" t="s">
        <v>5051</v>
      </c>
      <c r="C1040" s="9">
        <v>25</v>
      </c>
      <c r="D1040" s="6" t="s">
        <v>172</v>
      </c>
      <c r="E1040" s="6" t="s">
        <v>3031</v>
      </c>
      <c r="F1040" s="6" t="s">
        <v>5371</v>
      </c>
      <c r="G1040" s="6" t="s">
        <v>3883</v>
      </c>
      <c r="H1040" s="6" t="s">
        <v>696</v>
      </c>
      <c r="I1040" s="6" t="s">
        <v>930</v>
      </c>
      <c r="J1040" s="9">
        <v>5</v>
      </c>
      <c r="K1040" s="6" t="s">
        <v>500</v>
      </c>
      <c r="L1040" s="9">
        <v>1841</v>
      </c>
      <c r="M1040" s="6" t="s">
        <v>534</v>
      </c>
      <c r="N1040" s="9">
        <v>3438701549</v>
      </c>
      <c r="O1040" s="6" t="s">
        <v>3884</v>
      </c>
      <c r="P1040" s="6" t="s">
        <v>260</v>
      </c>
    </row>
    <row r="1041" spans="1:16" ht="20" customHeight="1" x14ac:dyDescent="0.15">
      <c r="A1041" s="22">
        <v>1039</v>
      </c>
      <c r="B1041" s="23" t="s">
        <v>4865</v>
      </c>
      <c r="C1041" s="9">
        <v>43</v>
      </c>
      <c r="D1041" s="6" t="s">
        <v>172</v>
      </c>
      <c r="E1041" s="6" t="s">
        <v>883</v>
      </c>
      <c r="F1041" s="6" t="s">
        <v>5372</v>
      </c>
      <c r="G1041" s="8">
        <v>85161</v>
      </c>
      <c r="H1041" s="6" t="s">
        <v>4545</v>
      </c>
      <c r="I1041" s="6" t="s">
        <v>81</v>
      </c>
      <c r="J1041" s="9">
        <v>5</v>
      </c>
      <c r="K1041" s="6" t="s">
        <v>48</v>
      </c>
      <c r="L1041" s="6" t="s">
        <v>3885</v>
      </c>
      <c r="M1041" s="6" t="s">
        <v>534</v>
      </c>
      <c r="N1041" s="6" t="s">
        <v>3886</v>
      </c>
      <c r="O1041" s="6" t="s">
        <v>3887</v>
      </c>
      <c r="P1041" s="6" t="s">
        <v>64</v>
      </c>
    </row>
    <row r="1042" spans="1:16" ht="20" customHeight="1" x14ac:dyDescent="0.15">
      <c r="A1042" s="22">
        <v>1040</v>
      </c>
      <c r="B1042" s="23" t="s">
        <v>852</v>
      </c>
      <c r="C1042" s="6" t="s">
        <v>4725</v>
      </c>
      <c r="D1042" s="6" t="s">
        <v>404</v>
      </c>
      <c r="E1042" s="6" t="s">
        <v>853</v>
      </c>
      <c r="F1042" s="6" t="s">
        <v>5373</v>
      </c>
      <c r="G1042" s="6" t="s">
        <v>3888</v>
      </c>
      <c r="H1042" s="7"/>
      <c r="I1042" s="6" t="s">
        <v>4648</v>
      </c>
      <c r="J1042" s="6" t="s">
        <v>121</v>
      </c>
      <c r="K1042" s="6" t="s">
        <v>122</v>
      </c>
      <c r="L1042" s="9">
        <v>17.597000000000001</v>
      </c>
      <c r="M1042" s="6" t="s">
        <v>644</v>
      </c>
      <c r="N1042" s="9">
        <v>3664070539</v>
      </c>
      <c r="O1042" s="6" t="s">
        <v>3889</v>
      </c>
      <c r="P1042" s="6" t="s">
        <v>40</v>
      </c>
    </row>
    <row r="1043" spans="1:16" ht="20" customHeight="1" x14ac:dyDescent="0.15">
      <c r="A1043" s="22">
        <v>1041</v>
      </c>
      <c r="B1043" s="23" t="s">
        <v>1769</v>
      </c>
      <c r="C1043" s="6" t="s">
        <v>4739</v>
      </c>
      <c r="D1043" s="6" t="s">
        <v>220</v>
      </c>
      <c r="E1043" s="6" t="s">
        <v>3008</v>
      </c>
      <c r="F1043" s="6" t="s">
        <v>5374</v>
      </c>
      <c r="G1043" s="9">
        <v>57.792999999999999</v>
      </c>
      <c r="H1043" s="6" t="s">
        <v>494</v>
      </c>
      <c r="I1043" s="6" t="s">
        <v>4467</v>
      </c>
      <c r="J1043" s="9">
        <v>6</v>
      </c>
      <c r="K1043" s="7"/>
      <c r="L1043" s="9">
        <v>9841</v>
      </c>
      <c r="M1043" s="6" t="s">
        <v>290</v>
      </c>
      <c r="N1043" s="9">
        <v>5536539390</v>
      </c>
      <c r="O1043" s="6" t="s">
        <v>3890</v>
      </c>
      <c r="P1043" s="6" t="s">
        <v>132</v>
      </c>
    </row>
    <row r="1044" spans="1:16" ht="20" customHeight="1" x14ac:dyDescent="0.15">
      <c r="A1044" s="22">
        <v>1042</v>
      </c>
      <c r="B1044" s="23" t="s">
        <v>5274</v>
      </c>
      <c r="C1044" s="7"/>
      <c r="D1044" s="6" t="s">
        <v>65</v>
      </c>
      <c r="E1044" s="6" t="s">
        <v>3891</v>
      </c>
      <c r="F1044" s="6" t="s">
        <v>3892</v>
      </c>
      <c r="G1044" s="9">
        <v>65.472999999999999</v>
      </c>
      <c r="H1044" s="6" t="s">
        <v>4521</v>
      </c>
      <c r="I1044" s="6" t="s">
        <v>4560</v>
      </c>
      <c r="J1044" s="9">
        <v>7</v>
      </c>
      <c r="K1044" s="6" t="s">
        <v>1767</v>
      </c>
      <c r="L1044" s="9">
        <v>2298</v>
      </c>
      <c r="M1044" s="6" t="s">
        <v>534</v>
      </c>
      <c r="N1044" s="9">
        <v>2037659962</v>
      </c>
      <c r="O1044" s="6" t="s">
        <v>3893</v>
      </c>
      <c r="P1044" s="6" t="s">
        <v>191</v>
      </c>
    </row>
    <row r="1045" spans="1:16" ht="20" customHeight="1" x14ac:dyDescent="0.15">
      <c r="A1045" s="22">
        <v>1043</v>
      </c>
      <c r="B1045" s="23" t="s">
        <v>5134</v>
      </c>
      <c r="C1045" s="9">
        <v>58</v>
      </c>
      <c r="D1045" s="6" t="s">
        <v>268</v>
      </c>
      <c r="E1045" s="6" t="s">
        <v>1438</v>
      </c>
      <c r="F1045" s="6" t="s">
        <v>5375</v>
      </c>
      <c r="G1045" s="8">
        <v>41772</v>
      </c>
      <c r="H1045" s="6" t="s">
        <v>4491</v>
      </c>
      <c r="I1045" s="6" t="s">
        <v>4560</v>
      </c>
      <c r="J1045" s="6" t="s">
        <v>288</v>
      </c>
      <c r="K1045" s="7"/>
      <c r="L1045" s="9">
        <v>4927</v>
      </c>
      <c r="M1045" s="6" t="s">
        <v>502</v>
      </c>
      <c r="N1045" s="6" t="s">
        <v>3894</v>
      </c>
      <c r="O1045" s="6" t="s">
        <v>3895</v>
      </c>
      <c r="P1045" s="7"/>
    </row>
    <row r="1046" spans="1:16" ht="20" customHeight="1" x14ac:dyDescent="0.15">
      <c r="A1046" s="22">
        <v>1044</v>
      </c>
      <c r="B1046" s="23" t="s">
        <v>5318</v>
      </c>
      <c r="C1046" s="7"/>
      <c r="D1046" s="6" t="s">
        <v>321</v>
      </c>
      <c r="E1046" s="6" t="s">
        <v>3896</v>
      </c>
      <c r="F1046" s="6" t="s">
        <v>3897</v>
      </c>
      <c r="G1046" s="6" t="s">
        <v>3898</v>
      </c>
      <c r="H1046" s="6" t="s">
        <v>4463</v>
      </c>
      <c r="I1046" s="6" t="s">
        <v>4602</v>
      </c>
      <c r="J1046" s="9">
        <v>10</v>
      </c>
      <c r="K1046" s="6" t="s">
        <v>326</v>
      </c>
      <c r="L1046" s="9">
        <v>13666</v>
      </c>
      <c r="M1046" s="6" t="s">
        <v>112</v>
      </c>
      <c r="N1046" s="9">
        <v>2786991210</v>
      </c>
      <c r="O1046" s="6" t="s">
        <v>3899</v>
      </c>
      <c r="P1046" s="6" t="s">
        <v>20</v>
      </c>
    </row>
    <row r="1047" spans="1:16" ht="20" customHeight="1" x14ac:dyDescent="0.15">
      <c r="A1047" s="22">
        <v>1045</v>
      </c>
      <c r="B1047" s="23" t="s">
        <v>4777</v>
      </c>
      <c r="C1047" s="6" t="s">
        <v>4744</v>
      </c>
      <c r="D1047" s="6" t="s">
        <v>93</v>
      </c>
      <c r="E1047" s="6" t="s">
        <v>3034</v>
      </c>
      <c r="F1047" s="6" t="s">
        <v>3900</v>
      </c>
      <c r="G1047" s="8">
        <v>63408</v>
      </c>
      <c r="H1047" s="6" t="s">
        <v>4616</v>
      </c>
      <c r="I1047" s="6" t="s">
        <v>32</v>
      </c>
      <c r="J1047" s="9">
        <v>10</v>
      </c>
      <c r="K1047" s="6" t="s">
        <v>402</v>
      </c>
      <c r="L1047" s="6" t="s">
        <v>3901</v>
      </c>
      <c r="M1047" s="6" t="s">
        <v>123</v>
      </c>
      <c r="N1047" s="6" t="s">
        <v>3902</v>
      </c>
      <c r="O1047" s="6" t="s">
        <v>3903</v>
      </c>
      <c r="P1047" s="6" t="s">
        <v>148</v>
      </c>
    </row>
    <row r="1048" spans="1:16" ht="20" customHeight="1" x14ac:dyDescent="0.15">
      <c r="A1048" s="22">
        <v>1046</v>
      </c>
      <c r="B1048" s="23" t="s">
        <v>4763</v>
      </c>
      <c r="C1048" s="6" t="s">
        <v>4903</v>
      </c>
      <c r="D1048" s="6" t="s">
        <v>404</v>
      </c>
      <c r="E1048" s="6" t="s">
        <v>3904</v>
      </c>
      <c r="F1048" s="6" t="s">
        <v>3905</v>
      </c>
      <c r="G1048" s="9">
        <v>95515</v>
      </c>
      <c r="H1048" s="6" t="s">
        <v>513</v>
      </c>
      <c r="I1048" s="6" t="s">
        <v>167</v>
      </c>
      <c r="J1048" s="6" t="s">
        <v>168</v>
      </c>
      <c r="K1048" s="6" t="s">
        <v>500</v>
      </c>
      <c r="L1048" s="9">
        <v>13.358000000000001</v>
      </c>
      <c r="M1048" s="6" t="s">
        <v>152</v>
      </c>
      <c r="N1048" s="6" t="s">
        <v>3906</v>
      </c>
      <c r="O1048" s="6" t="s">
        <v>3907</v>
      </c>
      <c r="P1048" s="6" t="s">
        <v>260</v>
      </c>
    </row>
    <row r="1049" spans="1:16" ht="20" customHeight="1" x14ac:dyDescent="0.15">
      <c r="A1049" s="22">
        <v>1047</v>
      </c>
      <c r="B1049" s="23" t="s">
        <v>5206</v>
      </c>
      <c r="C1049" s="6" t="s">
        <v>4606</v>
      </c>
      <c r="D1049" s="6" t="s">
        <v>116</v>
      </c>
      <c r="E1049" s="6" t="s">
        <v>2992</v>
      </c>
      <c r="F1049" s="6" t="s">
        <v>5376</v>
      </c>
      <c r="G1049" s="9">
        <v>41433</v>
      </c>
      <c r="H1049" s="7"/>
      <c r="I1049" s="6" t="s">
        <v>4497</v>
      </c>
      <c r="J1049" s="9">
        <v>6</v>
      </c>
      <c r="K1049" s="6" t="s">
        <v>1249</v>
      </c>
      <c r="L1049" s="8">
        <v>6628</v>
      </c>
      <c r="M1049" s="6" t="s">
        <v>254</v>
      </c>
      <c r="N1049" s="6" t="s">
        <v>3908</v>
      </c>
      <c r="O1049" s="6" t="s">
        <v>3909</v>
      </c>
      <c r="P1049" s="6" t="s">
        <v>148</v>
      </c>
    </row>
    <row r="1050" spans="1:16" ht="20" customHeight="1" x14ac:dyDescent="0.15">
      <c r="A1050" s="22">
        <v>1048</v>
      </c>
      <c r="B1050" s="23" t="s">
        <v>5377</v>
      </c>
      <c r="C1050" s="9">
        <v>18</v>
      </c>
      <c r="D1050" s="6" t="s">
        <v>315</v>
      </c>
      <c r="E1050" s="6" t="s">
        <v>3910</v>
      </c>
      <c r="F1050" s="6" t="s">
        <v>3911</v>
      </c>
      <c r="G1050" s="6" t="s">
        <v>3912</v>
      </c>
      <c r="H1050" s="6" t="s">
        <v>4557</v>
      </c>
      <c r="I1050" s="6" t="s">
        <v>4596</v>
      </c>
      <c r="J1050" s="9">
        <v>5</v>
      </c>
      <c r="K1050" s="9">
        <v>3.2</v>
      </c>
      <c r="L1050" s="6" t="s">
        <v>3913</v>
      </c>
      <c r="M1050" s="6" t="s">
        <v>527</v>
      </c>
      <c r="N1050" s="6" t="s">
        <v>3914</v>
      </c>
      <c r="O1050" s="6" t="s">
        <v>3915</v>
      </c>
      <c r="P1050" s="6" t="s">
        <v>126</v>
      </c>
    </row>
    <row r="1051" spans="1:16" ht="20" customHeight="1" x14ac:dyDescent="0.15">
      <c r="A1051" s="22">
        <v>1049</v>
      </c>
      <c r="B1051" s="23" t="s">
        <v>5378</v>
      </c>
      <c r="C1051" s="6" t="s">
        <v>4885</v>
      </c>
      <c r="D1051" s="6" t="s">
        <v>404</v>
      </c>
      <c r="E1051" s="6" t="s">
        <v>3916</v>
      </c>
      <c r="F1051" s="6" t="s">
        <v>3688</v>
      </c>
      <c r="G1051" s="8">
        <v>63158</v>
      </c>
      <c r="H1051" s="6" t="s">
        <v>407</v>
      </c>
      <c r="I1051" s="6" t="s">
        <v>4528</v>
      </c>
      <c r="J1051" s="7"/>
      <c r="K1051" s="6" t="s">
        <v>1351</v>
      </c>
      <c r="L1051" s="8">
        <v>7840</v>
      </c>
      <c r="M1051" s="6" t="s">
        <v>296</v>
      </c>
      <c r="N1051" s="9">
        <v>8812875196</v>
      </c>
      <c r="O1051" s="6" t="s">
        <v>3917</v>
      </c>
      <c r="P1051" s="6" t="s">
        <v>101</v>
      </c>
    </row>
    <row r="1052" spans="1:16" ht="20" customHeight="1" x14ac:dyDescent="0.15">
      <c r="A1052" s="22">
        <v>1050</v>
      </c>
      <c r="B1052" s="23" t="s">
        <v>5271</v>
      </c>
      <c r="C1052" s="6" t="s">
        <v>4488</v>
      </c>
      <c r="D1052" s="6" t="s">
        <v>52</v>
      </c>
      <c r="E1052" s="6" t="s">
        <v>3361</v>
      </c>
      <c r="F1052" s="7"/>
      <c r="G1052" s="9">
        <v>40456</v>
      </c>
      <c r="H1052" s="6" t="s">
        <v>4541</v>
      </c>
      <c r="I1052" s="6" t="s">
        <v>224</v>
      </c>
      <c r="J1052" s="9">
        <v>3</v>
      </c>
      <c r="K1052" s="6" t="s">
        <v>362</v>
      </c>
      <c r="L1052" s="9">
        <v>8837</v>
      </c>
      <c r="M1052" s="6" t="s">
        <v>706</v>
      </c>
      <c r="N1052" s="6" t="s">
        <v>3918</v>
      </c>
      <c r="O1052" s="6" t="s">
        <v>3919</v>
      </c>
      <c r="P1052" s="7"/>
    </row>
    <row r="1053" spans="1:16" ht="20" customHeight="1" x14ac:dyDescent="0.15">
      <c r="A1053" s="22">
        <v>1051</v>
      </c>
      <c r="B1053" s="23" t="s">
        <v>5379</v>
      </c>
      <c r="C1053" s="6" t="s">
        <v>4563</v>
      </c>
      <c r="D1053" s="7"/>
      <c r="E1053" s="6" t="s">
        <v>3920</v>
      </c>
      <c r="F1053" s="6" t="s">
        <v>3921</v>
      </c>
      <c r="G1053" s="8">
        <v>125177</v>
      </c>
      <c r="H1053" s="6" t="s">
        <v>4549</v>
      </c>
      <c r="I1053" s="6" t="s">
        <v>4534</v>
      </c>
      <c r="J1053" s="6" t="s">
        <v>427</v>
      </c>
      <c r="K1053" s="6" t="s">
        <v>318</v>
      </c>
      <c r="L1053" s="9">
        <v>1862</v>
      </c>
      <c r="M1053" s="6" t="s">
        <v>567</v>
      </c>
      <c r="N1053" s="6" t="s">
        <v>3922</v>
      </c>
      <c r="O1053" s="6" t="s">
        <v>3923</v>
      </c>
      <c r="P1053" s="6" t="s">
        <v>115</v>
      </c>
    </row>
    <row r="1054" spans="1:16" ht="20" customHeight="1" x14ac:dyDescent="0.15">
      <c r="A1054" s="22">
        <v>1052</v>
      </c>
      <c r="B1054" s="23" t="s">
        <v>2706</v>
      </c>
      <c r="C1054" s="9">
        <v>65</v>
      </c>
      <c r="D1054" s="6" t="s">
        <v>42</v>
      </c>
      <c r="E1054" s="6" t="s">
        <v>3924</v>
      </c>
      <c r="F1054" s="6" t="s">
        <v>3925</v>
      </c>
      <c r="G1054" s="8">
        <v>88413</v>
      </c>
      <c r="H1054" s="6" t="s">
        <v>4679</v>
      </c>
      <c r="I1054" s="6" t="s">
        <v>32</v>
      </c>
      <c r="J1054" s="9">
        <v>7</v>
      </c>
      <c r="K1054" s="9">
        <v>1.9</v>
      </c>
      <c r="L1054" s="6" t="s">
        <v>3926</v>
      </c>
      <c r="M1054" s="6" t="s">
        <v>567</v>
      </c>
      <c r="N1054" s="6" t="s">
        <v>3927</v>
      </c>
      <c r="O1054" s="6" t="s">
        <v>3928</v>
      </c>
      <c r="P1054" s="6" t="s">
        <v>20</v>
      </c>
    </row>
    <row r="1055" spans="1:16" ht="20" customHeight="1" x14ac:dyDescent="0.15">
      <c r="A1055" s="22">
        <v>1053</v>
      </c>
      <c r="B1055" s="23" t="s">
        <v>3165</v>
      </c>
      <c r="C1055" s="6" t="s">
        <v>5006</v>
      </c>
      <c r="D1055" s="6" t="s">
        <v>220</v>
      </c>
      <c r="E1055" s="6" t="s">
        <v>3929</v>
      </c>
      <c r="F1055" s="6" t="s">
        <v>3930</v>
      </c>
      <c r="G1055" s="8">
        <v>40679</v>
      </c>
      <c r="H1055" s="6" t="s">
        <v>4571</v>
      </c>
      <c r="I1055" s="6" t="s">
        <v>4602</v>
      </c>
      <c r="J1055" s="9">
        <v>7</v>
      </c>
      <c r="K1055" s="6" t="s">
        <v>987</v>
      </c>
      <c r="L1055" s="8">
        <v>18057</v>
      </c>
      <c r="M1055" s="6" t="s">
        <v>145</v>
      </c>
      <c r="N1055" s="6" t="s">
        <v>3931</v>
      </c>
      <c r="O1055" s="6" t="s">
        <v>3932</v>
      </c>
      <c r="P1055" s="6" t="s">
        <v>191</v>
      </c>
    </row>
    <row r="1056" spans="1:16" ht="20" customHeight="1" x14ac:dyDescent="0.15">
      <c r="A1056" s="22">
        <v>1054</v>
      </c>
      <c r="B1056" s="23" t="s">
        <v>5380</v>
      </c>
      <c r="C1056" s="9">
        <v>43</v>
      </c>
      <c r="D1056" s="7"/>
      <c r="E1056" s="6" t="s">
        <v>488</v>
      </c>
      <c r="F1056" s="6" t="s">
        <v>3933</v>
      </c>
      <c r="G1056" s="9">
        <v>43686</v>
      </c>
      <c r="H1056" s="6" t="s">
        <v>4483</v>
      </c>
      <c r="I1056" s="6" t="s">
        <v>4655</v>
      </c>
      <c r="J1056" s="9">
        <v>5</v>
      </c>
      <c r="K1056" s="6" t="s">
        <v>809</v>
      </c>
      <c r="L1056" s="9">
        <v>10635</v>
      </c>
      <c r="M1056" s="6" t="s">
        <v>258</v>
      </c>
      <c r="N1056" s="6" t="s">
        <v>3934</v>
      </c>
      <c r="O1056" s="6" t="s">
        <v>3935</v>
      </c>
      <c r="P1056" s="6" t="s">
        <v>64</v>
      </c>
    </row>
    <row r="1057" spans="1:16" ht="20" customHeight="1" x14ac:dyDescent="0.15">
      <c r="A1057" s="22">
        <v>1055</v>
      </c>
      <c r="B1057" s="23" t="s">
        <v>4582</v>
      </c>
      <c r="C1057" s="9">
        <v>36</v>
      </c>
      <c r="D1057" s="6" t="s">
        <v>220</v>
      </c>
      <c r="E1057" s="6" t="s">
        <v>2631</v>
      </c>
      <c r="F1057" s="6" t="s">
        <v>3936</v>
      </c>
      <c r="G1057" s="6" t="s">
        <v>3937</v>
      </c>
      <c r="H1057" s="6" t="s">
        <v>576</v>
      </c>
      <c r="I1057" s="6" t="s">
        <v>799</v>
      </c>
      <c r="J1057" s="7"/>
      <c r="K1057" s="9">
        <v>2.7</v>
      </c>
      <c r="L1057" s="9">
        <v>5314</v>
      </c>
      <c r="M1057" s="6" t="s">
        <v>290</v>
      </c>
      <c r="N1057" s="6" t="s">
        <v>5381</v>
      </c>
      <c r="O1057" s="6" t="s">
        <v>3938</v>
      </c>
      <c r="P1057" s="6" t="s">
        <v>315</v>
      </c>
    </row>
    <row r="1058" spans="1:16" ht="20" customHeight="1" x14ac:dyDescent="0.15">
      <c r="A1058" s="22">
        <v>1056</v>
      </c>
      <c r="B1058" s="23" t="s">
        <v>3939</v>
      </c>
      <c r="C1058" s="6" t="s">
        <v>4476</v>
      </c>
      <c r="D1058" s="7"/>
      <c r="E1058" s="6" t="s">
        <v>1022</v>
      </c>
      <c r="F1058" s="6" t="s">
        <v>3940</v>
      </c>
      <c r="G1058" s="6" t="s">
        <v>3941</v>
      </c>
      <c r="H1058" s="6" t="s">
        <v>576</v>
      </c>
      <c r="I1058" s="6" t="s">
        <v>4588</v>
      </c>
      <c r="J1058" s="9">
        <v>9</v>
      </c>
      <c r="K1058" s="6" t="s">
        <v>1236</v>
      </c>
      <c r="L1058" s="9">
        <v>17.859000000000002</v>
      </c>
      <c r="M1058" s="6" t="s">
        <v>290</v>
      </c>
      <c r="N1058" s="6" t="s">
        <v>5382</v>
      </c>
      <c r="O1058" s="6" t="s">
        <v>3942</v>
      </c>
      <c r="P1058" s="6" t="s">
        <v>207</v>
      </c>
    </row>
    <row r="1059" spans="1:16" ht="20" customHeight="1" x14ac:dyDescent="0.15">
      <c r="A1059" s="22">
        <v>1057</v>
      </c>
      <c r="B1059" s="23" t="s">
        <v>4930</v>
      </c>
      <c r="C1059" s="7"/>
      <c r="D1059" s="6" t="s">
        <v>52</v>
      </c>
      <c r="E1059" s="6" t="s">
        <v>3943</v>
      </c>
      <c r="F1059" s="6" t="s">
        <v>5383</v>
      </c>
      <c r="G1059" s="6" t="s">
        <v>3944</v>
      </c>
      <c r="H1059" s="7"/>
      <c r="I1059" s="6" t="s">
        <v>842</v>
      </c>
      <c r="J1059" s="9">
        <v>10</v>
      </c>
      <c r="K1059" s="7"/>
      <c r="L1059" s="9">
        <v>7.6609999999999996</v>
      </c>
      <c r="M1059" s="6" t="s">
        <v>527</v>
      </c>
      <c r="N1059" s="6" t="s">
        <v>3945</v>
      </c>
      <c r="O1059" s="6" t="s">
        <v>3946</v>
      </c>
      <c r="P1059" s="6" t="s">
        <v>1136</v>
      </c>
    </row>
    <row r="1060" spans="1:16" ht="20" customHeight="1" x14ac:dyDescent="0.15">
      <c r="A1060" s="22">
        <v>1058</v>
      </c>
      <c r="B1060" s="23" t="s">
        <v>5122</v>
      </c>
      <c r="C1060" s="6" t="s">
        <v>4717</v>
      </c>
      <c r="D1060" s="6" t="s">
        <v>404</v>
      </c>
      <c r="E1060" s="6" t="s">
        <v>3947</v>
      </c>
      <c r="F1060" s="6" t="s">
        <v>3948</v>
      </c>
      <c r="G1060" s="9">
        <v>71476</v>
      </c>
      <c r="H1060" s="7"/>
      <c r="I1060" s="6" t="s">
        <v>4486</v>
      </c>
      <c r="J1060" s="9">
        <v>5</v>
      </c>
      <c r="K1060" s="9">
        <v>2.9</v>
      </c>
      <c r="L1060" s="9">
        <v>18.244</v>
      </c>
      <c r="M1060" s="6" t="s">
        <v>145</v>
      </c>
      <c r="N1060" s="6" t="s">
        <v>3949</v>
      </c>
      <c r="O1060" s="6" t="s">
        <v>3950</v>
      </c>
      <c r="P1060" s="6" t="s">
        <v>132</v>
      </c>
    </row>
    <row r="1061" spans="1:16" ht="20" customHeight="1" x14ac:dyDescent="0.15">
      <c r="A1061" s="22">
        <v>1059</v>
      </c>
      <c r="B1061" s="23" t="s">
        <v>5384</v>
      </c>
      <c r="C1061" s="9">
        <v>57</v>
      </c>
      <c r="D1061" s="6" t="s">
        <v>163</v>
      </c>
      <c r="E1061" s="6" t="s">
        <v>3376</v>
      </c>
      <c r="F1061" s="6" t="s">
        <v>3951</v>
      </c>
      <c r="G1061" s="9">
        <v>141028</v>
      </c>
      <c r="H1061" s="6" t="s">
        <v>4642</v>
      </c>
      <c r="I1061" s="6" t="s">
        <v>4542</v>
      </c>
      <c r="J1061" s="6" t="s">
        <v>96</v>
      </c>
      <c r="K1061" s="9">
        <v>4.2</v>
      </c>
      <c r="L1061" s="8">
        <v>12678</v>
      </c>
      <c r="M1061" s="6" t="s">
        <v>83</v>
      </c>
      <c r="N1061" s="6" t="s">
        <v>3952</v>
      </c>
      <c r="O1061" s="6" t="s">
        <v>3953</v>
      </c>
      <c r="P1061" s="6" t="s">
        <v>285</v>
      </c>
    </row>
    <row r="1062" spans="1:16" ht="20" customHeight="1" x14ac:dyDescent="0.15">
      <c r="A1062" s="22">
        <v>1060</v>
      </c>
      <c r="B1062" s="23" t="s">
        <v>5385</v>
      </c>
      <c r="C1062" s="9">
        <v>39</v>
      </c>
      <c r="D1062" s="6" t="s">
        <v>93</v>
      </c>
      <c r="E1062" s="6" t="s">
        <v>379</v>
      </c>
      <c r="F1062" s="6" t="s">
        <v>5386</v>
      </c>
      <c r="G1062" s="9">
        <v>73474</v>
      </c>
      <c r="H1062" s="6" t="s">
        <v>4608</v>
      </c>
      <c r="I1062" s="6" t="s">
        <v>507</v>
      </c>
      <c r="J1062" s="9">
        <v>7</v>
      </c>
      <c r="K1062" s="6" t="s">
        <v>600</v>
      </c>
      <c r="L1062" s="7"/>
      <c r="M1062" s="6" t="s">
        <v>254</v>
      </c>
      <c r="N1062" s="6" t="s">
        <v>3954</v>
      </c>
      <c r="O1062" s="6" t="s">
        <v>3955</v>
      </c>
      <c r="P1062" s="6" t="s">
        <v>392</v>
      </c>
    </row>
    <row r="1063" spans="1:16" ht="20" customHeight="1" x14ac:dyDescent="0.15">
      <c r="A1063" s="22">
        <v>1061</v>
      </c>
      <c r="B1063" s="23" t="s">
        <v>3956</v>
      </c>
      <c r="C1063" s="6" t="s">
        <v>4586</v>
      </c>
      <c r="D1063" s="6" t="s">
        <v>65</v>
      </c>
      <c r="E1063" s="6" t="s">
        <v>3957</v>
      </c>
      <c r="F1063" s="6" t="s">
        <v>3958</v>
      </c>
      <c r="G1063" s="9">
        <v>48.991999999999997</v>
      </c>
      <c r="H1063" s="6" t="s">
        <v>324</v>
      </c>
      <c r="I1063" s="6" t="s">
        <v>799</v>
      </c>
      <c r="J1063" s="7"/>
      <c r="K1063" s="6" t="s">
        <v>1600</v>
      </c>
      <c r="L1063" s="9">
        <v>18248</v>
      </c>
      <c r="M1063" s="6" t="s">
        <v>567</v>
      </c>
      <c r="N1063" s="6" t="s">
        <v>3959</v>
      </c>
      <c r="O1063" s="6" t="s">
        <v>3960</v>
      </c>
      <c r="P1063" s="6" t="s">
        <v>57</v>
      </c>
    </row>
    <row r="1064" spans="1:16" ht="20" customHeight="1" x14ac:dyDescent="0.15">
      <c r="A1064" s="22">
        <v>1062</v>
      </c>
      <c r="B1064" s="23" t="s">
        <v>4631</v>
      </c>
      <c r="C1064" s="9">
        <v>49</v>
      </c>
      <c r="D1064" s="6" t="s">
        <v>93</v>
      </c>
      <c r="E1064" s="6" t="s">
        <v>1468</v>
      </c>
      <c r="F1064" s="6" t="s">
        <v>3961</v>
      </c>
      <c r="G1064" s="8">
        <v>75751</v>
      </c>
      <c r="H1064" s="6" t="s">
        <v>4616</v>
      </c>
      <c r="I1064" s="6" t="s">
        <v>158</v>
      </c>
      <c r="J1064" s="6" t="s">
        <v>96</v>
      </c>
      <c r="K1064" s="6" t="s">
        <v>522</v>
      </c>
      <c r="L1064" s="6" t="s">
        <v>3962</v>
      </c>
      <c r="M1064" s="6" t="s">
        <v>83</v>
      </c>
      <c r="N1064" s="6" t="s">
        <v>5387</v>
      </c>
      <c r="O1064" s="6" t="s">
        <v>3963</v>
      </c>
      <c r="P1064" s="6" t="s">
        <v>584</v>
      </c>
    </row>
    <row r="1065" spans="1:16" ht="20" customHeight="1" x14ac:dyDescent="0.15">
      <c r="A1065" s="22">
        <v>1063</v>
      </c>
      <c r="B1065" s="23" t="s">
        <v>5388</v>
      </c>
      <c r="C1065" s="9">
        <v>50</v>
      </c>
      <c r="D1065" s="6" t="s">
        <v>29</v>
      </c>
      <c r="E1065" s="6" t="s">
        <v>2133</v>
      </c>
      <c r="F1065" s="6" t="s">
        <v>3964</v>
      </c>
      <c r="G1065" s="9">
        <v>90.691000000000003</v>
      </c>
      <c r="H1065" s="6" t="s">
        <v>4642</v>
      </c>
      <c r="I1065" s="6" t="s">
        <v>211</v>
      </c>
      <c r="J1065" s="9">
        <v>7</v>
      </c>
      <c r="K1065" s="9">
        <v>4.4000000000000004</v>
      </c>
      <c r="L1065" s="9">
        <v>4140</v>
      </c>
      <c r="M1065" s="6" t="s">
        <v>397</v>
      </c>
      <c r="N1065" s="9">
        <v>7630985751</v>
      </c>
      <c r="O1065" s="6" t="s">
        <v>3965</v>
      </c>
      <c r="P1065" s="6" t="s">
        <v>40</v>
      </c>
    </row>
    <row r="1066" spans="1:16" ht="20" customHeight="1" x14ac:dyDescent="0.15">
      <c r="A1066" s="22">
        <v>1064</v>
      </c>
      <c r="B1066" s="23" t="s">
        <v>5025</v>
      </c>
      <c r="C1066" s="9">
        <v>61</v>
      </c>
      <c r="D1066" s="6" t="s">
        <v>116</v>
      </c>
      <c r="E1066" s="6" t="s">
        <v>2475</v>
      </c>
      <c r="F1066" s="6" t="s">
        <v>3966</v>
      </c>
      <c r="G1066" s="9">
        <v>117.4</v>
      </c>
      <c r="H1066" s="6" t="s">
        <v>4474</v>
      </c>
      <c r="I1066" s="6" t="s">
        <v>4660</v>
      </c>
      <c r="J1066" s="6" t="s">
        <v>581</v>
      </c>
      <c r="K1066" s="6" t="s">
        <v>89</v>
      </c>
      <c r="L1066" s="9">
        <v>13171</v>
      </c>
      <c r="M1066" s="6" t="s">
        <v>105</v>
      </c>
      <c r="N1066" s="6" t="s">
        <v>3967</v>
      </c>
      <c r="O1066" s="6" t="s">
        <v>3968</v>
      </c>
      <c r="P1066" s="6" t="s">
        <v>260</v>
      </c>
    </row>
    <row r="1067" spans="1:16" ht="20" customHeight="1" x14ac:dyDescent="0.15">
      <c r="A1067" s="22">
        <v>1065</v>
      </c>
      <c r="B1067" s="23" t="s">
        <v>5389</v>
      </c>
      <c r="C1067" s="9">
        <v>54</v>
      </c>
      <c r="D1067" s="6" t="s">
        <v>321</v>
      </c>
      <c r="E1067" s="6" t="s">
        <v>795</v>
      </c>
      <c r="F1067" s="6" t="s">
        <v>3969</v>
      </c>
      <c r="G1067" s="9">
        <v>133651</v>
      </c>
      <c r="H1067" s="6" t="s">
        <v>4642</v>
      </c>
      <c r="I1067" s="6" t="s">
        <v>4655</v>
      </c>
      <c r="J1067" s="9">
        <v>2</v>
      </c>
      <c r="K1067" s="6" t="s">
        <v>237</v>
      </c>
      <c r="L1067" s="8">
        <v>19069</v>
      </c>
      <c r="M1067" s="6" t="s">
        <v>232</v>
      </c>
      <c r="N1067" s="6" t="s">
        <v>3970</v>
      </c>
      <c r="O1067" s="6" t="s">
        <v>3971</v>
      </c>
      <c r="P1067" s="6" t="s">
        <v>392</v>
      </c>
    </row>
    <row r="1068" spans="1:16" ht="20" customHeight="1" x14ac:dyDescent="0.15">
      <c r="A1068" s="22">
        <v>1066</v>
      </c>
      <c r="B1068" s="23" t="s">
        <v>5251</v>
      </c>
      <c r="C1068" s="6" t="s">
        <v>4897</v>
      </c>
      <c r="D1068" s="6" t="s">
        <v>183</v>
      </c>
      <c r="E1068" s="6" t="s">
        <v>2147</v>
      </c>
      <c r="F1068" s="6" t="s">
        <v>3972</v>
      </c>
      <c r="G1068" s="6" t="s">
        <v>3973</v>
      </c>
      <c r="H1068" s="6" t="s">
        <v>324</v>
      </c>
      <c r="I1068" s="6" t="s">
        <v>4467</v>
      </c>
      <c r="J1068" s="9">
        <v>9</v>
      </c>
      <c r="K1068" s="6" t="s">
        <v>2280</v>
      </c>
      <c r="L1068" s="6" t="s">
        <v>3974</v>
      </c>
      <c r="M1068" s="6" t="s">
        <v>750</v>
      </c>
      <c r="N1068" s="7"/>
      <c r="O1068" s="6" t="s">
        <v>3975</v>
      </c>
      <c r="P1068" s="6" t="s">
        <v>304</v>
      </c>
    </row>
    <row r="1069" spans="1:16" ht="20" customHeight="1" x14ac:dyDescent="0.15">
      <c r="A1069" s="22">
        <v>1067</v>
      </c>
      <c r="B1069" s="23" t="s">
        <v>5390</v>
      </c>
      <c r="C1069" s="9">
        <v>34</v>
      </c>
      <c r="D1069" s="6" t="s">
        <v>93</v>
      </c>
      <c r="E1069" s="6" t="s">
        <v>2695</v>
      </c>
      <c r="F1069" s="6" t="s">
        <v>3976</v>
      </c>
      <c r="G1069" s="8">
        <v>66436</v>
      </c>
      <c r="H1069" s="6" t="s">
        <v>339</v>
      </c>
      <c r="I1069" s="6" t="s">
        <v>4464</v>
      </c>
      <c r="J1069" s="9">
        <v>3</v>
      </c>
      <c r="K1069" s="6" t="s">
        <v>295</v>
      </c>
      <c r="L1069" s="7"/>
      <c r="M1069" s="6" t="s">
        <v>290</v>
      </c>
      <c r="N1069" s="7"/>
      <c r="O1069" s="7"/>
      <c r="P1069" s="7"/>
    </row>
    <row r="1070" spans="1:16" ht="20" customHeight="1" x14ac:dyDescent="0.15">
      <c r="A1070" s="22">
        <v>1068</v>
      </c>
      <c r="B1070" s="23" t="s">
        <v>5391</v>
      </c>
      <c r="C1070" s="6" t="s">
        <v>4942</v>
      </c>
      <c r="D1070" s="6" t="s">
        <v>65</v>
      </c>
      <c r="E1070" s="6" t="s">
        <v>30</v>
      </c>
      <c r="F1070" s="6" t="s">
        <v>5392</v>
      </c>
      <c r="G1070" s="8">
        <v>100863</v>
      </c>
      <c r="H1070" s="6" t="s">
        <v>4519</v>
      </c>
      <c r="I1070" s="6" t="s">
        <v>4655</v>
      </c>
      <c r="J1070" s="7"/>
      <c r="K1070" s="6" t="s">
        <v>4530</v>
      </c>
      <c r="L1070" s="8">
        <v>6024</v>
      </c>
      <c r="M1070" s="6" t="s">
        <v>83</v>
      </c>
      <c r="N1070" s="6" t="s">
        <v>3977</v>
      </c>
      <c r="O1070" s="6" t="s">
        <v>3978</v>
      </c>
      <c r="P1070" s="6" t="s">
        <v>260</v>
      </c>
    </row>
    <row r="1071" spans="1:16" ht="20" customHeight="1" x14ac:dyDescent="0.15">
      <c r="A1071" s="22">
        <v>1069</v>
      </c>
      <c r="B1071" s="23" t="s">
        <v>4730</v>
      </c>
      <c r="C1071" s="6" t="s">
        <v>4644</v>
      </c>
      <c r="D1071" s="6" t="s">
        <v>321</v>
      </c>
      <c r="E1071" s="6" t="s">
        <v>729</v>
      </c>
      <c r="F1071" s="6" t="s">
        <v>3979</v>
      </c>
      <c r="G1071" s="6" t="s">
        <v>3980</v>
      </c>
      <c r="H1071" s="6" t="s">
        <v>46</v>
      </c>
      <c r="I1071" s="6" t="s">
        <v>4516</v>
      </c>
      <c r="J1071" s="9">
        <v>4</v>
      </c>
      <c r="K1071" s="9">
        <v>1.9</v>
      </c>
      <c r="L1071" s="7"/>
      <c r="M1071" s="6" t="s">
        <v>232</v>
      </c>
      <c r="N1071" s="6" t="s">
        <v>3981</v>
      </c>
      <c r="O1071" s="6" t="s">
        <v>3982</v>
      </c>
      <c r="P1071" s="6" t="s">
        <v>40</v>
      </c>
    </row>
    <row r="1072" spans="1:16" ht="20" customHeight="1" x14ac:dyDescent="0.15">
      <c r="A1072" s="22">
        <v>1070</v>
      </c>
      <c r="B1072" s="23" t="s">
        <v>3983</v>
      </c>
      <c r="C1072" s="6" t="s">
        <v>4992</v>
      </c>
      <c r="D1072" s="6" t="s">
        <v>110</v>
      </c>
      <c r="E1072" s="6" t="s">
        <v>1551</v>
      </c>
      <c r="F1072" s="6" t="s">
        <v>3984</v>
      </c>
      <c r="G1072" s="8">
        <v>39859</v>
      </c>
      <c r="H1072" s="6" t="s">
        <v>407</v>
      </c>
      <c r="I1072" s="6" t="s">
        <v>381</v>
      </c>
      <c r="J1072" s="6" t="s">
        <v>514</v>
      </c>
      <c r="K1072" s="7"/>
      <c r="L1072" s="9">
        <v>2276</v>
      </c>
      <c r="M1072" s="6" t="s">
        <v>502</v>
      </c>
      <c r="N1072" s="6" t="s">
        <v>3985</v>
      </c>
      <c r="O1072" s="6" t="s">
        <v>3986</v>
      </c>
      <c r="P1072" s="6" t="s">
        <v>1136</v>
      </c>
    </row>
    <row r="1073" spans="1:16" ht="20" customHeight="1" x14ac:dyDescent="0.15">
      <c r="A1073" s="22">
        <v>1071</v>
      </c>
      <c r="B1073" s="23" t="s">
        <v>3987</v>
      </c>
      <c r="C1073" s="7"/>
      <c r="D1073" s="6" t="s">
        <v>172</v>
      </c>
      <c r="E1073" s="6" t="s">
        <v>483</v>
      </c>
      <c r="F1073" s="6" t="s">
        <v>3988</v>
      </c>
      <c r="G1073" s="8">
        <v>37219</v>
      </c>
      <c r="H1073" s="6" t="s">
        <v>4477</v>
      </c>
      <c r="I1073" s="6" t="s">
        <v>930</v>
      </c>
      <c r="J1073" s="9">
        <v>4</v>
      </c>
      <c r="K1073" s="6" t="s">
        <v>508</v>
      </c>
      <c r="L1073" s="7"/>
      <c r="M1073" s="6" t="s">
        <v>527</v>
      </c>
      <c r="N1073" s="9">
        <v>9215699433</v>
      </c>
      <c r="O1073" s="6" t="s">
        <v>3989</v>
      </c>
      <c r="P1073" s="6" t="s">
        <v>304</v>
      </c>
    </row>
    <row r="1074" spans="1:16" ht="20" customHeight="1" x14ac:dyDescent="0.15">
      <c r="A1074" s="22">
        <v>1072</v>
      </c>
      <c r="B1074" s="23" t="s">
        <v>5378</v>
      </c>
      <c r="C1074" s="6" t="s">
        <v>4684</v>
      </c>
      <c r="D1074" s="6" t="s">
        <v>65</v>
      </c>
      <c r="E1074" s="6" t="s">
        <v>3153</v>
      </c>
      <c r="F1074" s="6" t="s">
        <v>3990</v>
      </c>
      <c r="G1074" s="9">
        <v>73.843999999999994</v>
      </c>
      <c r="H1074" s="6" t="s">
        <v>4483</v>
      </c>
      <c r="I1074" s="6" t="s">
        <v>4544</v>
      </c>
      <c r="J1074" s="9">
        <v>4</v>
      </c>
      <c r="K1074" s="6" t="s">
        <v>607</v>
      </c>
      <c r="L1074" s="8">
        <v>6415</v>
      </c>
      <c r="M1074" s="6" t="s">
        <v>358</v>
      </c>
      <c r="N1074" s="6" t="s">
        <v>3991</v>
      </c>
      <c r="O1074" s="6" t="s">
        <v>3992</v>
      </c>
      <c r="P1074" s="6" t="s">
        <v>403</v>
      </c>
    </row>
    <row r="1075" spans="1:16" ht="20" customHeight="1" x14ac:dyDescent="0.15">
      <c r="A1075" s="22">
        <v>1073</v>
      </c>
      <c r="B1075" s="23" t="s">
        <v>4766</v>
      </c>
      <c r="C1075" s="6" t="s">
        <v>4715</v>
      </c>
      <c r="D1075" s="6" t="s">
        <v>163</v>
      </c>
      <c r="E1075" s="6" t="s">
        <v>3993</v>
      </c>
      <c r="F1075" s="6" t="s">
        <v>3994</v>
      </c>
      <c r="G1075" s="9">
        <v>109767</v>
      </c>
      <c r="H1075" s="6" t="s">
        <v>46</v>
      </c>
      <c r="I1075" s="6" t="s">
        <v>36</v>
      </c>
      <c r="J1075" s="9">
        <v>1</v>
      </c>
      <c r="K1075" s="6" t="s">
        <v>345</v>
      </c>
      <c r="L1075" s="9">
        <v>19140</v>
      </c>
      <c r="M1075" s="6" t="s">
        <v>258</v>
      </c>
      <c r="N1075" s="6" t="s">
        <v>3995</v>
      </c>
      <c r="O1075" s="6" t="s">
        <v>3996</v>
      </c>
      <c r="P1075" s="7"/>
    </row>
    <row r="1076" spans="1:16" ht="20" customHeight="1" x14ac:dyDescent="0.15">
      <c r="A1076" s="22">
        <v>1074</v>
      </c>
      <c r="B1076" s="23" t="s">
        <v>912</v>
      </c>
      <c r="C1076" s="6" t="s">
        <v>4632</v>
      </c>
      <c r="D1076" s="6" t="s">
        <v>261</v>
      </c>
      <c r="E1076" s="6" t="s">
        <v>3997</v>
      </c>
      <c r="F1076" s="6" t="s">
        <v>3998</v>
      </c>
      <c r="G1076" s="9">
        <v>131084</v>
      </c>
      <c r="H1076" s="6" t="s">
        <v>4463</v>
      </c>
      <c r="I1076" s="6" t="s">
        <v>32</v>
      </c>
      <c r="J1076" s="9">
        <v>1</v>
      </c>
      <c r="K1076" s="6" t="s">
        <v>643</v>
      </c>
      <c r="L1076" s="9">
        <v>12.548999999999999</v>
      </c>
      <c r="M1076" s="6" t="s">
        <v>170</v>
      </c>
      <c r="N1076" s="6" t="s">
        <v>3999</v>
      </c>
      <c r="O1076" s="6" t="s">
        <v>4000</v>
      </c>
      <c r="P1076" s="6" t="s">
        <v>292</v>
      </c>
    </row>
    <row r="1077" spans="1:16" ht="20" customHeight="1" x14ac:dyDescent="0.15">
      <c r="A1077" s="22">
        <v>1075</v>
      </c>
      <c r="B1077" s="23" t="s">
        <v>5393</v>
      </c>
      <c r="C1077" s="6" t="s">
        <v>4869</v>
      </c>
      <c r="D1077" s="6" t="s">
        <v>110</v>
      </c>
      <c r="E1077" s="6" t="s">
        <v>4001</v>
      </c>
      <c r="F1077" s="6" t="s">
        <v>4002</v>
      </c>
      <c r="G1077" s="8">
        <v>120339</v>
      </c>
      <c r="H1077" s="6" t="s">
        <v>4474</v>
      </c>
      <c r="I1077" s="6" t="s">
        <v>4588</v>
      </c>
      <c r="J1077" s="6" t="s">
        <v>168</v>
      </c>
      <c r="K1077" s="7"/>
      <c r="L1077" s="9">
        <v>14370</v>
      </c>
      <c r="M1077" s="6" t="s">
        <v>83</v>
      </c>
      <c r="N1077" s="6" t="s">
        <v>5394</v>
      </c>
      <c r="O1077" s="6" t="s">
        <v>4003</v>
      </c>
      <c r="P1077" s="6" t="s">
        <v>20</v>
      </c>
    </row>
    <row r="1078" spans="1:16" ht="20" customHeight="1" x14ac:dyDescent="0.15">
      <c r="A1078" s="22">
        <v>1076</v>
      </c>
      <c r="B1078" s="23" t="s">
        <v>5395</v>
      </c>
      <c r="C1078" s="6" t="s">
        <v>4644</v>
      </c>
      <c r="D1078" s="6" t="s">
        <v>13</v>
      </c>
      <c r="E1078" s="6" t="s">
        <v>3675</v>
      </c>
      <c r="F1078" s="6" t="s">
        <v>2410</v>
      </c>
      <c r="G1078" s="9">
        <v>104062</v>
      </c>
      <c r="H1078" s="6" t="s">
        <v>4608</v>
      </c>
      <c r="I1078" s="6" t="s">
        <v>779</v>
      </c>
      <c r="J1078" s="6" t="s">
        <v>96</v>
      </c>
      <c r="K1078" s="6" t="s">
        <v>879</v>
      </c>
      <c r="L1078" s="8">
        <v>6250</v>
      </c>
      <c r="M1078" s="6" t="s">
        <v>198</v>
      </c>
      <c r="N1078" s="6" t="s">
        <v>4004</v>
      </c>
      <c r="O1078" s="6" t="s">
        <v>4005</v>
      </c>
      <c r="P1078" s="6" t="s">
        <v>101</v>
      </c>
    </row>
    <row r="1079" spans="1:16" ht="20" customHeight="1" x14ac:dyDescent="0.15">
      <c r="A1079" s="22">
        <v>1077</v>
      </c>
      <c r="B1079" s="23" t="s">
        <v>4824</v>
      </c>
      <c r="C1079" s="9">
        <v>38</v>
      </c>
      <c r="D1079" s="6" t="s">
        <v>268</v>
      </c>
      <c r="E1079" s="6" t="s">
        <v>1841</v>
      </c>
      <c r="F1079" s="6" t="s">
        <v>4006</v>
      </c>
      <c r="G1079" s="6" t="s">
        <v>4007</v>
      </c>
      <c r="H1079" s="6" t="s">
        <v>24</v>
      </c>
      <c r="I1079" s="6" t="s">
        <v>4588</v>
      </c>
      <c r="J1079" s="9">
        <v>9</v>
      </c>
      <c r="K1079" s="6" t="s">
        <v>1095</v>
      </c>
      <c r="L1079" s="9">
        <v>15860</v>
      </c>
      <c r="M1079" s="6" t="s">
        <v>188</v>
      </c>
      <c r="N1079" s="6" t="s">
        <v>4008</v>
      </c>
      <c r="O1079" s="6" t="s">
        <v>4009</v>
      </c>
      <c r="P1079" s="6" t="s">
        <v>71</v>
      </c>
    </row>
    <row r="1080" spans="1:16" ht="20" customHeight="1" x14ac:dyDescent="0.15">
      <c r="A1080" s="22">
        <v>1078</v>
      </c>
      <c r="B1080" s="23" t="s">
        <v>5115</v>
      </c>
      <c r="C1080" s="6" t="s">
        <v>4903</v>
      </c>
      <c r="D1080" s="6" t="s">
        <v>172</v>
      </c>
      <c r="E1080" s="6" t="s">
        <v>2550</v>
      </c>
      <c r="F1080" s="6" t="s">
        <v>4010</v>
      </c>
      <c r="G1080" s="9">
        <v>92971</v>
      </c>
      <c r="H1080" s="6" t="s">
        <v>24</v>
      </c>
      <c r="I1080" s="6" t="s">
        <v>4513</v>
      </c>
      <c r="J1080" s="9">
        <v>8</v>
      </c>
      <c r="K1080" s="6" t="s">
        <v>137</v>
      </c>
      <c r="L1080" s="9">
        <v>18846</v>
      </c>
      <c r="M1080" s="6" t="s">
        <v>296</v>
      </c>
      <c r="N1080" s="7"/>
      <c r="O1080" s="6" t="s">
        <v>4011</v>
      </c>
      <c r="P1080" s="6" t="s">
        <v>20</v>
      </c>
    </row>
    <row r="1081" spans="1:16" ht="20" customHeight="1" x14ac:dyDescent="0.15">
      <c r="A1081" s="22">
        <v>1079</v>
      </c>
      <c r="B1081" s="23" t="s">
        <v>5396</v>
      </c>
      <c r="C1081" s="9">
        <v>19</v>
      </c>
      <c r="D1081" s="6" t="s">
        <v>52</v>
      </c>
      <c r="E1081" s="6" t="s">
        <v>4012</v>
      </c>
      <c r="F1081" s="6" t="s">
        <v>4013</v>
      </c>
      <c r="G1081" s="9">
        <v>122982</v>
      </c>
      <c r="H1081" s="6" t="s">
        <v>407</v>
      </c>
      <c r="I1081" s="6" t="s">
        <v>158</v>
      </c>
      <c r="J1081" s="9">
        <v>6</v>
      </c>
      <c r="K1081" s="6" t="s">
        <v>144</v>
      </c>
      <c r="L1081" s="8">
        <v>6883</v>
      </c>
      <c r="M1081" s="6" t="s">
        <v>17</v>
      </c>
      <c r="N1081" s="6" t="s">
        <v>4014</v>
      </c>
      <c r="O1081" s="6" t="s">
        <v>4015</v>
      </c>
      <c r="P1081" s="6" t="s">
        <v>392</v>
      </c>
    </row>
    <row r="1082" spans="1:16" ht="20" customHeight="1" x14ac:dyDescent="0.15">
      <c r="A1082" s="22">
        <v>1080</v>
      </c>
      <c r="B1082" s="23" t="s">
        <v>5141</v>
      </c>
      <c r="C1082" s="6" t="s">
        <v>4756</v>
      </c>
      <c r="D1082" s="7"/>
      <c r="E1082" s="6" t="s">
        <v>2468</v>
      </c>
      <c r="F1082" s="6" t="s">
        <v>4016</v>
      </c>
      <c r="G1082" s="9">
        <v>60200</v>
      </c>
      <c r="H1082" s="7"/>
      <c r="I1082" s="6" t="s">
        <v>211</v>
      </c>
      <c r="J1082" s="9">
        <v>7</v>
      </c>
      <c r="K1082" s="6" t="s">
        <v>4627</v>
      </c>
      <c r="L1082" s="9">
        <v>10194</v>
      </c>
      <c r="M1082" s="6" t="s">
        <v>90</v>
      </c>
      <c r="N1082" s="6" t="s">
        <v>4017</v>
      </c>
      <c r="O1082" s="6" t="s">
        <v>4018</v>
      </c>
      <c r="P1082" s="6" t="s">
        <v>64</v>
      </c>
    </row>
    <row r="1083" spans="1:16" ht="20" customHeight="1" x14ac:dyDescent="0.15">
      <c r="A1083" s="22">
        <v>1081</v>
      </c>
      <c r="B1083" s="23" t="s">
        <v>3523</v>
      </c>
      <c r="C1083" s="6" t="s">
        <v>4518</v>
      </c>
      <c r="D1083" s="6" t="s">
        <v>65</v>
      </c>
      <c r="E1083" s="6" t="s">
        <v>2098</v>
      </c>
      <c r="F1083" s="6" t="s">
        <v>4019</v>
      </c>
      <c r="G1083" s="9">
        <v>33.868000000000002</v>
      </c>
      <c r="H1083" s="6" t="s">
        <v>4571</v>
      </c>
      <c r="I1083" s="6" t="s">
        <v>158</v>
      </c>
      <c r="J1083" s="9">
        <v>2</v>
      </c>
      <c r="K1083" s="7"/>
      <c r="L1083" s="9">
        <v>4450</v>
      </c>
      <c r="M1083" s="6" t="s">
        <v>90</v>
      </c>
      <c r="N1083" s="6" t="s">
        <v>4020</v>
      </c>
      <c r="O1083" s="6" t="s">
        <v>4021</v>
      </c>
      <c r="P1083" s="6" t="s">
        <v>328</v>
      </c>
    </row>
    <row r="1084" spans="1:16" ht="20" customHeight="1" x14ac:dyDescent="0.15">
      <c r="A1084" s="22">
        <v>1082</v>
      </c>
      <c r="B1084" s="23" t="s">
        <v>5397</v>
      </c>
      <c r="C1084" s="7"/>
      <c r="D1084" s="6" t="s">
        <v>220</v>
      </c>
      <c r="E1084" s="6" t="s">
        <v>1958</v>
      </c>
      <c r="F1084" s="6" t="s">
        <v>4022</v>
      </c>
      <c r="G1084" s="9">
        <v>111.392</v>
      </c>
      <c r="H1084" s="6" t="s">
        <v>395</v>
      </c>
      <c r="I1084" s="6" t="s">
        <v>81</v>
      </c>
      <c r="J1084" s="9">
        <v>1</v>
      </c>
      <c r="K1084" s="6" t="s">
        <v>1143</v>
      </c>
      <c r="L1084" s="8">
        <v>6654</v>
      </c>
      <c r="M1084" s="6" t="s">
        <v>706</v>
      </c>
      <c r="N1084" s="6" t="s">
        <v>4023</v>
      </c>
      <c r="O1084" s="6" t="s">
        <v>4024</v>
      </c>
      <c r="P1084" s="6" t="s">
        <v>609</v>
      </c>
    </row>
    <row r="1085" spans="1:16" ht="20" customHeight="1" x14ac:dyDescent="0.15">
      <c r="A1085" s="22">
        <v>1083</v>
      </c>
      <c r="B1085" s="23" t="s">
        <v>4998</v>
      </c>
      <c r="C1085" s="6" t="s">
        <v>4885</v>
      </c>
      <c r="D1085" s="6" t="s">
        <v>102</v>
      </c>
      <c r="E1085" s="6" t="s">
        <v>94</v>
      </c>
      <c r="F1085" s="7"/>
      <c r="G1085" s="9">
        <v>71760</v>
      </c>
      <c r="H1085" s="6" t="s">
        <v>4521</v>
      </c>
      <c r="I1085" s="6" t="s">
        <v>4655</v>
      </c>
      <c r="J1085" s="9">
        <v>9</v>
      </c>
      <c r="K1085" s="9">
        <v>1.1000000000000001</v>
      </c>
      <c r="L1085" s="9">
        <v>16388</v>
      </c>
      <c r="M1085" s="6" t="s">
        <v>90</v>
      </c>
      <c r="N1085" s="6" t="s">
        <v>4025</v>
      </c>
      <c r="O1085" s="7"/>
      <c r="P1085" s="7"/>
    </row>
    <row r="1086" spans="1:16" ht="20" customHeight="1" x14ac:dyDescent="0.15">
      <c r="A1086" s="22">
        <v>1084</v>
      </c>
      <c r="B1086" s="23" t="s">
        <v>4990</v>
      </c>
      <c r="C1086" s="9">
        <v>18</v>
      </c>
      <c r="D1086" s="6" t="s">
        <v>404</v>
      </c>
      <c r="E1086" s="6" t="s">
        <v>1760</v>
      </c>
      <c r="F1086" s="6" t="s">
        <v>4026</v>
      </c>
      <c r="G1086" s="9">
        <v>50.32</v>
      </c>
      <c r="H1086" s="6" t="s">
        <v>576</v>
      </c>
      <c r="I1086" s="6" t="s">
        <v>4596</v>
      </c>
      <c r="J1086" s="9">
        <v>1</v>
      </c>
      <c r="K1086" s="6" t="s">
        <v>301</v>
      </c>
      <c r="L1086" s="9">
        <v>2.0379999999999998</v>
      </c>
      <c r="M1086" s="6" t="s">
        <v>123</v>
      </c>
      <c r="N1086" s="6" t="s">
        <v>4027</v>
      </c>
      <c r="O1086" s="6" t="s">
        <v>4028</v>
      </c>
      <c r="P1086" s="6" t="s">
        <v>101</v>
      </c>
    </row>
    <row r="1087" spans="1:16" ht="20" customHeight="1" x14ac:dyDescent="0.15">
      <c r="A1087" s="22">
        <v>1085</v>
      </c>
      <c r="B1087" s="23" t="s">
        <v>267</v>
      </c>
      <c r="C1087" s="6" t="s">
        <v>4479</v>
      </c>
      <c r="D1087" s="6" t="s">
        <v>220</v>
      </c>
      <c r="E1087" s="6" t="s">
        <v>196</v>
      </c>
      <c r="F1087" s="6" t="s">
        <v>4029</v>
      </c>
      <c r="G1087" s="9">
        <v>135307</v>
      </c>
      <c r="H1087" s="7"/>
      <c r="I1087" s="6" t="s">
        <v>381</v>
      </c>
      <c r="J1087" s="6" t="s">
        <v>121</v>
      </c>
      <c r="K1087" s="9">
        <v>2.5</v>
      </c>
      <c r="L1087" s="9">
        <v>3931</v>
      </c>
      <c r="M1087" s="6" t="s">
        <v>534</v>
      </c>
      <c r="N1087" s="6" t="s">
        <v>4030</v>
      </c>
      <c r="O1087" s="6" t="s">
        <v>4031</v>
      </c>
      <c r="P1087" s="6" t="s">
        <v>115</v>
      </c>
    </row>
    <row r="1088" spans="1:16" ht="20" customHeight="1" x14ac:dyDescent="0.15">
      <c r="A1088" s="22">
        <v>1086</v>
      </c>
      <c r="B1088" s="23" t="s">
        <v>4802</v>
      </c>
      <c r="C1088" s="7"/>
      <c r="D1088" s="6" t="s">
        <v>102</v>
      </c>
      <c r="E1088" s="6" t="s">
        <v>4032</v>
      </c>
      <c r="F1088" s="6" t="s">
        <v>4033</v>
      </c>
      <c r="G1088" s="6" t="s">
        <v>4034</v>
      </c>
      <c r="H1088" s="6" t="s">
        <v>24</v>
      </c>
      <c r="I1088" s="6" t="s">
        <v>806</v>
      </c>
      <c r="J1088" s="7"/>
      <c r="K1088" s="6" t="s">
        <v>151</v>
      </c>
      <c r="L1088" s="9">
        <v>9.4009999999999998</v>
      </c>
      <c r="M1088" s="6" t="s">
        <v>170</v>
      </c>
      <c r="N1088" s="6" t="s">
        <v>5398</v>
      </c>
      <c r="O1088" s="6" t="s">
        <v>4035</v>
      </c>
      <c r="P1088" s="6" t="s">
        <v>260</v>
      </c>
    </row>
    <row r="1089" spans="1:16" ht="20" customHeight="1" x14ac:dyDescent="0.15">
      <c r="A1089" s="22">
        <v>1087</v>
      </c>
      <c r="B1089" s="23" t="s">
        <v>5140</v>
      </c>
      <c r="C1089" s="9">
        <v>48</v>
      </c>
      <c r="D1089" s="6" t="s">
        <v>116</v>
      </c>
      <c r="E1089" s="6" t="s">
        <v>2669</v>
      </c>
      <c r="F1089" s="6" t="s">
        <v>4036</v>
      </c>
      <c r="G1089" s="9">
        <v>147023</v>
      </c>
      <c r="H1089" s="6" t="s">
        <v>339</v>
      </c>
      <c r="I1089" s="6" t="s">
        <v>4565</v>
      </c>
      <c r="J1089" s="9">
        <v>5</v>
      </c>
      <c r="K1089" s="6" t="s">
        <v>607</v>
      </c>
      <c r="L1089" s="8">
        <v>9232</v>
      </c>
      <c r="M1089" s="6" t="s">
        <v>254</v>
      </c>
      <c r="N1089" s="6" t="s">
        <v>4037</v>
      </c>
      <c r="O1089" s="6" t="s">
        <v>4038</v>
      </c>
      <c r="P1089" s="6" t="s">
        <v>101</v>
      </c>
    </row>
    <row r="1090" spans="1:16" ht="20" customHeight="1" x14ac:dyDescent="0.15">
      <c r="A1090" s="22">
        <v>1088</v>
      </c>
      <c r="B1090" s="23" t="s">
        <v>5258</v>
      </c>
      <c r="C1090" s="6" t="s">
        <v>4606</v>
      </c>
      <c r="D1090" s="6" t="s">
        <v>220</v>
      </c>
      <c r="E1090" s="6" t="s">
        <v>3303</v>
      </c>
      <c r="F1090" s="6" t="s">
        <v>5399</v>
      </c>
      <c r="G1090" s="8">
        <v>125985</v>
      </c>
      <c r="H1090" s="6" t="s">
        <v>864</v>
      </c>
      <c r="I1090" s="6" t="s">
        <v>4740</v>
      </c>
      <c r="J1090" s="6" t="s">
        <v>325</v>
      </c>
      <c r="K1090" s="6" t="s">
        <v>723</v>
      </c>
      <c r="L1090" s="7"/>
      <c r="M1090" s="6" t="s">
        <v>527</v>
      </c>
      <c r="N1090" s="6" t="s">
        <v>4039</v>
      </c>
      <c r="O1090" s="6" t="s">
        <v>4040</v>
      </c>
      <c r="P1090" s="6" t="s">
        <v>191</v>
      </c>
    </row>
    <row r="1091" spans="1:16" ht="20" customHeight="1" x14ac:dyDescent="0.15">
      <c r="A1091" s="22">
        <v>1089</v>
      </c>
      <c r="B1091" s="23" t="s">
        <v>5400</v>
      </c>
      <c r="C1091" s="9">
        <v>40</v>
      </c>
      <c r="D1091" s="6" t="s">
        <v>65</v>
      </c>
      <c r="E1091" s="6" t="s">
        <v>3395</v>
      </c>
      <c r="F1091" s="6" t="s">
        <v>4041</v>
      </c>
      <c r="G1091" s="9">
        <v>98.478999999999999</v>
      </c>
      <c r="H1091" s="6" t="s">
        <v>4533</v>
      </c>
      <c r="I1091" s="6" t="s">
        <v>4596</v>
      </c>
      <c r="J1091" s="6" t="s">
        <v>581</v>
      </c>
      <c r="K1091" s="7"/>
      <c r="L1091" s="9">
        <v>2402</v>
      </c>
      <c r="M1091" s="6" t="s">
        <v>397</v>
      </c>
      <c r="N1091" s="6" t="s">
        <v>4042</v>
      </c>
      <c r="O1091" s="6" t="s">
        <v>4043</v>
      </c>
      <c r="P1091" s="6" t="s">
        <v>285</v>
      </c>
    </row>
    <row r="1092" spans="1:16" ht="20" customHeight="1" x14ac:dyDescent="0.15">
      <c r="A1092" s="22">
        <v>1090</v>
      </c>
      <c r="B1092" s="23" t="s">
        <v>5401</v>
      </c>
      <c r="C1092" s="9">
        <v>54</v>
      </c>
      <c r="D1092" s="6" t="s">
        <v>315</v>
      </c>
      <c r="E1092" s="6" t="s">
        <v>4044</v>
      </c>
      <c r="F1092" s="6" t="s">
        <v>5402</v>
      </c>
      <c r="G1092" s="6" t="s">
        <v>4045</v>
      </c>
      <c r="H1092" s="6" t="s">
        <v>4616</v>
      </c>
      <c r="I1092" s="6" t="s">
        <v>120</v>
      </c>
      <c r="J1092" s="9">
        <v>7</v>
      </c>
      <c r="K1092" s="7"/>
      <c r="L1092" s="6" t="s">
        <v>4046</v>
      </c>
      <c r="M1092" s="6" t="s">
        <v>302</v>
      </c>
      <c r="N1092" s="6" t="s">
        <v>4047</v>
      </c>
      <c r="O1092" s="6" t="s">
        <v>4048</v>
      </c>
      <c r="P1092" s="6" t="s">
        <v>132</v>
      </c>
    </row>
    <row r="1093" spans="1:16" ht="20" customHeight="1" x14ac:dyDescent="0.15">
      <c r="A1093" s="22">
        <v>1091</v>
      </c>
      <c r="B1093" s="23" t="s">
        <v>5403</v>
      </c>
      <c r="C1093" s="9">
        <v>36</v>
      </c>
      <c r="D1093" s="7"/>
      <c r="E1093" s="6" t="s">
        <v>4049</v>
      </c>
      <c r="F1093" s="6" t="s">
        <v>5404</v>
      </c>
      <c r="G1093" s="9">
        <v>95553</v>
      </c>
      <c r="H1093" s="7"/>
      <c r="I1093" s="6" t="s">
        <v>4493</v>
      </c>
      <c r="J1093" s="6" t="s">
        <v>514</v>
      </c>
      <c r="K1093" s="9">
        <v>3.7</v>
      </c>
      <c r="L1093" s="9">
        <v>8.2949999999999999</v>
      </c>
      <c r="M1093" s="6" t="s">
        <v>139</v>
      </c>
      <c r="N1093" s="6" t="s">
        <v>4050</v>
      </c>
      <c r="O1093" s="6" t="s">
        <v>4051</v>
      </c>
      <c r="P1093" s="6" t="s">
        <v>200</v>
      </c>
    </row>
    <row r="1094" spans="1:16" ht="20" customHeight="1" x14ac:dyDescent="0.15">
      <c r="A1094" s="22">
        <v>1092</v>
      </c>
      <c r="B1094" s="23" t="s">
        <v>4777</v>
      </c>
      <c r="C1094" s="6" t="s">
        <v>4700</v>
      </c>
      <c r="D1094" s="6" t="s">
        <v>65</v>
      </c>
      <c r="E1094" s="6" t="s">
        <v>4052</v>
      </c>
      <c r="F1094" s="6" t="s">
        <v>4053</v>
      </c>
      <c r="G1094" s="6" t="s">
        <v>4054</v>
      </c>
      <c r="H1094" s="7"/>
      <c r="I1094" s="6" t="s">
        <v>120</v>
      </c>
      <c r="J1094" s="9">
        <v>5</v>
      </c>
      <c r="K1094" s="6" t="s">
        <v>987</v>
      </c>
      <c r="L1094" s="6" t="s">
        <v>4055</v>
      </c>
      <c r="M1094" s="6" t="s">
        <v>145</v>
      </c>
      <c r="N1094" s="6" t="s">
        <v>4056</v>
      </c>
      <c r="O1094" s="6" t="s">
        <v>4057</v>
      </c>
      <c r="P1094" s="6" t="s">
        <v>292</v>
      </c>
    </row>
    <row r="1095" spans="1:16" ht="20" customHeight="1" x14ac:dyDescent="0.15">
      <c r="A1095" s="22">
        <v>1093</v>
      </c>
      <c r="B1095" s="23" t="s">
        <v>5405</v>
      </c>
      <c r="C1095" s="6" t="s">
        <v>5406</v>
      </c>
      <c r="D1095" s="6" t="s">
        <v>42</v>
      </c>
      <c r="E1095" s="6" t="s">
        <v>4012</v>
      </c>
      <c r="F1095" s="6" t="s">
        <v>4058</v>
      </c>
      <c r="G1095" s="9">
        <v>39327</v>
      </c>
      <c r="H1095" s="7"/>
      <c r="I1095" s="6" t="s">
        <v>4596</v>
      </c>
      <c r="J1095" s="9">
        <v>2</v>
      </c>
      <c r="K1095" s="6" t="s">
        <v>5166</v>
      </c>
      <c r="L1095" s="6" t="s">
        <v>4059</v>
      </c>
      <c r="M1095" s="6" t="s">
        <v>621</v>
      </c>
      <c r="N1095" s="9">
        <v>4866560442</v>
      </c>
      <c r="O1095" s="6" t="s">
        <v>4060</v>
      </c>
      <c r="P1095" s="6" t="s">
        <v>148</v>
      </c>
    </row>
    <row r="1096" spans="1:16" ht="20" customHeight="1" x14ac:dyDescent="0.15">
      <c r="A1096" s="22">
        <v>1094</v>
      </c>
      <c r="B1096" s="23" t="s">
        <v>873</v>
      </c>
      <c r="C1096" s="9">
        <v>52</v>
      </c>
      <c r="D1096" s="6" t="s">
        <v>110</v>
      </c>
      <c r="E1096" s="6" t="s">
        <v>1289</v>
      </c>
      <c r="F1096" s="6" t="s">
        <v>4061</v>
      </c>
      <c r="G1096" s="9">
        <v>63.542999999999999</v>
      </c>
      <c r="H1096" s="6" t="s">
        <v>324</v>
      </c>
      <c r="I1096" s="6" t="s">
        <v>175</v>
      </c>
      <c r="J1096" s="9">
        <v>6</v>
      </c>
      <c r="K1096" s="6" t="s">
        <v>4736</v>
      </c>
      <c r="L1096" s="9">
        <v>13380</v>
      </c>
      <c r="M1096" s="6" t="s">
        <v>152</v>
      </c>
      <c r="N1096" s="9">
        <v>6771745414</v>
      </c>
      <c r="O1096" s="6" t="s">
        <v>4062</v>
      </c>
      <c r="P1096" s="6" t="s">
        <v>403</v>
      </c>
    </row>
    <row r="1097" spans="1:16" ht="20" customHeight="1" x14ac:dyDescent="0.15">
      <c r="A1097" s="22">
        <v>1095</v>
      </c>
      <c r="B1097" s="23" t="s">
        <v>4954</v>
      </c>
      <c r="C1097" s="9">
        <v>28</v>
      </c>
      <c r="D1097" s="7"/>
      <c r="E1097" s="6" t="s">
        <v>1041</v>
      </c>
      <c r="F1097" s="6" t="s">
        <v>4063</v>
      </c>
      <c r="G1097" s="9">
        <v>71923</v>
      </c>
      <c r="H1097" s="6" t="s">
        <v>46</v>
      </c>
      <c r="I1097" s="6" t="s">
        <v>4534</v>
      </c>
      <c r="J1097" s="6" t="s">
        <v>96</v>
      </c>
      <c r="K1097" s="9">
        <v>3.4</v>
      </c>
      <c r="L1097" s="9">
        <v>11168</v>
      </c>
      <c r="M1097" s="6" t="s">
        <v>397</v>
      </c>
      <c r="N1097" s="6" t="s">
        <v>4064</v>
      </c>
      <c r="O1097" s="6" t="s">
        <v>4065</v>
      </c>
      <c r="P1097" s="6" t="s">
        <v>162</v>
      </c>
    </row>
    <row r="1098" spans="1:16" ht="20" customHeight="1" x14ac:dyDescent="0.15">
      <c r="A1098" s="22">
        <v>1096</v>
      </c>
      <c r="B1098" s="23" t="s">
        <v>5140</v>
      </c>
      <c r="C1098" s="6" t="s">
        <v>4531</v>
      </c>
      <c r="D1098" s="6" t="s">
        <v>220</v>
      </c>
      <c r="E1098" s="6" t="s">
        <v>2669</v>
      </c>
      <c r="F1098" s="7"/>
      <c r="G1098" s="9">
        <v>123454</v>
      </c>
      <c r="H1098" s="6" t="s">
        <v>4557</v>
      </c>
      <c r="I1098" s="6" t="s">
        <v>120</v>
      </c>
      <c r="J1098" s="6" t="s">
        <v>168</v>
      </c>
      <c r="K1098" s="6" t="s">
        <v>89</v>
      </c>
      <c r="L1098" s="9">
        <v>19.308</v>
      </c>
      <c r="M1098" s="6" t="s">
        <v>105</v>
      </c>
      <c r="N1098" s="6" t="s">
        <v>4066</v>
      </c>
      <c r="O1098" s="6" t="s">
        <v>4067</v>
      </c>
      <c r="P1098" s="6" t="s">
        <v>148</v>
      </c>
    </row>
    <row r="1099" spans="1:16" ht="20" customHeight="1" x14ac:dyDescent="0.15">
      <c r="A1099" s="22">
        <v>1097</v>
      </c>
      <c r="B1099" s="23" t="s">
        <v>1919</v>
      </c>
      <c r="C1099" s="9">
        <v>29</v>
      </c>
      <c r="D1099" s="6" t="s">
        <v>13</v>
      </c>
      <c r="E1099" s="6" t="s">
        <v>4068</v>
      </c>
      <c r="F1099" s="6" t="s">
        <v>5407</v>
      </c>
      <c r="G1099" s="6" t="s">
        <v>4069</v>
      </c>
      <c r="H1099" s="6" t="s">
        <v>46</v>
      </c>
      <c r="I1099" s="6" t="s">
        <v>32</v>
      </c>
      <c r="J1099" s="6" t="s">
        <v>325</v>
      </c>
      <c r="K1099" s="7"/>
      <c r="L1099" s="9">
        <v>2885</v>
      </c>
      <c r="M1099" s="6" t="s">
        <v>373</v>
      </c>
      <c r="N1099" s="6" t="s">
        <v>5408</v>
      </c>
      <c r="O1099" s="6" t="s">
        <v>4070</v>
      </c>
      <c r="P1099" s="6" t="s">
        <v>40</v>
      </c>
    </row>
    <row r="1100" spans="1:16" ht="20" customHeight="1" x14ac:dyDescent="0.15">
      <c r="A1100" s="22">
        <v>1098</v>
      </c>
      <c r="B1100" s="23" t="s">
        <v>4826</v>
      </c>
      <c r="C1100" s="9">
        <v>27</v>
      </c>
      <c r="D1100" s="6" t="s">
        <v>404</v>
      </c>
      <c r="E1100" s="6" t="s">
        <v>1217</v>
      </c>
      <c r="F1100" s="6" t="s">
        <v>3102</v>
      </c>
      <c r="G1100" s="9">
        <v>119284</v>
      </c>
      <c r="H1100" s="6" t="s">
        <v>4463</v>
      </c>
      <c r="I1100" s="6" t="s">
        <v>4524</v>
      </c>
      <c r="J1100" s="9">
        <v>7</v>
      </c>
      <c r="K1100" s="6" t="s">
        <v>508</v>
      </c>
      <c r="L1100" s="7"/>
      <c r="M1100" s="6" t="s">
        <v>26</v>
      </c>
      <c r="N1100" s="7"/>
      <c r="O1100" s="6" t="s">
        <v>4071</v>
      </c>
      <c r="P1100" s="6" t="s">
        <v>191</v>
      </c>
    </row>
    <row r="1101" spans="1:16" ht="20" customHeight="1" x14ac:dyDescent="0.15">
      <c r="A1101" s="22">
        <v>1099</v>
      </c>
      <c r="B1101" s="23" t="s">
        <v>4701</v>
      </c>
      <c r="C1101" s="6" t="s">
        <v>4691</v>
      </c>
      <c r="D1101" s="6" t="s">
        <v>163</v>
      </c>
      <c r="E1101" s="6" t="s">
        <v>1161</v>
      </c>
      <c r="F1101" s="6" t="s">
        <v>4072</v>
      </c>
      <c r="G1101" s="9">
        <v>88775</v>
      </c>
      <c r="H1101" s="6" t="s">
        <v>4474</v>
      </c>
      <c r="I1101" s="6" t="s">
        <v>158</v>
      </c>
      <c r="J1101" s="9">
        <v>10</v>
      </c>
      <c r="K1101" s="6" t="s">
        <v>137</v>
      </c>
      <c r="L1101" s="9">
        <v>7.718</v>
      </c>
      <c r="M1101" s="6" t="s">
        <v>98</v>
      </c>
      <c r="N1101" s="6" t="s">
        <v>4073</v>
      </c>
      <c r="O1101" s="6" t="s">
        <v>4074</v>
      </c>
      <c r="P1101" s="6" t="s">
        <v>328</v>
      </c>
    </row>
    <row r="1102" spans="1:16" ht="20" customHeight="1" x14ac:dyDescent="0.15">
      <c r="A1102" s="22">
        <v>1100</v>
      </c>
      <c r="B1102" s="23" t="s">
        <v>5115</v>
      </c>
      <c r="C1102" s="9">
        <v>46</v>
      </c>
      <c r="D1102" s="6" t="s">
        <v>404</v>
      </c>
      <c r="E1102" s="6" t="s">
        <v>917</v>
      </c>
      <c r="F1102" s="6" t="s">
        <v>4075</v>
      </c>
      <c r="G1102" s="9">
        <v>47.482999999999997</v>
      </c>
      <c r="H1102" s="6" t="s">
        <v>4654</v>
      </c>
      <c r="I1102" s="6" t="s">
        <v>799</v>
      </c>
      <c r="J1102" s="6" t="s">
        <v>325</v>
      </c>
      <c r="K1102" s="9">
        <v>4.3</v>
      </c>
      <c r="L1102" s="9">
        <v>12780</v>
      </c>
      <c r="M1102" s="6" t="s">
        <v>302</v>
      </c>
      <c r="N1102" s="6" t="s">
        <v>4076</v>
      </c>
      <c r="O1102" s="6" t="s">
        <v>4077</v>
      </c>
      <c r="P1102" s="6" t="s">
        <v>101</v>
      </c>
    </row>
    <row r="1103" spans="1:16" ht="20" customHeight="1" x14ac:dyDescent="0.15">
      <c r="A1103" s="22">
        <v>1101</v>
      </c>
      <c r="B1103" s="23" t="s">
        <v>4653</v>
      </c>
      <c r="C1103" s="6" t="s">
        <v>5254</v>
      </c>
      <c r="D1103" s="6" t="s">
        <v>172</v>
      </c>
      <c r="E1103" s="6" t="s">
        <v>2678</v>
      </c>
      <c r="F1103" s="6" t="s">
        <v>4078</v>
      </c>
      <c r="G1103" s="9">
        <v>129058</v>
      </c>
      <c r="H1103" s="6" t="s">
        <v>4608</v>
      </c>
      <c r="I1103" s="6" t="s">
        <v>120</v>
      </c>
      <c r="J1103" s="6" t="s">
        <v>288</v>
      </c>
      <c r="K1103" s="7"/>
      <c r="L1103" s="9">
        <v>11812</v>
      </c>
      <c r="M1103" s="6" t="s">
        <v>198</v>
      </c>
      <c r="N1103" s="6" t="s">
        <v>4079</v>
      </c>
      <c r="O1103" s="6" t="s">
        <v>4080</v>
      </c>
      <c r="P1103" s="6" t="s">
        <v>115</v>
      </c>
    </row>
    <row r="1104" spans="1:16" ht="20" customHeight="1" x14ac:dyDescent="0.15">
      <c r="A1104" s="22">
        <v>1102</v>
      </c>
      <c r="B1104" s="23" t="s">
        <v>5076</v>
      </c>
      <c r="C1104" s="9">
        <v>54</v>
      </c>
      <c r="D1104" s="6" t="s">
        <v>42</v>
      </c>
      <c r="E1104" s="6" t="s">
        <v>3299</v>
      </c>
      <c r="F1104" s="6" t="s">
        <v>4081</v>
      </c>
      <c r="G1104" s="9">
        <v>124654</v>
      </c>
      <c r="H1104" s="6" t="s">
        <v>864</v>
      </c>
      <c r="I1104" s="6" t="s">
        <v>4596</v>
      </c>
      <c r="J1104" s="6" t="s">
        <v>96</v>
      </c>
      <c r="K1104" s="6" t="s">
        <v>37</v>
      </c>
      <c r="L1104" s="7"/>
      <c r="M1104" s="6" t="s">
        <v>358</v>
      </c>
      <c r="N1104" s="6" t="s">
        <v>4082</v>
      </c>
      <c r="O1104" s="6" t="s">
        <v>4083</v>
      </c>
      <c r="P1104" s="6" t="s">
        <v>115</v>
      </c>
    </row>
    <row r="1105" spans="1:16" ht="20" customHeight="1" x14ac:dyDescent="0.15">
      <c r="A1105" s="22">
        <v>1103</v>
      </c>
      <c r="B1105" s="23" t="s">
        <v>5365</v>
      </c>
      <c r="C1105" s="9">
        <v>38</v>
      </c>
      <c r="D1105" s="6" t="s">
        <v>65</v>
      </c>
      <c r="E1105" s="6" t="s">
        <v>2207</v>
      </c>
      <c r="F1105" s="6" t="s">
        <v>4084</v>
      </c>
      <c r="G1105" s="9">
        <v>55483</v>
      </c>
      <c r="H1105" s="7"/>
      <c r="I1105" s="6" t="s">
        <v>4467</v>
      </c>
      <c r="J1105" s="9">
        <v>8</v>
      </c>
      <c r="K1105" s="9">
        <v>2.2999999999999998</v>
      </c>
      <c r="L1105" s="9">
        <v>12475</v>
      </c>
      <c r="M1105" s="6" t="s">
        <v>470</v>
      </c>
      <c r="N1105" s="6" t="s">
        <v>4085</v>
      </c>
      <c r="O1105" s="6" t="s">
        <v>4086</v>
      </c>
      <c r="P1105" s="7"/>
    </row>
    <row r="1106" spans="1:16" ht="20" customHeight="1" x14ac:dyDescent="0.15">
      <c r="A1106" s="22">
        <v>1104</v>
      </c>
      <c r="B1106" s="23" t="s">
        <v>5409</v>
      </c>
      <c r="C1106" s="7"/>
      <c r="D1106" s="6" t="s">
        <v>110</v>
      </c>
      <c r="E1106" s="6" t="s">
        <v>4087</v>
      </c>
      <c r="F1106" s="6" t="s">
        <v>4088</v>
      </c>
      <c r="G1106" s="8">
        <v>111139</v>
      </c>
      <c r="H1106" s="6" t="s">
        <v>223</v>
      </c>
      <c r="I1106" s="6" t="s">
        <v>4572</v>
      </c>
      <c r="J1106" s="6" t="s">
        <v>526</v>
      </c>
      <c r="K1106" s="6" t="s">
        <v>879</v>
      </c>
      <c r="L1106" s="6" t="s">
        <v>4089</v>
      </c>
      <c r="M1106" s="6" t="s">
        <v>470</v>
      </c>
      <c r="N1106" s="6" t="s">
        <v>5410</v>
      </c>
      <c r="O1106" s="7"/>
      <c r="P1106" s="6" t="s">
        <v>292</v>
      </c>
    </row>
    <row r="1107" spans="1:16" ht="20" customHeight="1" x14ac:dyDescent="0.15">
      <c r="A1107" s="22">
        <v>1105</v>
      </c>
      <c r="B1107" s="23" t="s">
        <v>4815</v>
      </c>
      <c r="C1107" s="6" t="s">
        <v>4744</v>
      </c>
      <c r="D1107" s="6" t="s">
        <v>29</v>
      </c>
      <c r="E1107" s="6" t="s">
        <v>1280</v>
      </c>
      <c r="F1107" s="6" t="s">
        <v>4090</v>
      </c>
      <c r="G1107" s="9">
        <v>62293</v>
      </c>
      <c r="H1107" s="7"/>
      <c r="I1107" s="6" t="s">
        <v>4544</v>
      </c>
      <c r="J1107" s="6" t="s">
        <v>514</v>
      </c>
      <c r="K1107" s="7"/>
      <c r="L1107" s="7"/>
      <c r="M1107" s="6" t="s">
        <v>621</v>
      </c>
      <c r="N1107" s="6" t="s">
        <v>4091</v>
      </c>
      <c r="O1107" s="6" t="s">
        <v>4092</v>
      </c>
      <c r="P1107" s="7"/>
    </row>
    <row r="1108" spans="1:16" ht="20" customHeight="1" x14ac:dyDescent="0.15">
      <c r="A1108" s="22">
        <v>1106</v>
      </c>
      <c r="B1108" s="23" t="s">
        <v>5045</v>
      </c>
      <c r="C1108" s="9">
        <v>19</v>
      </c>
      <c r="D1108" s="6" t="s">
        <v>110</v>
      </c>
      <c r="E1108" s="6" t="s">
        <v>2171</v>
      </c>
      <c r="F1108" s="6" t="s">
        <v>4093</v>
      </c>
      <c r="G1108" s="9">
        <v>33.375999999999998</v>
      </c>
      <c r="H1108" s="6" t="s">
        <v>4470</v>
      </c>
      <c r="I1108" s="6" t="s">
        <v>732</v>
      </c>
      <c r="J1108" s="9">
        <v>9</v>
      </c>
      <c r="K1108" s="6" t="s">
        <v>345</v>
      </c>
      <c r="L1108" s="6" t="s">
        <v>3764</v>
      </c>
      <c r="M1108" s="6" t="s">
        <v>527</v>
      </c>
      <c r="N1108" s="6" t="s">
        <v>4094</v>
      </c>
      <c r="O1108" s="6" t="s">
        <v>4095</v>
      </c>
      <c r="P1108" s="6" t="s">
        <v>57</v>
      </c>
    </row>
    <row r="1109" spans="1:16" ht="20" customHeight="1" x14ac:dyDescent="0.15">
      <c r="A1109" s="22">
        <v>1107</v>
      </c>
      <c r="B1109" s="23" t="s">
        <v>5411</v>
      </c>
      <c r="C1109" s="9">
        <v>45</v>
      </c>
      <c r="D1109" s="6" t="s">
        <v>102</v>
      </c>
      <c r="E1109" s="6" t="s">
        <v>4096</v>
      </c>
      <c r="F1109" s="6" t="s">
        <v>4097</v>
      </c>
      <c r="G1109" s="9">
        <v>132.41200000000001</v>
      </c>
      <c r="H1109" s="6" t="s">
        <v>4654</v>
      </c>
      <c r="I1109" s="6" t="s">
        <v>4464</v>
      </c>
      <c r="J1109" s="9">
        <v>9</v>
      </c>
      <c r="K1109" s="9">
        <v>1.7</v>
      </c>
      <c r="L1109" s="9">
        <v>4.7350000000000003</v>
      </c>
      <c r="M1109" s="6" t="s">
        <v>76</v>
      </c>
      <c r="N1109" s="6" t="s">
        <v>4098</v>
      </c>
      <c r="O1109" s="6" t="s">
        <v>4099</v>
      </c>
      <c r="P1109" s="6" t="s">
        <v>148</v>
      </c>
    </row>
    <row r="1110" spans="1:16" ht="20" customHeight="1" x14ac:dyDescent="0.15">
      <c r="A1110" s="22">
        <v>1108</v>
      </c>
      <c r="B1110" s="23" t="s">
        <v>155</v>
      </c>
      <c r="C1110" s="9">
        <v>45</v>
      </c>
      <c r="D1110" s="6" t="s">
        <v>52</v>
      </c>
      <c r="E1110" s="6" t="s">
        <v>3700</v>
      </c>
      <c r="F1110" s="6" t="s">
        <v>4100</v>
      </c>
      <c r="G1110" s="9">
        <v>125654</v>
      </c>
      <c r="H1110" s="6" t="s">
        <v>4500</v>
      </c>
      <c r="I1110" s="6" t="s">
        <v>167</v>
      </c>
      <c r="J1110" s="6" t="s">
        <v>325</v>
      </c>
      <c r="K1110" s="9">
        <v>3</v>
      </c>
      <c r="L1110" s="9">
        <v>4.2939999999999996</v>
      </c>
      <c r="M1110" s="6" t="s">
        <v>271</v>
      </c>
      <c r="N1110" s="6" t="s">
        <v>4101</v>
      </c>
      <c r="O1110" s="6" t="s">
        <v>4102</v>
      </c>
      <c r="P1110" s="6" t="s">
        <v>64</v>
      </c>
    </row>
    <row r="1111" spans="1:16" ht="20" customHeight="1" x14ac:dyDescent="0.15">
      <c r="A1111" s="22">
        <v>1109</v>
      </c>
      <c r="B1111" s="23" t="s">
        <v>1358</v>
      </c>
      <c r="C1111" s="9">
        <v>29</v>
      </c>
      <c r="D1111" s="6" t="s">
        <v>389</v>
      </c>
      <c r="E1111" s="6" t="s">
        <v>4103</v>
      </c>
      <c r="F1111" s="6" t="s">
        <v>4104</v>
      </c>
      <c r="G1111" s="9">
        <v>123602</v>
      </c>
      <c r="H1111" s="6" t="s">
        <v>4571</v>
      </c>
      <c r="I1111" s="6" t="s">
        <v>56</v>
      </c>
      <c r="J1111" s="6" t="s">
        <v>212</v>
      </c>
      <c r="K1111" s="9">
        <v>4.3</v>
      </c>
      <c r="L1111" s="8">
        <v>6367</v>
      </c>
      <c r="M1111" s="6" t="s">
        <v>145</v>
      </c>
      <c r="N1111" s="6" t="s">
        <v>4105</v>
      </c>
      <c r="O1111" s="6" t="s">
        <v>4106</v>
      </c>
      <c r="P1111" s="6" t="s">
        <v>64</v>
      </c>
    </row>
    <row r="1112" spans="1:16" ht="20" customHeight="1" x14ac:dyDescent="0.15">
      <c r="A1112" s="22">
        <v>1110</v>
      </c>
      <c r="B1112" s="23" t="s">
        <v>4633</v>
      </c>
      <c r="C1112" s="6" t="s">
        <v>5054</v>
      </c>
      <c r="D1112" s="6" t="s">
        <v>13</v>
      </c>
      <c r="E1112" s="6" t="s">
        <v>1670</v>
      </c>
      <c r="F1112" s="6" t="s">
        <v>4107</v>
      </c>
      <c r="G1112" s="9">
        <v>118108</v>
      </c>
      <c r="H1112" s="6" t="s">
        <v>4477</v>
      </c>
      <c r="I1112" s="6" t="s">
        <v>4670</v>
      </c>
      <c r="J1112" s="6" t="s">
        <v>427</v>
      </c>
      <c r="K1112" s="9">
        <v>2.8</v>
      </c>
      <c r="L1112" s="9">
        <v>4.0730000000000004</v>
      </c>
      <c r="M1112" s="6" t="s">
        <v>83</v>
      </c>
      <c r="N1112" s="7"/>
      <c r="O1112" s="6" t="s">
        <v>4108</v>
      </c>
      <c r="P1112" s="6" t="s">
        <v>200</v>
      </c>
    </row>
    <row r="1113" spans="1:16" ht="20" customHeight="1" x14ac:dyDescent="0.15">
      <c r="A1113" s="22">
        <v>1111</v>
      </c>
      <c r="B1113" s="23" t="s">
        <v>5412</v>
      </c>
      <c r="C1113" s="9">
        <v>24</v>
      </c>
      <c r="D1113" s="6" t="s">
        <v>58</v>
      </c>
      <c r="E1113" s="6" t="s">
        <v>4109</v>
      </c>
      <c r="F1113" s="6" t="s">
        <v>4110</v>
      </c>
      <c r="G1113" s="9">
        <v>57732</v>
      </c>
      <c r="H1113" s="6" t="s">
        <v>4521</v>
      </c>
      <c r="I1113" s="6" t="s">
        <v>120</v>
      </c>
      <c r="J1113" s="7"/>
      <c r="K1113" s="6" t="s">
        <v>611</v>
      </c>
      <c r="L1113" s="9">
        <v>5429</v>
      </c>
      <c r="M1113" s="6" t="s">
        <v>123</v>
      </c>
      <c r="N1113" s="9">
        <v>4963425520</v>
      </c>
      <c r="O1113" s="6" t="s">
        <v>4111</v>
      </c>
      <c r="P1113" s="6" t="s">
        <v>518</v>
      </c>
    </row>
    <row r="1114" spans="1:16" ht="20" customHeight="1" x14ac:dyDescent="0.15">
      <c r="A1114" s="22">
        <v>1112</v>
      </c>
      <c r="B1114" s="23" t="s">
        <v>5323</v>
      </c>
      <c r="C1114" s="9">
        <v>36</v>
      </c>
      <c r="D1114" s="7"/>
      <c r="E1114" s="6" t="s">
        <v>3530</v>
      </c>
      <c r="F1114" s="6" t="s">
        <v>4112</v>
      </c>
      <c r="G1114" s="9">
        <v>117098</v>
      </c>
      <c r="H1114" s="6" t="s">
        <v>4642</v>
      </c>
      <c r="I1114" s="6" t="s">
        <v>4619</v>
      </c>
      <c r="J1114" s="6" t="s">
        <v>427</v>
      </c>
      <c r="K1114" s="6" t="s">
        <v>1254</v>
      </c>
      <c r="L1114" s="6" t="s">
        <v>4113</v>
      </c>
      <c r="M1114" s="6" t="s">
        <v>170</v>
      </c>
      <c r="N1114" s="6" t="s">
        <v>4114</v>
      </c>
      <c r="O1114" s="6" t="s">
        <v>4115</v>
      </c>
      <c r="P1114" s="6" t="s">
        <v>392</v>
      </c>
    </row>
    <row r="1115" spans="1:16" ht="20" customHeight="1" x14ac:dyDescent="0.15">
      <c r="A1115" s="22">
        <v>1113</v>
      </c>
      <c r="B1115" s="23" t="s">
        <v>4843</v>
      </c>
      <c r="C1115" s="7"/>
      <c r="D1115" s="6" t="s">
        <v>42</v>
      </c>
      <c r="E1115" s="6" t="s">
        <v>2565</v>
      </c>
      <c r="F1115" s="6" t="s">
        <v>4116</v>
      </c>
      <c r="G1115" s="9">
        <v>137789</v>
      </c>
      <c r="H1115" s="6" t="s">
        <v>276</v>
      </c>
      <c r="I1115" s="6" t="s">
        <v>4502</v>
      </c>
      <c r="J1115" s="9">
        <v>6</v>
      </c>
      <c r="K1115" s="6" t="s">
        <v>500</v>
      </c>
      <c r="L1115" s="6" t="s">
        <v>4117</v>
      </c>
      <c r="M1115" s="6" t="s">
        <v>397</v>
      </c>
      <c r="N1115" s="6" t="s">
        <v>4118</v>
      </c>
      <c r="O1115" s="6" t="s">
        <v>4119</v>
      </c>
      <c r="P1115" s="6" t="s">
        <v>304</v>
      </c>
    </row>
    <row r="1116" spans="1:16" ht="20" customHeight="1" x14ac:dyDescent="0.15">
      <c r="A1116" s="22">
        <v>1114</v>
      </c>
      <c r="B1116" s="23" t="s">
        <v>5413</v>
      </c>
      <c r="C1116" s="9">
        <v>27</v>
      </c>
      <c r="D1116" s="6" t="s">
        <v>29</v>
      </c>
      <c r="E1116" s="6" t="s">
        <v>4120</v>
      </c>
      <c r="F1116" s="6" t="s">
        <v>4121</v>
      </c>
      <c r="G1116" s="9">
        <v>99695</v>
      </c>
      <c r="H1116" s="6" t="s">
        <v>4491</v>
      </c>
      <c r="I1116" s="6" t="s">
        <v>4524</v>
      </c>
      <c r="J1116" s="7"/>
      <c r="K1116" s="6" t="s">
        <v>301</v>
      </c>
      <c r="L1116" s="9">
        <v>11568</v>
      </c>
      <c r="M1116" s="6" t="s">
        <v>416</v>
      </c>
      <c r="N1116" s="6" t="s">
        <v>4122</v>
      </c>
      <c r="O1116" s="6" t="s">
        <v>4123</v>
      </c>
      <c r="P1116" s="6" t="s">
        <v>392</v>
      </c>
    </row>
    <row r="1117" spans="1:16" ht="20" customHeight="1" x14ac:dyDescent="0.15">
      <c r="A1117" s="22">
        <v>1115</v>
      </c>
      <c r="B1117" s="23" t="s">
        <v>1481</v>
      </c>
      <c r="C1117" s="9">
        <v>35</v>
      </c>
      <c r="D1117" s="6" t="s">
        <v>404</v>
      </c>
      <c r="E1117" s="6" t="s">
        <v>1482</v>
      </c>
      <c r="F1117" s="6" t="s">
        <v>4124</v>
      </c>
      <c r="G1117" s="8">
        <v>135961</v>
      </c>
      <c r="H1117" s="7"/>
      <c r="I1117" s="6" t="s">
        <v>4486</v>
      </c>
      <c r="J1117" s="9">
        <v>6</v>
      </c>
      <c r="K1117" s="6" t="s">
        <v>809</v>
      </c>
      <c r="L1117" s="6" t="s">
        <v>4125</v>
      </c>
      <c r="M1117" s="6" t="s">
        <v>38</v>
      </c>
      <c r="N1117" s="9">
        <v>5841823045</v>
      </c>
      <c r="O1117" s="6" t="s">
        <v>4126</v>
      </c>
      <c r="P1117" s="6" t="s">
        <v>64</v>
      </c>
    </row>
    <row r="1118" spans="1:16" ht="20" customHeight="1" x14ac:dyDescent="0.15">
      <c r="A1118" s="22">
        <v>1116</v>
      </c>
      <c r="B1118" s="23" t="s">
        <v>5414</v>
      </c>
      <c r="C1118" s="7"/>
      <c r="D1118" s="6" t="s">
        <v>315</v>
      </c>
      <c r="E1118" s="6" t="s">
        <v>4127</v>
      </c>
      <c r="F1118" s="6" t="s">
        <v>4128</v>
      </c>
      <c r="G1118" s="6" t="s">
        <v>4129</v>
      </c>
      <c r="H1118" s="7"/>
      <c r="I1118" s="6" t="s">
        <v>930</v>
      </c>
      <c r="J1118" s="9">
        <v>10</v>
      </c>
      <c r="K1118" s="6" t="s">
        <v>89</v>
      </c>
      <c r="L1118" s="9">
        <v>8213</v>
      </c>
      <c r="M1118" s="6" t="s">
        <v>112</v>
      </c>
      <c r="N1118" s="6" t="s">
        <v>4130</v>
      </c>
      <c r="O1118" s="6" t="s">
        <v>4131</v>
      </c>
      <c r="P1118" s="7"/>
    </row>
    <row r="1119" spans="1:16" ht="20" customHeight="1" x14ac:dyDescent="0.15">
      <c r="A1119" s="22">
        <v>1117</v>
      </c>
      <c r="B1119" s="23" t="s">
        <v>4731</v>
      </c>
      <c r="C1119" s="6" t="s">
        <v>4789</v>
      </c>
      <c r="D1119" s="6" t="s">
        <v>65</v>
      </c>
      <c r="E1119" s="6" t="s">
        <v>699</v>
      </c>
      <c r="F1119" s="6" t="s">
        <v>4132</v>
      </c>
      <c r="G1119" s="6" t="s">
        <v>4133</v>
      </c>
      <c r="H1119" s="6" t="s">
        <v>4515</v>
      </c>
      <c r="I1119" s="6" t="s">
        <v>4502</v>
      </c>
      <c r="J1119" s="9">
        <v>8</v>
      </c>
      <c r="K1119" s="9">
        <v>1.1000000000000001</v>
      </c>
      <c r="L1119" s="9">
        <v>15331</v>
      </c>
      <c r="M1119" s="6" t="s">
        <v>368</v>
      </c>
      <c r="N1119" s="6" t="s">
        <v>4134</v>
      </c>
      <c r="O1119" s="6" t="s">
        <v>4135</v>
      </c>
      <c r="P1119" s="6" t="s">
        <v>200</v>
      </c>
    </row>
    <row r="1120" spans="1:16" ht="20" customHeight="1" x14ac:dyDescent="0.15">
      <c r="A1120" s="22">
        <v>1118</v>
      </c>
      <c r="B1120" s="23" t="s">
        <v>3249</v>
      </c>
      <c r="C1120" s="6" t="s">
        <v>5075</v>
      </c>
      <c r="D1120" s="6" t="s">
        <v>13</v>
      </c>
      <c r="E1120" s="6" t="s">
        <v>4136</v>
      </c>
      <c r="F1120" s="6" t="s">
        <v>4137</v>
      </c>
      <c r="G1120" s="6" t="s">
        <v>4138</v>
      </c>
      <c r="H1120" s="6" t="s">
        <v>4654</v>
      </c>
      <c r="I1120" s="6" t="s">
        <v>4536</v>
      </c>
      <c r="J1120" s="9">
        <v>7</v>
      </c>
      <c r="K1120" s="6" t="s">
        <v>4627</v>
      </c>
      <c r="L1120" s="9">
        <v>4.6520000000000001</v>
      </c>
      <c r="M1120" s="6" t="s">
        <v>239</v>
      </c>
      <c r="N1120" s="6" t="s">
        <v>4139</v>
      </c>
      <c r="O1120" s="6" t="s">
        <v>4140</v>
      </c>
      <c r="P1120" s="6" t="s">
        <v>57</v>
      </c>
    </row>
    <row r="1121" spans="1:16" ht="20" customHeight="1" x14ac:dyDescent="0.15">
      <c r="A1121" s="22">
        <v>1119</v>
      </c>
      <c r="B1121" s="23" t="s">
        <v>5415</v>
      </c>
      <c r="C1121" s="9">
        <v>20</v>
      </c>
      <c r="D1121" s="6" t="s">
        <v>183</v>
      </c>
      <c r="E1121" s="6" t="s">
        <v>4141</v>
      </c>
      <c r="F1121" s="6" t="s">
        <v>4142</v>
      </c>
      <c r="G1121" s="9">
        <v>145.68299999999999</v>
      </c>
      <c r="H1121" s="6" t="s">
        <v>244</v>
      </c>
      <c r="I1121" s="6" t="s">
        <v>732</v>
      </c>
      <c r="J1121" s="9">
        <v>9</v>
      </c>
      <c r="K1121" s="6" t="s">
        <v>1525</v>
      </c>
      <c r="L1121" s="6" t="s">
        <v>4143</v>
      </c>
      <c r="M1121" s="6" t="s">
        <v>145</v>
      </c>
      <c r="N1121" s="6" t="s">
        <v>5416</v>
      </c>
      <c r="O1121" s="6" t="s">
        <v>4144</v>
      </c>
      <c r="P1121" s="7"/>
    </row>
    <row r="1122" spans="1:16" ht="20" customHeight="1" x14ac:dyDescent="0.15">
      <c r="A1122" s="22">
        <v>1120</v>
      </c>
      <c r="B1122" s="23" t="s">
        <v>4891</v>
      </c>
      <c r="C1122" s="7"/>
      <c r="D1122" s="6" t="s">
        <v>172</v>
      </c>
      <c r="E1122" s="6" t="s">
        <v>1226</v>
      </c>
      <c r="F1122" s="6" t="s">
        <v>4145</v>
      </c>
      <c r="G1122" s="9">
        <v>107514</v>
      </c>
      <c r="H1122" s="6" t="s">
        <v>4470</v>
      </c>
      <c r="I1122" s="6" t="s">
        <v>4572</v>
      </c>
      <c r="J1122" s="9">
        <v>5</v>
      </c>
      <c r="K1122" s="6" t="s">
        <v>522</v>
      </c>
      <c r="L1122" s="8">
        <v>11239</v>
      </c>
      <c r="M1122" s="6" t="s">
        <v>527</v>
      </c>
      <c r="N1122" s="9">
        <v>2399368853</v>
      </c>
      <c r="O1122" s="7"/>
      <c r="P1122" s="6" t="s">
        <v>108</v>
      </c>
    </row>
    <row r="1123" spans="1:16" ht="20" customHeight="1" x14ac:dyDescent="0.15">
      <c r="A1123" s="22">
        <v>1121</v>
      </c>
      <c r="B1123" s="23" t="s">
        <v>4788</v>
      </c>
      <c r="C1123" s="9">
        <v>31</v>
      </c>
      <c r="D1123" s="6" t="s">
        <v>110</v>
      </c>
      <c r="E1123" s="6" t="s">
        <v>3455</v>
      </c>
      <c r="F1123" s="6" t="s">
        <v>4146</v>
      </c>
      <c r="G1123" s="9">
        <v>99421</v>
      </c>
      <c r="H1123" s="6" t="s">
        <v>4515</v>
      </c>
      <c r="I1123" s="6" t="s">
        <v>4502</v>
      </c>
      <c r="J1123" s="6" t="s">
        <v>526</v>
      </c>
      <c r="K1123" s="9">
        <v>1.4</v>
      </c>
      <c r="L1123" s="9">
        <v>9.2739999999999991</v>
      </c>
      <c r="M1123" s="6" t="s">
        <v>254</v>
      </c>
      <c r="N1123" s="6" t="s">
        <v>4147</v>
      </c>
      <c r="O1123" s="6" t="s">
        <v>4148</v>
      </c>
      <c r="P1123" s="6" t="s">
        <v>191</v>
      </c>
    </row>
    <row r="1124" spans="1:16" ht="20" customHeight="1" x14ac:dyDescent="0.15">
      <c r="A1124" s="22">
        <v>1122</v>
      </c>
      <c r="B1124" s="23" t="s">
        <v>4832</v>
      </c>
      <c r="C1124" s="9">
        <v>27</v>
      </c>
      <c r="D1124" s="6" t="s">
        <v>261</v>
      </c>
      <c r="E1124" s="6" t="s">
        <v>4149</v>
      </c>
      <c r="F1124" s="6" t="s">
        <v>4150</v>
      </c>
      <c r="G1124" s="9">
        <v>96.287000000000006</v>
      </c>
      <c r="H1124" s="6" t="s">
        <v>4545</v>
      </c>
      <c r="I1124" s="6" t="s">
        <v>4516</v>
      </c>
      <c r="J1124" s="9">
        <v>4</v>
      </c>
      <c r="K1124" s="6" t="s">
        <v>382</v>
      </c>
      <c r="L1124" s="9">
        <v>10025</v>
      </c>
      <c r="M1124" s="6" t="s">
        <v>358</v>
      </c>
      <c r="N1124" s="6" t="s">
        <v>4151</v>
      </c>
      <c r="O1124" s="6" t="s">
        <v>4152</v>
      </c>
      <c r="P1124" s="6" t="s">
        <v>101</v>
      </c>
    </row>
    <row r="1125" spans="1:16" ht="20" customHeight="1" x14ac:dyDescent="0.15">
      <c r="A1125" s="22">
        <v>1123</v>
      </c>
      <c r="B1125" s="23" t="s">
        <v>5417</v>
      </c>
      <c r="C1125" s="9">
        <v>41</v>
      </c>
      <c r="D1125" s="6" t="s">
        <v>183</v>
      </c>
      <c r="E1125" s="6" t="s">
        <v>4153</v>
      </c>
      <c r="F1125" s="6" t="s">
        <v>4154</v>
      </c>
      <c r="G1125" s="9">
        <v>119453</v>
      </c>
      <c r="H1125" s="6" t="s">
        <v>4521</v>
      </c>
      <c r="I1125" s="6" t="s">
        <v>4546</v>
      </c>
      <c r="J1125" s="6" t="s">
        <v>526</v>
      </c>
      <c r="K1125" s="9">
        <v>3.9</v>
      </c>
      <c r="L1125" s="9">
        <v>12610</v>
      </c>
      <c r="M1125" s="6" t="s">
        <v>204</v>
      </c>
      <c r="N1125" s="6" t="s">
        <v>4155</v>
      </c>
      <c r="O1125" s="6" t="s">
        <v>4156</v>
      </c>
      <c r="P1125" s="6" t="s">
        <v>162</v>
      </c>
    </row>
    <row r="1126" spans="1:16" ht="20" customHeight="1" x14ac:dyDescent="0.15">
      <c r="A1126" s="22">
        <v>1124</v>
      </c>
      <c r="B1126" s="23" t="s">
        <v>5207</v>
      </c>
      <c r="C1126" s="6" t="s">
        <v>4499</v>
      </c>
      <c r="D1126" s="6" t="s">
        <v>389</v>
      </c>
      <c r="E1126" s="6" t="s">
        <v>4157</v>
      </c>
      <c r="F1126" s="6" t="s">
        <v>1302</v>
      </c>
      <c r="G1126" s="8">
        <v>47374</v>
      </c>
      <c r="H1126" s="7"/>
      <c r="I1126" s="6" t="s">
        <v>4660</v>
      </c>
      <c r="J1126" s="9">
        <v>6</v>
      </c>
      <c r="K1126" s="6" t="s">
        <v>987</v>
      </c>
      <c r="L1126" s="6" t="s">
        <v>4158</v>
      </c>
      <c r="M1126" s="6" t="s">
        <v>49</v>
      </c>
      <c r="N1126" s="7"/>
      <c r="O1126" s="6" t="s">
        <v>4159</v>
      </c>
      <c r="P1126" s="7"/>
    </row>
    <row r="1127" spans="1:16" ht="20" customHeight="1" x14ac:dyDescent="0.15">
      <c r="A1127" s="22">
        <v>1125</v>
      </c>
      <c r="B1127" s="23" t="s">
        <v>4832</v>
      </c>
      <c r="C1127" s="6" t="s">
        <v>4556</v>
      </c>
      <c r="D1127" s="6" t="s">
        <v>268</v>
      </c>
      <c r="E1127" s="6" t="s">
        <v>4149</v>
      </c>
      <c r="F1127" s="6" t="s">
        <v>4160</v>
      </c>
      <c r="G1127" s="9">
        <v>105.051</v>
      </c>
      <c r="H1127" s="7"/>
      <c r="I1127" s="6" t="s">
        <v>4542</v>
      </c>
      <c r="J1127" s="6" t="s">
        <v>212</v>
      </c>
      <c r="K1127" s="9">
        <v>4.2</v>
      </c>
      <c r="L1127" s="6" t="s">
        <v>4161</v>
      </c>
      <c r="M1127" s="6" t="s">
        <v>296</v>
      </c>
      <c r="N1127" s="9">
        <v>9690803720</v>
      </c>
      <c r="O1127" s="6" t="s">
        <v>4162</v>
      </c>
      <c r="P1127" s="7"/>
    </row>
    <row r="1128" spans="1:16" ht="20" customHeight="1" x14ac:dyDescent="0.15">
      <c r="A1128" s="22">
        <v>1126</v>
      </c>
      <c r="B1128" s="23" t="s">
        <v>5418</v>
      </c>
      <c r="C1128" s="9">
        <v>23</v>
      </c>
      <c r="D1128" s="6" t="s">
        <v>65</v>
      </c>
      <c r="E1128" s="6" t="s">
        <v>2119</v>
      </c>
      <c r="F1128" s="6" t="s">
        <v>4163</v>
      </c>
      <c r="G1128" s="8">
        <v>147428</v>
      </c>
      <c r="H1128" s="6" t="s">
        <v>4549</v>
      </c>
      <c r="I1128" s="6" t="s">
        <v>4619</v>
      </c>
      <c r="J1128" s="9">
        <v>4</v>
      </c>
      <c r="K1128" s="6" t="s">
        <v>25</v>
      </c>
      <c r="L1128" s="9">
        <v>2229</v>
      </c>
      <c r="M1128" s="6" t="s">
        <v>527</v>
      </c>
      <c r="N1128" s="6" t="s">
        <v>4164</v>
      </c>
      <c r="O1128" s="6" t="s">
        <v>4165</v>
      </c>
      <c r="P1128" s="6" t="s">
        <v>101</v>
      </c>
    </row>
    <row r="1129" spans="1:16" ht="20" customHeight="1" x14ac:dyDescent="0.15">
      <c r="A1129" s="22">
        <v>1127</v>
      </c>
      <c r="B1129" s="23" t="s">
        <v>5419</v>
      </c>
      <c r="C1129" s="6" t="s">
        <v>5268</v>
      </c>
      <c r="D1129" s="6" t="s">
        <v>220</v>
      </c>
      <c r="E1129" s="6" t="s">
        <v>4166</v>
      </c>
      <c r="F1129" s="6" t="s">
        <v>5420</v>
      </c>
      <c r="G1129" s="8">
        <v>124136</v>
      </c>
      <c r="H1129" s="6" t="s">
        <v>4510</v>
      </c>
      <c r="I1129" s="6" t="s">
        <v>4596</v>
      </c>
      <c r="J1129" s="6" t="s">
        <v>96</v>
      </c>
      <c r="K1129" s="6" t="s">
        <v>809</v>
      </c>
      <c r="L1129" s="9">
        <v>16.052</v>
      </c>
      <c r="M1129" s="6" t="s">
        <v>416</v>
      </c>
      <c r="N1129" s="9">
        <v>6397399100</v>
      </c>
      <c r="O1129" s="6" t="s">
        <v>4167</v>
      </c>
      <c r="P1129" s="6" t="s">
        <v>162</v>
      </c>
    </row>
    <row r="1130" spans="1:16" ht="20" customHeight="1" x14ac:dyDescent="0.15">
      <c r="A1130" s="22">
        <v>1128</v>
      </c>
      <c r="B1130" s="23" t="s">
        <v>939</v>
      </c>
      <c r="C1130" s="9">
        <v>19</v>
      </c>
      <c r="D1130" s="6" t="s">
        <v>29</v>
      </c>
      <c r="E1130" s="6" t="s">
        <v>940</v>
      </c>
      <c r="F1130" s="6" t="s">
        <v>4168</v>
      </c>
      <c r="G1130" s="8">
        <v>125806</v>
      </c>
      <c r="H1130" s="6" t="s">
        <v>4545</v>
      </c>
      <c r="I1130" s="6" t="s">
        <v>81</v>
      </c>
      <c r="J1130" s="7"/>
      <c r="K1130" s="6" t="s">
        <v>74</v>
      </c>
      <c r="L1130" s="9">
        <v>1570</v>
      </c>
      <c r="M1130" s="6" t="s">
        <v>123</v>
      </c>
      <c r="N1130" s="6" t="s">
        <v>4169</v>
      </c>
      <c r="O1130" s="6" t="s">
        <v>4170</v>
      </c>
      <c r="P1130" s="6" t="s">
        <v>101</v>
      </c>
    </row>
    <row r="1131" spans="1:16" ht="20" customHeight="1" x14ac:dyDescent="0.15">
      <c r="A1131" s="22">
        <v>1129</v>
      </c>
      <c r="B1131" s="23" t="s">
        <v>5174</v>
      </c>
      <c r="C1131" s="9">
        <v>64</v>
      </c>
      <c r="D1131" s="6" t="s">
        <v>229</v>
      </c>
      <c r="E1131" s="6" t="s">
        <v>4171</v>
      </c>
      <c r="F1131" s="6" t="s">
        <v>4172</v>
      </c>
      <c r="G1131" s="9">
        <v>92806</v>
      </c>
      <c r="H1131" s="6" t="s">
        <v>513</v>
      </c>
      <c r="I1131" s="6" t="s">
        <v>158</v>
      </c>
      <c r="J1131" s="6" t="s">
        <v>514</v>
      </c>
      <c r="K1131" s="6" t="s">
        <v>16</v>
      </c>
      <c r="L1131" s="7"/>
      <c r="M1131" s="6" t="s">
        <v>83</v>
      </c>
      <c r="N1131" s="6" t="s">
        <v>4173</v>
      </c>
      <c r="O1131" s="6" t="s">
        <v>4174</v>
      </c>
      <c r="P1131" s="6" t="s">
        <v>20</v>
      </c>
    </row>
    <row r="1132" spans="1:16" ht="20" customHeight="1" x14ac:dyDescent="0.15">
      <c r="A1132" s="22">
        <v>1130</v>
      </c>
      <c r="B1132" s="23" t="s">
        <v>5421</v>
      </c>
      <c r="C1132" s="6" t="s">
        <v>4678</v>
      </c>
      <c r="D1132" s="6" t="s">
        <v>102</v>
      </c>
      <c r="E1132" s="6" t="s">
        <v>2191</v>
      </c>
      <c r="F1132" s="6" t="s">
        <v>5422</v>
      </c>
      <c r="G1132" s="6" t="s">
        <v>4175</v>
      </c>
      <c r="H1132" s="6" t="s">
        <v>4734</v>
      </c>
      <c r="I1132" s="6" t="s">
        <v>4572</v>
      </c>
      <c r="J1132" s="9">
        <v>1</v>
      </c>
      <c r="K1132" s="6" t="s">
        <v>295</v>
      </c>
      <c r="L1132" s="8">
        <v>2247</v>
      </c>
      <c r="M1132" s="6" t="s">
        <v>145</v>
      </c>
      <c r="N1132" s="6" t="s">
        <v>4176</v>
      </c>
      <c r="O1132" s="6" t="s">
        <v>4177</v>
      </c>
      <c r="P1132" s="7"/>
    </row>
    <row r="1133" spans="1:16" ht="20" customHeight="1" x14ac:dyDescent="0.15">
      <c r="A1133" s="22">
        <v>1131</v>
      </c>
      <c r="B1133" s="23" t="s">
        <v>4816</v>
      </c>
      <c r="C1133" s="9">
        <v>44</v>
      </c>
      <c r="D1133" s="6" t="s">
        <v>172</v>
      </c>
      <c r="E1133" s="6" t="s">
        <v>1621</v>
      </c>
      <c r="F1133" s="6" t="s">
        <v>5423</v>
      </c>
      <c r="G1133" s="6" t="s">
        <v>4178</v>
      </c>
      <c r="H1133" s="6" t="s">
        <v>4720</v>
      </c>
      <c r="I1133" s="6" t="s">
        <v>4681</v>
      </c>
      <c r="J1133" s="6" t="s">
        <v>514</v>
      </c>
      <c r="K1133" s="9">
        <v>1.3</v>
      </c>
      <c r="L1133" s="9">
        <v>2600</v>
      </c>
      <c r="M1133" s="6" t="s">
        <v>152</v>
      </c>
      <c r="N1133" s="6" t="s">
        <v>4179</v>
      </c>
      <c r="O1133" s="6" t="s">
        <v>4180</v>
      </c>
      <c r="P1133" s="6" t="s">
        <v>200</v>
      </c>
    </row>
    <row r="1134" spans="1:16" ht="20" customHeight="1" x14ac:dyDescent="0.15">
      <c r="A1134" s="22">
        <v>1132</v>
      </c>
      <c r="B1134" s="23" t="s">
        <v>815</v>
      </c>
      <c r="C1134" s="9">
        <v>19</v>
      </c>
      <c r="D1134" s="6" t="s">
        <v>13</v>
      </c>
      <c r="E1134" s="6" t="s">
        <v>564</v>
      </c>
      <c r="F1134" s="6" t="s">
        <v>4181</v>
      </c>
      <c r="G1134" s="9">
        <v>70912</v>
      </c>
      <c r="H1134" s="6" t="s">
        <v>395</v>
      </c>
      <c r="I1134" s="6" t="s">
        <v>4670</v>
      </c>
      <c r="J1134" s="9">
        <v>6</v>
      </c>
      <c r="K1134" s="6" t="s">
        <v>879</v>
      </c>
      <c r="L1134" s="9">
        <v>16197</v>
      </c>
      <c r="M1134" s="6" t="s">
        <v>258</v>
      </c>
      <c r="N1134" s="6" t="s">
        <v>4182</v>
      </c>
      <c r="O1134" s="6" t="s">
        <v>4183</v>
      </c>
      <c r="P1134" s="6" t="s">
        <v>609</v>
      </c>
    </row>
    <row r="1135" spans="1:16" ht="20" customHeight="1" x14ac:dyDescent="0.15">
      <c r="A1135" s="22">
        <v>1133</v>
      </c>
      <c r="B1135" s="23" t="s">
        <v>5424</v>
      </c>
      <c r="C1135" s="6" t="s">
        <v>5041</v>
      </c>
      <c r="D1135" s="6" t="s">
        <v>163</v>
      </c>
      <c r="E1135" s="6" t="s">
        <v>1852</v>
      </c>
      <c r="F1135" s="6" t="s">
        <v>4184</v>
      </c>
      <c r="G1135" s="9">
        <v>107664</v>
      </c>
      <c r="H1135" s="6" t="s">
        <v>4483</v>
      </c>
      <c r="I1135" s="6" t="s">
        <v>4536</v>
      </c>
      <c r="J1135" s="9">
        <v>5</v>
      </c>
      <c r="K1135" s="6" t="s">
        <v>250</v>
      </c>
      <c r="L1135" s="6" t="s">
        <v>4185</v>
      </c>
      <c r="M1135" s="6" t="s">
        <v>139</v>
      </c>
      <c r="N1135" s="6" t="s">
        <v>4186</v>
      </c>
      <c r="O1135" s="6" t="s">
        <v>4187</v>
      </c>
      <c r="P1135" s="7"/>
    </row>
    <row r="1136" spans="1:16" ht="20" customHeight="1" x14ac:dyDescent="0.15">
      <c r="A1136" s="22">
        <v>1134</v>
      </c>
      <c r="B1136" s="23" t="s">
        <v>4568</v>
      </c>
      <c r="C1136" s="6" t="s">
        <v>4599</v>
      </c>
      <c r="D1136" s="6" t="s">
        <v>29</v>
      </c>
      <c r="E1136" s="6" t="s">
        <v>2038</v>
      </c>
      <c r="F1136" s="6" t="s">
        <v>4188</v>
      </c>
      <c r="G1136" s="8">
        <v>117559</v>
      </c>
      <c r="H1136" s="6" t="s">
        <v>24</v>
      </c>
      <c r="I1136" s="6" t="s">
        <v>120</v>
      </c>
      <c r="J1136" s="9">
        <v>4</v>
      </c>
      <c r="K1136" s="7"/>
      <c r="L1136" s="9">
        <v>2807</v>
      </c>
      <c r="M1136" s="6" t="s">
        <v>26</v>
      </c>
      <c r="N1136" s="6" t="s">
        <v>4189</v>
      </c>
      <c r="O1136" s="7"/>
      <c r="P1136" s="7"/>
    </row>
    <row r="1137" spans="1:16" ht="20" customHeight="1" x14ac:dyDescent="0.15">
      <c r="A1137" s="22">
        <v>1135</v>
      </c>
      <c r="B1137" s="23" t="s">
        <v>5100</v>
      </c>
      <c r="C1137" s="6" t="s">
        <v>4553</v>
      </c>
      <c r="D1137" s="6" t="s">
        <v>172</v>
      </c>
      <c r="E1137" s="6" t="s">
        <v>4190</v>
      </c>
      <c r="F1137" s="6" t="s">
        <v>4191</v>
      </c>
      <c r="G1137" s="9">
        <v>40.328000000000003</v>
      </c>
      <c r="H1137" s="6" t="s">
        <v>576</v>
      </c>
      <c r="I1137" s="6" t="s">
        <v>4544</v>
      </c>
      <c r="J1137" s="7"/>
      <c r="K1137" s="7"/>
      <c r="L1137" s="9">
        <v>3250</v>
      </c>
      <c r="M1137" s="6" t="s">
        <v>232</v>
      </c>
      <c r="N1137" s="6" t="s">
        <v>4192</v>
      </c>
      <c r="O1137" s="6" t="s">
        <v>4193</v>
      </c>
      <c r="P1137" s="6" t="s">
        <v>304</v>
      </c>
    </row>
    <row r="1138" spans="1:16" ht="20" customHeight="1" x14ac:dyDescent="0.15">
      <c r="A1138" s="22">
        <v>1136</v>
      </c>
      <c r="B1138" s="23" t="s">
        <v>5285</v>
      </c>
      <c r="C1138" s="6" t="s">
        <v>4678</v>
      </c>
      <c r="D1138" s="6" t="s">
        <v>268</v>
      </c>
      <c r="E1138" s="6" t="s">
        <v>4194</v>
      </c>
      <c r="F1138" s="6" t="s">
        <v>4195</v>
      </c>
      <c r="G1138" s="6" t="s">
        <v>4196</v>
      </c>
      <c r="H1138" s="6" t="s">
        <v>4500</v>
      </c>
      <c r="I1138" s="6" t="s">
        <v>4546</v>
      </c>
      <c r="J1138" s="9">
        <v>2</v>
      </c>
      <c r="K1138" s="6" t="s">
        <v>1734</v>
      </c>
      <c r="L1138" s="9">
        <v>17405</v>
      </c>
      <c r="M1138" s="6" t="s">
        <v>188</v>
      </c>
      <c r="N1138" s="9">
        <v>5127956356</v>
      </c>
      <c r="O1138" s="6" t="s">
        <v>4197</v>
      </c>
      <c r="P1138" s="6" t="s">
        <v>315</v>
      </c>
    </row>
    <row r="1139" spans="1:16" ht="20" customHeight="1" x14ac:dyDescent="0.15">
      <c r="A1139" s="22">
        <v>1137</v>
      </c>
      <c r="B1139" s="23" t="s">
        <v>803</v>
      </c>
      <c r="C1139" s="9">
        <v>48</v>
      </c>
      <c r="D1139" s="6" t="s">
        <v>220</v>
      </c>
      <c r="E1139" s="6" t="s">
        <v>4198</v>
      </c>
      <c r="F1139" s="6" t="s">
        <v>4199</v>
      </c>
      <c r="G1139" s="9">
        <v>43261</v>
      </c>
      <c r="H1139" s="7"/>
      <c r="I1139" s="6" t="s">
        <v>47</v>
      </c>
      <c r="J1139" s="9">
        <v>8</v>
      </c>
      <c r="K1139" s="7"/>
      <c r="L1139" s="9">
        <v>19841</v>
      </c>
      <c r="M1139" s="6" t="s">
        <v>49</v>
      </c>
      <c r="N1139" s="6" t="s">
        <v>4200</v>
      </c>
      <c r="O1139" s="6" t="s">
        <v>4201</v>
      </c>
      <c r="P1139" s="6" t="s">
        <v>57</v>
      </c>
    </row>
    <row r="1140" spans="1:16" ht="20" customHeight="1" x14ac:dyDescent="0.15">
      <c r="A1140" s="22">
        <v>1138</v>
      </c>
      <c r="B1140" s="23" t="s">
        <v>5425</v>
      </c>
      <c r="C1140" s="6" t="s">
        <v>5027</v>
      </c>
      <c r="D1140" s="6" t="s">
        <v>52</v>
      </c>
      <c r="E1140" s="6" t="s">
        <v>4202</v>
      </c>
      <c r="F1140" s="7"/>
      <c r="G1140" s="9">
        <v>138063</v>
      </c>
      <c r="H1140" s="6" t="s">
        <v>210</v>
      </c>
      <c r="I1140" s="6" t="s">
        <v>930</v>
      </c>
      <c r="J1140" s="6" t="s">
        <v>168</v>
      </c>
      <c r="K1140" s="6" t="s">
        <v>97</v>
      </c>
      <c r="L1140" s="9">
        <v>19.704000000000001</v>
      </c>
      <c r="M1140" s="6" t="s">
        <v>621</v>
      </c>
      <c r="N1140" s="6" t="s">
        <v>4203</v>
      </c>
      <c r="O1140" s="6" t="s">
        <v>4204</v>
      </c>
      <c r="P1140" s="6" t="s">
        <v>162</v>
      </c>
    </row>
    <row r="1141" spans="1:16" ht="20" customHeight="1" x14ac:dyDescent="0.15">
      <c r="A1141" s="22">
        <v>1139</v>
      </c>
      <c r="B1141" s="23" t="s">
        <v>4821</v>
      </c>
      <c r="C1141" s="6" t="s">
        <v>4678</v>
      </c>
      <c r="D1141" s="6" t="s">
        <v>404</v>
      </c>
      <c r="E1141" s="6" t="s">
        <v>2882</v>
      </c>
      <c r="F1141" s="6" t="s">
        <v>4205</v>
      </c>
      <c r="G1141" s="6" t="s">
        <v>4206</v>
      </c>
      <c r="H1141" s="6" t="s">
        <v>4474</v>
      </c>
      <c r="I1141" s="6" t="s">
        <v>4660</v>
      </c>
      <c r="J1141" s="9">
        <v>9</v>
      </c>
      <c r="K1141" s="9">
        <v>1.5</v>
      </c>
      <c r="L1141" s="9">
        <v>11633</v>
      </c>
      <c r="M1141" s="6" t="s">
        <v>49</v>
      </c>
      <c r="N1141" s="6" t="s">
        <v>4207</v>
      </c>
      <c r="O1141" s="6" t="s">
        <v>4208</v>
      </c>
      <c r="P1141" s="6" t="s">
        <v>609</v>
      </c>
    </row>
    <row r="1142" spans="1:16" ht="20" customHeight="1" x14ac:dyDescent="0.15">
      <c r="A1142" s="22">
        <v>1140</v>
      </c>
      <c r="B1142" s="23" t="s">
        <v>5153</v>
      </c>
      <c r="C1142" s="9">
        <v>42</v>
      </c>
      <c r="D1142" s="6" t="s">
        <v>268</v>
      </c>
      <c r="E1142" s="6" t="s">
        <v>111</v>
      </c>
      <c r="F1142" s="6" t="s">
        <v>4209</v>
      </c>
      <c r="G1142" s="9">
        <v>42109</v>
      </c>
      <c r="H1142" s="6" t="s">
        <v>324</v>
      </c>
      <c r="I1142" s="6" t="s">
        <v>167</v>
      </c>
      <c r="J1142" s="6" t="s">
        <v>514</v>
      </c>
      <c r="K1142" s="6" t="s">
        <v>784</v>
      </c>
      <c r="L1142" s="9">
        <v>9.6780000000000008</v>
      </c>
      <c r="M1142" s="6" t="s">
        <v>515</v>
      </c>
      <c r="N1142" s="6" t="s">
        <v>4210</v>
      </c>
      <c r="O1142" s="6" t="s">
        <v>4211</v>
      </c>
      <c r="P1142" s="6" t="s">
        <v>57</v>
      </c>
    </row>
    <row r="1143" spans="1:16" ht="20" customHeight="1" x14ac:dyDescent="0.15">
      <c r="A1143" s="22">
        <v>1141</v>
      </c>
      <c r="B1143" s="23" t="s">
        <v>663</v>
      </c>
      <c r="C1143" s="6" t="s">
        <v>4700</v>
      </c>
      <c r="D1143" s="6" t="s">
        <v>389</v>
      </c>
      <c r="E1143" s="6" t="s">
        <v>664</v>
      </c>
      <c r="F1143" s="6" t="s">
        <v>4212</v>
      </c>
      <c r="G1143" s="9">
        <v>58525</v>
      </c>
      <c r="H1143" s="6" t="s">
        <v>395</v>
      </c>
      <c r="I1143" s="6" t="s">
        <v>4536</v>
      </c>
      <c r="J1143" s="6" t="s">
        <v>288</v>
      </c>
      <c r="K1143" s="6" t="s">
        <v>68</v>
      </c>
      <c r="L1143" s="6" t="s">
        <v>4213</v>
      </c>
      <c r="M1143" s="6" t="s">
        <v>373</v>
      </c>
      <c r="N1143" s="6" t="s">
        <v>4214</v>
      </c>
      <c r="O1143" s="6" t="s">
        <v>4215</v>
      </c>
      <c r="P1143" s="6" t="s">
        <v>260</v>
      </c>
    </row>
    <row r="1144" spans="1:16" ht="20" customHeight="1" x14ac:dyDescent="0.15">
      <c r="A1144" s="22">
        <v>1142</v>
      </c>
      <c r="B1144" s="23" t="s">
        <v>1501</v>
      </c>
      <c r="C1144" s="9">
        <v>49</v>
      </c>
      <c r="D1144" s="6" t="s">
        <v>220</v>
      </c>
      <c r="E1144" s="6" t="s">
        <v>4166</v>
      </c>
      <c r="F1144" s="6" t="s">
        <v>4216</v>
      </c>
      <c r="G1144" s="9">
        <v>30864</v>
      </c>
      <c r="H1144" s="6" t="s">
        <v>407</v>
      </c>
      <c r="I1144" s="6" t="s">
        <v>732</v>
      </c>
      <c r="J1144" s="9">
        <v>5</v>
      </c>
      <c r="K1144" s="9">
        <v>1.2</v>
      </c>
      <c r="L1144" s="9">
        <v>14.551</v>
      </c>
      <c r="M1144" s="6" t="s">
        <v>621</v>
      </c>
      <c r="N1144" s="6" t="s">
        <v>4217</v>
      </c>
      <c r="O1144" s="6" t="s">
        <v>4218</v>
      </c>
      <c r="P1144" s="6" t="s">
        <v>285</v>
      </c>
    </row>
    <row r="1145" spans="1:16" ht="20" customHeight="1" x14ac:dyDescent="0.15">
      <c r="A1145" s="22">
        <v>1143</v>
      </c>
      <c r="B1145" s="23" t="s">
        <v>4879</v>
      </c>
      <c r="C1145" s="9">
        <v>29</v>
      </c>
      <c r="D1145" s="6" t="s">
        <v>172</v>
      </c>
      <c r="E1145" s="6" t="s">
        <v>2119</v>
      </c>
      <c r="F1145" s="6" t="s">
        <v>4219</v>
      </c>
      <c r="G1145" s="8">
        <v>146729</v>
      </c>
      <c r="H1145" s="6" t="s">
        <v>4521</v>
      </c>
      <c r="I1145" s="6" t="s">
        <v>431</v>
      </c>
      <c r="J1145" s="6" t="s">
        <v>168</v>
      </c>
      <c r="K1145" s="9">
        <v>4</v>
      </c>
      <c r="L1145" s="8">
        <v>2857</v>
      </c>
      <c r="M1145" s="6" t="s">
        <v>265</v>
      </c>
      <c r="N1145" s="6" t="s">
        <v>4220</v>
      </c>
      <c r="O1145" s="6" t="s">
        <v>4221</v>
      </c>
      <c r="P1145" s="7"/>
    </row>
    <row r="1146" spans="1:16" ht="20" customHeight="1" x14ac:dyDescent="0.15">
      <c r="A1146" s="22">
        <v>1144</v>
      </c>
      <c r="B1146" s="23" t="s">
        <v>5167</v>
      </c>
      <c r="C1146" s="9">
        <v>28</v>
      </c>
      <c r="D1146" s="6" t="s">
        <v>220</v>
      </c>
      <c r="E1146" s="6" t="s">
        <v>2527</v>
      </c>
      <c r="F1146" s="6" t="s">
        <v>4222</v>
      </c>
      <c r="G1146" s="9">
        <v>51396</v>
      </c>
      <c r="H1146" s="6" t="s">
        <v>223</v>
      </c>
      <c r="I1146" s="6" t="s">
        <v>4486</v>
      </c>
      <c r="J1146" s="9">
        <v>5</v>
      </c>
      <c r="K1146" s="6" t="s">
        <v>25</v>
      </c>
      <c r="L1146" s="9">
        <v>12373</v>
      </c>
      <c r="M1146" s="6" t="s">
        <v>38</v>
      </c>
      <c r="N1146" s="7"/>
      <c r="O1146" s="6" t="s">
        <v>4223</v>
      </c>
      <c r="P1146" s="7"/>
    </row>
    <row r="1147" spans="1:16" ht="20" customHeight="1" x14ac:dyDescent="0.15">
      <c r="A1147" s="22">
        <v>1145</v>
      </c>
      <c r="B1147" s="23" t="s">
        <v>4701</v>
      </c>
      <c r="C1147" s="9">
        <v>64</v>
      </c>
      <c r="D1147" s="6" t="s">
        <v>52</v>
      </c>
      <c r="E1147" s="6" t="s">
        <v>1161</v>
      </c>
      <c r="F1147" s="6" t="s">
        <v>4224</v>
      </c>
      <c r="G1147" s="8">
        <v>62951</v>
      </c>
      <c r="H1147" s="6" t="s">
        <v>4474</v>
      </c>
      <c r="I1147" s="6" t="s">
        <v>56</v>
      </c>
      <c r="J1147" s="6" t="s">
        <v>288</v>
      </c>
      <c r="K1147" s="6" t="s">
        <v>4946</v>
      </c>
      <c r="L1147" s="7"/>
      <c r="M1147" s="6" t="s">
        <v>527</v>
      </c>
      <c r="N1147" s="9">
        <v>7684810965</v>
      </c>
      <c r="O1147" s="6" t="s">
        <v>4225</v>
      </c>
      <c r="P1147" s="6" t="s">
        <v>1136</v>
      </c>
    </row>
    <row r="1148" spans="1:16" ht="20" customHeight="1" x14ac:dyDescent="0.15">
      <c r="A1148" s="22">
        <v>1146</v>
      </c>
      <c r="B1148" s="23" t="s">
        <v>4526</v>
      </c>
      <c r="C1148" s="6" t="s">
        <v>4640</v>
      </c>
      <c r="D1148" s="6" t="s">
        <v>42</v>
      </c>
      <c r="E1148" s="6" t="s">
        <v>4226</v>
      </c>
      <c r="F1148" s="6" t="s">
        <v>4227</v>
      </c>
      <c r="G1148" s="9">
        <v>58694</v>
      </c>
      <c r="H1148" s="6" t="s">
        <v>696</v>
      </c>
      <c r="I1148" s="6" t="s">
        <v>806</v>
      </c>
      <c r="J1148" s="7"/>
      <c r="K1148" s="9">
        <v>3</v>
      </c>
      <c r="L1148" s="9">
        <v>18.401</v>
      </c>
      <c r="M1148" s="6" t="s">
        <v>188</v>
      </c>
      <c r="N1148" s="6" t="s">
        <v>5426</v>
      </c>
      <c r="O1148" s="6" t="s">
        <v>4228</v>
      </c>
      <c r="P1148" s="7"/>
    </row>
    <row r="1149" spans="1:16" ht="20" customHeight="1" x14ac:dyDescent="0.15">
      <c r="A1149" s="22">
        <v>1147</v>
      </c>
      <c r="B1149" s="23" t="s">
        <v>5172</v>
      </c>
      <c r="C1149" s="6" t="s">
        <v>4644</v>
      </c>
      <c r="D1149" s="6" t="s">
        <v>389</v>
      </c>
      <c r="E1149" s="6" t="s">
        <v>2183</v>
      </c>
      <c r="F1149" s="6" t="s">
        <v>4229</v>
      </c>
      <c r="G1149" s="9">
        <v>55214</v>
      </c>
      <c r="H1149" s="6" t="s">
        <v>46</v>
      </c>
      <c r="I1149" s="6" t="s">
        <v>4544</v>
      </c>
      <c r="J1149" s="9">
        <v>4</v>
      </c>
      <c r="K1149" s="9">
        <v>1.3</v>
      </c>
      <c r="L1149" s="9">
        <v>12375</v>
      </c>
      <c r="M1149" s="6" t="s">
        <v>83</v>
      </c>
      <c r="N1149" s="6" t="s">
        <v>4230</v>
      </c>
      <c r="O1149" s="6" t="s">
        <v>4231</v>
      </c>
      <c r="P1149" s="6" t="s">
        <v>101</v>
      </c>
    </row>
    <row r="1150" spans="1:16" ht="20" customHeight="1" x14ac:dyDescent="0.15">
      <c r="A1150" s="22">
        <v>1148</v>
      </c>
      <c r="B1150" s="23" t="s">
        <v>4858</v>
      </c>
      <c r="C1150" s="6" t="s">
        <v>4601</v>
      </c>
      <c r="D1150" s="6" t="s">
        <v>172</v>
      </c>
      <c r="E1150" s="6" t="s">
        <v>745</v>
      </c>
      <c r="F1150" s="6" t="s">
        <v>4232</v>
      </c>
      <c r="G1150" s="9">
        <v>78777</v>
      </c>
      <c r="H1150" s="6" t="s">
        <v>4500</v>
      </c>
      <c r="I1150" s="6" t="s">
        <v>4544</v>
      </c>
      <c r="J1150" s="6" t="s">
        <v>96</v>
      </c>
      <c r="K1150" s="9">
        <v>4.7</v>
      </c>
      <c r="L1150" s="6" t="s">
        <v>4233</v>
      </c>
      <c r="M1150" s="6" t="s">
        <v>239</v>
      </c>
      <c r="N1150" s="6" t="s">
        <v>4234</v>
      </c>
      <c r="O1150" s="6" t="s">
        <v>4235</v>
      </c>
      <c r="P1150" s="6" t="s">
        <v>40</v>
      </c>
    </row>
    <row r="1151" spans="1:16" ht="20" customHeight="1" x14ac:dyDescent="0.15">
      <c r="A1151" s="22">
        <v>1149</v>
      </c>
      <c r="B1151" s="23" t="s">
        <v>5427</v>
      </c>
      <c r="C1151" s="9">
        <v>19</v>
      </c>
      <c r="D1151" s="6" t="s">
        <v>172</v>
      </c>
      <c r="E1151" s="6" t="s">
        <v>4236</v>
      </c>
      <c r="F1151" s="6" t="s">
        <v>4237</v>
      </c>
      <c r="G1151" s="9">
        <v>105528</v>
      </c>
      <c r="H1151" s="6" t="s">
        <v>4463</v>
      </c>
      <c r="I1151" s="6" t="s">
        <v>4536</v>
      </c>
      <c r="J1151" s="6" t="s">
        <v>288</v>
      </c>
      <c r="K1151" s="6" t="s">
        <v>1249</v>
      </c>
      <c r="L1151" s="9">
        <v>14.601000000000001</v>
      </c>
      <c r="M1151" s="6" t="s">
        <v>567</v>
      </c>
      <c r="N1151" s="6" t="s">
        <v>4238</v>
      </c>
      <c r="O1151" s="6" t="s">
        <v>4239</v>
      </c>
      <c r="P1151" s="6" t="s">
        <v>200</v>
      </c>
    </row>
    <row r="1152" spans="1:16" ht="20" customHeight="1" x14ac:dyDescent="0.15">
      <c r="A1152" s="22">
        <v>1150</v>
      </c>
      <c r="B1152" s="23" t="s">
        <v>4240</v>
      </c>
      <c r="C1152" s="6" t="s">
        <v>4662</v>
      </c>
      <c r="D1152" s="6" t="s">
        <v>116</v>
      </c>
      <c r="E1152" s="6" t="s">
        <v>2531</v>
      </c>
      <c r="F1152" s="6" t="s">
        <v>5428</v>
      </c>
      <c r="G1152" s="8">
        <v>50030</v>
      </c>
      <c r="H1152" s="6" t="s">
        <v>4477</v>
      </c>
      <c r="I1152" s="6" t="s">
        <v>120</v>
      </c>
      <c r="J1152" s="6" t="s">
        <v>514</v>
      </c>
      <c r="K1152" s="6" t="s">
        <v>1249</v>
      </c>
      <c r="L1152" s="9">
        <v>9.1189999999999998</v>
      </c>
      <c r="M1152" s="6" t="s">
        <v>567</v>
      </c>
      <c r="N1152" s="6" t="s">
        <v>4241</v>
      </c>
      <c r="O1152" s="6" t="s">
        <v>4242</v>
      </c>
      <c r="P1152" s="6" t="s">
        <v>392</v>
      </c>
    </row>
    <row r="1153" spans="1:16" ht="20" customHeight="1" x14ac:dyDescent="0.15">
      <c r="A1153" s="22">
        <v>1151</v>
      </c>
      <c r="B1153" s="23" t="s">
        <v>4633</v>
      </c>
      <c r="C1153" s="7"/>
      <c r="D1153" s="6" t="s">
        <v>116</v>
      </c>
      <c r="E1153" s="6" t="s">
        <v>2807</v>
      </c>
      <c r="F1153" s="6" t="s">
        <v>4243</v>
      </c>
      <c r="G1153" s="6" t="s">
        <v>4244</v>
      </c>
      <c r="H1153" s="6" t="s">
        <v>46</v>
      </c>
      <c r="I1153" s="6" t="s">
        <v>4504</v>
      </c>
      <c r="J1153" s="9">
        <v>5</v>
      </c>
      <c r="K1153" s="6" t="s">
        <v>4522</v>
      </c>
      <c r="L1153" s="8">
        <v>8064</v>
      </c>
      <c r="M1153" s="6" t="s">
        <v>271</v>
      </c>
      <c r="N1153" s="9">
        <v>5228910503</v>
      </c>
      <c r="O1153" s="6" t="s">
        <v>4245</v>
      </c>
      <c r="P1153" s="6" t="s">
        <v>101</v>
      </c>
    </row>
    <row r="1154" spans="1:16" ht="20" customHeight="1" x14ac:dyDescent="0.15">
      <c r="A1154" s="22">
        <v>1152</v>
      </c>
      <c r="B1154" s="23" t="s">
        <v>5429</v>
      </c>
      <c r="C1154" s="9">
        <v>44</v>
      </c>
      <c r="D1154" s="6" t="s">
        <v>220</v>
      </c>
      <c r="E1154" s="6" t="s">
        <v>4246</v>
      </c>
      <c r="F1154" s="6" t="s">
        <v>4247</v>
      </c>
      <c r="G1154" s="9">
        <v>80245</v>
      </c>
      <c r="H1154" s="6" t="s">
        <v>4477</v>
      </c>
      <c r="I1154" s="6" t="s">
        <v>36</v>
      </c>
      <c r="J1154" s="9">
        <v>9</v>
      </c>
      <c r="K1154" s="6" t="s">
        <v>4627</v>
      </c>
      <c r="L1154" s="9">
        <v>4015</v>
      </c>
      <c r="M1154" s="6" t="s">
        <v>98</v>
      </c>
      <c r="N1154" s="9">
        <v>9707861807</v>
      </c>
      <c r="O1154" s="6" t="s">
        <v>4248</v>
      </c>
      <c r="P1154" s="6" t="s">
        <v>200</v>
      </c>
    </row>
    <row r="1155" spans="1:16" ht="20" customHeight="1" x14ac:dyDescent="0.15">
      <c r="A1155" s="22">
        <v>1153</v>
      </c>
      <c r="B1155" s="23" t="s">
        <v>1165</v>
      </c>
      <c r="C1155" s="6" t="s">
        <v>4647</v>
      </c>
      <c r="D1155" s="7"/>
      <c r="E1155" s="6" t="s">
        <v>4249</v>
      </c>
      <c r="F1155" s="6" t="s">
        <v>4250</v>
      </c>
      <c r="G1155" s="8">
        <v>80569</v>
      </c>
      <c r="H1155" s="6" t="s">
        <v>210</v>
      </c>
      <c r="I1155" s="6" t="s">
        <v>4697</v>
      </c>
      <c r="J1155" s="9">
        <v>4</v>
      </c>
      <c r="K1155" s="6" t="s">
        <v>1271</v>
      </c>
      <c r="L1155" s="6" t="s">
        <v>4251</v>
      </c>
      <c r="M1155" s="6" t="s">
        <v>397</v>
      </c>
      <c r="N1155" s="6" t="s">
        <v>4252</v>
      </c>
      <c r="O1155" s="7"/>
      <c r="P1155" s="6" t="s">
        <v>108</v>
      </c>
    </row>
    <row r="1156" spans="1:16" ht="20" customHeight="1" x14ac:dyDescent="0.15">
      <c r="A1156" s="22">
        <v>1154</v>
      </c>
      <c r="B1156" s="23" t="s">
        <v>5430</v>
      </c>
      <c r="C1156" s="6" t="s">
        <v>4684</v>
      </c>
      <c r="D1156" s="6" t="s">
        <v>220</v>
      </c>
      <c r="E1156" s="6" t="s">
        <v>4141</v>
      </c>
      <c r="F1156" s="6" t="s">
        <v>4253</v>
      </c>
      <c r="G1156" s="6" t="s">
        <v>4254</v>
      </c>
      <c r="H1156" s="6" t="s">
        <v>4679</v>
      </c>
      <c r="I1156" s="6" t="s">
        <v>4546</v>
      </c>
      <c r="J1156" s="9">
        <v>7</v>
      </c>
      <c r="K1156" s="6" t="s">
        <v>522</v>
      </c>
      <c r="L1156" s="8">
        <v>9495</v>
      </c>
      <c r="M1156" s="6" t="s">
        <v>139</v>
      </c>
      <c r="N1156" s="6" t="s">
        <v>4255</v>
      </c>
      <c r="O1156" s="6" t="s">
        <v>4256</v>
      </c>
      <c r="P1156" s="6" t="s">
        <v>28</v>
      </c>
    </row>
    <row r="1157" spans="1:16" ht="20" customHeight="1" x14ac:dyDescent="0.15">
      <c r="A1157" s="22">
        <v>1155</v>
      </c>
      <c r="B1157" s="23" t="s">
        <v>4822</v>
      </c>
      <c r="C1157" s="9">
        <v>39</v>
      </c>
      <c r="D1157" s="6" t="s">
        <v>110</v>
      </c>
      <c r="E1157" s="6" t="s">
        <v>2833</v>
      </c>
      <c r="F1157" s="6" t="s">
        <v>4257</v>
      </c>
      <c r="G1157" s="9">
        <v>33323</v>
      </c>
      <c r="H1157" s="6" t="s">
        <v>339</v>
      </c>
      <c r="I1157" s="6" t="s">
        <v>4660</v>
      </c>
      <c r="J1157" s="6" t="s">
        <v>121</v>
      </c>
      <c r="K1157" s="6" t="s">
        <v>4522</v>
      </c>
      <c r="L1157" s="6" t="s">
        <v>4258</v>
      </c>
      <c r="M1157" s="6" t="s">
        <v>644</v>
      </c>
      <c r="N1157" s="9">
        <v>2853929023</v>
      </c>
      <c r="O1157" s="6" t="s">
        <v>4259</v>
      </c>
      <c r="P1157" s="7"/>
    </row>
    <row r="1158" spans="1:16" ht="20" customHeight="1" x14ac:dyDescent="0.15">
      <c r="A1158" s="22">
        <v>1156</v>
      </c>
      <c r="B1158" s="23" t="s">
        <v>4814</v>
      </c>
      <c r="C1158" s="6" t="s">
        <v>4885</v>
      </c>
      <c r="D1158" s="6" t="s">
        <v>220</v>
      </c>
      <c r="E1158" s="6" t="s">
        <v>687</v>
      </c>
      <c r="F1158" s="6" t="s">
        <v>4260</v>
      </c>
      <c r="G1158" s="9">
        <v>121614</v>
      </c>
      <c r="H1158" s="6" t="s">
        <v>4519</v>
      </c>
      <c r="I1158" s="6" t="s">
        <v>4513</v>
      </c>
      <c r="J1158" s="6" t="s">
        <v>121</v>
      </c>
      <c r="K1158" s="6" t="s">
        <v>987</v>
      </c>
      <c r="L1158" s="6" t="s">
        <v>4261</v>
      </c>
      <c r="M1158" s="6" t="s">
        <v>61</v>
      </c>
      <c r="N1158" s="6" t="s">
        <v>4262</v>
      </c>
      <c r="O1158" s="6" t="s">
        <v>4263</v>
      </c>
      <c r="P1158" s="6" t="s">
        <v>148</v>
      </c>
    </row>
    <row r="1159" spans="1:16" ht="20" customHeight="1" x14ac:dyDescent="0.15">
      <c r="A1159" s="22">
        <v>1157</v>
      </c>
      <c r="B1159" s="23" t="s">
        <v>5431</v>
      </c>
      <c r="C1159" s="9">
        <v>19</v>
      </c>
      <c r="D1159" s="6" t="s">
        <v>163</v>
      </c>
      <c r="E1159" s="6" t="s">
        <v>4264</v>
      </c>
      <c r="F1159" s="6" t="s">
        <v>4265</v>
      </c>
      <c r="G1159" s="9">
        <v>121574</v>
      </c>
      <c r="H1159" s="6" t="s">
        <v>864</v>
      </c>
      <c r="I1159" s="6" t="s">
        <v>431</v>
      </c>
      <c r="J1159" s="9">
        <v>10</v>
      </c>
      <c r="K1159" s="6" t="s">
        <v>68</v>
      </c>
      <c r="L1159" s="9">
        <v>8979</v>
      </c>
      <c r="M1159" s="6" t="s">
        <v>416</v>
      </c>
      <c r="N1159" s="6" t="s">
        <v>4266</v>
      </c>
      <c r="O1159" s="6" t="s">
        <v>4267</v>
      </c>
      <c r="P1159" s="6" t="s">
        <v>191</v>
      </c>
    </row>
    <row r="1160" spans="1:16" ht="20" customHeight="1" x14ac:dyDescent="0.15">
      <c r="A1160" s="22">
        <v>1158</v>
      </c>
      <c r="B1160" s="23" t="s">
        <v>5432</v>
      </c>
      <c r="C1160" s="6" t="s">
        <v>4647</v>
      </c>
      <c r="D1160" s="6" t="s">
        <v>220</v>
      </c>
      <c r="E1160" s="6" t="s">
        <v>1804</v>
      </c>
      <c r="F1160" s="6" t="s">
        <v>4268</v>
      </c>
      <c r="G1160" s="9">
        <v>85714</v>
      </c>
      <c r="H1160" s="7"/>
      <c r="I1160" s="6" t="s">
        <v>224</v>
      </c>
      <c r="J1160" s="9">
        <v>4</v>
      </c>
      <c r="K1160" s="6" t="s">
        <v>454</v>
      </c>
      <c r="L1160" s="9">
        <v>18.763999999999999</v>
      </c>
      <c r="M1160" s="6" t="s">
        <v>145</v>
      </c>
      <c r="N1160" s="9">
        <v>8855899133</v>
      </c>
      <c r="O1160" s="6" t="s">
        <v>4269</v>
      </c>
      <c r="P1160" s="6" t="s">
        <v>20</v>
      </c>
    </row>
    <row r="1161" spans="1:16" ht="20" customHeight="1" x14ac:dyDescent="0.15">
      <c r="A1161" s="22">
        <v>1159</v>
      </c>
      <c r="B1161" s="23" t="s">
        <v>3165</v>
      </c>
      <c r="C1161" s="9">
        <v>24</v>
      </c>
      <c r="D1161" s="6" t="s">
        <v>172</v>
      </c>
      <c r="E1161" s="6" t="s">
        <v>4044</v>
      </c>
      <c r="F1161" s="6" t="s">
        <v>5433</v>
      </c>
      <c r="G1161" s="9">
        <v>45538</v>
      </c>
      <c r="H1161" s="6" t="s">
        <v>4541</v>
      </c>
      <c r="I1161" s="6" t="s">
        <v>4588</v>
      </c>
      <c r="J1161" s="9">
        <v>4</v>
      </c>
      <c r="K1161" s="9">
        <v>4.8</v>
      </c>
      <c r="L1161" s="9">
        <v>2154</v>
      </c>
      <c r="M1161" s="6" t="s">
        <v>232</v>
      </c>
      <c r="N1161" s="6" t="s">
        <v>4270</v>
      </c>
      <c r="O1161" s="6" t="s">
        <v>4271</v>
      </c>
      <c r="P1161" s="6" t="s">
        <v>292</v>
      </c>
    </row>
    <row r="1162" spans="1:16" ht="20" customHeight="1" x14ac:dyDescent="0.15">
      <c r="A1162" s="22">
        <v>1160</v>
      </c>
      <c r="B1162" s="23" t="s">
        <v>5302</v>
      </c>
      <c r="C1162" s="9">
        <v>40</v>
      </c>
      <c r="D1162" s="7"/>
      <c r="E1162" s="6" t="s">
        <v>86</v>
      </c>
      <c r="F1162" s="6" t="s">
        <v>4272</v>
      </c>
      <c r="G1162" s="9">
        <v>121706</v>
      </c>
      <c r="H1162" s="6" t="s">
        <v>4571</v>
      </c>
      <c r="I1162" s="6" t="s">
        <v>499</v>
      </c>
      <c r="J1162" s="9">
        <v>5</v>
      </c>
      <c r="K1162" s="6" t="s">
        <v>289</v>
      </c>
      <c r="L1162" s="7"/>
      <c r="M1162" s="6" t="s">
        <v>239</v>
      </c>
      <c r="N1162" s="6" t="s">
        <v>5434</v>
      </c>
      <c r="O1162" s="6" t="s">
        <v>4273</v>
      </c>
      <c r="P1162" s="6" t="s">
        <v>132</v>
      </c>
    </row>
    <row r="1163" spans="1:16" ht="20" customHeight="1" x14ac:dyDescent="0.15">
      <c r="A1163" s="22">
        <v>1161</v>
      </c>
      <c r="B1163" s="23" t="s">
        <v>4573</v>
      </c>
      <c r="C1163" s="6" t="s">
        <v>4684</v>
      </c>
      <c r="D1163" s="6" t="s">
        <v>321</v>
      </c>
      <c r="E1163" s="6" t="s">
        <v>354</v>
      </c>
      <c r="F1163" s="6" t="s">
        <v>4274</v>
      </c>
      <c r="G1163" s="8">
        <v>42990</v>
      </c>
      <c r="H1163" s="6" t="s">
        <v>696</v>
      </c>
      <c r="I1163" s="6" t="s">
        <v>4544</v>
      </c>
      <c r="J1163" s="7"/>
      <c r="K1163" s="6" t="s">
        <v>987</v>
      </c>
      <c r="L1163" s="6" t="s">
        <v>4275</v>
      </c>
      <c r="M1163" s="6" t="s">
        <v>358</v>
      </c>
      <c r="N1163" s="6" t="s">
        <v>4276</v>
      </c>
      <c r="O1163" s="6" t="s">
        <v>4277</v>
      </c>
      <c r="P1163" s="6" t="s">
        <v>292</v>
      </c>
    </row>
    <row r="1164" spans="1:16" ht="20" customHeight="1" x14ac:dyDescent="0.15">
      <c r="A1164" s="22">
        <v>1162</v>
      </c>
      <c r="B1164" s="23" t="s">
        <v>5230</v>
      </c>
      <c r="C1164" s="9">
        <v>43</v>
      </c>
      <c r="D1164" s="6" t="s">
        <v>404</v>
      </c>
      <c r="E1164" s="6" t="s">
        <v>111</v>
      </c>
      <c r="F1164" s="6" t="s">
        <v>4278</v>
      </c>
      <c r="G1164" s="9">
        <v>110865</v>
      </c>
      <c r="H1164" s="6" t="s">
        <v>4720</v>
      </c>
      <c r="I1164" s="6" t="s">
        <v>32</v>
      </c>
      <c r="J1164" s="6" t="s">
        <v>514</v>
      </c>
      <c r="K1164" s="6" t="s">
        <v>1249</v>
      </c>
      <c r="L1164" s="9">
        <v>5634</v>
      </c>
      <c r="M1164" s="6" t="s">
        <v>239</v>
      </c>
      <c r="N1164" s="9">
        <v>9926755280</v>
      </c>
      <c r="O1164" s="6" t="s">
        <v>4279</v>
      </c>
      <c r="P1164" s="6" t="s">
        <v>260</v>
      </c>
    </row>
    <row r="1165" spans="1:16" ht="20" customHeight="1" x14ac:dyDescent="0.15">
      <c r="A1165" s="22">
        <v>1163</v>
      </c>
      <c r="B1165" s="23" t="s">
        <v>4763</v>
      </c>
      <c r="C1165" s="9">
        <v>45</v>
      </c>
      <c r="D1165" s="6" t="s">
        <v>315</v>
      </c>
      <c r="E1165" s="6" t="s">
        <v>4280</v>
      </c>
      <c r="F1165" s="6" t="s">
        <v>4281</v>
      </c>
      <c r="G1165" s="8">
        <v>117814</v>
      </c>
      <c r="H1165" s="6" t="s">
        <v>46</v>
      </c>
      <c r="I1165" s="6" t="s">
        <v>47</v>
      </c>
      <c r="J1165" s="7"/>
      <c r="K1165" s="9">
        <v>1.5</v>
      </c>
      <c r="L1165" s="8">
        <v>9502</v>
      </c>
      <c r="M1165" s="6" t="s">
        <v>296</v>
      </c>
      <c r="N1165" s="6" t="s">
        <v>5435</v>
      </c>
      <c r="O1165" s="6" t="s">
        <v>4282</v>
      </c>
      <c r="P1165" s="6" t="s">
        <v>392</v>
      </c>
    </row>
    <row r="1166" spans="1:16" ht="20" customHeight="1" x14ac:dyDescent="0.15">
      <c r="A1166" s="22">
        <v>1164</v>
      </c>
      <c r="B1166" s="23" t="s">
        <v>5314</v>
      </c>
      <c r="C1166" s="6" t="s">
        <v>4825</v>
      </c>
      <c r="D1166" s="6" t="s">
        <v>52</v>
      </c>
      <c r="E1166" s="6" t="s">
        <v>94</v>
      </c>
      <c r="F1166" s="7"/>
      <c r="G1166" s="9">
        <v>61648</v>
      </c>
      <c r="H1166" s="6" t="s">
        <v>46</v>
      </c>
      <c r="I1166" s="6" t="s">
        <v>167</v>
      </c>
      <c r="J1166" s="7"/>
      <c r="K1166" s="6" t="s">
        <v>1767</v>
      </c>
      <c r="L1166" s="6" t="s">
        <v>4283</v>
      </c>
      <c r="M1166" s="6" t="s">
        <v>198</v>
      </c>
      <c r="N1166" s="7"/>
      <c r="O1166" s="6" t="s">
        <v>4284</v>
      </c>
      <c r="P1166" s="6" t="s">
        <v>108</v>
      </c>
    </row>
    <row r="1167" spans="1:16" ht="20" customHeight="1" x14ac:dyDescent="0.15">
      <c r="A1167" s="22">
        <v>1165</v>
      </c>
      <c r="B1167" s="23" t="s">
        <v>3939</v>
      </c>
      <c r="C1167" s="6" t="s">
        <v>4644</v>
      </c>
      <c r="D1167" s="6" t="s">
        <v>404</v>
      </c>
      <c r="E1167" s="6" t="s">
        <v>2038</v>
      </c>
      <c r="F1167" s="6" t="s">
        <v>4285</v>
      </c>
      <c r="G1167" s="6" t="s">
        <v>4286</v>
      </c>
      <c r="H1167" s="7"/>
      <c r="I1167" s="6" t="s">
        <v>4513</v>
      </c>
      <c r="J1167" s="9">
        <v>9</v>
      </c>
      <c r="K1167" s="6" t="s">
        <v>144</v>
      </c>
      <c r="L1167" s="7"/>
      <c r="M1167" s="6" t="s">
        <v>358</v>
      </c>
      <c r="N1167" s="9">
        <v>3983756094</v>
      </c>
      <c r="O1167" s="6" t="s">
        <v>4287</v>
      </c>
      <c r="P1167" s="6" t="s">
        <v>20</v>
      </c>
    </row>
    <row r="1168" spans="1:16" ht="20" customHeight="1" x14ac:dyDescent="0.15">
      <c r="A1168" s="22">
        <v>1166</v>
      </c>
      <c r="B1168" s="23" t="s">
        <v>5293</v>
      </c>
      <c r="C1168" s="9">
        <v>41</v>
      </c>
      <c r="D1168" s="6" t="s">
        <v>220</v>
      </c>
      <c r="E1168" s="6" t="s">
        <v>721</v>
      </c>
      <c r="F1168" s="6" t="s">
        <v>4288</v>
      </c>
      <c r="G1168" s="6" t="s">
        <v>4289</v>
      </c>
      <c r="H1168" s="6" t="s">
        <v>4463</v>
      </c>
      <c r="I1168" s="6" t="s">
        <v>4544</v>
      </c>
      <c r="J1168" s="7"/>
      <c r="K1168" s="6" t="s">
        <v>1254</v>
      </c>
      <c r="L1168" s="9">
        <v>7197</v>
      </c>
      <c r="M1168" s="6" t="s">
        <v>502</v>
      </c>
      <c r="N1168" s="6" t="s">
        <v>4290</v>
      </c>
      <c r="O1168" s="6" t="s">
        <v>4291</v>
      </c>
      <c r="P1168" s="6" t="s">
        <v>182</v>
      </c>
    </row>
    <row r="1169" spans="1:16" ht="20" customHeight="1" x14ac:dyDescent="0.15">
      <c r="A1169" s="22">
        <v>1167</v>
      </c>
      <c r="B1169" s="23" t="s">
        <v>5141</v>
      </c>
      <c r="C1169" s="6" t="s">
        <v>4665</v>
      </c>
      <c r="D1169" s="6" t="s">
        <v>172</v>
      </c>
      <c r="E1169" s="6" t="s">
        <v>4292</v>
      </c>
      <c r="F1169" s="7"/>
      <c r="G1169" s="8">
        <v>132729</v>
      </c>
      <c r="H1169" s="6" t="s">
        <v>4474</v>
      </c>
      <c r="I1169" s="6" t="s">
        <v>4670</v>
      </c>
      <c r="J1169" s="9">
        <v>8</v>
      </c>
      <c r="K1169" s="6" t="s">
        <v>151</v>
      </c>
      <c r="L1169" s="7"/>
      <c r="M1169" s="6" t="s">
        <v>750</v>
      </c>
      <c r="N1169" s="6" t="s">
        <v>4293</v>
      </c>
      <c r="O1169" s="6" t="s">
        <v>4294</v>
      </c>
      <c r="P1169" s="6" t="s">
        <v>518</v>
      </c>
    </row>
    <row r="1170" spans="1:16" ht="20" customHeight="1" x14ac:dyDescent="0.15">
      <c r="A1170" s="22">
        <v>1168</v>
      </c>
      <c r="B1170" s="23" t="s">
        <v>4698</v>
      </c>
      <c r="C1170" s="6" t="s">
        <v>4488</v>
      </c>
      <c r="D1170" s="6" t="s">
        <v>52</v>
      </c>
      <c r="E1170" s="6" t="s">
        <v>4295</v>
      </c>
      <c r="F1170" s="7"/>
      <c r="G1170" s="9">
        <v>124325</v>
      </c>
      <c r="H1170" s="7"/>
      <c r="I1170" s="6" t="s">
        <v>4467</v>
      </c>
      <c r="J1170" s="9">
        <v>6</v>
      </c>
      <c r="K1170" s="9">
        <v>1.7</v>
      </c>
      <c r="L1170" s="9">
        <v>2132</v>
      </c>
      <c r="M1170" s="6" t="s">
        <v>129</v>
      </c>
      <c r="N1170" s="9">
        <v>2845908572</v>
      </c>
      <c r="O1170" s="6" t="s">
        <v>4296</v>
      </c>
      <c r="P1170" s="6" t="s">
        <v>1136</v>
      </c>
    </row>
    <row r="1171" spans="1:16" ht="20" customHeight="1" x14ac:dyDescent="0.15">
      <c r="A1171" s="22">
        <v>1169</v>
      </c>
      <c r="B1171" s="23" t="s">
        <v>4593</v>
      </c>
      <c r="C1171" s="7"/>
      <c r="D1171" s="6" t="s">
        <v>110</v>
      </c>
      <c r="E1171" s="6" t="s">
        <v>419</v>
      </c>
      <c r="F1171" s="6" t="s">
        <v>4297</v>
      </c>
      <c r="G1171" s="8">
        <v>64415</v>
      </c>
      <c r="H1171" s="6" t="s">
        <v>4470</v>
      </c>
      <c r="I1171" s="6" t="s">
        <v>4528</v>
      </c>
      <c r="J1171" s="6" t="s">
        <v>581</v>
      </c>
      <c r="K1171" s="6" t="s">
        <v>1734</v>
      </c>
      <c r="L1171" s="9">
        <v>16798</v>
      </c>
      <c r="M1171" s="6" t="s">
        <v>470</v>
      </c>
      <c r="N1171" s="6" t="s">
        <v>5436</v>
      </c>
      <c r="O1171" s="6" t="s">
        <v>4298</v>
      </c>
      <c r="P1171" s="6" t="s">
        <v>207</v>
      </c>
    </row>
    <row r="1172" spans="1:16" ht="20" customHeight="1" x14ac:dyDescent="0.15">
      <c r="A1172" s="22">
        <v>1170</v>
      </c>
      <c r="B1172" s="23" t="s">
        <v>5141</v>
      </c>
      <c r="C1172" s="6" t="s">
        <v>4715</v>
      </c>
      <c r="D1172" s="6" t="s">
        <v>116</v>
      </c>
      <c r="E1172" s="6" t="s">
        <v>4299</v>
      </c>
      <c r="F1172" s="6" t="s">
        <v>4300</v>
      </c>
      <c r="G1172" s="9">
        <v>89.17</v>
      </c>
      <c r="H1172" s="6" t="s">
        <v>4481</v>
      </c>
      <c r="I1172" s="6" t="s">
        <v>4544</v>
      </c>
      <c r="J1172" s="6" t="s">
        <v>581</v>
      </c>
      <c r="K1172" s="9">
        <v>3.1</v>
      </c>
      <c r="L1172" s="9">
        <v>18205</v>
      </c>
      <c r="M1172" s="6" t="s">
        <v>33</v>
      </c>
      <c r="N1172" s="6" t="s">
        <v>4301</v>
      </c>
      <c r="O1172" s="6" t="s">
        <v>4302</v>
      </c>
      <c r="P1172" s="6" t="s">
        <v>57</v>
      </c>
    </row>
    <row r="1173" spans="1:16" ht="20" customHeight="1" x14ac:dyDescent="0.15">
      <c r="A1173" s="22">
        <v>1171</v>
      </c>
      <c r="B1173" s="23" t="s">
        <v>4985</v>
      </c>
      <c r="C1173" s="6" t="s">
        <v>4553</v>
      </c>
      <c r="D1173" s="6" t="s">
        <v>58</v>
      </c>
      <c r="E1173" s="6" t="s">
        <v>2313</v>
      </c>
      <c r="F1173" s="6" t="s">
        <v>5437</v>
      </c>
      <c r="G1173" s="9">
        <v>70561</v>
      </c>
      <c r="H1173" s="6" t="s">
        <v>4642</v>
      </c>
      <c r="I1173" s="6" t="s">
        <v>4670</v>
      </c>
      <c r="J1173" s="6" t="s">
        <v>121</v>
      </c>
      <c r="K1173" s="6" t="s">
        <v>1392</v>
      </c>
      <c r="L1173" s="9">
        <v>8778</v>
      </c>
      <c r="M1173" s="6" t="s">
        <v>112</v>
      </c>
      <c r="N1173" s="6" t="s">
        <v>4303</v>
      </c>
      <c r="O1173" s="6" t="s">
        <v>4304</v>
      </c>
      <c r="P1173" s="6" t="s">
        <v>148</v>
      </c>
    </row>
    <row r="1174" spans="1:16" ht="20" customHeight="1" x14ac:dyDescent="0.15">
      <c r="A1174" s="22">
        <v>1172</v>
      </c>
      <c r="B1174" s="23" t="s">
        <v>555</v>
      </c>
      <c r="C1174" s="6" t="s">
        <v>4762</v>
      </c>
      <c r="D1174" s="6" t="s">
        <v>93</v>
      </c>
      <c r="E1174" s="6" t="s">
        <v>2746</v>
      </c>
      <c r="F1174" s="6" t="s">
        <v>4305</v>
      </c>
      <c r="G1174" s="8">
        <v>43875</v>
      </c>
      <c r="H1174" s="6" t="s">
        <v>276</v>
      </c>
      <c r="I1174" s="6" t="s">
        <v>381</v>
      </c>
      <c r="J1174" s="6" t="s">
        <v>168</v>
      </c>
      <c r="K1174" s="6" t="s">
        <v>137</v>
      </c>
      <c r="L1174" s="6" t="s">
        <v>4306</v>
      </c>
      <c r="M1174" s="6" t="s">
        <v>358</v>
      </c>
      <c r="N1174" s="6" t="s">
        <v>4307</v>
      </c>
      <c r="O1174" s="6" t="s">
        <v>4308</v>
      </c>
      <c r="P1174" s="6" t="s">
        <v>392</v>
      </c>
    </row>
    <row r="1175" spans="1:16" ht="20" customHeight="1" x14ac:dyDescent="0.15">
      <c r="A1175" s="22">
        <v>1173</v>
      </c>
      <c r="B1175" s="23" t="s">
        <v>4913</v>
      </c>
      <c r="C1175" s="6" t="s">
        <v>4789</v>
      </c>
      <c r="D1175" s="6" t="s">
        <v>261</v>
      </c>
      <c r="E1175" s="6" t="s">
        <v>4309</v>
      </c>
      <c r="F1175" s="6" t="s">
        <v>4310</v>
      </c>
      <c r="G1175" s="6" t="s">
        <v>4311</v>
      </c>
      <c r="H1175" s="6" t="s">
        <v>4571</v>
      </c>
      <c r="I1175" s="6" t="s">
        <v>36</v>
      </c>
      <c r="J1175" s="9">
        <v>1</v>
      </c>
      <c r="K1175" s="6" t="s">
        <v>312</v>
      </c>
      <c r="L1175" s="7"/>
      <c r="M1175" s="6" t="s">
        <v>213</v>
      </c>
      <c r="N1175" s="6" t="s">
        <v>4312</v>
      </c>
      <c r="O1175" s="6" t="s">
        <v>4313</v>
      </c>
      <c r="P1175" s="6" t="s">
        <v>64</v>
      </c>
    </row>
    <row r="1176" spans="1:16" ht="20" customHeight="1" x14ac:dyDescent="0.15">
      <c r="A1176" s="22">
        <v>1174</v>
      </c>
      <c r="B1176" s="23" t="s">
        <v>5438</v>
      </c>
      <c r="C1176" s="6" t="s">
        <v>4789</v>
      </c>
      <c r="D1176" s="6" t="s">
        <v>58</v>
      </c>
      <c r="E1176" s="6" t="s">
        <v>1166</v>
      </c>
      <c r="F1176" s="6" t="s">
        <v>4314</v>
      </c>
      <c r="G1176" s="6" t="s">
        <v>4315</v>
      </c>
      <c r="H1176" s="6" t="s">
        <v>4541</v>
      </c>
      <c r="I1176" s="6" t="s">
        <v>4670</v>
      </c>
      <c r="J1176" s="7"/>
      <c r="K1176" s="7"/>
      <c r="L1176" s="6" t="s">
        <v>4316</v>
      </c>
      <c r="M1176" s="6" t="s">
        <v>254</v>
      </c>
      <c r="N1176" s="6" t="s">
        <v>4317</v>
      </c>
      <c r="O1176" s="7"/>
      <c r="P1176" s="6" t="s">
        <v>148</v>
      </c>
    </row>
    <row r="1177" spans="1:16" ht="20" customHeight="1" x14ac:dyDescent="0.15">
      <c r="A1177" s="22">
        <v>1175</v>
      </c>
      <c r="B1177" s="23" t="s">
        <v>4768</v>
      </c>
      <c r="C1177" s="6" t="s">
        <v>4869</v>
      </c>
      <c r="D1177" s="6" t="s">
        <v>321</v>
      </c>
      <c r="E1177" s="6" t="s">
        <v>173</v>
      </c>
      <c r="F1177" s="6" t="s">
        <v>4318</v>
      </c>
      <c r="G1177" s="6" t="s">
        <v>4319</v>
      </c>
      <c r="H1177" s="6" t="s">
        <v>4654</v>
      </c>
      <c r="I1177" s="6" t="s">
        <v>81</v>
      </c>
      <c r="J1177" s="6" t="s">
        <v>581</v>
      </c>
      <c r="K1177" s="6" t="s">
        <v>432</v>
      </c>
      <c r="L1177" s="9">
        <v>18311</v>
      </c>
      <c r="M1177" s="6" t="s">
        <v>527</v>
      </c>
      <c r="N1177" s="9">
        <v>9724126500</v>
      </c>
      <c r="O1177" s="6" t="s">
        <v>4320</v>
      </c>
      <c r="P1177" s="6" t="s">
        <v>20</v>
      </c>
    </row>
    <row r="1178" spans="1:16" ht="20" customHeight="1" x14ac:dyDescent="0.15">
      <c r="A1178" s="22">
        <v>1176</v>
      </c>
      <c r="B1178" s="23" t="s">
        <v>5439</v>
      </c>
      <c r="C1178" s="6" t="s">
        <v>4531</v>
      </c>
      <c r="D1178" s="7"/>
      <c r="E1178" s="6" t="s">
        <v>2254</v>
      </c>
      <c r="F1178" s="6" t="s">
        <v>5440</v>
      </c>
      <c r="G1178" s="9">
        <v>66276</v>
      </c>
      <c r="H1178" s="7"/>
      <c r="I1178" s="6" t="s">
        <v>4516</v>
      </c>
      <c r="J1178" s="9">
        <v>1</v>
      </c>
      <c r="K1178" s="6" t="s">
        <v>615</v>
      </c>
      <c r="L1178" s="9">
        <v>1912</v>
      </c>
      <c r="M1178" s="6" t="s">
        <v>502</v>
      </c>
      <c r="N1178" s="9">
        <v>4376426319</v>
      </c>
      <c r="O1178" s="6" t="s">
        <v>4321</v>
      </c>
      <c r="P1178" s="6" t="s">
        <v>207</v>
      </c>
    </row>
    <row r="1179" spans="1:16" ht="20" customHeight="1" x14ac:dyDescent="0.15">
      <c r="A1179" s="22">
        <v>1177</v>
      </c>
      <c r="B1179" s="23" t="s">
        <v>5095</v>
      </c>
      <c r="C1179" s="9">
        <v>21</v>
      </c>
      <c r="D1179" s="6" t="s">
        <v>29</v>
      </c>
      <c r="E1179" s="6" t="s">
        <v>4322</v>
      </c>
      <c r="F1179" s="6" t="s">
        <v>4323</v>
      </c>
      <c r="G1179" s="6" t="s">
        <v>4324</v>
      </c>
      <c r="H1179" s="6" t="s">
        <v>4491</v>
      </c>
      <c r="I1179" s="6" t="s">
        <v>4740</v>
      </c>
      <c r="J1179" s="9">
        <v>9</v>
      </c>
      <c r="K1179" s="6" t="s">
        <v>1271</v>
      </c>
      <c r="L1179" s="9">
        <v>11575</v>
      </c>
      <c r="M1179" s="6" t="s">
        <v>368</v>
      </c>
      <c r="N1179" s="6" t="s">
        <v>4325</v>
      </c>
      <c r="O1179" s="6" t="s">
        <v>4326</v>
      </c>
      <c r="P1179" s="6" t="s">
        <v>260</v>
      </c>
    </row>
    <row r="1180" spans="1:16" ht="20" customHeight="1" x14ac:dyDescent="0.15">
      <c r="A1180" s="22">
        <v>1178</v>
      </c>
      <c r="B1180" s="23" t="s">
        <v>3983</v>
      </c>
      <c r="C1180" s="6" t="s">
        <v>4665</v>
      </c>
      <c r="D1180" s="6" t="s">
        <v>321</v>
      </c>
      <c r="E1180" s="6" t="s">
        <v>4327</v>
      </c>
      <c r="F1180" s="6" t="s">
        <v>4328</v>
      </c>
      <c r="G1180" s="6" t="s">
        <v>4329</v>
      </c>
      <c r="H1180" s="6" t="s">
        <v>4545</v>
      </c>
      <c r="I1180" s="6" t="s">
        <v>120</v>
      </c>
      <c r="J1180" s="6" t="s">
        <v>121</v>
      </c>
      <c r="K1180" s="6" t="s">
        <v>402</v>
      </c>
      <c r="L1180" s="9">
        <v>4895</v>
      </c>
      <c r="M1180" s="6" t="s">
        <v>17</v>
      </c>
      <c r="N1180" s="9">
        <v>5858454835</v>
      </c>
      <c r="O1180" s="6" t="s">
        <v>4330</v>
      </c>
      <c r="P1180" s="6" t="s">
        <v>20</v>
      </c>
    </row>
    <row r="1181" spans="1:16" ht="20" customHeight="1" x14ac:dyDescent="0.15">
      <c r="A1181" s="22">
        <v>1179</v>
      </c>
      <c r="B1181" s="23" t="s">
        <v>4558</v>
      </c>
      <c r="C1181" s="6" t="s">
        <v>4531</v>
      </c>
      <c r="D1181" s="6" t="s">
        <v>93</v>
      </c>
      <c r="E1181" s="6" t="s">
        <v>4331</v>
      </c>
      <c r="F1181" s="6" t="s">
        <v>5441</v>
      </c>
      <c r="G1181" s="9">
        <v>78935</v>
      </c>
      <c r="H1181" s="6" t="s">
        <v>4510</v>
      </c>
      <c r="I1181" s="6" t="s">
        <v>799</v>
      </c>
      <c r="J1181" s="9">
        <v>5</v>
      </c>
      <c r="K1181" s="9">
        <v>3.1</v>
      </c>
      <c r="L1181" s="8">
        <v>10313</v>
      </c>
      <c r="M1181" s="6" t="s">
        <v>139</v>
      </c>
      <c r="N1181" s="9">
        <v>6513154960</v>
      </c>
      <c r="O1181" s="6" t="s">
        <v>4332</v>
      </c>
      <c r="P1181" s="6" t="s">
        <v>101</v>
      </c>
    </row>
    <row r="1182" spans="1:16" ht="20" customHeight="1" x14ac:dyDescent="0.15">
      <c r="A1182" s="22">
        <v>1180</v>
      </c>
      <c r="B1182" s="23" t="s">
        <v>4676</v>
      </c>
      <c r="C1182" s="9">
        <v>42</v>
      </c>
      <c r="D1182" s="7"/>
      <c r="E1182" s="6" t="s">
        <v>4333</v>
      </c>
      <c r="F1182" s="6" t="s">
        <v>4334</v>
      </c>
      <c r="G1182" s="6" t="s">
        <v>4335</v>
      </c>
      <c r="H1182" s="6" t="s">
        <v>4557</v>
      </c>
      <c r="I1182" s="6" t="s">
        <v>4516</v>
      </c>
      <c r="J1182" s="9">
        <v>1</v>
      </c>
      <c r="K1182" s="6" t="s">
        <v>151</v>
      </c>
      <c r="L1182" s="7"/>
      <c r="M1182" s="6" t="s">
        <v>83</v>
      </c>
      <c r="N1182" s="6" t="s">
        <v>4336</v>
      </c>
      <c r="O1182" s="7"/>
      <c r="P1182" s="6" t="s">
        <v>148</v>
      </c>
    </row>
    <row r="1183" spans="1:16" ht="20" customHeight="1" x14ac:dyDescent="0.15">
      <c r="A1183" s="22">
        <v>1181</v>
      </c>
      <c r="B1183" s="23" t="s">
        <v>5344</v>
      </c>
      <c r="C1183" s="9">
        <v>24</v>
      </c>
      <c r="D1183" s="6" t="s">
        <v>220</v>
      </c>
      <c r="E1183" s="6" t="s">
        <v>2275</v>
      </c>
      <c r="F1183" s="6" t="s">
        <v>4337</v>
      </c>
      <c r="G1183" s="6" t="s">
        <v>4338</v>
      </c>
      <c r="H1183" s="6" t="s">
        <v>4500</v>
      </c>
      <c r="I1183" s="6" t="s">
        <v>381</v>
      </c>
      <c r="J1183" s="6" t="s">
        <v>96</v>
      </c>
      <c r="K1183" s="6" t="s">
        <v>289</v>
      </c>
      <c r="L1183" s="6" t="s">
        <v>4339</v>
      </c>
      <c r="M1183" s="6" t="s">
        <v>296</v>
      </c>
      <c r="N1183" s="9">
        <v>3750870078</v>
      </c>
      <c r="O1183" s="6" t="s">
        <v>4340</v>
      </c>
      <c r="P1183" s="6" t="s">
        <v>207</v>
      </c>
    </row>
    <row r="1184" spans="1:16" ht="20" customHeight="1" x14ac:dyDescent="0.15">
      <c r="A1184" s="22">
        <v>1182</v>
      </c>
      <c r="B1184" s="23" t="s">
        <v>926</v>
      </c>
      <c r="C1184" s="9">
        <v>31</v>
      </c>
      <c r="D1184" s="6" t="s">
        <v>172</v>
      </c>
      <c r="E1184" s="6" t="s">
        <v>834</v>
      </c>
      <c r="F1184" s="6" t="s">
        <v>4341</v>
      </c>
      <c r="G1184" s="9">
        <v>89522</v>
      </c>
      <c r="H1184" s="6" t="s">
        <v>4604</v>
      </c>
      <c r="I1184" s="6" t="s">
        <v>806</v>
      </c>
      <c r="J1184" s="9">
        <v>2</v>
      </c>
      <c r="K1184" s="6" t="s">
        <v>855</v>
      </c>
      <c r="L1184" s="9">
        <v>18637</v>
      </c>
      <c r="M1184" s="6" t="s">
        <v>265</v>
      </c>
      <c r="N1184" s="6" t="s">
        <v>4342</v>
      </c>
      <c r="O1184" s="6" t="s">
        <v>4343</v>
      </c>
      <c r="P1184" s="6" t="s">
        <v>200</v>
      </c>
    </row>
    <row r="1185" spans="1:16" ht="20" customHeight="1" x14ac:dyDescent="0.15">
      <c r="A1185" s="22">
        <v>1183</v>
      </c>
      <c r="B1185" s="23" t="s">
        <v>5171</v>
      </c>
      <c r="C1185" s="6" t="s">
        <v>4789</v>
      </c>
      <c r="D1185" s="6" t="s">
        <v>93</v>
      </c>
      <c r="E1185" s="6" t="s">
        <v>1687</v>
      </c>
      <c r="F1185" s="6" t="s">
        <v>4344</v>
      </c>
      <c r="G1185" s="9">
        <v>125741</v>
      </c>
      <c r="H1185" s="6" t="s">
        <v>696</v>
      </c>
      <c r="I1185" s="6" t="s">
        <v>175</v>
      </c>
      <c r="J1185" s="9">
        <v>3</v>
      </c>
      <c r="K1185" s="6" t="s">
        <v>600</v>
      </c>
      <c r="L1185" s="9">
        <v>5239</v>
      </c>
      <c r="M1185" s="6" t="s">
        <v>368</v>
      </c>
      <c r="N1185" s="6" t="s">
        <v>4345</v>
      </c>
      <c r="O1185" s="6" t="s">
        <v>4346</v>
      </c>
      <c r="P1185" s="6" t="s">
        <v>392</v>
      </c>
    </row>
    <row r="1186" spans="1:16" ht="20" customHeight="1" x14ac:dyDescent="0.15">
      <c r="A1186" s="22">
        <v>1184</v>
      </c>
      <c r="B1186" s="23" t="s">
        <v>4347</v>
      </c>
      <c r="C1186" s="9">
        <v>20</v>
      </c>
      <c r="D1186" s="6" t="s">
        <v>172</v>
      </c>
      <c r="E1186" s="6" t="s">
        <v>1673</v>
      </c>
      <c r="F1186" s="7"/>
      <c r="G1186" s="9">
        <v>99.998000000000005</v>
      </c>
      <c r="H1186" s="6" t="s">
        <v>4500</v>
      </c>
      <c r="I1186" s="6" t="s">
        <v>4528</v>
      </c>
      <c r="J1186" s="9">
        <v>7</v>
      </c>
      <c r="K1186" s="7"/>
      <c r="L1186" s="9">
        <v>6282</v>
      </c>
      <c r="M1186" s="6" t="s">
        <v>239</v>
      </c>
      <c r="N1186" s="6" t="s">
        <v>4348</v>
      </c>
      <c r="O1186" s="6" t="s">
        <v>4349</v>
      </c>
      <c r="P1186" s="6" t="s">
        <v>609</v>
      </c>
    </row>
    <row r="1187" spans="1:16" ht="20" customHeight="1" x14ac:dyDescent="0.15">
      <c r="A1187" s="22">
        <v>1185</v>
      </c>
      <c r="B1187" s="23" t="s">
        <v>5228</v>
      </c>
      <c r="C1187" s="6" t="s">
        <v>4531</v>
      </c>
      <c r="D1187" s="6" t="s">
        <v>172</v>
      </c>
      <c r="E1187" s="6" t="s">
        <v>4350</v>
      </c>
      <c r="F1187" s="6" t="s">
        <v>5442</v>
      </c>
      <c r="G1187" s="9">
        <v>49.945999999999998</v>
      </c>
      <c r="H1187" s="7"/>
      <c r="I1187" s="6" t="s">
        <v>732</v>
      </c>
      <c r="J1187" s="7"/>
      <c r="K1187" s="9">
        <v>4.9000000000000004</v>
      </c>
      <c r="L1187" s="9">
        <v>5.7619999999999996</v>
      </c>
      <c r="M1187" s="6" t="s">
        <v>254</v>
      </c>
      <c r="N1187" s="6" t="s">
        <v>4351</v>
      </c>
      <c r="O1187" s="6" t="s">
        <v>4352</v>
      </c>
      <c r="P1187" s="6" t="s">
        <v>101</v>
      </c>
    </row>
    <row r="1188" spans="1:16" ht="20" customHeight="1" x14ac:dyDescent="0.15">
      <c r="A1188" s="22">
        <v>1186</v>
      </c>
      <c r="B1188" s="23" t="s">
        <v>5438</v>
      </c>
      <c r="C1188" s="9">
        <v>24</v>
      </c>
      <c r="D1188" s="7"/>
      <c r="E1188" s="6" t="s">
        <v>1166</v>
      </c>
      <c r="F1188" s="6" t="s">
        <v>4353</v>
      </c>
      <c r="G1188" s="9">
        <v>132161</v>
      </c>
      <c r="H1188" s="6" t="s">
        <v>339</v>
      </c>
      <c r="I1188" s="6" t="s">
        <v>4560</v>
      </c>
      <c r="J1188" s="7"/>
      <c r="K1188" s="9">
        <v>4.3</v>
      </c>
      <c r="L1188" s="8">
        <v>12658</v>
      </c>
      <c r="M1188" s="6" t="s">
        <v>170</v>
      </c>
      <c r="N1188" s="9">
        <v>2062141761</v>
      </c>
      <c r="O1188" s="6" t="s">
        <v>4354</v>
      </c>
      <c r="P1188" s="6" t="s">
        <v>40</v>
      </c>
    </row>
    <row r="1189" spans="1:16" ht="20" customHeight="1" x14ac:dyDescent="0.15">
      <c r="A1189" s="22">
        <v>1187</v>
      </c>
      <c r="B1189" s="23" t="s">
        <v>4355</v>
      </c>
      <c r="C1189" s="9">
        <v>26</v>
      </c>
      <c r="D1189" s="6" t="s">
        <v>229</v>
      </c>
      <c r="E1189" s="6" t="s">
        <v>3675</v>
      </c>
      <c r="F1189" s="6" t="s">
        <v>4356</v>
      </c>
      <c r="G1189" s="6" t="s">
        <v>4357</v>
      </c>
      <c r="H1189" s="6" t="s">
        <v>4521</v>
      </c>
      <c r="I1189" s="6" t="s">
        <v>381</v>
      </c>
      <c r="J1189" s="6" t="s">
        <v>526</v>
      </c>
      <c r="K1189" s="6" t="s">
        <v>16</v>
      </c>
      <c r="L1189" s="9">
        <v>10843</v>
      </c>
      <c r="M1189" s="6" t="s">
        <v>296</v>
      </c>
      <c r="N1189" s="6" t="s">
        <v>4358</v>
      </c>
      <c r="O1189" s="6" t="s">
        <v>4359</v>
      </c>
      <c r="P1189" s="6" t="s">
        <v>148</v>
      </c>
    </row>
    <row r="1190" spans="1:16" ht="20" customHeight="1" x14ac:dyDescent="0.15">
      <c r="A1190" s="22">
        <v>1188</v>
      </c>
      <c r="B1190" s="23" t="s">
        <v>2504</v>
      </c>
      <c r="C1190" s="6" t="s">
        <v>4479</v>
      </c>
      <c r="D1190" s="6" t="s">
        <v>163</v>
      </c>
      <c r="E1190" s="6" t="s">
        <v>2505</v>
      </c>
      <c r="F1190" s="6" t="s">
        <v>4360</v>
      </c>
      <c r="G1190" s="8">
        <v>80899</v>
      </c>
      <c r="H1190" s="6" t="s">
        <v>244</v>
      </c>
      <c r="I1190" s="6" t="s">
        <v>799</v>
      </c>
      <c r="J1190" s="6" t="s">
        <v>212</v>
      </c>
      <c r="K1190" s="6" t="s">
        <v>144</v>
      </c>
      <c r="L1190" s="7"/>
      <c r="M1190" s="6" t="s">
        <v>90</v>
      </c>
      <c r="N1190" s="6" t="s">
        <v>4361</v>
      </c>
      <c r="O1190" s="6" t="s">
        <v>4362</v>
      </c>
      <c r="P1190" s="6" t="s">
        <v>292</v>
      </c>
    </row>
    <row r="1191" spans="1:16" ht="20" customHeight="1" x14ac:dyDescent="0.15">
      <c r="A1191" s="22">
        <v>1189</v>
      </c>
      <c r="B1191" s="23" t="s">
        <v>4826</v>
      </c>
      <c r="C1191" s="6" t="s">
        <v>4976</v>
      </c>
      <c r="D1191" s="6" t="s">
        <v>261</v>
      </c>
      <c r="E1191" s="6" t="s">
        <v>4363</v>
      </c>
      <c r="F1191" s="6" t="s">
        <v>4364</v>
      </c>
      <c r="G1191" s="8">
        <v>63093</v>
      </c>
      <c r="H1191" s="6" t="s">
        <v>4463</v>
      </c>
      <c r="I1191" s="6" t="s">
        <v>4560</v>
      </c>
      <c r="J1191" s="9">
        <v>5</v>
      </c>
      <c r="K1191" s="6" t="s">
        <v>97</v>
      </c>
      <c r="L1191" s="8">
        <v>16158</v>
      </c>
      <c r="M1191" s="6" t="s">
        <v>204</v>
      </c>
      <c r="N1191" s="6" t="s">
        <v>4365</v>
      </c>
      <c r="O1191" s="6" t="s">
        <v>4366</v>
      </c>
      <c r="P1191" s="6" t="s">
        <v>148</v>
      </c>
    </row>
    <row r="1192" spans="1:16" ht="20" customHeight="1" x14ac:dyDescent="0.15">
      <c r="A1192" s="22">
        <v>1190</v>
      </c>
      <c r="B1192" s="23" t="s">
        <v>4741</v>
      </c>
      <c r="C1192" s="9">
        <v>39</v>
      </c>
      <c r="D1192" s="6" t="s">
        <v>220</v>
      </c>
      <c r="E1192" s="6" t="s">
        <v>857</v>
      </c>
      <c r="F1192" s="6" t="s">
        <v>4367</v>
      </c>
      <c r="G1192" s="9">
        <v>91.91</v>
      </c>
      <c r="H1192" s="6" t="s">
        <v>46</v>
      </c>
      <c r="I1192" s="6" t="s">
        <v>4546</v>
      </c>
      <c r="J1192" s="9">
        <v>8</v>
      </c>
      <c r="K1192" s="6" t="s">
        <v>1254</v>
      </c>
      <c r="L1192" s="6" t="s">
        <v>4368</v>
      </c>
      <c r="M1192" s="6" t="s">
        <v>373</v>
      </c>
      <c r="N1192" s="6" t="s">
        <v>4369</v>
      </c>
      <c r="O1192" s="7"/>
      <c r="P1192" s="7"/>
    </row>
    <row r="1193" spans="1:16" ht="20" customHeight="1" x14ac:dyDescent="0.15">
      <c r="A1193" s="22">
        <v>1191</v>
      </c>
      <c r="B1193" s="23" t="s">
        <v>5277</v>
      </c>
      <c r="C1193" s="9">
        <v>65</v>
      </c>
      <c r="D1193" s="6" t="s">
        <v>220</v>
      </c>
      <c r="E1193" s="6" t="s">
        <v>117</v>
      </c>
      <c r="F1193" s="6" t="s">
        <v>4370</v>
      </c>
      <c r="G1193" s="9">
        <v>137.352</v>
      </c>
      <c r="H1193" s="6" t="s">
        <v>4720</v>
      </c>
      <c r="I1193" s="6" t="s">
        <v>779</v>
      </c>
      <c r="J1193" s="9">
        <v>2</v>
      </c>
      <c r="K1193" s="6" t="s">
        <v>1767</v>
      </c>
      <c r="L1193" s="9">
        <v>3443</v>
      </c>
      <c r="M1193" s="6" t="s">
        <v>198</v>
      </c>
      <c r="N1193" s="6" t="s">
        <v>4371</v>
      </c>
      <c r="O1193" s="6" t="s">
        <v>4372</v>
      </c>
      <c r="P1193" s="6" t="s">
        <v>584</v>
      </c>
    </row>
    <row r="1194" spans="1:16" ht="20" customHeight="1" x14ac:dyDescent="0.15">
      <c r="A1194" s="22">
        <v>1192</v>
      </c>
      <c r="B1194" s="23" t="s">
        <v>5275</v>
      </c>
      <c r="C1194" s="9">
        <v>50</v>
      </c>
      <c r="D1194" s="6" t="s">
        <v>93</v>
      </c>
      <c r="E1194" s="6" t="s">
        <v>4373</v>
      </c>
      <c r="F1194" s="6" t="s">
        <v>4374</v>
      </c>
      <c r="G1194" s="6" t="s">
        <v>4375</v>
      </c>
      <c r="H1194" s="6" t="s">
        <v>4608</v>
      </c>
      <c r="I1194" s="6" t="s">
        <v>4619</v>
      </c>
      <c r="J1194" s="9">
        <v>10</v>
      </c>
      <c r="K1194" s="6" t="s">
        <v>1291</v>
      </c>
      <c r="L1194" s="9">
        <v>6387</v>
      </c>
      <c r="M1194" s="6" t="s">
        <v>706</v>
      </c>
      <c r="N1194" s="7"/>
      <c r="O1194" s="6" t="s">
        <v>4376</v>
      </c>
      <c r="P1194" s="6" t="s">
        <v>609</v>
      </c>
    </row>
    <row r="1195" spans="1:16" ht="20" customHeight="1" x14ac:dyDescent="0.15">
      <c r="A1195" s="22">
        <v>1193</v>
      </c>
      <c r="B1195" s="23" t="s">
        <v>4377</v>
      </c>
      <c r="C1195" s="9">
        <v>54</v>
      </c>
      <c r="D1195" s="6" t="s">
        <v>315</v>
      </c>
      <c r="E1195" s="6" t="s">
        <v>1591</v>
      </c>
      <c r="F1195" s="6" t="s">
        <v>4378</v>
      </c>
      <c r="G1195" s="6" t="s">
        <v>4379</v>
      </c>
      <c r="H1195" s="6" t="s">
        <v>4481</v>
      </c>
      <c r="I1195" s="6" t="s">
        <v>4528</v>
      </c>
      <c r="J1195" s="7"/>
      <c r="K1195" s="6" t="s">
        <v>879</v>
      </c>
      <c r="L1195" s="6" t="s">
        <v>4380</v>
      </c>
      <c r="M1195" s="6" t="s">
        <v>194</v>
      </c>
      <c r="N1195" s="6" t="s">
        <v>4381</v>
      </c>
      <c r="O1195" s="6" t="s">
        <v>4382</v>
      </c>
      <c r="P1195" s="6" t="s">
        <v>40</v>
      </c>
    </row>
    <row r="1196" spans="1:16" ht="20" customHeight="1" x14ac:dyDescent="0.15">
      <c r="A1196" s="22">
        <v>1194</v>
      </c>
      <c r="B1196" s="23" t="s">
        <v>5204</v>
      </c>
      <c r="C1196" s="7"/>
      <c r="D1196" s="6" t="s">
        <v>268</v>
      </c>
      <c r="E1196" s="6" t="s">
        <v>400</v>
      </c>
      <c r="F1196" s="7"/>
      <c r="G1196" s="8">
        <v>59351</v>
      </c>
      <c r="H1196" s="6" t="s">
        <v>4519</v>
      </c>
      <c r="I1196" s="6" t="s">
        <v>81</v>
      </c>
      <c r="J1196" s="9">
        <v>4</v>
      </c>
      <c r="K1196" s="7"/>
      <c r="L1196" s="6" t="s">
        <v>4383</v>
      </c>
      <c r="M1196" s="6" t="s">
        <v>515</v>
      </c>
      <c r="N1196" s="9">
        <v>8161079495</v>
      </c>
      <c r="O1196" s="6" t="s">
        <v>4384</v>
      </c>
      <c r="P1196" s="6" t="s">
        <v>101</v>
      </c>
    </row>
    <row r="1197" spans="1:16" ht="20" customHeight="1" x14ac:dyDescent="0.15">
      <c r="A1197" s="22">
        <v>1195</v>
      </c>
      <c r="B1197" s="23" t="s">
        <v>5145</v>
      </c>
      <c r="C1197" s="9">
        <v>49</v>
      </c>
      <c r="D1197" s="6" t="s">
        <v>229</v>
      </c>
      <c r="E1197" s="6" t="s">
        <v>4385</v>
      </c>
      <c r="F1197" s="6" t="s">
        <v>4386</v>
      </c>
      <c r="G1197" s="9">
        <v>30333</v>
      </c>
      <c r="H1197" s="6" t="s">
        <v>210</v>
      </c>
      <c r="I1197" s="6" t="s">
        <v>4486</v>
      </c>
      <c r="J1197" s="9">
        <v>10</v>
      </c>
      <c r="K1197" s="6" t="s">
        <v>237</v>
      </c>
      <c r="L1197" s="8">
        <v>12531</v>
      </c>
      <c r="M1197" s="6" t="s">
        <v>534</v>
      </c>
      <c r="N1197" s="9">
        <v>2104482943</v>
      </c>
      <c r="O1197" s="6" t="s">
        <v>4387</v>
      </c>
      <c r="P1197" s="6" t="s">
        <v>71</v>
      </c>
    </row>
    <row r="1198" spans="1:16" ht="20" customHeight="1" x14ac:dyDescent="0.15">
      <c r="A1198" s="22">
        <v>1196</v>
      </c>
      <c r="B1198" s="23" t="s">
        <v>5349</v>
      </c>
      <c r="C1198" s="6" t="s">
        <v>4485</v>
      </c>
      <c r="D1198" s="6" t="s">
        <v>52</v>
      </c>
      <c r="E1198" s="6" t="s">
        <v>2817</v>
      </c>
      <c r="F1198" s="6" t="s">
        <v>4388</v>
      </c>
      <c r="G1198" s="9">
        <v>68166</v>
      </c>
      <c r="H1198" s="6" t="s">
        <v>4616</v>
      </c>
      <c r="I1198" s="6" t="s">
        <v>4497</v>
      </c>
      <c r="J1198" s="9">
        <v>8</v>
      </c>
      <c r="K1198" s="6" t="s">
        <v>1254</v>
      </c>
      <c r="L1198" s="9">
        <v>8240</v>
      </c>
      <c r="M1198" s="6" t="s">
        <v>98</v>
      </c>
      <c r="N1198" s="6" t="s">
        <v>4389</v>
      </c>
      <c r="O1198" s="6" t="s">
        <v>4390</v>
      </c>
      <c r="P1198" s="6" t="s">
        <v>292</v>
      </c>
    </row>
    <row r="1199" spans="1:16" ht="20" customHeight="1" x14ac:dyDescent="0.15">
      <c r="A1199" s="22">
        <v>1197</v>
      </c>
      <c r="B1199" s="23" t="s">
        <v>5443</v>
      </c>
      <c r="C1199" s="7"/>
      <c r="D1199" s="6" t="s">
        <v>220</v>
      </c>
      <c r="E1199" s="6" t="s">
        <v>1230</v>
      </c>
      <c r="F1199" s="6" t="s">
        <v>5444</v>
      </c>
      <c r="G1199" s="9">
        <v>62676</v>
      </c>
      <c r="H1199" s="6" t="s">
        <v>276</v>
      </c>
      <c r="I1199" s="6" t="s">
        <v>36</v>
      </c>
      <c r="J1199" s="9">
        <v>5</v>
      </c>
      <c r="K1199" s="6" t="s">
        <v>48</v>
      </c>
      <c r="L1199" s="9">
        <v>12393</v>
      </c>
      <c r="M1199" s="6" t="s">
        <v>527</v>
      </c>
      <c r="N1199" s="6" t="s">
        <v>4391</v>
      </c>
      <c r="O1199" s="7"/>
      <c r="P1199" s="6" t="s">
        <v>71</v>
      </c>
    </row>
    <row r="1200" spans="1:16" ht="20" customHeight="1" x14ac:dyDescent="0.15">
      <c r="A1200" s="22">
        <v>1198</v>
      </c>
      <c r="B1200" s="23" t="s">
        <v>5445</v>
      </c>
      <c r="C1200" s="9">
        <v>47</v>
      </c>
      <c r="D1200" s="7"/>
      <c r="E1200" s="6" t="s">
        <v>3455</v>
      </c>
      <c r="F1200" s="6" t="s">
        <v>4392</v>
      </c>
      <c r="G1200" s="6" t="s">
        <v>4393</v>
      </c>
      <c r="H1200" s="6" t="s">
        <v>513</v>
      </c>
      <c r="I1200" s="6" t="s">
        <v>4648</v>
      </c>
      <c r="J1200" s="9">
        <v>4</v>
      </c>
      <c r="K1200" s="6" t="s">
        <v>855</v>
      </c>
      <c r="L1200" s="6" t="s">
        <v>4394</v>
      </c>
      <c r="M1200" s="6" t="s">
        <v>470</v>
      </c>
      <c r="N1200" s="9">
        <v>2283197385</v>
      </c>
      <c r="O1200" s="6" t="s">
        <v>4395</v>
      </c>
      <c r="P1200" s="6" t="s">
        <v>200</v>
      </c>
    </row>
    <row r="1201" spans="1:16" ht="20" customHeight="1" x14ac:dyDescent="0.15">
      <c r="A1201" s="22">
        <v>1199</v>
      </c>
      <c r="B1201" s="23" t="s">
        <v>5010</v>
      </c>
      <c r="C1201" s="6" t="s">
        <v>4899</v>
      </c>
      <c r="D1201" s="7"/>
      <c r="E1201" s="6" t="s">
        <v>3916</v>
      </c>
      <c r="F1201" s="6" t="s">
        <v>4396</v>
      </c>
      <c r="G1201" s="9">
        <v>142460</v>
      </c>
      <c r="H1201" s="7"/>
      <c r="I1201" s="6" t="s">
        <v>4670</v>
      </c>
      <c r="J1201" s="6" t="s">
        <v>427</v>
      </c>
      <c r="K1201" s="6" t="s">
        <v>295</v>
      </c>
      <c r="L1201" s="6" t="s">
        <v>4397</v>
      </c>
      <c r="M1201" s="6" t="s">
        <v>198</v>
      </c>
      <c r="N1201" s="6" t="s">
        <v>4398</v>
      </c>
      <c r="O1201" s="6" t="s">
        <v>4399</v>
      </c>
      <c r="P1201" s="6" t="s">
        <v>584</v>
      </c>
    </row>
    <row r="1202" spans="1:16" ht="20" customHeight="1" x14ac:dyDescent="0.15">
      <c r="A1202" s="22">
        <v>1200</v>
      </c>
      <c r="B1202" s="23" t="s">
        <v>5249</v>
      </c>
      <c r="C1202" s="6" t="s">
        <v>4624</v>
      </c>
      <c r="D1202" s="6" t="s">
        <v>315</v>
      </c>
      <c r="E1202" s="6" t="s">
        <v>4400</v>
      </c>
      <c r="F1202" s="6" t="s">
        <v>4401</v>
      </c>
      <c r="G1202" s="9">
        <v>47.018000000000001</v>
      </c>
      <c r="H1202" s="6" t="s">
        <v>4720</v>
      </c>
      <c r="I1202" s="6" t="s">
        <v>732</v>
      </c>
      <c r="J1202" s="7"/>
      <c r="K1202" s="6" t="s">
        <v>615</v>
      </c>
      <c r="L1202" s="9">
        <v>5.0049999999999999</v>
      </c>
      <c r="M1202" s="6" t="s">
        <v>76</v>
      </c>
      <c r="N1202" s="6" t="s">
        <v>4402</v>
      </c>
      <c r="O1202" s="6" t="s">
        <v>4403</v>
      </c>
      <c r="P1202" s="6" t="s">
        <v>148</v>
      </c>
    </row>
  </sheetData>
  <mergeCells count="1">
    <mergeCell ref="A1:P1"/>
  </mergeCells>
  <hyperlinks>
    <hyperlink ref="E4" r:id="rId1" xr:uid="{7A6336ED-3E27-4342-9DFD-3522BB5A5A8F}"/>
    <hyperlink ref="E5" r:id="rId2" xr:uid="{86847523-F375-CD48-844B-5594BB013838}"/>
    <hyperlink ref="E6" r:id="rId3" xr:uid="{D5D82ABD-1CC2-CF4E-8C04-2952DC7DA01E}"/>
    <hyperlink ref="E7" r:id="rId4" xr:uid="{ED5CB438-00BC-5948-85C1-BECD026AE8DC}"/>
    <hyperlink ref="E8" r:id="rId5" xr:uid="{2BE6BCD9-4E4C-B94C-92AA-D27197BED27E}"/>
    <hyperlink ref="E9" r:id="rId6" xr:uid="{5A2339F0-AAFE-414A-A692-24C3C4DC9403}"/>
    <hyperlink ref="E10" r:id="rId7" xr:uid="{BD00F508-F773-5B41-B11A-A3EBBF408951}"/>
    <hyperlink ref="E11" r:id="rId8" xr:uid="{E12A477B-4152-C247-BEB6-A669E9E5E2CE}"/>
    <hyperlink ref="E12" r:id="rId9" xr:uid="{B81E6F70-46FF-EB49-815E-CEE02FEDBE08}"/>
    <hyperlink ref="E13" r:id="rId10" xr:uid="{042901CE-2599-A04C-ADC0-755EF22DCA63}"/>
    <hyperlink ref="E14" r:id="rId11" xr:uid="{06F78E00-E084-9B42-BA3D-5A919F2F7B74}"/>
    <hyperlink ref="E15" r:id="rId12" xr:uid="{BA32F462-77D8-DF49-B615-33B6750D2475}"/>
    <hyperlink ref="E16" r:id="rId13" xr:uid="{BB01B1FF-8E77-814B-946C-DA4530FDCF8E}"/>
    <hyperlink ref="E17" r:id="rId14" xr:uid="{21FF4DB9-3C50-8D4C-A990-38D1C8D8712F}"/>
    <hyperlink ref="E18" r:id="rId15" xr:uid="{3DEE84B0-77DD-5B46-B84C-49CAA79279FF}"/>
    <hyperlink ref="E19" r:id="rId16" xr:uid="{2764FF3C-12C5-E044-9956-4958F1764186}"/>
    <hyperlink ref="E20" r:id="rId17" xr:uid="{884EC6B2-3138-5B4E-8A3D-8F65C78A2911}"/>
    <hyperlink ref="E21" r:id="rId18" xr:uid="{AB6D75D4-A6EE-CE40-98A2-07237D572BC5}"/>
    <hyperlink ref="E22" r:id="rId19" xr:uid="{B0C727D7-16B5-E94A-B692-83E30AD231C1}"/>
    <hyperlink ref="E23" r:id="rId20" xr:uid="{887A7AB3-7AF4-BE47-A22F-4191B373D626}"/>
    <hyperlink ref="E24" r:id="rId21" xr:uid="{9B2D9D6A-0420-A644-992F-CED709C7CF3F}"/>
    <hyperlink ref="E25" r:id="rId22" xr:uid="{C7B2BB86-2D51-5049-8955-18BF3194948A}"/>
    <hyperlink ref="E26" r:id="rId23" xr:uid="{97BCF5AB-7697-9E48-8B70-87B10DAEFF15}"/>
    <hyperlink ref="E27" r:id="rId24" xr:uid="{840C587C-36E8-0E45-9EB0-DAAD55AF1789}"/>
    <hyperlink ref="E28" r:id="rId25" xr:uid="{07DA204C-D00F-804D-8251-3FE310C03539}"/>
    <hyperlink ref="E29" r:id="rId26" xr:uid="{B306D3C1-4895-3541-83AB-33ED6C5D734C}"/>
    <hyperlink ref="E30" r:id="rId27" xr:uid="{E3C2DEA5-3468-E34E-A261-ADF5F364CE44}"/>
    <hyperlink ref="E31" r:id="rId28" xr:uid="{3B779805-A304-2E43-B4C1-5D92FEDF5330}"/>
    <hyperlink ref="E32" r:id="rId29" xr:uid="{C6B0F1F3-0ABA-EF4E-AD32-9C58B1C87A51}"/>
    <hyperlink ref="E33" r:id="rId30" xr:uid="{BF399AA4-1FE5-0E48-8586-1630B14076FC}"/>
    <hyperlink ref="E34" r:id="rId31" display="test.com" xr:uid="{8E51D66F-C8C9-F14B-8F96-6458ECA01823}"/>
    <hyperlink ref="E35" r:id="rId32" xr:uid="{7F41BFB4-B141-1D4F-8D80-D5A5AD3B0D89}"/>
    <hyperlink ref="E37" r:id="rId33" display="sample.org" xr:uid="{77A3A215-2246-1447-8A03-9A01A4AA3EC7}"/>
    <hyperlink ref="E39" r:id="rId34" xr:uid="{A1F7702E-B3A5-B04A-A6BC-F40DE9E1A953}"/>
    <hyperlink ref="E40" r:id="rId35" xr:uid="{79B72982-04B6-404A-990A-4C8B3A44CEE7}"/>
    <hyperlink ref="E41" r:id="rId36" xr:uid="{F9884C1C-86ED-DC4C-895A-08A9AA4AB7FF}"/>
    <hyperlink ref="E42" r:id="rId37" xr:uid="{81FCB090-DA28-5241-B6D9-228AD8BE1965}"/>
    <hyperlink ref="E43" r:id="rId38" xr:uid="{26191130-6FFE-CF4D-BFD6-0E91A19CA35C}"/>
    <hyperlink ref="E45" r:id="rId39" xr:uid="{EA3080F8-A475-824C-823F-2F7F14EFF4FC}"/>
    <hyperlink ref="E46" r:id="rId40" xr:uid="{6BB26B7B-B0FD-1642-BD77-EE16404DA4A3}"/>
    <hyperlink ref="E47" r:id="rId41" xr:uid="{8B057D38-1D1B-BF44-95AF-2B1A2D434DB3}"/>
    <hyperlink ref="E48" r:id="rId42" xr:uid="{44280167-D784-6444-B9F7-1CB9B8F52CB3}"/>
    <hyperlink ref="E49" r:id="rId43" xr:uid="{3023269B-26D0-FE41-9E7D-DE9F041EE52D}"/>
    <hyperlink ref="E51" r:id="rId44" xr:uid="{B568B324-D228-0D4B-BCC8-6E73909167FE}"/>
    <hyperlink ref="E52" r:id="rId45" xr:uid="{281A42B2-5A83-8C43-BE3A-20D961394C0B}"/>
    <hyperlink ref="E53" r:id="rId46" xr:uid="{0B14623A-8C6C-7146-BA62-82E5B1B441B9}"/>
    <hyperlink ref="E54" r:id="rId47" xr:uid="{FDE0C8F5-DDF0-2D4B-B40C-3279FE3ABA4E}"/>
    <hyperlink ref="E55" r:id="rId48" xr:uid="{8C7833AF-23EF-5E47-B668-3AA9ADD6822F}"/>
    <hyperlink ref="E56" r:id="rId49" xr:uid="{C888D806-D560-C747-877D-F93E0FB780BA}"/>
    <hyperlink ref="E57" r:id="rId50" xr:uid="{839FE745-8AC1-EB43-848B-21392221EEFD}"/>
    <hyperlink ref="E58" r:id="rId51" xr:uid="{6E3CD2A1-5E2B-294C-A17F-D28A2C61C9BF}"/>
    <hyperlink ref="E59" r:id="rId52" display="demo.net" xr:uid="{3A396CAC-4ACB-BE43-B664-FEE9A0201942}"/>
    <hyperlink ref="E60" r:id="rId53" xr:uid="{31A818F4-0048-7947-8AC3-6184B78DFFFC}"/>
    <hyperlink ref="E61" r:id="rId54" xr:uid="{AA6BDF51-5AAD-274F-82F1-97372E647DFC}"/>
    <hyperlink ref="E62" r:id="rId55" xr:uid="{2EEABFB1-5E35-D54B-9D63-68B35C160EBE}"/>
    <hyperlink ref="E63" r:id="rId56" xr:uid="{910E0A00-1320-6748-8388-2E09B7F4084D}"/>
    <hyperlink ref="E64" r:id="rId57" xr:uid="{557CB3C2-D095-1940-BEB7-9B9DA1801855}"/>
    <hyperlink ref="E66" r:id="rId58" xr:uid="{E6FFA643-640A-B74A-AB8A-32F10C3D3352}"/>
    <hyperlink ref="E67" r:id="rId59" xr:uid="{5525084F-F458-7A47-BC65-084D3D301AD5}"/>
    <hyperlink ref="E68" r:id="rId60" xr:uid="{6025239D-9BD1-0543-AD11-26F1E2270797}"/>
    <hyperlink ref="E69" r:id="rId61" xr:uid="{33C3448F-484C-494F-94E8-621D1EDA9945}"/>
    <hyperlink ref="E70" r:id="rId62" xr:uid="{5564E798-73D2-A04B-9EAB-9838BE8AC26C}"/>
    <hyperlink ref="E71" r:id="rId63" display="demo.net" xr:uid="{D217E6EB-08C8-7147-9F1F-313E1DF5CEF4}"/>
    <hyperlink ref="E72" r:id="rId64" xr:uid="{0131F388-3CDB-4341-9A71-8E4812AAF078}"/>
    <hyperlink ref="E73" r:id="rId65" xr:uid="{7DAE94D7-7C27-CD43-9A71-27DF0DD83A15}"/>
    <hyperlink ref="E74" r:id="rId66" xr:uid="{5A981BF3-C926-A446-8B4C-7DB491ED9339}"/>
    <hyperlink ref="E75" r:id="rId67" xr:uid="{AB794717-C430-AF45-ACE4-033D914A70F9}"/>
    <hyperlink ref="E76" r:id="rId68" xr:uid="{76C88E20-6F10-4449-96B9-094C6E1E8D39}"/>
    <hyperlink ref="E77" r:id="rId69" xr:uid="{272B3AEE-F7DE-C245-958F-EF5CA5143DCD}"/>
    <hyperlink ref="E79" r:id="rId70" xr:uid="{278BA30D-E730-274B-9DF9-5C275E1F70F3}"/>
    <hyperlink ref="E80" r:id="rId71" xr:uid="{40EF6FE0-BB09-0545-B43E-7852B61E122D}"/>
    <hyperlink ref="E81" r:id="rId72" xr:uid="{7352B7FA-8529-9142-9C02-621B18F407FA}"/>
    <hyperlink ref="E82" r:id="rId73" xr:uid="{A275334C-900C-4242-B424-DF05B505B648}"/>
    <hyperlink ref="E83" r:id="rId74" xr:uid="{1A41B87D-7684-9246-AD0B-416B49524F87}"/>
    <hyperlink ref="E84" r:id="rId75" xr:uid="{970EDA42-6C9C-2040-AA19-B36F79C6C3DD}"/>
    <hyperlink ref="E85" r:id="rId76" xr:uid="{449FA656-939C-0841-A562-D74CD4471DD4}"/>
    <hyperlink ref="E86" r:id="rId77" xr:uid="{67A1452C-EC14-A147-AF99-9F416B6E06E2}"/>
    <hyperlink ref="E87" r:id="rId78" xr:uid="{E98A3F6A-F20F-3441-A5C2-0835326EBC43}"/>
    <hyperlink ref="E88" r:id="rId79" xr:uid="{80E8200F-9626-3A4A-9764-1A95836B39AE}"/>
    <hyperlink ref="E89" r:id="rId80" xr:uid="{8474AA21-62AA-1F47-9185-6DFAC45C7275}"/>
    <hyperlink ref="E90" r:id="rId81" xr:uid="{13AFBECA-BA2F-1D4E-90B7-840A7ADD46DA}"/>
    <hyperlink ref="E91" r:id="rId82" xr:uid="{0FD97142-CCDF-B646-B1CD-6A2F75C987FF}"/>
    <hyperlink ref="E92" r:id="rId83" xr:uid="{B643988E-B454-7F41-BB48-0D120063B994}"/>
    <hyperlink ref="E93" r:id="rId84" display="test.com" xr:uid="{FCBF5FC0-B986-B846-98C3-1CAB04A05507}"/>
    <hyperlink ref="E95" r:id="rId85" xr:uid="{FB89F39B-93CE-924E-9780-A99485EE7A78}"/>
    <hyperlink ref="E96" r:id="rId86" xr:uid="{C59F285C-CD1A-C74D-A321-2640FA31AA6A}"/>
    <hyperlink ref="E97" r:id="rId87" xr:uid="{9D71FD9B-4457-0A47-893E-A7F6CD6DA273}"/>
    <hyperlink ref="E98" r:id="rId88" xr:uid="{D17A30D5-5C25-8A47-8F49-BB586FDF730B}"/>
    <hyperlink ref="E99" r:id="rId89" xr:uid="{9D1E25FE-3564-2743-8A06-D78B95A5C8BC}"/>
    <hyperlink ref="E100" r:id="rId90" xr:uid="{226AA8BC-C8FE-B44A-B5A7-3E751E8F7E67}"/>
    <hyperlink ref="E101" r:id="rId91" xr:uid="{6C61FB0A-CF4A-A348-AC4D-15B6192A18AE}"/>
    <hyperlink ref="E103" r:id="rId92" xr:uid="{4C1DB271-9BDF-FE4B-AA33-A31F6B68D956}"/>
    <hyperlink ref="E104" r:id="rId93" display="sample.org" xr:uid="{68688199-2B2D-474F-A55B-304EEE7AE68B}"/>
    <hyperlink ref="E106" r:id="rId94" xr:uid="{95CF65C1-E4B2-1243-86F3-7A4DB6E894B9}"/>
    <hyperlink ref="E107" r:id="rId95" xr:uid="{835602A0-673D-6A41-9075-7A77A930DD7F}"/>
    <hyperlink ref="E108" r:id="rId96" xr:uid="{60BE7201-68E6-ED4B-BEEB-EE26F7FA8C03}"/>
    <hyperlink ref="E109" r:id="rId97" xr:uid="{A7B20861-BCDD-AE43-A866-4478BA3DA12C}"/>
    <hyperlink ref="E110" r:id="rId98" xr:uid="{49D1DDC7-1AF7-BB42-B2D2-7F49AD1DA933}"/>
    <hyperlink ref="E111" r:id="rId99" xr:uid="{C76F7171-E481-0D4C-A102-06870A591AAD}"/>
    <hyperlink ref="E113" r:id="rId100" xr:uid="{4D01F0DB-25D4-3248-86B6-EA0AB7948EB1}"/>
    <hyperlink ref="E115" r:id="rId101" xr:uid="{36EF6ECF-7DF5-FB4C-B5C5-C04D5AAA82ED}"/>
    <hyperlink ref="E117" r:id="rId102" xr:uid="{DD19C71E-D8BC-274E-886E-60E3A1142E11}"/>
    <hyperlink ref="E118" r:id="rId103" xr:uid="{B96D89F1-7910-E94C-96C7-CC591D7E3669}"/>
    <hyperlink ref="E119" r:id="rId104" xr:uid="{C9B8054E-8933-8345-8A79-6568D640646A}"/>
    <hyperlink ref="E120" r:id="rId105" xr:uid="{69CC6E51-4A2A-2C4B-9AE7-FBC894A3EBDE}"/>
    <hyperlink ref="E121" r:id="rId106" xr:uid="{2345D731-9D9B-F948-9679-A5820EE7E756}"/>
    <hyperlink ref="E122" r:id="rId107" xr:uid="{170448CE-C553-C449-A6CF-5231AD5FAF8A}"/>
    <hyperlink ref="E124" r:id="rId108" xr:uid="{D91B1BD9-9086-8D47-A58B-0CB7EFC79717}"/>
    <hyperlink ref="E125" r:id="rId109" xr:uid="{557B66F4-322D-9145-B57E-50F3436023C5}"/>
    <hyperlink ref="E126" r:id="rId110" xr:uid="{B703F622-58EE-1E4F-B3A3-640ACEBF2171}"/>
    <hyperlink ref="E127" r:id="rId111" display="sample.org" xr:uid="{634D8B5B-4F7B-604B-A4F6-C0A79D9C8CDE}"/>
    <hyperlink ref="E128" r:id="rId112" xr:uid="{980272A1-AB20-2947-9696-985352DD9B3B}"/>
    <hyperlink ref="E129" r:id="rId113" xr:uid="{DF4C14CF-E7CF-F341-8787-80F908A13C33}"/>
    <hyperlink ref="E130" r:id="rId114" xr:uid="{1B493C5A-317A-DD44-8614-1B369763C680}"/>
    <hyperlink ref="E131" r:id="rId115" display="test.com" xr:uid="{B9C9A271-5116-4245-88F4-2DB96C79CDE2}"/>
    <hyperlink ref="E132" r:id="rId116" xr:uid="{A5C473FB-FA52-764E-A9D9-A74FFAB7382E}"/>
    <hyperlink ref="E133" r:id="rId117" xr:uid="{B79E6747-1CD0-7642-A0CC-33617A5EE124}"/>
    <hyperlink ref="E134" r:id="rId118" xr:uid="{82940EE8-8B4F-284B-BA93-1FECB1509545}"/>
    <hyperlink ref="E135" r:id="rId119" xr:uid="{85FFEA63-4406-884A-82E6-F8273C3962FE}"/>
    <hyperlink ref="E136" r:id="rId120" xr:uid="{586F952D-641D-9340-BAB3-C70893444960}"/>
    <hyperlink ref="E137" r:id="rId121" xr:uid="{341C63EB-7ADC-834D-837A-B0326480493C}"/>
    <hyperlink ref="E138" r:id="rId122" xr:uid="{3E9427DC-34A3-2448-BC15-DDB9480A5D5B}"/>
    <hyperlink ref="E139" r:id="rId123" xr:uid="{27971FD4-3F43-CF4D-B60E-54C36ADC06BD}"/>
    <hyperlink ref="E140" r:id="rId124" xr:uid="{CDFA565C-9FBB-D142-8A18-A052E46928B5}"/>
    <hyperlink ref="E142" r:id="rId125" xr:uid="{994BC99A-72E3-A547-8175-4F2615389C10}"/>
    <hyperlink ref="E143" r:id="rId126" xr:uid="{4B43B814-A4B8-414A-91C3-F0ECAA5F0740}"/>
    <hyperlink ref="E144" r:id="rId127" xr:uid="{1DB5A4FE-0A98-3745-BDB2-0CC594A7990C}"/>
    <hyperlink ref="E145" r:id="rId128" xr:uid="{910E266C-BDA1-9C41-8F67-DE1DCE6B4FFF}"/>
    <hyperlink ref="E146" r:id="rId129" xr:uid="{E21C6598-804E-E341-A7FD-2C62FDBB4C83}"/>
    <hyperlink ref="E147" r:id="rId130" xr:uid="{17833034-4077-6E44-A815-9A673FE03723}"/>
    <hyperlink ref="E148" r:id="rId131" xr:uid="{DDCFED65-299E-1543-A007-C8C17010EC02}"/>
    <hyperlink ref="E150" r:id="rId132" xr:uid="{51CBAC3A-8401-4246-A894-21296ADEDFF4}"/>
    <hyperlink ref="E151" r:id="rId133" xr:uid="{B07816A9-138B-F74A-87C5-02E045A910A7}"/>
    <hyperlink ref="E152" r:id="rId134" xr:uid="{CF1597DD-CA70-5C48-A068-C31DFA58EC07}"/>
    <hyperlink ref="E153" r:id="rId135" xr:uid="{4AB62268-CC28-6540-A5D4-EFA435722F03}"/>
    <hyperlink ref="E155" r:id="rId136" xr:uid="{9A209B80-FD70-9F4B-BDC9-9B401CA01B3E}"/>
    <hyperlink ref="E156" r:id="rId137" xr:uid="{1A642DC7-DC7A-6D49-94E3-F4F4F87C8CAA}"/>
    <hyperlink ref="E157" r:id="rId138" xr:uid="{737191CF-AE8F-204F-A501-9A90DFD00CD9}"/>
    <hyperlink ref="E158" r:id="rId139" xr:uid="{F2051874-EB35-EF4B-8955-95FB7FB64B9C}"/>
    <hyperlink ref="E159" r:id="rId140" xr:uid="{F3E32370-FCB3-7E4F-ABF4-5AD1FE37968E}"/>
    <hyperlink ref="E160" r:id="rId141" xr:uid="{7D08AC30-5EBC-534E-8E91-F18F7502E7CB}"/>
    <hyperlink ref="E161" r:id="rId142" xr:uid="{447FAE56-88E3-5241-92E8-5E62C09A630F}"/>
    <hyperlink ref="E162" r:id="rId143" xr:uid="{DD81E4F2-1DA7-C84A-AA94-C47F0E2E9588}"/>
    <hyperlink ref="E163" r:id="rId144" xr:uid="{FC1E01CE-1D43-8349-A73B-3D7C1F48007D}"/>
    <hyperlink ref="E164" r:id="rId145" display="test.com" xr:uid="{3772249E-CE7A-7F4E-AF2E-3FDD6200A260}"/>
    <hyperlink ref="E165" r:id="rId146" display="sample.org" xr:uid="{DB4E2FAA-5CC7-BD45-BCA4-6F46EA61D46F}"/>
    <hyperlink ref="E166" r:id="rId147" xr:uid="{64D6670C-CEB2-9F4C-B6D1-944EBF03E1A7}"/>
    <hyperlink ref="E167" r:id="rId148" xr:uid="{C3E0A14D-1348-8B40-8C43-2F2D18CF2D3E}"/>
    <hyperlink ref="E168" r:id="rId149" xr:uid="{B8EA5B85-9934-C74D-B1D1-75E8DB1D8A59}"/>
    <hyperlink ref="E169" r:id="rId150" xr:uid="{675B2F4E-C505-C74D-9CA2-10420CEA8D13}"/>
    <hyperlink ref="E170" r:id="rId151" xr:uid="{706CBCA7-1677-BC4E-883F-BB5A44050948}"/>
    <hyperlink ref="E171" r:id="rId152" xr:uid="{AF6CE38B-D901-B342-8C5B-636E7C9106C5}"/>
    <hyperlink ref="E172" r:id="rId153" xr:uid="{DADD43AF-EFFB-EB46-BAF9-10A22BFF6D0E}"/>
    <hyperlink ref="E173" r:id="rId154" xr:uid="{5A5A178C-FB7C-9245-9AB7-DAB93E583DB5}"/>
    <hyperlink ref="E174" r:id="rId155" xr:uid="{3B76AC55-7DBA-E44C-8C48-4DB4769A977F}"/>
    <hyperlink ref="E176" r:id="rId156" xr:uid="{0E27A256-15B2-9442-8FCF-3A423CF414CF}"/>
    <hyperlink ref="E177" r:id="rId157" xr:uid="{7959AA65-36F8-A34B-A067-00F4AE588C12}"/>
    <hyperlink ref="E178" r:id="rId158" xr:uid="{27BB386F-8411-EE45-942F-939890029CAB}"/>
    <hyperlink ref="E179" r:id="rId159" xr:uid="{03D79640-0A54-7246-A1CA-A4767F7273B0}"/>
    <hyperlink ref="E180" r:id="rId160" xr:uid="{9A05001C-6719-5A46-A00A-CFA9122EA871}"/>
    <hyperlink ref="E182" r:id="rId161" xr:uid="{DCE09C1E-3AEC-5342-8350-641838AAFDD3}"/>
    <hyperlink ref="E183" r:id="rId162" xr:uid="{2AC5009A-5858-6647-9362-28E685BFFB2F}"/>
    <hyperlink ref="E184" r:id="rId163" xr:uid="{54049354-D4AE-2B40-90A5-B5B07223D74C}"/>
    <hyperlink ref="E185" r:id="rId164" xr:uid="{E6C5E5E3-1AA5-C744-8698-1EF41243D5A4}"/>
    <hyperlink ref="E186" r:id="rId165" xr:uid="{BBBEDF88-0E82-AD43-840B-83F9C53BD21F}"/>
    <hyperlink ref="E187" r:id="rId166" xr:uid="{46237432-9EA7-1E43-87AC-491507F18DBE}"/>
    <hyperlink ref="E188" r:id="rId167" display="sample.org" xr:uid="{8B151F10-192C-1147-86AF-B31BFB8D8F7E}"/>
    <hyperlink ref="E189" r:id="rId168" xr:uid="{5BEC34F9-B75F-434F-9578-D001FD769F2E}"/>
    <hyperlink ref="E190" r:id="rId169" xr:uid="{A8FCD903-D1ED-A040-B9CF-4E7ADF7514CF}"/>
    <hyperlink ref="E191" r:id="rId170" xr:uid="{4B6CE934-9465-8D4A-B75F-8F41545C88BC}"/>
    <hyperlink ref="E192" r:id="rId171" xr:uid="{E4A55EA2-08E4-0549-B176-FD0A7902FB24}"/>
    <hyperlink ref="E193" r:id="rId172" xr:uid="{B48242B0-8478-1B48-881D-AF5F37A5379B}"/>
    <hyperlink ref="E194" r:id="rId173" xr:uid="{37903167-0665-6E42-A0FA-5AAA4F6B43A8}"/>
    <hyperlink ref="E195" r:id="rId174" xr:uid="{0B4420FD-09D3-594D-9326-2FC7C5DC24F2}"/>
    <hyperlink ref="E197" r:id="rId175" xr:uid="{69AED2A1-F207-524D-A058-2E5F99CCE901}"/>
    <hyperlink ref="E198" r:id="rId176" xr:uid="{9EF09673-5653-E946-9A6B-3E69CD7D6E0B}"/>
    <hyperlink ref="E199" r:id="rId177" xr:uid="{CFD09674-2D7E-AA44-A7DF-B18928BF795D}"/>
    <hyperlink ref="E200" r:id="rId178" xr:uid="{3ADAF7D1-50A2-A648-9E31-70DAFB3CB5D4}"/>
    <hyperlink ref="E201" r:id="rId179" xr:uid="{6A8BB334-7C6D-2242-9A0A-A95FAA167058}"/>
    <hyperlink ref="E202" r:id="rId180" xr:uid="{B3C6DC0E-4439-7A47-A64E-9CABB57744A3}"/>
    <hyperlink ref="E203" r:id="rId181" xr:uid="{22C8AC1A-6008-3745-B645-EDC5134B39FC}"/>
    <hyperlink ref="E204" r:id="rId182" xr:uid="{0302FA0A-DF66-CA4E-83CC-7030145D1650}"/>
    <hyperlink ref="E205" r:id="rId183" xr:uid="{5320DC15-992A-BF45-99B7-F60F893CE678}"/>
    <hyperlink ref="E206" r:id="rId184" xr:uid="{93C311B3-39AA-BD43-A848-8E21D67849EF}"/>
    <hyperlink ref="E207" r:id="rId185" xr:uid="{94AEE612-E564-2247-BA33-5F13CEA0AE40}"/>
    <hyperlink ref="E208" r:id="rId186" xr:uid="{38538D7C-CAE2-9B46-97CD-C079EB7AE433}"/>
    <hyperlink ref="E211" r:id="rId187" xr:uid="{095B47BF-291D-D840-8713-FB910173A3E4}"/>
    <hyperlink ref="E212" r:id="rId188" xr:uid="{7B11CFD4-4C40-E34A-B79B-96B4DFD026AB}"/>
    <hyperlink ref="E213" r:id="rId189" xr:uid="{E0DD9513-7E9F-7E47-9ABC-679095D5C774}"/>
    <hyperlink ref="E214" r:id="rId190" xr:uid="{955C67E2-E3B8-144A-BCFA-CA561F1D0E38}"/>
    <hyperlink ref="E215" r:id="rId191" xr:uid="{3343AF8F-AD72-2F4D-8A75-0C2D1D7BD581}"/>
    <hyperlink ref="E216" r:id="rId192" xr:uid="{6168F2BD-69C5-4F45-A44E-CCA4813532F5}"/>
    <hyperlink ref="E217" r:id="rId193" xr:uid="{573E780B-366B-F444-A09B-35615B97D3E9}"/>
    <hyperlink ref="E218" r:id="rId194" xr:uid="{5BFA2256-7A98-534C-923C-96DD367DED67}"/>
    <hyperlink ref="E219" r:id="rId195" xr:uid="{2CC3EF04-A4FA-DF4C-BF03-AD9B047B1A30}"/>
    <hyperlink ref="E221" r:id="rId196" xr:uid="{A0E38FCD-A9B8-AC4C-95A7-37125E9D0FF1}"/>
    <hyperlink ref="E222" r:id="rId197" xr:uid="{D4DA39D5-D156-414A-96BB-2EF160CF266E}"/>
    <hyperlink ref="E223" r:id="rId198" xr:uid="{581E0FB3-7EE1-014C-B4F0-028216F237E5}"/>
    <hyperlink ref="E224" r:id="rId199" xr:uid="{E13DF77F-3EE9-D740-829E-A69A2456059D}"/>
    <hyperlink ref="E225" r:id="rId200" xr:uid="{C0CC17A5-63E8-7148-8C20-C0F5A9F6AB73}"/>
    <hyperlink ref="E226" r:id="rId201" xr:uid="{9EA3D631-06BE-1448-90F1-6AC98E2EE81F}"/>
    <hyperlink ref="E228" r:id="rId202" xr:uid="{53E721C7-2E69-2A43-91DE-0C6C148FA9E5}"/>
    <hyperlink ref="E230" r:id="rId203" xr:uid="{E96DEE01-6126-9D49-B41E-9AEF873D6DE6}"/>
    <hyperlink ref="E231" r:id="rId204" xr:uid="{79099D6D-3696-7A4D-AE8F-8A543EDFC473}"/>
    <hyperlink ref="E232" r:id="rId205" xr:uid="{0E3BB4EA-80D6-794F-8858-E0174829A046}"/>
    <hyperlink ref="E233" r:id="rId206" xr:uid="{FF2E9385-4E8D-3D4E-89B8-4B89E6C9BCB8}"/>
    <hyperlink ref="E234" r:id="rId207" xr:uid="{62D63F25-FB89-E547-8A8C-E271496E2820}"/>
    <hyperlink ref="E235" r:id="rId208" xr:uid="{36EFA25F-281F-E047-9065-03791051BAF4}"/>
    <hyperlink ref="E236" r:id="rId209" xr:uid="{6F962C52-528B-7747-B0A3-2B951DC81623}"/>
    <hyperlink ref="E237" r:id="rId210" xr:uid="{EE442DA9-2C02-0048-8625-D96FB908C803}"/>
    <hyperlink ref="E238" r:id="rId211" display="test.com" xr:uid="{45788069-54AB-BE40-A08A-69053C620DB5}"/>
    <hyperlink ref="E239" r:id="rId212" display="example.com" xr:uid="{08488D38-00B3-934C-8FB1-ADCECF13F000}"/>
    <hyperlink ref="E242" r:id="rId213" xr:uid="{FB8DF910-DFD4-5A46-AFBF-AE6355659DEA}"/>
    <hyperlink ref="E243" r:id="rId214" xr:uid="{5A175FC6-F225-DA4B-BFBE-8ACB11B230B4}"/>
    <hyperlink ref="E244" r:id="rId215" xr:uid="{F96EB73A-5383-B346-ACE3-71BCA276BC7A}"/>
    <hyperlink ref="E245" r:id="rId216" display="sample.org" xr:uid="{AD6795D1-F9FB-D44B-9FBA-A070E5987FA6}"/>
    <hyperlink ref="E247" r:id="rId217" xr:uid="{8F36372B-5FF4-B04D-9F4D-23AB79B3FEFB}"/>
    <hyperlink ref="E248" r:id="rId218" xr:uid="{B604856B-E98A-3249-9AEB-FFE22D2B0D28}"/>
    <hyperlink ref="E249" r:id="rId219" xr:uid="{6402E337-E4C9-554B-988A-1D82DBC301EC}"/>
    <hyperlink ref="E250" r:id="rId220" xr:uid="{D9C821A3-A060-0D4F-B0AD-392BCB94CD7A}"/>
    <hyperlink ref="E251" r:id="rId221" xr:uid="{0DFB1B89-9C50-484D-83AD-FB204AC29CEA}"/>
    <hyperlink ref="E252" r:id="rId222" xr:uid="{549C66AF-9379-564C-927D-F90A2D943435}"/>
    <hyperlink ref="E253" r:id="rId223" xr:uid="{3CBDE78F-F1BB-164D-B595-EBA7A84DE662}"/>
    <hyperlink ref="E254" r:id="rId224" xr:uid="{1A107CFD-EC47-9C40-8E1F-31CC65A36F11}"/>
    <hyperlink ref="E255" r:id="rId225" xr:uid="{C3477630-A902-6A46-86AB-7A8811FBF9BA}"/>
    <hyperlink ref="E256" r:id="rId226" xr:uid="{36CA11FA-E9EF-AF4E-A5E7-3E24051400F9}"/>
    <hyperlink ref="E257" r:id="rId227" xr:uid="{94DF39F4-1496-5647-956C-58909FA6B58D}"/>
    <hyperlink ref="E258" r:id="rId228" display="test.com" xr:uid="{9B081C2C-3571-CF4A-A2D4-2CCC107EEB15}"/>
    <hyperlink ref="E260" r:id="rId229" xr:uid="{8A7C227F-52EF-6A4E-AD08-65EF272EF23C}"/>
    <hyperlink ref="E262" r:id="rId230" xr:uid="{706FC401-3861-3B43-9CEB-5D3E9930FD65}"/>
    <hyperlink ref="E263" r:id="rId231" xr:uid="{87885964-F181-D847-936E-61CDF258B328}"/>
    <hyperlink ref="E264" r:id="rId232" xr:uid="{6CA382B6-0165-C546-BAF5-C52859D3A531}"/>
    <hyperlink ref="E266" r:id="rId233" xr:uid="{29C843E2-63B5-2349-A503-16FDE1A0299B}"/>
    <hyperlink ref="E267" r:id="rId234" xr:uid="{1FBF709D-A36E-8048-A257-FA6C02BF9297}"/>
    <hyperlink ref="E268" r:id="rId235" xr:uid="{57802D45-BAE4-AA4D-8774-6CBB0A0CA26C}"/>
    <hyperlink ref="E269" r:id="rId236" xr:uid="{CB750F06-AE7B-6048-B934-52DEBB7CECFD}"/>
    <hyperlink ref="E270" r:id="rId237" xr:uid="{D2FBA103-DF3D-1B40-8DC9-F7799B2F49B8}"/>
    <hyperlink ref="E271" r:id="rId238" xr:uid="{82AD3F3C-AC1F-AE49-889B-7F0C99B6F3DF}"/>
    <hyperlink ref="E272" r:id="rId239" xr:uid="{D1B673AE-FE4F-904F-8095-291E283D0FCE}"/>
    <hyperlink ref="E273" r:id="rId240" xr:uid="{BC10218A-C803-C94D-A2A4-DAA91CECABE3}"/>
    <hyperlink ref="E274" r:id="rId241" xr:uid="{927367C1-2301-E44E-A6C7-A2BAFCE30393}"/>
    <hyperlink ref="E275" r:id="rId242" display="sample.org" xr:uid="{D3318DDB-9871-EC42-AB32-121E1B19D8F4}"/>
    <hyperlink ref="E276" r:id="rId243" xr:uid="{74BB6C80-A0A0-BE41-8C77-FFCF3650D9B9}"/>
    <hyperlink ref="E277" r:id="rId244" xr:uid="{2A32123C-EC7D-AB46-B2D8-832D9F21DB9A}"/>
    <hyperlink ref="E278" r:id="rId245" xr:uid="{F9558DD6-AF07-1E4D-86F3-B80B54288663}"/>
    <hyperlink ref="E279" r:id="rId246" xr:uid="{629C1C14-C6D3-144A-8553-AA5468C654F4}"/>
    <hyperlink ref="E280" r:id="rId247" xr:uid="{5CEEE4F4-E3F1-4840-8632-F5AA8380486B}"/>
    <hyperlink ref="E281" r:id="rId248" xr:uid="{03FAA4F0-479E-BE47-BF2C-3FA62D7068E7}"/>
    <hyperlink ref="E282" r:id="rId249" xr:uid="{295810BD-1997-F544-9A26-17F7389E8D21}"/>
    <hyperlink ref="E283" r:id="rId250" xr:uid="{069027F0-E6DB-8341-A510-44A37903F750}"/>
    <hyperlink ref="E284" r:id="rId251" xr:uid="{A48E39A2-24DE-D94F-8E2B-98F2662A5368}"/>
    <hyperlink ref="E285" r:id="rId252" xr:uid="{52383EDF-0E3F-DC49-B3D7-61B85C7441CA}"/>
    <hyperlink ref="E287" r:id="rId253" xr:uid="{7ABEA713-8DFD-AA44-BD82-B5763C01185A}"/>
    <hyperlink ref="E288" r:id="rId254" xr:uid="{D564B9E4-5646-534F-B141-6AF47935CF93}"/>
    <hyperlink ref="E289" r:id="rId255" xr:uid="{57CFDA0E-F72B-0A42-90BC-4DE3F78EE39B}"/>
    <hyperlink ref="E290" r:id="rId256" xr:uid="{78013A35-7DFA-6B47-94DE-96AE83DA1F80}"/>
    <hyperlink ref="E291" r:id="rId257" xr:uid="{1B613B2A-79C5-174C-8F4D-2DB4BAFADF90}"/>
    <hyperlink ref="E292" r:id="rId258" xr:uid="{B2E8C14A-C585-4C40-B7AD-E1AA386CB616}"/>
    <hyperlink ref="E293" r:id="rId259" xr:uid="{E5E11A78-26B6-6146-A152-978FA1033473}"/>
    <hyperlink ref="E294" r:id="rId260" xr:uid="{AB01BAD0-293C-FE4A-8178-80817291D400}"/>
    <hyperlink ref="E295" r:id="rId261" xr:uid="{CF0B7B7B-5E91-914D-A73B-70746374BBDB}"/>
    <hyperlink ref="E296" r:id="rId262" xr:uid="{29BDD2A0-134B-4948-A7EE-65CC71870867}"/>
    <hyperlink ref="E297" r:id="rId263" xr:uid="{96B55F72-81A4-3A4C-BCAD-C06E51144813}"/>
    <hyperlink ref="E298" r:id="rId264" xr:uid="{574B5709-99BF-C84F-BFB8-12C969A7B48D}"/>
    <hyperlink ref="E299" r:id="rId265" xr:uid="{1B0C56F6-AB9C-454A-9D45-468CE44854FA}"/>
    <hyperlink ref="E300" r:id="rId266" xr:uid="{3A764747-1F9A-DF47-B65B-8BF2F3FC985D}"/>
    <hyperlink ref="E301" r:id="rId267" xr:uid="{81700934-57DC-6D4E-9136-4E3A08684AAA}"/>
    <hyperlink ref="E302" r:id="rId268" xr:uid="{972319BA-18F4-9F46-8EDA-D2A7AB625974}"/>
    <hyperlink ref="E303" r:id="rId269" xr:uid="{EB03245E-06D2-F14A-8571-41EF25A90066}"/>
    <hyperlink ref="E304" r:id="rId270" display="sample.org" xr:uid="{5ADE746E-F8AE-DC4C-9E44-60182BEA6EEB}"/>
    <hyperlink ref="E305" r:id="rId271" xr:uid="{F9654B8E-AE9C-FB4F-9B47-3995827CDB59}"/>
    <hyperlink ref="E306" r:id="rId272" xr:uid="{C8DACB8D-6011-B045-A45F-4EC02DB3A0AA}"/>
    <hyperlink ref="E307" r:id="rId273" xr:uid="{594990E7-5624-3C45-8572-BAFDC5DD0785}"/>
    <hyperlink ref="E309" r:id="rId274" xr:uid="{6C026196-8551-7445-A0D9-5BBB6F997547}"/>
    <hyperlink ref="E311" r:id="rId275" xr:uid="{D3DEBF55-8973-2444-8ADC-4556D2E449A5}"/>
    <hyperlink ref="E312" r:id="rId276" xr:uid="{F241BE8F-6EBC-D843-B10C-5F861BFBFD75}"/>
    <hyperlink ref="E313" r:id="rId277" xr:uid="{108E8937-7BA6-1C4F-9905-A5E42402099D}"/>
    <hyperlink ref="E314" r:id="rId278" xr:uid="{352209C8-03B7-E54B-AD7D-C7E8500A2761}"/>
    <hyperlink ref="E315" r:id="rId279" xr:uid="{BC3EBB12-8E24-904A-B8E1-5F70076A9FC5}"/>
    <hyperlink ref="E316" r:id="rId280" xr:uid="{C6BF0EA0-F383-AA41-9078-4BC0F18EA17E}"/>
    <hyperlink ref="E317" r:id="rId281" xr:uid="{3F2F70ED-2311-D942-B9A3-C28D77857FAD}"/>
    <hyperlink ref="E318" r:id="rId282" xr:uid="{83C2381F-16CD-3849-80C2-8BAA6A95EB58}"/>
    <hyperlink ref="E319" r:id="rId283" xr:uid="{3277091A-84A0-5343-B4E8-7A40B03F51C2}"/>
    <hyperlink ref="E320" r:id="rId284" xr:uid="{5D404681-53A5-8041-9F80-179A128A772E}"/>
    <hyperlink ref="E321" r:id="rId285" display="test.com" xr:uid="{93CDE53E-A831-F643-B1E0-E1488D9C6D97}"/>
    <hyperlink ref="E322" r:id="rId286" xr:uid="{52CB0488-1BD9-B74B-A77D-444843C8F1B7}"/>
    <hyperlink ref="E323" r:id="rId287" xr:uid="{7BC622C1-A93A-A94D-A85C-E7C801F27287}"/>
    <hyperlink ref="E324" r:id="rId288" xr:uid="{DD59B5F9-689D-3F42-856D-CA0FCF0ECD29}"/>
    <hyperlink ref="E326" r:id="rId289" display="sample.org" xr:uid="{E906F7A5-AA7D-044D-BFC5-8559F57CC489}"/>
    <hyperlink ref="E327" r:id="rId290" xr:uid="{CDD7F16B-4739-E941-B117-8635D4F67912}"/>
    <hyperlink ref="E328" r:id="rId291" xr:uid="{BDD08CCC-5ED5-484F-858C-6F0DCB1859D9}"/>
    <hyperlink ref="E329" r:id="rId292" xr:uid="{4A844140-44A5-A74C-90E7-E7B42EA52A32}"/>
    <hyperlink ref="E330" r:id="rId293" xr:uid="{24BD664C-BDA8-A545-859A-141E764AA775}"/>
    <hyperlink ref="E331" r:id="rId294" xr:uid="{9FD8AD23-10D1-D942-8D6A-FA15B0C1BEB3}"/>
    <hyperlink ref="E332" r:id="rId295" xr:uid="{B4CEFAE2-D634-0241-85BB-BBB1FA27D1AB}"/>
    <hyperlink ref="E333" r:id="rId296" xr:uid="{941BEC0B-9503-814C-8CD4-7B8D22618F4E}"/>
    <hyperlink ref="E334" r:id="rId297" xr:uid="{10AE99EC-AD70-9D47-AD4B-8134A12A12BB}"/>
    <hyperlink ref="E335" r:id="rId298" xr:uid="{6A12D45A-7782-F34F-B4E1-29C35242910E}"/>
    <hyperlink ref="E336" r:id="rId299" xr:uid="{522F0A98-4B38-E54E-BA87-65DEC30F949E}"/>
    <hyperlink ref="E337" r:id="rId300" xr:uid="{C5336D6B-FD1E-E64B-8740-18CCCD9A2DA2}"/>
    <hyperlink ref="E338" r:id="rId301" xr:uid="{324C20D1-6F56-6141-B664-71C7E9611081}"/>
    <hyperlink ref="E339" r:id="rId302" display="sample.org" xr:uid="{61DD1CF3-2822-A948-BD91-CC362E3C9961}"/>
    <hyperlink ref="E340" r:id="rId303" xr:uid="{C2CFB9CF-6067-B84E-B586-2FC99AABE95A}"/>
    <hyperlink ref="E341" r:id="rId304" xr:uid="{E04C77E7-F109-3249-8C2F-51913FBACE86}"/>
    <hyperlink ref="E342" r:id="rId305" xr:uid="{DA6001AD-E40B-234B-8496-693538FE3928}"/>
    <hyperlink ref="E343" r:id="rId306" xr:uid="{599CD7A8-6696-1341-AEB1-89BB98714D45}"/>
    <hyperlink ref="E345" r:id="rId307" xr:uid="{CCF16572-39FC-5F4B-A262-0B8571B01D1F}"/>
    <hyperlink ref="E346" r:id="rId308" xr:uid="{86D75717-1CDC-E84E-A044-B4D1A68FF56F}"/>
    <hyperlink ref="E347" r:id="rId309" xr:uid="{5B21947E-9710-5D4D-8700-1639CCAFF9E9}"/>
    <hyperlink ref="E348" r:id="rId310" xr:uid="{24113CA1-8AA5-B541-9745-8E15BDEFF353}"/>
    <hyperlink ref="E349" r:id="rId311" xr:uid="{6FA05A0E-96CC-CB4C-B516-34E9A9353542}"/>
    <hyperlink ref="E350" r:id="rId312" xr:uid="{95D21930-2802-A94A-873A-5858B7A9BEE8}"/>
    <hyperlink ref="E352" r:id="rId313" xr:uid="{002934E7-11F0-4045-A6FB-7AD28F83154E}"/>
    <hyperlink ref="E353" r:id="rId314" xr:uid="{59693786-08E1-2C4D-B870-4A7A3C226272}"/>
    <hyperlink ref="E355" r:id="rId315" xr:uid="{27B867E9-A65D-9A4A-89F0-D2DBDB102FF7}"/>
    <hyperlink ref="E356" r:id="rId316" xr:uid="{7C95D5F2-ECEC-5644-A11C-31820A602615}"/>
    <hyperlink ref="E358" r:id="rId317" xr:uid="{B96B2C24-6308-CC47-A079-1CBE64616862}"/>
    <hyperlink ref="E359" r:id="rId318" xr:uid="{1A36D156-0B7B-2446-ABE0-9165F002ED25}"/>
    <hyperlink ref="E360" r:id="rId319" xr:uid="{4DF0593E-03A8-0F45-B677-F96CA3201503}"/>
    <hyperlink ref="E361" r:id="rId320" xr:uid="{23D5F48C-224D-C848-9FF4-93F12A986AE7}"/>
    <hyperlink ref="E363" r:id="rId321" xr:uid="{75DCB1FB-D7B9-B245-B692-6655B146D40D}"/>
    <hyperlink ref="E364" r:id="rId322" xr:uid="{75895464-B230-E64D-8F26-28A0F25941D9}"/>
    <hyperlink ref="E365" r:id="rId323" xr:uid="{46AFBDFE-5D6E-D640-BF90-C9910FA63ACA}"/>
    <hyperlink ref="E366" r:id="rId324" xr:uid="{218DAC06-B1E5-8448-84C9-DA583C3CBA97}"/>
    <hyperlink ref="E367" r:id="rId325" xr:uid="{B42062E0-6242-244F-9EFD-1C6B9B010155}"/>
    <hyperlink ref="E368" r:id="rId326" xr:uid="{02303D81-EC48-914B-BA83-035A8B819AAF}"/>
    <hyperlink ref="E369" r:id="rId327" display="example.com" xr:uid="{391341A6-7C02-9C47-9FFE-57B2575C401A}"/>
    <hyperlink ref="E370" r:id="rId328" xr:uid="{E8FC3158-506C-0241-B69B-ECD0A5CDA286}"/>
    <hyperlink ref="E371" r:id="rId329" xr:uid="{E1BDC548-8F91-5B45-873D-8F68E720FF3B}"/>
    <hyperlink ref="E372" r:id="rId330" xr:uid="{6E46C84C-5A06-EA49-A831-D5DC942EF975}"/>
    <hyperlink ref="E373" r:id="rId331" xr:uid="{664998A4-B129-FD45-ABCF-8E6167412E1A}"/>
    <hyperlink ref="E374" r:id="rId332" xr:uid="{2248272E-FFD2-3C47-8507-604D0169337F}"/>
    <hyperlink ref="E375" r:id="rId333" xr:uid="{959DC1CB-22E1-754D-B4A5-4E4E4552ACD4}"/>
    <hyperlink ref="E376" r:id="rId334" xr:uid="{C3351EFD-0BEF-5E4E-8350-048E03FBC884}"/>
    <hyperlink ref="E377" r:id="rId335" xr:uid="{EF63C387-3C6F-6B4E-B6CD-FC518D2F4E33}"/>
    <hyperlink ref="E378" r:id="rId336" xr:uid="{12EB1E58-69A9-5F4B-94ED-DFA885F9D6D1}"/>
    <hyperlink ref="E379" r:id="rId337" xr:uid="{8B593B35-79C5-1744-A076-848A00F1AC1D}"/>
    <hyperlink ref="E380" r:id="rId338" xr:uid="{A4F37B0C-5701-0542-80B7-2B4D6C9FCABF}"/>
    <hyperlink ref="E381" r:id="rId339" xr:uid="{7C8948DE-0175-964E-A5C3-48C58B34D5BB}"/>
    <hyperlink ref="E382" r:id="rId340" xr:uid="{9974BF2A-1596-3D4D-9625-BCAC3A77AC8F}"/>
    <hyperlink ref="E384" r:id="rId341" xr:uid="{2C8B2B96-D060-6A40-8691-28F6A8D5AC39}"/>
    <hyperlink ref="E385" r:id="rId342" xr:uid="{E789BAFA-DB7C-724E-9308-D25BEF1A7201}"/>
    <hyperlink ref="E386" r:id="rId343" xr:uid="{9F947455-8369-614C-9A4D-E65B34F46D17}"/>
    <hyperlink ref="E387" r:id="rId344" xr:uid="{54C0EB5F-7F77-9E4D-BA31-19680572FE30}"/>
    <hyperlink ref="E388" r:id="rId345" xr:uid="{FB84FAC3-CBE9-A549-8501-337E74D67C2C}"/>
    <hyperlink ref="E389" r:id="rId346" xr:uid="{5F071F0F-955E-2042-9E07-A966CC53FA73}"/>
    <hyperlink ref="E390" r:id="rId347" xr:uid="{E30ED237-A0B4-2B4D-A134-B23FF98E2408}"/>
    <hyperlink ref="E392" r:id="rId348" xr:uid="{D6911BF1-8E52-AD4E-8BC9-BA0564BD887D}"/>
    <hyperlink ref="E393" r:id="rId349" xr:uid="{21E36A3E-696B-DF4A-B274-ABE1B5D10620}"/>
    <hyperlink ref="E395" r:id="rId350" xr:uid="{1F477538-EE09-6D42-9904-5E98B1D80D44}"/>
    <hyperlink ref="E396" r:id="rId351" xr:uid="{C487C453-9EEA-B44F-9FDE-85A672041B94}"/>
    <hyperlink ref="E397" r:id="rId352" xr:uid="{938326E1-C406-F945-8B7C-0490D4585408}"/>
    <hyperlink ref="E398" r:id="rId353" xr:uid="{9554470A-5420-DF4C-ABA8-3BE07BAF9BCF}"/>
    <hyperlink ref="E400" r:id="rId354" xr:uid="{896963E4-E4D1-DD46-B0C8-C36F7FDBF722}"/>
    <hyperlink ref="E401" r:id="rId355" xr:uid="{3541DAE8-02CC-1540-A89B-8BF160647168}"/>
    <hyperlink ref="E402" r:id="rId356" xr:uid="{65AA58EA-C4FC-8042-B141-657068DE33C5}"/>
    <hyperlink ref="E404" r:id="rId357" xr:uid="{7D56B0B8-8E6F-654C-AB42-65297EF11376}"/>
    <hyperlink ref="E405" r:id="rId358" xr:uid="{6C270293-512C-FD45-BF2E-9DE33487B786}"/>
    <hyperlink ref="E406" r:id="rId359" xr:uid="{EF2ADA7C-852F-DF4A-990F-3C54B6FDBA09}"/>
    <hyperlink ref="E407" r:id="rId360" xr:uid="{7602D030-DF95-F842-A9B2-8B708D017965}"/>
    <hyperlink ref="E410" r:id="rId361" xr:uid="{FA002454-7A3A-8341-903A-3D1FDB63EEE8}"/>
    <hyperlink ref="E411" r:id="rId362" xr:uid="{092808D0-6530-F944-A5F8-C88BD9C0D51F}"/>
    <hyperlink ref="E412" r:id="rId363" xr:uid="{31E7D8C8-04B3-5242-8BEC-4983A0E177E5}"/>
    <hyperlink ref="E413" r:id="rId364" xr:uid="{775F1722-4D6E-3948-B925-54136F3432AB}"/>
    <hyperlink ref="E414" r:id="rId365" xr:uid="{2F45B328-F2BF-BC46-9697-32C167A6BD29}"/>
    <hyperlink ref="E415" r:id="rId366" xr:uid="{BEE7717F-4298-C14D-9660-5D662B4009F4}"/>
    <hyperlink ref="E417" r:id="rId367" xr:uid="{B3D930A6-A88B-4D4E-80B8-8435A411941D}"/>
    <hyperlink ref="E418" r:id="rId368" xr:uid="{5E710DF8-2730-4E4E-BEE0-139EBE810DD0}"/>
    <hyperlink ref="E419" r:id="rId369" xr:uid="{DB82C2DC-BE6A-DC45-A72C-80233011263B}"/>
    <hyperlink ref="E420" r:id="rId370" xr:uid="{CE7D2F00-511E-E34E-921B-4492FCB951AA}"/>
    <hyperlink ref="E421" r:id="rId371" xr:uid="{1DE7256A-C80B-0A41-ADCF-D4C956CBD02B}"/>
    <hyperlink ref="E423" r:id="rId372" xr:uid="{2DE42EC1-4656-5B4F-BB31-599CE56174D1}"/>
    <hyperlink ref="E424" r:id="rId373" xr:uid="{7B881A5D-550F-4C4F-9A79-F8A2B2FEDA8A}"/>
    <hyperlink ref="E425" r:id="rId374" xr:uid="{C85D1B97-41D7-D34C-835E-808F11834A95}"/>
    <hyperlink ref="E426" r:id="rId375" xr:uid="{7BD1D5E8-B39C-634A-863F-AE5FD3E3EDAD}"/>
    <hyperlink ref="E427" r:id="rId376" display="demo.net" xr:uid="{364BDC9B-4AE7-E948-9B77-3339B0D0FAAD}"/>
    <hyperlink ref="E428" r:id="rId377" xr:uid="{765C07B0-3A46-CC49-84FE-FBC4602136BC}"/>
    <hyperlink ref="E429" r:id="rId378" display="test.com" xr:uid="{DC1C380F-EA58-254F-ABA7-C29011F47297}"/>
    <hyperlink ref="E430" r:id="rId379" xr:uid="{9BECAC17-858A-DE47-941A-B9F0719FF836}"/>
    <hyperlink ref="E431" r:id="rId380" display="example.com" xr:uid="{9BE91631-49E1-B14C-A322-5CC0C409F5AD}"/>
    <hyperlink ref="E432" r:id="rId381" xr:uid="{485FEA6C-C1FF-FC40-8141-72B5399174A2}"/>
    <hyperlink ref="E433" r:id="rId382" xr:uid="{345EC8FE-DFFC-A84B-BFCA-0BC937A53451}"/>
    <hyperlink ref="E434" r:id="rId383" xr:uid="{9E0A89CB-7A7A-834E-B895-F7B3B9CFB32F}"/>
    <hyperlink ref="E435" r:id="rId384" xr:uid="{38CEE68F-88EF-4342-9472-92579B32D478}"/>
    <hyperlink ref="E436" r:id="rId385" xr:uid="{1B4F85E0-39D1-1846-B5F4-71F5FEDE0222}"/>
    <hyperlink ref="E437" r:id="rId386" xr:uid="{302BDCA5-459B-5946-B8E2-E07A746F8375}"/>
    <hyperlink ref="E438" r:id="rId387" xr:uid="{A403D294-2B97-9D4E-9795-9C15051F8A9D}"/>
    <hyperlink ref="E439" r:id="rId388" xr:uid="{CA3F5A9C-7635-A04C-B0F4-8D904FB11532}"/>
    <hyperlink ref="E440" r:id="rId389" xr:uid="{D0560F09-5601-DE47-891E-A9C090ABABF2}"/>
    <hyperlink ref="E441" r:id="rId390" xr:uid="{DE97360E-50FA-B74D-B233-CFE29DF4D7FF}"/>
    <hyperlink ref="E442" r:id="rId391" xr:uid="{E6BA1070-0CC6-C347-B346-25149840F04D}"/>
    <hyperlink ref="E443" r:id="rId392" xr:uid="{3DBAB8D2-2BFF-184F-9975-FF502169FDF7}"/>
    <hyperlink ref="E444" r:id="rId393" xr:uid="{1787282E-F045-5149-969C-A14B2228E4D2}"/>
    <hyperlink ref="E445" r:id="rId394" xr:uid="{6279116E-C2F7-8748-8CA6-1B20E2372BB9}"/>
    <hyperlink ref="E446" r:id="rId395" xr:uid="{FC5AB858-BEA8-654B-8178-8E49956E167B}"/>
    <hyperlink ref="E447" r:id="rId396" xr:uid="{B2912425-7843-094A-8CFD-90C765E1AD19}"/>
    <hyperlink ref="E448" r:id="rId397" xr:uid="{439E9E89-B61F-6946-9B8F-AFE02F57414C}"/>
    <hyperlink ref="E449" r:id="rId398" xr:uid="{37F5E959-D47B-4841-9E12-BA904C2854B3}"/>
    <hyperlink ref="E450" r:id="rId399" xr:uid="{BE9FF7DD-B909-D349-86C7-1144E4C7C568}"/>
    <hyperlink ref="E452" r:id="rId400" xr:uid="{150B29F9-96A8-5846-BC4B-D917F635A361}"/>
    <hyperlink ref="E453" r:id="rId401" xr:uid="{410DBAA6-2D7B-FE4E-ADA1-EC21D1C2F8E8}"/>
    <hyperlink ref="E454" r:id="rId402" xr:uid="{956DC54D-0214-274D-AA6B-F7F36D41999E}"/>
    <hyperlink ref="E455" r:id="rId403" xr:uid="{1EA5AF3A-B21E-A64D-B274-D4E91840038F}"/>
    <hyperlink ref="E456" r:id="rId404" xr:uid="{57DDFC0C-90AB-7D44-A066-68FBB1A402AF}"/>
    <hyperlink ref="E457" r:id="rId405" xr:uid="{DC0FEC02-2B12-3749-94D7-A51D698E63A3}"/>
    <hyperlink ref="E458" r:id="rId406" xr:uid="{2DDFC37E-1DA5-D640-A9F1-98C2D89ED45C}"/>
    <hyperlink ref="E459" r:id="rId407" xr:uid="{232FEC3A-8244-FE43-9E2D-F16A3536A1F6}"/>
    <hyperlink ref="E460" r:id="rId408" xr:uid="{2449DE48-5F35-4443-B317-0ED5956C6E40}"/>
    <hyperlink ref="E461" r:id="rId409" xr:uid="{5D6500DB-B2BF-AB44-8CAB-1EA3CFBE6BE3}"/>
    <hyperlink ref="E462" r:id="rId410" xr:uid="{C8F9736D-AA3F-F442-A240-63A2460AC98A}"/>
    <hyperlink ref="E463" r:id="rId411" xr:uid="{393E6CD5-BA2E-F848-B69A-8D9BA32FC9E4}"/>
    <hyperlink ref="E464" r:id="rId412" xr:uid="{CF130E51-77D6-F440-8794-A6B5459AC168}"/>
    <hyperlink ref="E465" r:id="rId413" xr:uid="{317C5326-09A7-FF45-964D-1DE1705F4FBC}"/>
    <hyperlink ref="E466" r:id="rId414" xr:uid="{62880432-6AB6-1242-8FA3-5330DD4D652E}"/>
    <hyperlink ref="E467" r:id="rId415" xr:uid="{F9D503BB-4F88-E542-8B6A-0A400010B2D0}"/>
    <hyperlink ref="E468" r:id="rId416" display="demo.net" xr:uid="{943FB132-CD9A-9A41-A2B3-331BEDE7FD04}"/>
    <hyperlink ref="E469" r:id="rId417" xr:uid="{D86A830D-5C91-6742-9EC5-324FEEC0244F}"/>
    <hyperlink ref="E470" r:id="rId418" xr:uid="{C8439097-C3C9-AA45-AEAF-64D0A0FCD086}"/>
    <hyperlink ref="E472" r:id="rId419" xr:uid="{885C97DC-2514-324A-AB83-B51D754669AF}"/>
    <hyperlink ref="E473" r:id="rId420" xr:uid="{6ED4EF9A-299C-C645-A5F7-6A8A80254C5A}"/>
    <hyperlink ref="E474" r:id="rId421" xr:uid="{CCBFD5DA-5A91-FA41-968E-F7537C05EA3C}"/>
    <hyperlink ref="E475" r:id="rId422" xr:uid="{AC6CA6F8-EFB5-B54F-9671-2871AD39266E}"/>
    <hyperlink ref="E477" r:id="rId423" xr:uid="{28AC16D3-4695-1544-A630-BD4F6D576391}"/>
    <hyperlink ref="E478" r:id="rId424" xr:uid="{CE7E1F22-A76F-544C-83FA-8BED127315D7}"/>
    <hyperlink ref="E479" r:id="rId425" xr:uid="{2D36226B-8538-B841-B192-24E509A507F7}"/>
    <hyperlink ref="E480" r:id="rId426" xr:uid="{8C90B103-E639-D245-8125-45EF1FF9BB1E}"/>
    <hyperlink ref="E481" r:id="rId427" xr:uid="{3ACD32D9-EBE5-1348-A5C3-802D3E8E439D}"/>
    <hyperlink ref="E482" r:id="rId428" xr:uid="{4FC10C17-AB0F-F541-BE10-EEB285D79A76}"/>
    <hyperlink ref="E483" r:id="rId429" xr:uid="{5658FCC2-2272-7F4A-9E6D-7F1B7985E1FF}"/>
    <hyperlink ref="E484" r:id="rId430" xr:uid="{07464191-3FF1-314A-AF59-E5D1996CD533}"/>
    <hyperlink ref="E485" r:id="rId431" xr:uid="{7F185855-3498-F347-8900-38028ADCA3A6}"/>
    <hyperlink ref="E486" r:id="rId432" xr:uid="{0A061BAD-FF6C-E54C-A421-708D46FA6C32}"/>
    <hyperlink ref="E487" r:id="rId433" xr:uid="{7B23CBF5-1129-9E49-BFAC-0903A94D06C6}"/>
    <hyperlink ref="E488" r:id="rId434" xr:uid="{C97067D9-8500-AB4F-855E-078BDB6CB551}"/>
    <hyperlink ref="E490" r:id="rId435" xr:uid="{E68C0CEE-C07C-664D-ADC1-AF60236BE90F}"/>
    <hyperlink ref="E491" r:id="rId436" xr:uid="{595268EB-D78D-EF40-B5A3-5A9A96196FF3}"/>
    <hyperlink ref="E492" r:id="rId437" xr:uid="{52055F00-2F9B-3242-8C3A-1F34C4592C98}"/>
    <hyperlink ref="E493" r:id="rId438" xr:uid="{35918619-E557-F144-B5E5-751397732A20}"/>
    <hyperlink ref="E494" r:id="rId439" xr:uid="{7F907346-1434-AD45-B5FF-F8C2B3E84444}"/>
    <hyperlink ref="E495" r:id="rId440" xr:uid="{A6AE89E3-2978-354E-AF4B-EC29C4B84DBA}"/>
    <hyperlink ref="E496" r:id="rId441" xr:uid="{9AC3E21B-A1AE-5C4B-AF55-01E368451FF8}"/>
    <hyperlink ref="E497" r:id="rId442" xr:uid="{218FA37F-F826-C246-827B-73F0ACC291A2}"/>
    <hyperlink ref="E498" r:id="rId443" xr:uid="{9AF2E122-8458-5A4D-BEB3-4A69D6A7443D}"/>
    <hyperlink ref="E499" r:id="rId444" xr:uid="{23E9779A-9347-3D4C-87F0-3DE195A3A124}"/>
    <hyperlink ref="E500" r:id="rId445" xr:uid="{1D27F1B5-23FE-8B41-ADED-32D8B2146072}"/>
    <hyperlink ref="E501" r:id="rId446" xr:uid="{FFE2DC97-C4F1-E646-B409-B5EB92E5D52C}"/>
    <hyperlink ref="E502" r:id="rId447" xr:uid="{610AFA3A-3DE0-0745-85DB-95B7A5528FF5}"/>
    <hyperlink ref="E503" r:id="rId448" xr:uid="{750F5F68-8764-F348-B54B-1FC23C4FE15B}"/>
    <hyperlink ref="E505" r:id="rId449" xr:uid="{22DE1EBF-F9BD-F742-918A-FBD9D05563A6}"/>
    <hyperlink ref="E506" r:id="rId450" display="test.com" xr:uid="{D44C8ED3-394E-684C-8758-0A3C9C27AD92}"/>
    <hyperlink ref="E507" r:id="rId451" xr:uid="{9EC4F77D-47FB-2344-B95E-9A1A76F64914}"/>
    <hyperlink ref="E508" r:id="rId452" xr:uid="{0CD40322-03A5-5344-9E1A-B0FB73F88061}"/>
    <hyperlink ref="E510" r:id="rId453" xr:uid="{40098ED9-573A-AC44-8206-C6A98287DA8D}"/>
    <hyperlink ref="E511" r:id="rId454" xr:uid="{141821E5-1915-F04D-AA90-D097A7F4DA86}"/>
    <hyperlink ref="E512" r:id="rId455" xr:uid="{600AF6A6-DF1F-964E-9F2C-694B4C31C340}"/>
    <hyperlink ref="E513" r:id="rId456" xr:uid="{CAC62345-557B-DD42-AD78-BFC0EA75E683}"/>
    <hyperlink ref="E514" r:id="rId457" xr:uid="{47C1D247-5CB9-E949-AB65-BCDE5B837DF2}"/>
    <hyperlink ref="E515" r:id="rId458" xr:uid="{3FACEF5C-A80B-9241-ADC7-0D5F6901672C}"/>
    <hyperlink ref="E517" r:id="rId459" xr:uid="{A624742A-FE59-C140-B078-88FC2140573E}"/>
    <hyperlink ref="E518" r:id="rId460" xr:uid="{B20D374E-ADF9-CD4A-ADDA-B7340A31FBF3}"/>
    <hyperlink ref="E520" r:id="rId461" xr:uid="{564D464D-2907-104A-BEB8-0807B7E79D35}"/>
    <hyperlink ref="E521" r:id="rId462" xr:uid="{AC6747B2-3108-6E41-8F8A-C47A30B76E81}"/>
    <hyperlink ref="E522" r:id="rId463" xr:uid="{1E6F2B2F-6106-E043-923A-BE0069E91B03}"/>
    <hyperlink ref="E523" r:id="rId464" xr:uid="{E3AFFE47-8C71-C44D-8830-FF11B066EA83}"/>
    <hyperlink ref="E524" r:id="rId465" xr:uid="{87A81D26-F69C-B749-A4BF-CDEFB29615E9}"/>
    <hyperlink ref="E526" r:id="rId466" xr:uid="{83524F2A-B4A4-4746-BDB8-62C0AA193F87}"/>
    <hyperlink ref="E527" r:id="rId467" xr:uid="{E7D3F32E-A351-9942-B30D-DFAE6BE2CFF3}"/>
    <hyperlink ref="E528" r:id="rId468" xr:uid="{9ACA7C98-3850-7941-BD08-0156A5340559}"/>
    <hyperlink ref="E529" r:id="rId469" xr:uid="{B049E2EC-7366-1E4B-8BF9-3FB3764C25E2}"/>
    <hyperlink ref="E530" r:id="rId470" xr:uid="{4E2C67EC-8B31-114E-9316-4EB393819346}"/>
    <hyperlink ref="E531" r:id="rId471" xr:uid="{B43EA1D8-9E7C-B745-9762-31BE67B1CABD}"/>
    <hyperlink ref="E532" r:id="rId472" xr:uid="{413CFE20-ED7F-174E-9DA9-96A77F41FCD3}"/>
    <hyperlink ref="E533" r:id="rId473" xr:uid="{350977F4-71D3-8E4F-BA61-9EA14BE04FA2}"/>
    <hyperlink ref="E534" r:id="rId474" xr:uid="{5ECBEECB-7A0A-214A-A1FA-B62D49C1997A}"/>
    <hyperlink ref="E536" r:id="rId475" display="demo.net" xr:uid="{7E69C94C-55AB-E144-B432-A81B1F846D5A}"/>
    <hyperlink ref="E537" r:id="rId476" xr:uid="{6A080AB5-D04F-5342-B204-1F90C5F14968}"/>
    <hyperlink ref="E538" r:id="rId477" xr:uid="{39BDDB3A-0F23-1E49-9C3D-89D585DC0B78}"/>
    <hyperlink ref="E539" r:id="rId478" xr:uid="{B95F1CF0-351B-D748-B8F3-9E297488BD15}"/>
    <hyperlink ref="E540" r:id="rId479" xr:uid="{347EC809-74F8-224D-87E0-2855670CD96A}"/>
    <hyperlink ref="E541" r:id="rId480" display="test.com" xr:uid="{CFFF8AB3-6336-A74F-9A33-53EE6C058932}"/>
    <hyperlink ref="E542" r:id="rId481" display="sample.org" xr:uid="{F9D6C37F-E372-9444-ABA3-3740FC967E8C}"/>
    <hyperlink ref="E543" r:id="rId482" xr:uid="{EBAAE584-D37A-9F43-87DF-8C883AA59305}"/>
    <hyperlink ref="E544" r:id="rId483" xr:uid="{A37F87A5-BCC8-1E41-A983-EFCFBFF0EB4A}"/>
    <hyperlink ref="E545" r:id="rId484" xr:uid="{1FD72747-ED68-FB46-AB5C-D32CFFA061BE}"/>
    <hyperlink ref="E546" r:id="rId485" xr:uid="{74E6603B-D55E-714E-BDC9-F18AD43BD6B8}"/>
    <hyperlink ref="E547" r:id="rId486" xr:uid="{0000A538-6064-BC4D-BA63-5163ADE4AADE}"/>
    <hyperlink ref="E548" r:id="rId487" xr:uid="{9C3D2C19-C52A-974E-A35B-9833A2556E1F}"/>
    <hyperlink ref="E550" r:id="rId488" xr:uid="{5DA98A23-BB9F-6C4F-8A6C-895BB8ED386C}"/>
    <hyperlink ref="E551" r:id="rId489" xr:uid="{9D7E06AE-55C7-AD4E-AC35-15BCE936C7A4}"/>
    <hyperlink ref="E552" r:id="rId490" xr:uid="{03A7F943-CD41-6845-ADBE-8626D595AA7F}"/>
    <hyperlink ref="E553" r:id="rId491" xr:uid="{969D9C8F-9C2F-1C43-9BD0-11261E2603C8}"/>
    <hyperlink ref="E554" r:id="rId492" xr:uid="{E5519CE6-D7E1-E94C-A0EC-8B48F992AA85}"/>
    <hyperlink ref="E555" r:id="rId493" xr:uid="{CBCF8DC2-DFF9-DA46-8C88-404818365330}"/>
    <hyperlink ref="E556" r:id="rId494" xr:uid="{02FD5950-E997-C349-830E-68AFDF5543D8}"/>
    <hyperlink ref="E557" r:id="rId495" xr:uid="{9619DC6B-C710-E449-AE03-026734FB7358}"/>
    <hyperlink ref="E558" r:id="rId496" xr:uid="{F035C8E2-4BE9-BB46-A77C-B71E5590FDC6}"/>
    <hyperlink ref="E559" r:id="rId497" xr:uid="{46EACDED-CCFB-2146-9D05-40DEE2AC1666}"/>
    <hyperlink ref="E560" r:id="rId498" display="test.com" xr:uid="{A1CA333C-7591-D740-B264-8008D44E9657}"/>
    <hyperlink ref="E561" r:id="rId499" xr:uid="{4B6E4F15-E808-BE46-904A-0859564C08B5}"/>
    <hyperlink ref="E562" r:id="rId500" xr:uid="{A19F964C-BABC-B74B-8A64-D66DB4E72AE5}"/>
    <hyperlink ref="E563" r:id="rId501" xr:uid="{E8BE916D-1349-5449-8A27-6D96FA821115}"/>
    <hyperlink ref="E564" r:id="rId502" xr:uid="{01431394-DC0C-A04F-9E7F-3CDFFBF9525E}"/>
    <hyperlink ref="E565" r:id="rId503" xr:uid="{1FAFF9C1-1902-D54C-B393-B5FEBF1A4AB7}"/>
    <hyperlink ref="E566" r:id="rId504" xr:uid="{5DD64DC0-32B6-7D4E-9797-2B8F8D3904EB}"/>
    <hyperlink ref="E567" r:id="rId505" xr:uid="{88DBF2A3-D544-F141-B4EF-F32106A3662D}"/>
    <hyperlink ref="E568" r:id="rId506" xr:uid="{E4DF26A0-DF93-3F48-ADA4-89FC83BD3B13}"/>
    <hyperlink ref="E570" r:id="rId507" xr:uid="{DC078A09-1989-5F49-A9F6-71B3ECEF4CB3}"/>
    <hyperlink ref="E571" r:id="rId508" xr:uid="{350E6042-E40A-C841-B6A4-B69123BC0C92}"/>
    <hyperlink ref="E572" r:id="rId509" xr:uid="{F73BF8FD-D1A9-4E44-8919-6A45FDD5916F}"/>
    <hyperlink ref="E573" r:id="rId510" xr:uid="{B4876D3D-242F-8144-AC0A-980E0D5560BC}"/>
    <hyperlink ref="E574" r:id="rId511" xr:uid="{7A9CF52D-C37B-4843-B568-7D395B4BAE10}"/>
    <hyperlink ref="E576" r:id="rId512" xr:uid="{E68D8203-A70E-6F4C-BBF5-4CC133B81B6C}"/>
    <hyperlink ref="E577" r:id="rId513" xr:uid="{55F6F9CA-75AC-F143-84E6-B554C511E35C}"/>
    <hyperlink ref="E578" r:id="rId514" xr:uid="{35193C9E-0498-6E43-BC7D-D0D8D680E875}"/>
    <hyperlink ref="E579" r:id="rId515" xr:uid="{B1AD73CF-41B1-4941-BE7E-27E2469D3335}"/>
    <hyperlink ref="E580" r:id="rId516" display="sample.org" xr:uid="{42AB0F13-A426-C444-B088-93EC4BA4E352}"/>
    <hyperlink ref="E582" r:id="rId517" xr:uid="{BB3144E4-0435-F447-A2D1-47F8FF2694D0}"/>
    <hyperlink ref="E583" r:id="rId518" xr:uid="{4823819A-70DD-5645-B41C-107FD8EAE615}"/>
    <hyperlink ref="E584" r:id="rId519" xr:uid="{F54FDE52-D885-CC4D-89ED-30CC8895E439}"/>
    <hyperlink ref="E585" r:id="rId520" xr:uid="{808C5F8F-8262-6141-9856-56BC01951511}"/>
    <hyperlink ref="E586" r:id="rId521" xr:uid="{7747AEC3-FC21-E04C-A694-D003D3E2B24E}"/>
    <hyperlink ref="E587" r:id="rId522" xr:uid="{7510DED1-4338-7547-A1D8-B56A89A28E73}"/>
    <hyperlink ref="E588" r:id="rId523" xr:uid="{E9503C21-24EC-0144-ADA9-D1AE3A1FEB72}"/>
    <hyperlink ref="E590" r:id="rId524" xr:uid="{D1E38A85-F710-BB4E-96C4-F6E60A903B0C}"/>
    <hyperlink ref="E591" r:id="rId525" xr:uid="{EA1E78C6-DF84-D14C-BB47-74E0836B3533}"/>
    <hyperlink ref="E592" r:id="rId526" xr:uid="{D04EF7DF-EDB6-CF4C-8885-2700FAA37810}"/>
    <hyperlink ref="E593" r:id="rId527" xr:uid="{EF6BCBC1-AE3B-D348-A244-3DEADDE62AA0}"/>
    <hyperlink ref="E594" r:id="rId528" xr:uid="{E7DA9B99-EA3D-7841-A3C6-500960454C59}"/>
    <hyperlink ref="E595" r:id="rId529" xr:uid="{5C4F1718-1136-C74B-980D-7397B80DF6CF}"/>
    <hyperlink ref="E596" r:id="rId530" xr:uid="{5B71F567-411A-C54E-893A-33443C8AE289}"/>
    <hyperlink ref="E597" r:id="rId531" xr:uid="{7AE315C8-1CB9-AB43-889E-BFE08ADE647D}"/>
    <hyperlink ref="E598" r:id="rId532" xr:uid="{83B78433-A952-A54A-9918-10C39C62909E}"/>
    <hyperlink ref="E599" r:id="rId533" xr:uid="{2A8574DD-21F7-AA46-89B2-99582E3E9643}"/>
    <hyperlink ref="E600" r:id="rId534" xr:uid="{4E129772-BD2D-AB46-8644-2D0D30218A9E}"/>
    <hyperlink ref="E601" r:id="rId535" xr:uid="{8A8B8C42-7294-CE40-9F40-96C1741D3CFC}"/>
    <hyperlink ref="E602" r:id="rId536" xr:uid="{E09B51B4-E6AC-5B4B-946E-A26CF8785CAC}"/>
    <hyperlink ref="E603" r:id="rId537" xr:uid="{C25A96D7-93CC-E948-87F6-D7F19165D840}"/>
    <hyperlink ref="E604" r:id="rId538" xr:uid="{D2851CF8-1EE5-B24E-9CBA-D9AB90113AC7}"/>
    <hyperlink ref="E605" r:id="rId539" xr:uid="{C1DAE4B3-4FD8-FB42-B830-FF0455796533}"/>
    <hyperlink ref="E606" r:id="rId540" xr:uid="{3AB5C606-EF14-4D4B-9DB1-61E36B081F3C}"/>
    <hyperlink ref="E607" r:id="rId541" xr:uid="{EE675018-11CC-104D-9497-43815F0D5F23}"/>
    <hyperlink ref="E608" r:id="rId542" xr:uid="{441F7FA2-9A72-794B-B41D-6DA974EF3E2D}"/>
    <hyperlink ref="E609" r:id="rId543" xr:uid="{4A3D5207-AD2F-5746-B0FF-B2D321DFB9C9}"/>
    <hyperlink ref="E610" r:id="rId544" xr:uid="{77DB0E0A-4085-EC41-8B47-A860A116888F}"/>
    <hyperlink ref="E611" r:id="rId545" xr:uid="{5FEC989E-A902-B140-94D4-5B7A48FECBF5}"/>
    <hyperlink ref="E613" r:id="rId546" xr:uid="{76EB13C2-9DA0-9D4D-BE63-6606A0DCB27A}"/>
    <hyperlink ref="E614" r:id="rId547" xr:uid="{2D076FAA-F46B-EE4F-921B-4D3EF4F0E291}"/>
    <hyperlink ref="E615" r:id="rId548" xr:uid="{7F987E31-1E6E-AD44-A53E-1217BBF2D999}"/>
    <hyperlink ref="E616" r:id="rId549" display="test.com" xr:uid="{15A7A943-89CA-8F4C-96D5-041471991DDE}"/>
    <hyperlink ref="E617" r:id="rId550" xr:uid="{17233993-310A-284D-A8ED-6AC684C1043F}"/>
    <hyperlink ref="E618" r:id="rId551" xr:uid="{9EDF99DA-CCA0-1C4A-BF75-46864D1AE3E1}"/>
    <hyperlink ref="E619" r:id="rId552" xr:uid="{32F26229-64AB-C94A-8122-0FD1BDA10DBC}"/>
    <hyperlink ref="E620" r:id="rId553" xr:uid="{65447822-0695-D54B-8E9C-4959930D758D}"/>
    <hyperlink ref="E622" r:id="rId554" xr:uid="{F81FD159-C237-C54C-8E3B-66EA281684C3}"/>
    <hyperlink ref="E623" r:id="rId555" display="test.com" xr:uid="{65F6F414-5245-1044-92F9-7FA7FE04AB55}"/>
    <hyperlink ref="E624" r:id="rId556" xr:uid="{FFBEE613-3E27-3840-9EA0-4A381C76F20D}"/>
    <hyperlink ref="E625" r:id="rId557" xr:uid="{12025039-02BB-7C42-81B5-AA071B2871EC}"/>
    <hyperlink ref="E626" r:id="rId558" xr:uid="{8CB0671B-47E3-3941-B719-4D022C84086C}"/>
    <hyperlink ref="E627" r:id="rId559" xr:uid="{55D69785-E449-A24D-9961-01D8319C2E1A}"/>
    <hyperlink ref="E628" r:id="rId560" xr:uid="{8EA5B850-FF7B-1240-AB66-9EABE53E7E7C}"/>
    <hyperlink ref="E629" r:id="rId561" xr:uid="{CBE14A3D-A35F-DE44-9780-F39028635B24}"/>
    <hyperlink ref="E631" r:id="rId562" xr:uid="{BEC2E8EA-2359-CE44-9420-43353AEE1437}"/>
    <hyperlink ref="E632" r:id="rId563" xr:uid="{7275FAF9-4D49-6940-ADA6-E884F4B0AEF0}"/>
    <hyperlink ref="E633" r:id="rId564" xr:uid="{C8D579B5-D8C2-294A-9C64-8E97C45C6A18}"/>
    <hyperlink ref="E634" r:id="rId565" xr:uid="{4D592D3B-6273-3C46-A92C-1AA57A11F08F}"/>
    <hyperlink ref="E635" r:id="rId566" xr:uid="{D11D7538-5840-8444-AB21-BE16CDAE9449}"/>
    <hyperlink ref="E636" r:id="rId567" xr:uid="{71C46EB4-4D7C-6542-AF8C-27B1EC50F71A}"/>
    <hyperlink ref="E638" r:id="rId568" xr:uid="{F848C7A4-FD7E-1543-99AE-53FB5D0819D3}"/>
    <hyperlink ref="E639" r:id="rId569" xr:uid="{244E1595-382E-9F4C-8CC5-7D0DBA37C19D}"/>
    <hyperlink ref="E640" r:id="rId570" xr:uid="{BA9C18C5-5336-4A41-A3F9-C6DA846F6444}"/>
    <hyperlink ref="E641" r:id="rId571" xr:uid="{2EBBB1F7-9268-024B-8133-CF49C49729E8}"/>
    <hyperlink ref="E644" r:id="rId572" xr:uid="{9336C2C0-8D53-7146-B123-9725DBA09DAC}"/>
    <hyperlink ref="E646" r:id="rId573" xr:uid="{50C6B87F-6AB9-144B-AE0B-9E8A0A4CE25E}"/>
    <hyperlink ref="E647" r:id="rId574" xr:uid="{6B5C0D73-8EDC-EE45-BE10-96F2BDE97377}"/>
    <hyperlink ref="E648" r:id="rId575" xr:uid="{ACA10FD4-A79E-E440-8992-D65EF2D087F7}"/>
    <hyperlink ref="E649" r:id="rId576" xr:uid="{9FDC96C8-689B-C847-8C3F-E014F8BFE1D6}"/>
    <hyperlink ref="E650" r:id="rId577" xr:uid="{0C383CF4-97B2-874B-9E16-984C1F5184AC}"/>
    <hyperlink ref="E651" r:id="rId578" xr:uid="{ED9865DD-6ADE-B848-89E6-06421F5D6C01}"/>
    <hyperlink ref="E652" r:id="rId579" display="sample.org" xr:uid="{EB8046CB-DEFF-6344-872A-B7CFB861002E}"/>
    <hyperlink ref="E653" r:id="rId580" xr:uid="{30066074-893F-A640-85E3-6380F2EC2447}"/>
    <hyperlink ref="E655" r:id="rId581" xr:uid="{DFF677CB-7859-F642-BAC9-BFCB9FF9CC72}"/>
    <hyperlink ref="E656" r:id="rId582" xr:uid="{4337A6C7-E83C-A246-8F6A-21B99D0B8D69}"/>
    <hyperlink ref="E657" r:id="rId583" xr:uid="{597841C6-510B-5C49-A304-87A610651805}"/>
    <hyperlink ref="E659" r:id="rId584" xr:uid="{3CF451CA-6A86-C840-978F-D4C7DE3C7CA8}"/>
    <hyperlink ref="E660" r:id="rId585" xr:uid="{BE2EAB95-542F-8B41-8E72-569B319962C6}"/>
    <hyperlink ref="E661" r:id="rId586" xr:uid="{E827B4BD-7D24-AC4A-82A2-ED77F44F1545}"/>
    <hyperlink ref="E662" r:id="rId587" xr:uid="{E9AA1DEE-AF65-8D4F-B6FE-71A49D332B29}"/>
    <hyperlink ref="E663" r:id="rId588" xr:uid="{2FE4FBA6-E52B-C140-B974-B733E3EB9820}"/>
    <hyperlink ref="E665" r:id="rId589" xr:uid="{DE852F14-BD1E-874C-B7AD-3EE455BE3141}"/>
    <hyperlink ref="E666" r:id="rId590" xr:uid="{E1E23954-922A-7044-9481-EC8A31B3B9C5}"/>
    <hyperlink ref="E667" r:id="rId591" xr:uid="{5E43C142-49D3-BC44-A6F4-B07362EBCF75}"/>
    <hyperlink ref="E668" r:id="rId592" xr:uid="{556B5DD4-FE6B-474E-A359-A3468A76871C}"/>
    <hyperlink ref="E669" r:id="rId593" xr:uid="{6D98A491-9170-0F4A-AD8D-A2AD10305656}"/>
    <hyperlink ref="E671" r:id="rId594" xr:uid="{F617381F-1B07-4644-AB8D-F1EDF0D345BD}"/>
    <hyperlink ref="E672" r:id="rId595" xr:uid="{3153E211-FEEC-A84C-B552-5FBE0EDC61E9}"/>
    <hyperlink ref="E673" r:id="rId596" xr:uid="{A6565171-A514-A64E-91D9-432C5BD514DF}"/>
    <hyperlink ref="E674" r:id="rId597" xr:uid="{049AAC65-411C-4041-95E3-A0AF7534D549}"/>
    <hyperlink ref="E675" r:id="rId598" xr:uid="{0AD43E4F-BB18-6E4C-858F-8AB8C27011C0}"/>
    <hyperlink ref="E676" r:id="rId599" xr:uid="{64A67E0E-3A51-8743-8B9E-D2C25F0C66AC}"/>
    <hyperlink ref="E677" r:id="rId600" xr:uid="{93ACEE8F-980B-9949-8D19-804417E36796}"/>
    <hyperlink ref="E679" r:id="rId601" xr:uid="{71861B32-AA53-2748-B367-D0E82488D699}"/>
    <hyperlink ref="E680" r:id="rId602" xr:uid="{F9163F22-BEFD-6B4B-8641-398436F1552C}"/>
    <hyperlink ref="E681" r:id="rId603" xr:uid="{F30B9094-20C8-404B-A624-349FC8F3429E}"/>
    <hyperlink ref="E682" r:id="rId604" display="test.com" xr:uid="{AA177254-240A-A548-B32B-6976E2C89B46}"/>
    <hyperlink ref="E683" r:id="rId605" xr:uid="{A44B2519-1768-E542-97F6-7B2303C1A826}"/>
    <hyperlink ref="E684" r:id="rId606" xr:uid="{4EC89A0A-E48D-CA44-86CC-5965E8D584A5}"/>
    <hyperlink ref="E685" r:id="rId607" xr:uid="{EDE7BC67-9491-F84E-B3F2-C6824FC78EB8}"/>
    <hyperlink ref="E686" r:id="rId608" xr:uid="{689A1AFD-4109-934F-AE89-24BBE996C6EA}"/>
    <hyperlink ref="E687" r:id="rId609" xr:uid="{C2055F97-F2C1-AC49-BB3B-81A1CFD9E893}"/>
    <hyperlink ref="E688" r:id="rId610" xr:uid="{DE3373FB-5F35-0C4C-8184-425376D590D6}"/>
    <hyperlink ref="E689" r:id="rId611" xr:uid="{6DF051D6-FA3E-704D-98C1-A684DA0ED645}"/>
    <hyperlink ref="E690" r:id="rId612" xr:uid="{42AE01F4-B365-C143-899A-1C31896E37BC}"/>
    <hyperlink ref="E691" r:id="rId613" xr:uid="{46878795-23DC-DD4D-97B1-F9B9E89552EA}"/>
    <hyperlink ref="E692" r:id="rId614" xr:uid="{D593AD75-AF4E-E647-A7AB-67F41850471D}"/>
    <hyperlink ref="E694" r:id="rId615" xr:uid="{4F3948E2-DA6D-0148-8928-8DDB17AEFD1B}"/>
    <hyperlink ref="E695" r:id="rId616" xr:uid="{BCC221FB-3B21-A243-8FD7-9F0FC464C102}"/>
    <hyperlink ref="E696" r:id="rId617" xr:uid="{08B1F232-8EB0-374D-96A2-27A01F65A3A7}"/>
    <hyperlink ref="E697" r:id="rId618" display="test.com" xr:uid="{4398C1C0-E2C2-BF4C-9623-D27D0684FDB0}"/>
    <hyperlink ref="E698" r:id="rId619" xr:uid="{16B10AE4-36F6-9743-B2E7-3455D937B6B2}"/>
    <hyperlink ref="E700" r:id="rId620" xr:uid="{EDD5D2E0-7436-7149-8D12-3FAB3E8C0BC1}"/>
    <hyperlink ref="E701" r:id="rId621" xr:uid="{F7424C2A-C03C-3F43-8050-3268C3EAF32B}"/>
    <hyperlink ref="E702" r:id="rId622" xr:uid="{F7A3D1B7-9FEC-1E45-B0F4-770018900E5C}"/>
    <hyperlink ref="E704" r:id="rId623" xr:uid="{79044D28-BC68-274C-8A0E-557E90F8527A}"/>
    <hyperlink ref="E705" r:id="rId624" xr:uid="{0F77EA80-E591-C446-8BC4-A9DC24FD2FB5}"/>
    <hyperlink ref="E706" r:id="rId625" xr:uid="{C97FBD9E-EB83-2E47-81E1-7E19116FA11E}"/>
    <hyperlink ref="E707" r:id="rId626" xr:uid="{AA0CBA08-04E5-5644-8FD7-898E2DBFE568}"/>
    <hyperlink ref="E708" r:id="rId627" xr:uid="{4FD15176-FEA3-DE49-ADD8-86BB3F0E2DAC}"/>
    <hyperlink ref="E709" r:id="rId628" xr:uid="{D6266D3E-3FD0-BD46-B0DD-2925789F10AC}"/>
    <hyperlink ref="E710" r:id="rId629" xr:uid="{6D985E9E-A6C3-D64F-A751-A570D85B16F6}"/>
    <hyperlink ref="E711" r:id="rId630" xr:uid="{2112B705-D88C-D543-B397-7BF0C0F6186A}"/>
    <hyperlink ref="E712" r:id="rId631" xr:uid="{05173CA5-2AF0-9D4C-BB89-F73E9C4D1D3F}"/>
    <hyperlink ref="E713" r:id="rId632" xr:uid="{A94117EE-B853-F449-81B8-D40A7B342BBA}"/>
    <hyperlink ref="E715" r:id="rId633" xr:uid="{5FB854FE-FD93-7844-B25B-2688A70C50E6}"/>
    <hyperlink ref="E716" r:id="rId634" xr:uid="{7F27CB5A-A9E7-8D4B-91FF-154AF2BEC58B}"/>
    <hyperlink ref="E717" r:id="rId635" xr:uid="{E8120E3E-2AD8-4B48-98B3-43CF57A581A2}"/>
    <hyperlink ref="E718" r:id="rId636" xr:uid="{A9F9B5B9-7E9A-B74E-A750-942CD0371A78}"/>
    <hyperlink ref="E719" r:id="rId637" xr:uid="{8EA8D31A-4D13-A242-A023-707E8CAEB5C7}"/>
    <hyperlink ref="E720" r:id="rId638" xr:uid="{6A8BCA45-5ADC-E842-B9F5-2DA6FA14A288}"/>
    <hyperlink ref="E721" r:id="rId639" xr:uid="{3DBF82F9-CA31-E74F-B392-A08C86D3C0AE}"/>
    <hyperlink ref="E722" r:id="rId640" xr:uid="{BA631388-34D7-CB42-9696-19FDDB78F552}"/>
    <hyperlink ref="E723" r:id="rId641" xr:uid="{5CBB589E-3680-A845-AC67-0BDEF05254BE}"/>
    <hyperlink ref="E725" r:id="rId642" xr:uid="{A7CC6E16-243E-2E4D-BE60-43E4784936EE}"/>
    <hyperlink ref="E726" r:id="rId643" xr:uid="{BA1FD719-FF99-744F-8568-442513966967}"/>
    <hyperlink ref="E728" r:id="rId644" xr:uid="{D5BDCBBE-7ED1-CA47-8BB1-D02565797264}"/>
    <hyperlink ref="E729" r:id="rId645" display="demo.net" xr:uid="{B643DEF6-E4E5-324F-9EC3-DD82C00F495F}"/>
    <hyperlink ref="E730" r:id="rId646" xr:uid="{E5BF4977-C38C-DC45-A35D-19B639FD2345}"/>
    <hyperlink ref="E731" r:id="rId647" xr:uid="{6245DAAC-C60D-A84B-BBB6-3848116BFAFC}"/>
    <hyperlink ref="E732" r:id="rId648" xr:uid="{76127E76-BDCA-0F48-B8F3-0727A38048DA}"/>
    <hyperlink ref="E733" r:id="rId649" xr:uid="{36FF04AE-FC14-4E43-B26E-DF0C9C9381ED}"/>
    <hyperlink ref="E734" r:id="rId650" xr:uid="{4AFD7640-F9A5-9E43-8DF5-955F41E597A4}"/>
    <hyperlink ref="E735" r:id="rId651" xr:uid="{7EAD36A6-19FE-A140-8FB3-E0078F2F4EBE}"/>
    <hyperlink ref="E736" r:id="rId652" xr:uid="{E1ED3733-4C17-F24D-8C3B-42C6498BC78E}"/>
    <hyperlink ref="E737" r:id="rId653" xr:uid="{BBFA4139-42FB-8A41-8B2F-4D15BB5011DC}"/>
    <hyperlink ref="E738" r:id="rId654" xr:uid="{5B0F83C3-1E7C-254E-B81F-2DA0462F2D65}"/>
    <hyperlink ref="E739" r:id="rId655" xr:uid="{004C3F0F-D521-BB4B-82C6-A5220B0487B4}"/>
    <hyperlink ref="E740" r:id="rId656" xr:uid="{72ADC101-90C5-E449-9594-252FDE101C2C}"/>
    <hyperlink ref="E741" r:id="rId657" xr:uid="{A6E8ADF4-E383-6F48-B2F7-F78DD5B5D80E}"/>
    <hyperlink ref="E743" r:id="rId658" xr:uid="{B98C51B0-D171-AD42-BB2A-7F553DEAE782}"/>
    <hyperlink ref="E744" r:id="rId659" xr:uid="{DBCF734C-95FA-054E-AA6F-F59CBC6EC674}"/>
    <hyperlink ref="E745" r:id="rId660" xr:uid="{22399E40-5DE0-9642-9A45-5E65C6F14BC8}"/>
    <hyperlink ref="E746" r:id="rId661" xr:uid="{DF9A90B5-CD9D-2E49-A7A8-D511AD62660A}"/>
    <hyperlink ref="E747" r:id="rId662" xr:uid="{88BB9A4D-C033-D548-A1F0-852EECE0A64D}"/>
    <hyperlink ref="E748" r:id="rId663" xr:uid="{D8181CF2-F32F-4E4E-ABB5-7B2E985384F6}"/>
    <hyperlink ref="E750" r:id="rId664" xr:uid="{04C3ED1B-9A93-3747-9042-883C96EEA920}"/>
    <hyperlink ref="E751" r:id="rId665" xr:uid="{AAC0BE88-0592-8D49-9406-DCAD5BD5BFB9}"/>
    <hyperlink ref="E752" r:id="rId666" xr:uid="{02DAB0C3-DF84-9747-9C50-024454C763FB}"/>
    <hyperlink ref="E753" r:id="rId667" display="sample.org" xr:uid="{A0C45237-8F79-D648-B74C-BC0BCF8C60C2}"/>
    <hyperlink ref="E754" r:id="rId668" xr:uid="{999DA905-68B8-AF4C-B421-5B98F07D4ACD}"/>
    <hyperlink ref="E755" r:id="rId669" xr:uid="{D300A158-77CC-D142-81D7-BC902B827EB6}"/>
    <hyperlink ref="E756" r:id="rId670" xr:uid="{915C5C12-2918-3442-B8EE-7200FECFBE1D}"/>
    <hyperlink ref="E757" r:id="rId671" xr:uid="{77EA9C71-7396-8B48-8485-446B7B05199B}"/>
    <hyperlink ref="E758" r:id="rId672" xr:uid="{C85E1605-1D4B-4C44-9345-D3E9E60BDF48}"/>
    <hyperlink ref="E759" r:id="rId673" xr:uid="{1FB78E1D-6834-3B47-97C4-6EC5B63C95E9}"/>
    <hyperlink ref="E760" r:id="rId674" xr:uid="{94094AEE-81E3-9847-A145-AB427CCB1716}"/>
    <hyperlink ref="E761" r:id="rId675" xr:uid="{DCD549F8-91EE-4741-BE5C-285333145194}"/>
    <hyperlink ref="E762" r:id="rId676" xr:uid="{252AB81D-A6C8-D44F-A0C2-AD28B6C2E662}"/>
    <hyperlink ref="E763" r:id="rId677" xr:uid="{52CE25BA-D631-2C45-83AB-517737570F31}"/>
    <hyperlink ref="E764" r:id="rId678" xr:uid="{EBEF458D-DFA3-9A41-AF7F-F6B243204693}"/>
    <hyperlink ref="E765" r:id="rId679" xr:uid="{63D9C978-EF5E-D54B-BBF2-A54FCC0BE2AA}"/>
    <hyperlink ref="E766" r:id="rId680" xr:uid="{83D0C528-6433-544D-94B0-7268EEC29820}"/>
    <hyperlink ref="E767" r:id="rId681" xr:uid="{A91DDE59-CB3D-BB4F-9A42-FC25920AEADE}"/>
    <hyperlink ref="E768" r:id="rId682" xr:uid="{EF0F27D6-89B7-034A-9E96-ED4EC33094B3}"/>
    <hyperlink ref="E769" r:id="rId683" xr:uid="{0968D2DD-ECC6-9B4D-97EE-A380B30482A3}"/>
    <hyperlink ref="E770" r:id="rId684" xr:uid="{4BBFE69D-BE06-F540-964B-9FFBC61AE7BB}"/>
    <hyperlink ref="E771" r:id="rId685" xr:uid="{F112A760-F3E1-7147-B1C9-5DA9804CD870}"/>
    <hyperlink ref="E772" r:id="rId686" xr:uid="{874798AE-22E7-1748-8197-C4383194695A}"/>
    <hyperlink ref="E773" r:id="rId687" xr:uid="{4D66D6F5-0C14-2F49-8290-DAAFAE7DE10C}"/>
    <hyperlink ref="E774" r:id="rId688" xr:uid="{B473C9EA-477B-9E40-B090-8DB214EB473E}"/>
    <hyperlink ref="E775" r:id="rId689" xr:uid="{EA4470A7-FA64-F24A-89D0-1D11ABE144DC}"/>
    <hyperlink ref="E776" r:id="rId690" xr:uid="{7C365F6F-8D9F-E34B-BEFD-7844AD39544C}"/>
    <hyperlink ref="E777" r:id="rId691" display="example.com" xr:uid="{38B1F628-F3B8-5D43-A506-8071748447BB}"/>
    <hyperlink ref="E779" r:id="rId692" display="demo.net" xr:uid="{2A08DA17-9A45-6D47-B4F1-9A169783FE65}"/>
    <hyperlink ref="E780" r:id="rId693" xr:uid="{10C142D6-D946-5947-9470-030E3F0AA1AA}"/>
    <hyperlink ref="E781" r:id="rId694" xr:uid="{6D4F8C94-6865-FA40-8F69-ECC32B00C7E0}"/>
    <hyperlink ref="E782" r:id="rId695" xr:uid="{9C672060-C979-CC4D-AE3F-48AAF5C287C9}"/>
    <hyperlink ref="E783" r:id="rId696" xr:uid="{4F7A3C2D-D60B-0E40-B2AF-124C7199FC50}"/>
    <hyperlink ref="E784" r:id="rId697" xr:uid="{0C162E1E-8D4F-BC4E-8AC1-423A0E3BF194}"/>
    <hyperlink ref="E785" r:id="rId698" xr:uid="{450589A2-2433-0B46-994F-68DFE339CBF8}"/>
    <hyperlink ref="E787" r:id="rId699" xr:uid="{0D115518-B66C-9E45-BC9C-08EDB316DAC9}"/>
    <hyperlink ref="E788" r:id="rId700" xr:uid="{CD95AFE8-0EEA-9342-84B3-0FBCE48978C0}"/>
    <hyperlink ref="E789" r:id="rId701" xr:uid="{2A0F4D0C-97F3-8D4B-8D90-A59E35283C9C}"/>
    <hyperlink ref="E790" r:id="rId702" xr:uid="{E1824854-FD08-5E4F-945D-A6C75C6930A8}"/>
    <hyperlink ref="E791" r:id="rId703" xr:uid="{94254906-05A7-9C44-A57C-EC1733371528}"/>
    <hyperlink ref="E792" r:id="rId704" xr:uid="{B63C1CAA-428A-D64E-8649-D6DCA32C2A5B}"/>
    <hyperlink ref="E793" r:id="rId705" xr:uid="{F96E9DF5-E00F-7648-AD23-93C9D2FCBDF3}"/>
    <hyperlink ref="E794" r:id="rId706" xr:uid="{B8D11A69-2C56-0A46-8E08-CB8645137D0F}"/>
    <hyperlink ref="E795" r:id="rId707" xr:uid="{568606B2-2DEB-9442-9B48-E015531F7BEE}"/>
    <hyperlink ref="E796" r:id="rId708" xr:uid="{0C88B891-DDBF-5848-BF87-9333BCBA77A5}"/>
    <hyperlink ref="E797" r:id="rId709" xr:uid="{724E4F5A-BFC4-0841-8185-3C71D6206FF1}"/>
    <hyperlink ref="E798" r:id="rId710" xr:uid="{42B7BB79-6EA2-8945-8081-1460C31FDA9E}"/>
    <hyperlink ref="E799" r:id="rId711" xr:uid="{6B17EA25-A584-464F-AED5-7DDB947FCF54}"/>
    <hyperlink ref="E800" r:id="rId712" xr:uid="{3E9D0260-09DB-984D-B903-A84A2C3B1E43}"/>
    <hyperlink ref="E801" r:id="rId713" xr:uid="{1B69D8BA-2BD9-C941-B60D-74AAC773A13F}"/>
    <hyperlink ref="E802" r:id="rId714" xr:uid="{D8EDE876-4C51-954E-B369-3B6ECC50DD1C}"/>
    <hyperlink ref="E803" r:id="rId715" xr:uid="{EA27B777-D338-6C44-9D14-27AA9EBDD028}"/>
    <hyperlink ref="E804" r:id="rId716" xr:uid="{4C22F789-C35A-EF49-BBAC-CAC0FD23C99F}"/>
    <hyperlink ref="E805" r:id="rId717" xr:uid="{B8980BA9-1756-8B47-BB95-6FF5B331D0D6}"/>
    <hyperlink ref="E806" r:id="rId718" xr:uid="{E1574389-C4E4-5A4E-BA02-D37C6208C0B2}"/>
    <hyperlink ref="E807" r:id="rId719" xr:uid="{660A5343-D529-FF41-BCED-35770FF1D118}"/>
    <hyperlink ref="E808" r:id="rId720" xr:uid="{51A1A72E-96F1-334B-97B2-CA65A8B32375}"/>
    <hyperlink ref="E809" r:id="rId721" xr:uid="{3F736BFA-C6E2-8545-B73B-488E5652CCBB}"/>
    <hyperlink ref="E810" r:id="rId722" xr:uid="{661095ED-054B-A642-8DCF-3180D7FD69F5}"/>
    <hyperlink ref="E811" r:id="rId723" xr:uid="{E5D51CB3-E68A-5F4F-AAC8-ABAD64B11104}"/>
    <hyperlink ref="E812" r:id="rId724" xr:uid="{76EADF4F-BBC6-6541-B25D-C4136B106A51}"/>
    <hyperlink ref="E813" r:id="rId725" xr:uid="{6A473545-E69F-5C4D-946E-FBD8437CF13F}"/>
    <hyperlink ref="E815" r:id="rId726" xr:uid="{616BE911-8DAC-C945-8B71-6D4FF50C04E0}"/>
    <hyperlink ref="E817" r:id="rId727" xr:uid="{31312307-AC71-9E49-8268-C7042DB68168}"/>
    <hyperlink ref="E818" r:id="rId728" xr:uid="{C9D8ADE0-31CC-BE43-828E-91C00D27B7C4}"/>
    <hyperlink ref="E819" r:id="rId729" xr:uid="{5E3774B6-C0D2-7B4B-B46A-7E7F2BF69D0E}"/>
    <hyperlink ref="E820" r:id="rId730" xr:uid="{1E8B1D9E-1770-7F4B-9E66-C1F8141CD769}"/>
    <hyperlink ref="E821" r:id="rId731" xr:uid="{D2734CC7-042B-F143-B107-A4E35EDEF971}"/>
    <hyperlink ref="E822" r:id="rId732" xr:uid="{6FDFF2A5-9529-1347-8365-7BEDCBB97F67}"/>
    <hyperlink ref="E823" r:id="rId733" xr:uid="{EA01B265-497B-8846-B0D2-508979DF3451}"/>
    <hyperlink ref="E824" r:id="rId734" xr:uid="{21B8828A-C1F1-7746-B0CC-20AC27F8961B}"/>
    <hyperlink ref="E825" r:id="rId735" xr:uid="{F516701D-14BE-5540-BF28-BED169C33988}"/>
    <hyperlink ref="E826" r:id="rId736" xr:uid="{2BEDC618-A8A1-B846-94C4-2C0858505693}"/>
    <hyperlink ref="E827" r:id="rId737" xr:uid="{0DA87E78-81BB-4545-9E62-B79C458315E9}"/>
    <hyperlink ref="E828" r:id="rId738" xr:uid="{F21AA14F-2CFA-924C-AADB-ED42146F5B9A}"/>
    <hyperlink ref="E829" r:id="rId739" xr:uid="{7A43B13E-AA20-C044-A9EA-4A5812CD5E1B}"/>
    <hyperlink ref="E830" r:id="rId740" xr:uid="{44433645-0F63-D443-9B6C-7CC3BD3BB31E}"/>
    <hyperlink ref="E831" r:id="rId741" display="example.com" xr:uid="{818DD22E-E517-2A4A-94ED-81A7BC853A3F}"/>
    <hyperlink ref="E832" r:id="rId742" xr:uid="{5D97B4DB-EF17-6147-9A2C-0003A44AB079}"/>
    <hyperlink ref="E833" r:id="rId743" xr:uid="{95CADFF9-5E32-1849-95B2-76117489D742}"/>
    <hyperlink ref="E834" r:id="rId744" xr:uid="{4A072F85-6A3F-AE41-B4E1-12DA68439AFA}"/>
    <hyperlink ref="E835" r:id="rId745" xr:uid="{60F40A49-6CF4-D646-A10B-12AECC56501D}"/>
    <hyperlink ref="E836" r:id="rId746" xr:uid="{CB17C679-406E-8648-AB63-2324DDF3DD63}"/>
    <hyperlink ref="E837" r:id="rId747" xr:uid="{B45B601C-E03C-B94B-ABF0-9FBE16B07853}"/>
    <hyperlink ref="E838" r:id="rId748" xr:uid="{6E2BAFFA-7D30-CA48-94FA-4677AB581522}"/>
    <hyperlink ref="E839" r:id="rId749" xr:uid="{6AC0FF0E-9EC6-644F-B965-0FE3DF448A86}"/>
    <hyperlink ref="E840" r:id="rId750" xr:uid="{B32389A2-6ECF-3049-ABD5-947567B118BD}"/>
    <hyperlink ref="E841" r:id="rId751" xr:uid="{EB74CD46-7350-8E4F-87B1-FE0C36A37755}"/>
    <hyperlink ref="E842" r:id="rId752" xr:uid="{E4C079D3-D812-F149-B2A1-4D311EF18138}"/>
    <hyperlink ref="E843" r:id="rId753" xr:uid="{025C16BB-9368-1046-9CB7-5D90CD00EC5B}"/>
    <hyperlink ref="E844" r:id="rId754" display="test.com" xr:uid="{D31C0061-B73C-EA41-8711-D571897A3329}"/>
    <hyperlink ref="E845" r:id="rId755" xr:uid="{A815322E-C65D-F148-9C3C-F32E254E70EF}"/>
    <hyperlink ref="E846" r:id="rId756" xr:uid="{98373A5C-ED4E-8043-9DB1-03B3F150B036}"/>
    <hyperlink ref="E847" r:id="rId757" xr:uid="{AE1A141E-EFC8-5D4B-BFFD-55A4D89FB358}"/>
    <hyperlink ref="E848" r:id="rId758" xr:uid="{DACF824B-99CC-5145-A99D-5C36260211C3}"/>
    <hyperlink ref="E849" r:id="rId759" xr:uid="{F096878E-F6BA-8045-9E24-DFBAF8BB67E3}"/>
    <hyperlink ref="E850" r:id="rId760" xr:uid="{F320A540-A00D-6A49-81CA-CC8A31E7243E}"/>
    <hyperlink ref="E851" r:id="rId761" xr:uid="{FA869E66-50CE-A04B-914D-247293FAC88F}"/>
    <hyperlink ref="E852" r:id="rId762" xr:uid="{28F56775-BADA-E64C-89C9-FCE6D092CF43}"/>
    <hyperlink ref="E853" r:id="rId763" xr:uid="{208419C9-412D-0F4F-9B78-D49D304A2652}"/>
    <hyperlink ref="E854" r:id="rId764" xr:uid="{080EA6EF-8DCB-9E47-91CD-F3F1BE1806C8}"/>
    <hyperlink ref="E855" r:id="rId765" xr:uid="{2DB1E2CE-9618-EB4A-92F7-2F8AD825EDC6}"/>
    <hyperlink ref="E856" r:id="rId766" xr:uid="{5F75D001-E81C-B24A-97B2-30F6639C157A}"/>
    <hyperlink ref="E857" r:id="rId767" xr:uid="{FF56F844-C47C-3E4C-97EC-0CE31CC5D699}"/>
    <hyperlink ref="E858" r:id="rId768" xr:uid="{55A3F68D-8C4F-E142-93A8-5DF5DA1B928D}"/>
    <hyperlink ref="E859" r:id="rId769" xr:uid="{1F88A41B-4987-1344-8569-B3A7C7B1F796}"/>
    <hyperlink ref="E860" r:id="rId770" xr:uid="{835FC633-1D8C-EF4F-BAD8-DB4C99F5EB3D}"/>
    <hyperlink ref="E861" r:id="rId771" xr:uid="{97DAF7A1-7C70-6E48-83D8-DBE89C453733}"/>
    <hyperlink ref="E862" r:id="rId772" xr:uid="{A2C3DE2B-D714-A64B-A73F-ED06363BE403}"/>
    <hyperlink ref="E863" r:id="rId773" xr:uid="{9AC4F668-8F70-F642-9CAB-A6DF00009D8E}"/>
    <hyperlink ref="E864" r:id="rId774" xr:uid="{86330CAA-75B0-BA42-876A-4DB867C107F9}"/>
    <hyperlink ref="E865" r:id="rId775" xr:uid="{E1B32814-B18E-FA4F-B734-1FA52ADFD379}"/>
    <hyperlink ref="E866" r:id="rId776" xr:uid="{D5F0EF2C-AB28-1147-AB0F-188B76DD7E04}"/>
    <hyperlink ref="E867" r:id="rId777" display="sample.org" xr:uid="{8384BF2B-1783-854F-9203-8438ED18644F}"/>
    <hyperlink ref="E868" r:id="rId778" xr:uid="{55A1054A-C30A-1A48-82ED-1E025AE9140D}"/>
    <hyperlink ref="E869" r:id="rId779" xr:uid="{B904D3D3-3C05-3146-A6C4-4C21CBA7CE67}"/>
    <hyperlink ref="E870" r:id="rId780" display="sample.org" xr:uid="{FC0AA722-AFFC-C040-8323-B3BDA8788EC7}"/>
    <hyperlink ref="E871" r:id="rId781" xr:uid="{C1ABC884-B3F3-0D43-BC7E-D7F197F7519F}"/>
    <hyperlink ref="E872" r:id="rId782" xr:uid="{E88FE113-AF2F-744F-B193-7647A64E961F}"/>
    <hyperlink ref="E873" r:id="rId783" xr:uid="{7137DD77-18C1-D547-96E7-3214547CE683}"/>
    <hyperlink ref="E874" r:id="rId784" xr:uid="{6C32B4D7-77FC-0B4C-AC91-B5E26748ACFE}"/>
    <hyperlink ref="E875" r:id="rId785" xr:uid="{37852A7E-6A58-8949-B8C8-5DA99B66B933}"/>
    <hyperlink ref="E876" r:id="rId786" xr:uid="{CB764256-BB95-7845-8D51-0506C7069897}"/>
    <hyperlink ref="E877" r:id="rId787" xr:uid="{801EF94C-136F-0846-AD57-F7A6489C2710}"/>
    <hyperlink ref="E878" r:id="rId788" xr:uid="{8F3E0D86-B86F-EA4B-8AB6-6B221C0AEA75}"/>
    <hyperlink ref="E879" r:id="rId789" xr:uid="{5A3B7222-ED4D-4845-9988-A402D2097BF5}"/>
    <hyperlink ref="E880" r:id="rId790" xr:uid="{5A709FD4-86E1-A644-9B62-371E3097C7E5}"/>
    <hyperlink ref="E881" r:id="rId791" xr:uid="{327DFAC8-196C-054F-8645-3EA0AA11B934}"/>
    <hyperlink ref="E882" r:id="rId792" xr:uid="{7267CBF5-53AE-BB4F-B2A1-6AD3075E8336}"/>
    <hyperlink ref="E883" r:id="rId793" xr:uid="{0526AE83-3A5E-114A-924A-BAE29920AEFE}"/>
    <hyperlink ref="E884" r:id="rId794" xr:uid="{A8E5331A-0CD4-6142-B05A-AD85AB652888}"/>
    <hyperlink ref="E885" r:id="rId795" xr:uid="{8A5481DE-25E6-6543-B2D1-0AA85CF29360}"/>
    <hyperlink ref="E886" r:id="rId796" xr:uid="{78830DCB-7CC9-0341-99E3-113F0C6190EF}"/>
    <hyperlink ref="E887" r:id="rId797" xr:uid="{AF6CEB68-6A22-6C40-AFE9-3E07E3198878}"/>
    <hyperlink ref="E888" r:id="rId798" xr:uid="{42DAF0D3-F2D5-C542-91FE-7B455D63CEEE}"/>
    <hyperlink ref="E889" r:id="rId799" xr:uid="{B4373D59-E992-8F4A-9C0D-35959630AA0F}"/>
    <hyperlink ref="E890" r:id="rId800" xr:uid="{820E1867-70FE-EC42-8992-D30FA58AE598}"/>
    <hyperlink ref="E891" r:id="rId801" xr:uid="{44721C5A-BF69-8842-B861-06EBB92AE705}"/>
    <hyperlink ref="E892" r:id="rId802" xr:uid="{8A57FCB0-11D3-CF4C-ABF7-FDDC03C21FD0}"/>
    <hyperlink ref="E893" r:id="rId803" xr:uid="{1D46333F-A34F-864B-AFF2-0D8C88E0249F}"/>
    <hyperlink ref="E894" r:id="rId804" xr:uid="{56D444B2-5447-3147-A2ED-D0D9DF824F88}"/>
    <hyperlink ref="E895" r:id="rId805" xr:uid="{5370B35A-D674-BA43-B264-9509D8DB0D34}"/>
    <hyperlink ref="E896" r:id="rId806" xr:uid="{0F6F9D9C-6311-F547-92E7-81AB9DB54F72}"/>
    <hyperlink ref="E897" r:id="rId807" xr:uid="{CA086A01-D431-7246-BE3A-C714435220D9}"/>
    <hyperlink ref="E898" r:id="rId808" xr:uid="{099AEF9C-EA42-5048-8B8A-A9D9EB35C602}"/>
    <hyperlink ref="E899" r:id="rId809" xr:uid="{4E9CBC5F-4DB8-344B-9B3F-203BD26069B8}"/>
    <hyperlink ref="E900" r:id="rId810" xr:uid="{799C6269-1EE7-1E45-AF97-7FA5A858683C}"/>
    <hyperlink ref="E901" r:id="rId811" xr:uid="{529F90B0-F096-0C47-BD6E-389EDDB3A571}"/>
    <hyperlink ref="E902" r:id="rId812" xr:uid="{B67D0C84-ED19-9546-90C9-8CD304742362}"/>
    <hyperlink ref="E903" r:id="rId813" xr:uid="{45B91D1A-A180-2C42-BF49-02785754BCCD}"/>
    <hyperlink ref="E904" r:id="rId814" xr:uid="{F777BDFB-EDA0-E640-8F26-DCF90D9EA11D}"/>
    <hyperlink ref="E905" r:id="rId815" xr:uid="{EEA413DF-B563-614A-943B-6955D22C07BE}"/>
    <hyperlink ref="E906" r:id="rId816" xr:uid="{97242BD9-3F3F-934F-A7F1-8E1950A0A74F}"/>
    <hyperlink ref="E907" r:id="rId817" xr:uid="{2C793015-B38E-1E49-8D30-286322A7BCC9}"/>
    <hyperlink ref="E908" r:id="rId818" xr:uid="{3EB5C6DD-5F01-2345-AF5B-95529297ECB5}"/>
    <hyperlink ref="E910" r:id="rId819" xr:uid="{679C1263-AF4B-1D4E-B6FE-8E250527C349}"/>
    <hyperlink ref="E911" r:id="rId820" xr:uid="{1AE25D44-9823-564E-8AEB-A56A7C080661}"/>
    <hyperlink ref="E912" r:id="rId821" xr:uid="{8B1BCB8B-F230-3B43-9EC1-CBFE6BDC4F38}"/>
    <hyperlink ref="E913" r:id="rId822" xr:uid="{C3040EF6-4F96-3D45-B2F5-DBA433F191E7}"/>
    <hyperlink ref="E914" r:id="rId823" xr:uid="{708A35F3-2B78-394A-9714-A4C6951763FC}"/>
    <hyperlink ref="E915" r:id="rId824" xr:uid="{3018C7F3-5DD6-A94A-9934-565F568F7C88}"/>
    <hyperlink ref="E916" r:id="rId825" xr:uid="{E3879C3B-1E7B-DE42-BA10-AF7DE8EC04EA}"/>
    <hyperlink ref="E917" r:id="rId826" xr:uid="{544084A0-2E9C-C74F-BFC8-498057B331B2}"/>
    <hyperlink ref="E918" r:id="rId827" xr:uid="{35690E0B-0690-AC42-A727-9A5D5C262D48}"/>
    <hyperlink ref="E919" r:id="rId828" xr:uid="{1EA45F27-2591-E24F-8EAA-4F68B44D4C28}"/>
    <hyperlink ref="E921" r:id="rId829" xr:uid="{21ED6D3D-142E-B441-83FE-8068555854D8}"/>
    <hyperlink ref="E922" r:id="rId830" xr:uid="{FE69A3D7-2271-9D42-8A0F-2589B5ECB08C}"/>
    <hyperlink ref="E923" r:id="rId831" xr:uid="{D9ABC381-B245-1E41-8CDB-B27D190957B9}"/>
    <hyperlink ref="E924" r:id="rId832" xr:uid="{759CE913-37FB-154D-8EED-23EBC926B116}"/>
    <hyperlink ref="E925" r:id="rId833" xr:uid="{E42AC553-D88C-354B-B54C-2A58B464362E}"/>
    <hyperlink ref="E926" r:id="rId834" xr:uid="{F2C635FF-E394-F24F-B6E0-107156DB7E5A}"/>
    <hyperlink ref="E927" r:id="rId835" xr:uid="{7FD75437-EA8B-B648-909E-1A6DBDA87505}"/>
    <hyperlink ref="E928" r:id="rId836" xr:uid="{0D3613F3-407D-0546-BAD0-C3677A883B63}"/>
    <hyperlink ref="E929" r:id="rId837" xr:uid="{851BAF2B-9904-3D46-AEB7-BF3F3A69F3AB}"/>
    <hyperlink ref="E930" r:id="rId838" display="example.com" xr:uid="{EC02AB70-30F5-8B42-8E2C-7429C749AFE0}"/>
    <hyperlink ref="E934" r:id="rId839" xr:uid="{6FFFB60C-50B5-5440-B961-CBD39183967E}"/>
    <hyperlink ref="E935" r:id="rId840" xr:uid="{8B33B535-5A09-5244-B9B4-F2FD276C3D65}"/>
    <hyperlink ref="E936" r:id="rId841" xr:uid="{D24C77F9-3F24-4E47-92C9-87D436A1C029}"/>
    <hyperlink ref="E937" r:id="rId842" xr:uid="{C944B289-F2F5-F84D-8D18-0F754F0CC1D2}"/>
    <hyperlink ref="E938" r:id="rId843" xr:uid="{C6780814-A15A-1E46-94F0-5CAC13807189}"/>
    <hyperlink ref="E939" r:id="rId844" xr:uid="{A7F018A6-0DC3-2245-9C5D-D224ED108F93}"/>
    <hyperlink ref="E941" r:id="rId845" xr:uid="{3AA8F723-E680-A442-B666-C93E78B3D69F}"/>
    <hyperlink ref="E942" r:id="rId846" xr:uid="{0DF4F6D0-413E-D04C-BD88-A76347CD7FC8}"/>
    <hyperlink ref="E943" r:id="rId847" xr:uid="{0A8504D3-5561-124C-9C33-6F1B72B542A6}"/>
    <hyperlink ref="E944" r:id="rId848" xr:uid="{89189356-51B2-4242-BAC1-2F68EDC41F76}"/>
    <hyperlink ref="E945" r:id="rId849" xr:uid="{CD7AEEB8-348B-CF40-8523-A5DFD0DEB297}"/>
    <hyperlink ref="E946" r:id="rId850" xr:uid="{706F5AAE-7519-B048-9586-43135D3AEC6B}"/>
    <hyperlink ref="E947" r:id="rId851" xr:uid="{FD273C1D-3788-A24D-B078-A6053DC966B8}"/>
    <hyperlink ref="E948" r:id="rId852" xr:uid="{B3BB9F50-A73C-4246-AFEF-64324394A565}"/>
    <hyperlink ref="E949" r:id="rId853" xr:uid="{E2BC7013-12DE-CC4D-AA66-5883DA479B67}"/>
    <hyperlink ref="E951" r:id="rId854" xr:uid="{27DE8981-B88A-EC40-8F82-261CDF205048}"/>
    <hyperlink ref="E952" r:id="rId855" xr:uid="{AC9F717D-2651-054F-9126-42CE11AB1FCE}"/>
    <hyperlink ref="E953" r:id="rId856" xr:uid="{38BA5B54-FB4B-C24B-9658-40E58617BEE0}"/>
    <hyperlink ref="E954" r:id="rId857" xr:uid="{2E146529-35A9-1D41-A119-1A1844A21994}"/>
    <hyperlink ref="E955" r:id="rId858" xr:uid="{B8ECF246-E80D-4840-9E79-FEA09CAAF915}"/>
    <hyperlink ref="E956" r:id="rId859" xr:uid="{E32DC2FF-0B00-CA49-BCBA-3822FDCE8E10}"/>
    <hyperlink ref="E957" r:id="rId860" display="sample.org" xr:uid="{61AB0F70-93B3-3546-A218-0EC4222AB189}"/>
    <hyperlink ref="E958" r:id="rId861" xr:uid="{7D8D2A67-D429-554E-B8BE-17A59A37C2D0}"/>
    <hyperlink ref="E959" r:id="rId862" xr:uid="{54058BBD-CD6D-8440-8961-5D5BDF701891}"/>
    <hyperlink ref="E960" r:id="rId863" xr:uid="{EB1F66F6-4DFE-994F-8861-277D7787F0DE}"/>
    <hyperlink ref="E961" r:id="rId864" xr:uid="{C7DB9574-06CD-EF46-A113-6B0F22BCB3D7}"/>
    <hyperlink ref="E962" r:id="rId865" xr:uid="{D6D76804-8363-0D45-99A3-0927B9D12364}"/>
    <hyperlink ref="E963" r:id="rId866" xr:uid="{6682A772-CFF4-094B-ACFA-CBD1CAFFBD27}"/>
    <hyperlink ref="E964" r:id="rId867" xr:uid="{95A4651B-70AF-DB4F-96A2-7377BFA8C5FE}"/>
    <hyperlink ref="E965" r:id="rId868" xr:uid="{E239590A-1599-394E-92C7-4E480D29C94C}"/>
    <hyperlink ref="E966" r:id="rId869" xr:uid="{8043A30E-D483-9C4D-80E9-6E1119C9947A}"/>
    <hyperlink ref="E967" r:id="rId870" xr:uid="{971EABA3-B1F2-3549-AD05-831404A96B69}"/>
    <hyperlink ref="E968" r:id="rId871" xr:uid="{14D22FC7-C999-CC48-9122-BBD1BB773FB6}"/>
    <hyperlink ref="E969" r:id="rId872" xr:uid="{2A26E9ED-407B-B442-81B7-AF32D19A9100}"/>
    <hyperlink ref="E970" r:id="rId873" xr:uid="{485ADA44-21A5-4347-AD8A-0F4F9C5037A9}"/>
    <hyperlink ref="E971" r:id="rId874" xr:uid="{53FBB5E7-7946-E24D-9ACE-EE2D9AC8EBC7}"/>
    <hyperlink ref="E972" r:id="rId875" xr:uid="{F6524F27-6ACD-9E45-8353-B68D46AD0FD9}"/>
    <hyperlink ref="E973" r:id="rId876" xr:uid="{205D82C0-FA35-0641-96EA-444CC708BD18}"/>
    <hyperlink ref="E974" r:id="rId877" xr:uid="{3638C56A-86EF-4E40-B230-A704049A2CA3}"/>
    <hyperlink ref="E975" r:id="rId878" xr:uid="{3D3FDD42-64F2-A441-845C-EDB59BE46C03}"/>
    <hyperlink ref="E976" r:id="rId879" xr:uid="{0D4702FB-EDB3-DD4E-8D03-16BD44278BFF}"/>
    <hyperlink ref="E977" r:id="rId880" xr:uid="{6826C244-8B18-C643-B544-451ACD8B50BF}"/>
    <hyperlink ref="E978" r:id="rId881" xr:uid="{941C0041-556E-6747-8919-7C7AA1E77CE7}"/>
    <hyperlink ref="E979" r:id="rId882" xr:uid="{0F874777-3B0E-AA4A-A1E4-B633557E1848}"/>
    <hyperlink ref="E982" r:id="rId883" xr:uid="{AF1E4CB4-8E58-9F42-856D-845E2F5B1FE5}"/>
    <hyperlink ref="E983" r:id="rId884" xr:uid="{AFB460D0-9B66-454D-916B-DEB8A2D88E7F}"/>
    <hyperlink ref="E984" r:id="rId885" xr:uid="{3BC101AE-1E27-FC4C-B0BD-447617FF865B}"/>
    <hyperlink ref="E985" r:id="rId886" xr:uid="{12B58D6D-F0CE-014B-A0D6-137E25CDE12F}"/>
    <hyperlink ref="E986" r:id="rId887" xr:uid="{4EEE5C7B-3E72-CC4A-951F-3F4228109EED}"/>
    <hyperlink ref="E987" r:id="rId888" xr:uid="{F4A28BDD-AD2F-4E42-B7C3-74A7F1A8568A}"/>
    <hyperlink ref="E988" r:id="rId889" xr:uid="{A5BFF533-9840-F343-83F1-F450370A590E}"/>
    <hyperlink ref="E989" r:id="rId890" xr:uid="{20A08A27-C426-F347-A721-E910DADB1E6F}"/>
    <hyperlink ref="E990" r:id="rId891" display="demo.net" xr:uid="{9168813B-6E9B-E149-A9DF-8EB2FE9F48F8}"/>
    <hyperlink ref="E991" r:id="rId892" xr:uid="{7EDE6CE2-33D4-5F49-B759-5A1C6BDAC988}"/>
    <hyperlink ref="E992" r:id="rId893" xr:uid="{DAC26352-C3DA-E649-8DA0-7FBEDCC21617}"/>
    <hyperlink ref="E993" r:id="rId894" xr:uid="{CB50E956-0223-9942-A218-CC4B2B955579}"/>
    <hyperlink ref="E994" r:id="rId895" display="demo.net" xr:uid="{4B903DCD-F7A0-F745-B633-BDA4C5A7E7C8}"/>
    <hyperlink ref="E995" r:id="rId896" xr:uid="{CF53D30C-77A6-604D-B26D-5C9B4DBBC155}"/>
    <hyperlink ref="E996" r:id="rId897" xr:uid="{724A2A4C-E78B-2E4B-9370-ED432BD62B88}"/>
    <hyperlink ref="E998" r:id="rId898" xr:uid="{8F3CEA97-ED65-9E4D-A184-D6F6809838A0}"/>
    <hyperlink ref="E999" r:id="rId899" xr:uid="{B8AEF2E3-69DC-8A4B-A71A-99659F7A0034}"/>
    <hyperlink ref="E1000" r:id="rId900" xr:uid="{C08B655B-152A-C34C-9CEE-ECE5054125A2}"/>
    <hyperlink ref="E1001" r:id="rId901" xr:uid="{E8F176F8-5C8F-5541-907E-EF85339A472C}"/>
    <hyperlink ref="E1002" r:id="rId902" xr:uid="{C7058F52-5BA1-CF4F-9B4A-405796C93090}"/>
    <hyperlink ref="E1003" r:id="rId903" xr:uid="{A7478953-D794-7649-B213-325145C16532}"/>
    <hyperlink ref="E1004" r:id="rId904" xr:uid="{2CDBD0E5-C90B-5549-ADD4-2FF5181CBB51}"/>
    <hyperlink ref="E1005" r:id="rId905" xr:uid="{97B695F4-C0D5-2B4D-8097-74A0047F2EC6}"/>
    <hyperlink ref="E1006" r:id="rId906" xr:uid="{BFC212E4-BF44-194F-914F-8F00DECD7878}"/>
    <hyperlink ref="E1007" r:id="rId907" xr:uid="{18EA1348-BC15-E545-B323-2F7DAB6508EC}"/>
    <hyperlink ref="E1008" r:id="rId908" xr:uid="{0DA7D0C2-8D5B-4049-B029-DB6D82E252C6}"/>
    <hyperlink ref="E1009" r:id="rId909" xr:uid="{281C18BE-AA8A-9C41-BFA8-4FC3CC8A8E26}"/>
    <hyperlink ref="E1010" r:id="rId910" xr:uid="{8C869576-E894-0849-995E-F1FE230F5C21}"/>
    <hyperlink ref="E1011" r:id="rId911" xr:uid="{5F7141DF-C392-8E44-9432-C150C95181ED}"/>
    <hyperlink ref="E1012" r:id="rId912" xr:uid="{12667504-0A8E-C946-8433-07C4E37AE2EA}"/>
    <hyperlink ref="E1014" r:id="rId913" xr:uid="{C369A80D-4FBC-6C48-A9AE-28861F826F2B}"/>
    <hyperlink ref="E1015" r:id="rId914" xr:uid="{CED0A986-7DE4-104E-A3B7-3B555C113A14}"/>
    <hyperlink ref="E1016" r:id="rId915" xr:uid="{F85B5A2D-59CD-3748-9F6D-D63EB584AF92}"/>
    <hyperlink ref="E1017" r:id="rId916" xr:uid="{900BC008-4D61-E74D-A849-8F4C012F3293}"/>
    <hyperlink ref="E1018" r:id="rId917" xr:uid="{9E157198-53A1-114B-B68B-B32016744EC7}"/>
    <hyperlink ref="E1019" r:id="rId918" xr:uid="{0AD8CBF0-4884-8246-B0AA-FFACCDBED156}"/>
    <hyperlink ref="E1020" r:id="rId919" xr:uid="{311FAD2F-797B-1E48-9179-E75B5FFD6E40}"/>
    <hyperlink ref="E1021" r:id="rId920" xr:uid="{CE8E8619-7A64-0042-B86D-CAB215B5B4C6}"/>
    <hyperlink ref="E1023" r:id="rId921" xr:uid="{0753EDAF-A311-D749-A40E-B4D00AE0814F}"/>
    <hyperlink ref="E1024" r:id="rId922" xr:uid="{F419FFCE-D7EE-784F-BA02-0CE148A0D276}"/>
    <hyperlink ref="E1025" r:id="rId923" xr:uid="{77E3C5EC-D515-544A-89DE-A999286CECF8}"/>
    <hyperlink ref="E1026" r:id="rId924" xr:uid="{C66F8E12-12B7-1745-8B94-966E40E5BDE4}"/>
    <hyperlink ref="E1027" r:id="rId925" xr:uid="{0EF90177-F958-A04D-AE4A-5CBF8430BCCD}"/>
    <hyperlink ref="E1029" r:id="rId926" xr:uid="{583C28AB-8602-2E43-B0CF-0778D7257FA0}"/>
    <hyperlink ref="E1030" r:id="rId927" xr:uid="{5E287D4E-4012-8E42-8ED0-956D3A5D9B6D}"/>
    <hyperlink ref="E1031" r:id="rId928" xr:uid="{61342967-AC84-014F-9FA5-746648852B97}"/>
    <hyperlink ref="E1032" r:id="rId929" xr:uid="{583BD919-4AF2-B94E-8F20-2FDA16691026}"/>
    <hyperlink ref="E1033" r:id="rId930" xr:uid="{5552BEA8-9CF5-FF45-91E7-EEAFF12A5ED2}"/>
    <hyperlink ref="E1034" r:id="rId931" display="demo.net" xr:uid="{AB359D90-DBF8-194F-86DF-5F6D7859FA9E}"/>
    <hyperlink ref="E1035" r:id="rId932" xr:uid="{A2ABC842-194B-874E-8CC7-B6DB56D40108}"/>
    <hyperlink ref="E1036" r:id="rId933" xr:uid="{62F95805-39D7-F844-96FD-691067B877DC}"/>
    <hyperlink ref="E1037" r:id="rId934" xr:uid="{55311D79-9C5E-9D41-976D-7CEE1FE402AD}"/>
    <hyperlink ref="E1038" r:id="rId935" xr:uid="{EF9C502A-AE63-7044-87C8-98511078BBEA}"/>
    <hyperlink ref="E1039" r:id="rId936" xr:uid="{633FC08B-F9C3-8043-899B-DCDE1C210889}"/>
    <hyperlink ref="E1040" r:id="rId937" xr:uid="{C495C9C7-3352-EF4D-A1C1-3B8C8206397C}"/>
    <hyperlink ref="E1042" r:id="rId938" xr:uid="{E1EC0AF3-D698-4B42-8A4B-A9037CB23BFF}"/>
    <hyperlink ref="E1043" r:id="rId939" xr:uid="{524189DC-D9CE-054C-9C49-68E9E80CABF7}"/>
    <hyperlink ref="E1045" r:id="rId940" xr:uid="{4E094812-C1E5-4345-A3CA-59FFE438D62D}"/>
    <hyperlink ref="E1046" r:id="rId941" xr:uid="{17808698-3CCD-DE47-81BE-8076D69A01C0}"/>
    <hyperlink ref="E1047" r:id="rId942" display="example.com" xr:uid="{E864FC17-1B6C-B64E-8228-A828F9D39059}"/>
    <hyperlink ref="E1048" r:id="rId943" display="test.com" xr:uid="{B923D850-B6C3-C342-BC6C-580D7C408712}"/>
    <hyperlink ref="E1049" r:id="rId944" xr:uid="{3275440D-3946-5B43-87AD-38420FFCA581}"/>
    <hyperlink ref="E1050" r:id="rId945" xr:uid="{87BAC0FC-35F7-3544-966D-5C95237D681F}"/>
    <hyperlink ref="E1051" r:id="rId946" xr:uid="{FD42A3C3-C947-D448-A12D-06B437D39BC5}"/>
    <hyperlink ref="E1052" r:id="rId947" xr:uid="{4D29594C-5A47-0041-9008-0EEC77914DDE}"/>
    <hyperlink ref="E1053" r:id="rId948" xr:uid="{CAE39C90-D954-7948-B641-DB14E41909F8}"/>
    <hyperlink ref="E1054" r:id="rId949" xr:uid="{5FFD58C3-5449-4E49-92D5-D39A32D2B100}"/>
    <hyperlink ref="E1056" r:id="rId950" xr:uid="{BA30F559-1EEF-D14C-8A6E-A66CB4EEC3EB}"/>
    <hyperlink ref="E1057" r:id="rId951" xr:uid="{C544858A-8BA7-1640-ABBE-A71642299EEF}"/>
    <hyperlink ref="E1059" r:id="rId952" xr:uid="{9C86BA59-1E87-1549-84A6-953944CE12D4}"/>
    <hyperlink ref="E1060" r:id="rId953" xr:uid="{2D044463-B55D-A34E-A390-F9D5706B92A7}"/>
    <hyperlink ref="E1061" r:id="rId954" xr:uid="{05D0C569-81FE-F548-A15E-6A9580F18443}"/>
    <hyperlink ref="E1062" r:id="rId955" xr:uid="{C1A61E0F-BB51-0F48-83CB-735366717A88}"/>
    <hyperlink ref="E1063" r:id="rId956" xr:uid="{6C364E99-5F01-954B-B17F-72EFCB5B1DEA}"/>
    <hyperlink ref="E1064" r:id="rId957" xr:uid="{45CE899C-480D-C144-B62F-566B05995DDA}"/>
    <hyperlink ref="E1065" r:id="rId958" xr:uid="{8C938353-CCCC-C54E-B197-09B27753FAB3}"/>
    <hyperlink ref="E1066" r:id="rId959" xr:uid="{022883AC-2242-8C46-9F24-E029227FCFF0}"/>
    <hyperlink ref="E1067" r:id="rId960" xr:uid="{AE11B6BC-0E01-9C41-A7BF-E0B7BCA16345}"/>
    <hyperlink ref="E1068" r:id="rId961" xr:uid="{50FA617F-DC4D-6945-B837-BFE94EE7C6C1}"/>
    <hyperlink ref="E1069" r:id="rId962" xr:uid="{6CF89F0F-181C-3745-B7CA-71DABDF52CD0}"/>
    <hyperlink ref="E1070" r:id="rId963" xr:uid="{AD678745-E6F5-024D-9F24-F8A4720B8D56}"/>
    <hyperlink ref="E1071" r:id="rId964" xr:uid="{3B372F8E-77AF-D84E-8AFE-CF214C0DAFD9}"/>
    <hyperlink ref="E1072" r:id="rId965" xr:uid="{CD21E8BD-8DB7-B144-8BA4-417355CC6A49}"/>
    <hyperlink ref="E1073" r:id="rId966" xr:uid="{15A077C3-CA92-6841-9D34-2A02C89350D4}"/>
    <hyperlink ref="E1074" r:id="rId967" xr:uid="{A6F659BE-D953-6347-89A9-3DB48373B7D4}"/>
    <hyperlink ref="E1075" r:id="rId968" display="example.com" xr:uid="{B74234E1-36E6-224D-A818-AFB9D5F93A00}"/>
    <hyperlink ref="E1076" r:id="rId969" xr:uid="{64800B7A-DB0B-E240-A7D5-A58CDBEA38A2}"/>
    <hyperlink ref="E1078" r:id="rId970" xr:uid="{84C180FC-7E6A-DC45-8075-1AE51F1B4FDC}"/>
    <hyperlink ref="E1079" r:id="rId971" xr:uid="{9BB5E958-4B38-6F4A-84FB-3493001138E8}"/>
    <hyperlink ref="E1080" r:id="rId972" xr:uid="{04A0B85A-CC84-DC49-B82F-AE2E5C0285CB}"/>
    <hyperlink ref="E1081" r:id="rId973" xr:uid="{8CFA4BB7-438A-4D46-AB8A-3C11C4B8756D}"/>
    <hyperlink ref="E1082" r:id="rId974" xr:uid="{0FB8E07D-8387-D144-A101-CEEF53D92965}"/>
    <hyperlink ref="E1083" r:id="rId975" xr:uid="{3D681047-5BCE-8340-959E-305F3C1CAE68}"/>
    <hyperlink ref="E1084" r:id="rId976" xr:uid="{16E0A6B8-E339-2E45-99A4-501863E8A4AA}"/>
    <hyperlink ref="E1085" r:id="rId977" xr:uid="{03AA67D3-6674-1341-AA5A-C74C0BFEFF36}"/>
    <hyperlink ref="E1086" r:id="rId978" xr:uid="{B4A1CEC8-ECE3-9044-9EEF-C9B1FCCC799A}"/>
    <hyperlink ref="E1087" r:id="rId979" xr:uid="{9A2CE376-7A62-D84D-BB32-A659F58A5D9E}"/>
    <hyperlink ref="E1088" r:id="rId980" xr:uid="{419FDEE4-ADE5-B74B-A84F-7ACA50EA36BB}"/>
    <hyperlink ref="E1089" r:id="rId981" xr:uid="{3C8B8AAF-A7E1-D34C-BFEC-35FFC84062E0}"/>
    <hyperlink ref="E1090" r:id="rId982" xr:uid="{00F2FAEE-71B4-3843-9117-EF7FD91A8FED}"/>
    <hyperlink ref="E1091" r:id="rId983" xr:uid="{805EF3E8-3F6C-DF49-BC63-5078215FC6CE}"/>
    <hyperlink ref="E1092" r:id="rId984" xr:uid="{3C0FDD44-7937-884D-A2F4-C46787055C1A}"/>
    <hyperlink ref="E1093" r:id="rId985" xr:uid="{26CC3B7D-FB5E-0A45-AB94-95499ED0A3BD}"/>
    <hyperlink ref="E1094" r:id="rId986" xr:uid="{E0B7B2DB-A68E-D24F-BFA5-BC094C67C133}"/>
    <hyperlink ref="E1095" r:id="rId987" xr:uid="{DF2A874D-3BE3-6746-9EFC-2C80F9A60B6B}"/>
    <hyperlink ref="E1096" r:id="rId988" xr:uid="{B94935B4-98C4-4743-9DB4-CAA3BCEA5E8A}"/>
    <hyperlink ref="E1097" r:id="rId989" xr:uid="{B2746F03-FE95-1548-8D6C-8440DE00C51C}"/>
    <hyperlink ref="E1098" r:id="rId990" xr:uid="{E72570B5-4CEE-7743-B940-81B63AA868B5}"/>
    <hyperlink ref="E1099" r:id="rId991" xr:uid="{60BCBECF-2F5B-0247-B9C5-1A25167AB93E}"/>
    <hyperlink ref="E1100" r:id="rId992" xr:uid="{F808B058-DD99-C145-8D36-05DB2461220D}"/>
    <hyperlink ref="E1101" r:id="rId993" xr:uid="{67318A91-FAC4-9540-8DF3-C49F63223E34}"/>
    <hyperlink ref="E1102" r:id="rId994" xr:uid="{7B947528-B054-6542-AECD-2D1049D54712}"/>
    <hyperlink ref="E1104" r:id="rId995" xr:uid="{35CE3A42-BA2D-5747-9EF9-1AF767D35082}"/>
    <hyperlink ref="E1105" r:id="rId996" xr:uid="{2EFA9B52-9DB3-AD4B-9590-9803324A20B2}"/>
    <hyperlink ref="E1106" r:id="rId997" xr:uid="{D073A019-D6CB-6F44-9362-B2B4F79E6A18}"/>
    <hyperlink ref="E1107" r:id="rId998" xr:uid="{2B3E6846-E5E4-2F45-A491-787CBB3D911E}"/>
    <hyperlink ref="E1108" r:id="rId999" xr:uid="{D6548CC6-D200-9A44-B956-FF977C94C712}"/>
    <hyperlink ref="E1109" r:id="rId1000" xr:uid="{B23FEE2A-F2DB-3E47-A48F-A0BD4B87588D}"/>
    <hyperlink ref="E1110" r:id="rId1001" xr:uid="{C405D40B-6763-8944-A08A-95DB65E51C53}"/>
    <hyperlink ref="E1112" r:id="rId1002" xr:uid="{C71A4F9A-2165-FD44-8C20-DC7A510E2FE4}"/>
    <hyperlink ref="E1114" r:id="rId1003" xr:uid="{C771B77C-114D-A847-96B4-D8082964C420}"/>
    <hyperlink ref="E1115" r:id="rId1004" xr:uid="{BF1EA0DC-A29C-BC41-A1F2-651A7F48D3D5}"/>
    <hyperlink ref="E1116" r:id="rId1005" xr:uid="{0B700FBC-833A-F64D-9F5D-6C589FA9C21D}"/>
    <hyperlink ref="E1117" r:id="rId1006" xr:uid="{7B0B37BD-F8B9-8647-B022-8C5256E5D3A9}"/>
    <hyperlink ref="E1118" r:id="rId1007" xr:uid="{0694E518-C5CD-8D46-98A1-8F0CE60386DE}"/>
    <hyperlink ref="E1119" r:id="rId1008" xr:uid="{DAB36310-C785-934B-BD20-1B2B6522157A}"/>
    <hyperlink ref="E1120" r:id="rId1009" xr:uid="{4211A409-027C-964D-A3F9-FAB9E5E0DB69}"/>
    <hyperlink ref="E1121" r:id="rId1010" xr:uid="{5C3BEFE0-8DFF-1941-B558-A2D83D36A263}"/>
    <hyperlink ref="E1122" r:id="rId1011" xr:uid="{D3A7F4A4-BDAE-DA44-8031-D6067A55FABD}"/>
    <hyperlink ref="E1123" r:id="rId1012" xr:uid="{4E823451-82BF-3E45-B9AF-596647C0CEAA}"/>
    <hyperlink ref="E1124" r:id="rId1013" xr:uid="{0EDEABE1-DF12-FC47-82E4-491D32AD5B9E}"/>
    <hyperlink ref="E1125" r:id="rId1014" xr:uid="{5D51540F-8F4F-1844-98A3-45EF345B73A1}"/>
    <hyperlink ref="E1126" r:id="rId1015" display="sample.org" xr:uid="{4EA01924-91FA-8F47-919A-FC76234292D4}"/>
    <hyperlink ref="E1127" r:id="rId1016" xr:uid="{E5140EF2-582C-6149-A051-5596E1FDBA13}"/>
    <hyperlink ref="E1129" r:id="rId1017" xr:uid="{396C825E-ED70-CD45-84FE-F4D428DB9321}"/>
    <hyperlink ref="E1130" r:id="rId1018" xr:uid="{D9FB093B-DC66-B54B-B430-89B9C0464F16}"/>
    <hyperlink ref="E1131" r:id="rId1019" display="demo.net" xr:uid="{42280558-B5D4-D443-9124-796E2E765082}"/>
    <hyperlink ref="E1132" r:id="rId1020" xr:uid="{BA20AFEB-90EA-0545-B2E3-7E44E8750E23}"/>
    <hyperlink ref="E1133" r:id="rId1021" xr:uid="{4A6E103A-3EEE-EA47-9C0B-4CAFE40E94FE}"/>
    <hyperlink ref="E1134" r:id="rId1022" xr:uid="{C7D09D27-2F98-484F-8727-7ABB819B8262}"/>
    <hyperlink ref="E1135" r:id="rId1023" xr:uid="{0CDC2BEE-8CF2-0E40-84B1-D1BFE19574F7}"/>
    <hyperlink ref="E1136" r:id="rId1024" xr:uid="{6E62A3DE-DEA1-684E-8BC4-742147E9C710}"/>
    <hyperlink ref="E1137" r:id="rId1025" display="example.com" xr:uid="{4ACFEBCC-CE5F-344C-84A1-89764326EF97}"/>
    <hyperlink ref="E1138" r:id="rId1026" xr:uid="{92608F13-1777-224D-A30E-B40C463FC658}"/>
    <hyperlink ref="E1139" r:id="rId1027" xr:uid="{EF776D14-5DC9-3247-8727-62ED0BA22916}"/>
    <hyperlink ref="E1140" r:id="rId1028" xr:uid="{A619C3B7-730D-194F-A7C6-2D7CBB2EA2CA}"/>
    <hyperlink ref="E1141" r:id="rId1029" xr:uid="{86784DAD-F17B-0341-BFEC-D3AF8E9BAEB6}"/>
    <hyperlink ref="E1142" r:id="rId1030" xr:uid="{78A37C7F-779D-804B-B9F5-187CA7871D5A}"/>
    <hyperlink ref="E1143" r:id="rId1031" xr:uid="{C6FE2D0E-7036-EC49-9C85-9EDE53AE6E60}"/>
    <hyperlink ref="E1144" r:id="rId1032" xr:uid="{160FA26D-3745-B044-89A2-DEFE8A4D2219}"/>
    <hyperlink ref="E1146" r:id="rId1033" xr:uid="{66701C8F-5EE8-C64F-A5CA-BE21E497D58C}"/>
    <hyperlink ref="E1147" r:id="rId1034" xr:uid="{F691260A-D96A-0F49-979E-266E7E4B8833}"/>
    <hyperlink ref="E1148" r:id="rId1035" xr:uid="{7BA15278-4F99-9D4A-9A3A-72EFDDE4B8C7}"/>
    <hyperlink ref="E1149" r:id="rId1036" xr:uid="{EA071C20-909C-EC46-9EAA-1D1E72E2C62A}"/>
    <hyperlink ref="E1150" r:id="rId1037" xr:uid="{9FA0B788-6708-0D49-9417-23954D46414B}"/>
    <hyperlink ref="E1151" r:id="rId1038" xr:uid="{F2657B9F-ECFF-0C42-B21E-8F5E3B21CF99}"/>
    <hyperlink ref="E1152" r:id="rId1039" xr:uid="{FDCC1565-4BAE-9745-8757-5811DFF12B10}"/>
    <hyperlink ref="E1153" r:id="rId1040" xr:uid="{0CC35DAC-BA09-1F43-A098-8C074F02DF90}"/>
    <hyperlink ref="E1154" r:id="rId1041" display="test.com" xr:uid="{9D81E8D2-5BC0-F04A-BD09-809DE199EB5D}"/>
    <hyperlink ref="E1155" r:id="rId1042" xr:uid="{37265A80-1FF9-614A-AB80-6A71B1359FA3}"/>
    <hyperlink ref="E1156" r:id="rId1043" xr:uid="{AB64795E-F8D5-344E-9C0A-98846D61F7F8}"/>
    <hyperlink ref="E1157" r:id="rId1044" xr:uid="{4BFECC9D-0547-214D-91E3-5970EBC09260}"/>
    <hyperlink ref="E1158" r:id="rId1045" xr:uid="{5F88E965-D738-A347-B853-61D231A6979D}"/>
    <hyperlink ref="E1159" r:id="rId1046" xr:uid="{2FB9CA99-2B32-9647-8B10-A772529EB053}"/>
    <hyperlink ref="E1160" r:id="rId1047" xr:uid="{0E9C6F00-7703-534B-8849-0895D0DE9097}"/>
    <hyperlink ref="E1161" r:id="rId1048" xr:uid="{12073560-2DF4-8B41-BF41-6692C0F51E7D}"/>
    <hyperlink ref="E1162" r:id="rId1049" xr:uid="{A5193687-65DE-DC44-B499-FD9ED6AF21E7}"/>
    <hyperlink ref="E1163" r:id="rId1050" xr:uid="{5733ED0C-09EF-2240-9895-8E5EC6A235F5}"/>
    <hyperlink ref="E1164" r:id="rId1051" xr:uid="{E161E81F-B4FF-9E40-80E2-15AE0666F0BC}"/>
    <hyperlink ref="E1165" r:id="rId1052" xr:uid="{7B543649-E236-B247-8FE9-3D57A275DCBA}"/>
    <hyperlink ref="E1166" r:id="rId1053" xr:uid="{690F79E3-5DCE-354A-8CFC-1A8B7E789935}"/>
    <hyperlink ref="E1167" r:id="rId1054" xr:uid="{1872906F-29C1-C740-87A4-7835F71A01BF}"/>
    <hyperlink ref="E1168" r:id="rId1055" xr:uid="{5B1A5A8A-ED8A-FB48-B8AE-8989BC41DBF7}"/>
    <hyperlink ref="E1169" r:id="rId1056" display="sample.org" xr:uid="{A6E9D97B-4E4E-134C-8687-3A7B11E60A58}"/>
    <hyperlink ref="E1170" r:id="rId1057" xr:uid="{5CA60795-B6D8-1E4A-BABD-CC92902E18D9}"/>
    <hyperlink ref="E1171" r:id="rId1058" xr:uid="{3FA22D88-A4E4-E646-A154-9E01D82A2A52}"/>
    <hyperlink ref="E1172" r:id="rId1059" xr:uid="{84A383D1-44D7-5D4D-A319-A6E9CF23844B}"/>
    <hyperlink ref="E1173" r:id="rId1060" xr:uid="{960A2B12-BC9F-B54E-AD25-006626244A4D}"/>
    <hyperlink ref="E1174" r:id="rId1061" xr:uid="{33455644-7425-914F-B741-463CAA4B3D78}"/>
    <hyperlink ref="E1175" r:id="rId1062" xr:uid="{26FF4B02-9FFC-A241-B109-84BAD8015AA3}"/>
    <hyperlink ref="E1176" r:id="rId1063" xr:uid="{418DA121-8C17-FB4F-8D13-2D4088FB1E45}"/>
    <hyperlink ref="E1177" r:id="rId1064" xr:uid="{2CF9BEB0-A338-574C-B568-52737082D318}"/>
    <hyperlink ref="E1178" r:id="rId1065" xr:uid="{30F901E9-953C-F746-B931-173FB7F2FC0D}"/>
    <hyperlink ref="E1179" r:id="rId1066" xr:uid="{DB599F41-8B88-3940-9CA0-282A2A5460D7}"/>
    <hyperlink ref="E1180" r:id="rId1067" xr:uid="{7265DEE5-C0F6-E74A-8884-05516C0CA6F8}"/>
    <hyperlink ref="E1182" r:id="rId1068" xr:uid="{0C9D2D82-460D-8B45-A337-894794734A8C}"/>
    <hyperlink ref="E1183" r:id="rId1069" xr:uid="{F1120EF6-A8AD-634B-9CC4-8856BC04E7F8}"/>
    <hyperlink ref="E1184" r:id="rId1070" xr:uid="{D53EBDCB-F014-A74C-8F77-14B8219F2926}"/>
    <hyperlink ref="E1185" r:id="rId1071" xr:uid="{14E27292-6214-064C-B815-47276A1F794F}"/>
    <hyperlink ref="E1186" r:id="rId1072" xr:uid="{42168FCE-5F0A-1A44-9799-3974F93C3628}"/>
    <hyperlink ref="E1187" r:id="rId1073" xr:uid="{1B128130-9EC6-ED4C-82CD-A1E9DBBE8617}"/>
    <hyperlink ref="E1188" r:id="rId1074" xr:uid="{702406C1-B9E1-334D-86B8-4D1C0807524B}"/>
    <hyperlink ref="E1189" r:id="rId1075" xr:uid="{D0AAA74D-3905-8544-A85B-BE6398E45C3E}"/>
    <hyperlink ref="E1191" r:id="rId1076" xr:uid="{09476CFE-A19B-FB49-AB94-EBA4CD254C5E}"/>
    <hyperlink ref="E1192" r:id="rId1077" xr:uid="{6647646F-24B7-D546-9859-C4F46B820B4E}"/>
    <hyperlink ref="E1193" r:id="rId1078" xr:uid="{511A5882-236D-254A-98B8-F7F93F367B5C}"/>
    <hyperlink ref="E1194" r:id="rId1079" xr:uid="{F40C24CB-E614-504E-A6BE-6EAB10C5EC25}"/>
    <hyperlink ref="E1195" r:id="rId1080" xr:uid="{BFCF9EAB-0A62-EE4A-BAE3-8CE69C208506}"/>
    <hyperlink ref="E1196" r:id="rId1081" xr:uid="{4658EE06-46C0-0D46-9B11-6C63959CD3B7}"/>
    <hyperlink ref="E1197" r:id="rId1082" display="example.com" xr:uid="{2E02D98D-7D0F-F74A-863B-614C841589AB}"/>
    <hyperlink ref="E1198" r:id="rId1083" xr:uid="{F5BE8668-3A9D-964B-857A-4C6A36761D11}"/>
    <hyperlink ref="E1199" r:id="rId1084" xr:uid="{D4133B48-E87D-2E4A-8F9F-F8D24506E649}"/>
    <hyperlink ref="E1200" r:id="rId1085" xr:uid="{6DA8DCEB-E8E2-0B49-A90C-CF816A606699}"/>
    <hyperlink ref="E1201" r:id="rId1086" xr:uid="{9DF32E15-877A-C540-A5A2-AC68F154BA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202"/>
  <sheetViews>
    <sheetView topLeftCell="K1" zoomScale="150" zoomScaleNormal="100" workbookViewId="0">
      <selection activeCell="Q3" sqref="Q3"/>
    </sheetView>
  </sheetViews>
  <sheetFormatPr baseColWidth="10" defaultColWidth="8.33203125" defaultRowHeight="20" customHeight="1" x14ac:dyDescent="0.15"/>
  <cols>
    <col min="1" max="1" width="11.5" style="17" customWidth="1"/>
    <col min="2" max="2" width="15.5" style="17" customWidth="1"/>
    <col min="3" max="3" width="14" style="18" bestFit="1" customWidth="1"/>
    <col min="4" max="4" width="16.33203125" style="18" customWidth="1"/>
    <col min="5" max="5" width="16.83203125" style="1" bestFit="1" customWidth="1"/>
    <col min="6" max="6" width="24" style="1" customWidth="1"/>
    <col min="7" max="7" width="19.33203125" style="1" customWidth="1"/>
    <col min="8" max="8" width="31" style="1" customWidth="1"/>
    <col min="9" max="9" width="13" style="1" bestFit="1" customWidth="1"/>
    <col min="10" max="10" width="19.5" style="28" bestFit="1" customWidth="1"/>
    <col min="11" max="11" width="26.83203125" style="24" customWidth="1"/>
    <col min="12" max="12" width="16.83203125" style="24" bestFit="1" customWidth="1"/>
    <col min="13" max="13" width="28.83203125" style="24" bestFit="1" customWidth="1"/>
    <col min="14" max="14" width="15.6640625" style="24" bestFit="1" customWidth="1"/>
    <col min="15" max="15" width="16.83203125" style="45" bestFit="1" customWidth="1"/>
    <col min="16" max="16" width="26.83203125" style="45" bestFit="1" customWidth="1"/>
    <col min="17" max="17" width="20.1640625" style="32" bestFit="1" customWidth="1"/>
    <col min="18" max="18" width="17.5" style="32" bestFit="1" customWidth="1"/>
    <col min="19" max="19" width="21.5" style="43" bestFit="1" customWidth="1"/>
    <col min="20" max="20" width="18" style="1" bestFit="1" customWidth="1"/>
    <col min="21" max="21" width="23" style="1" bestFit="1" customWidth="1"/>
    <col min="22" max="22" width="20.1640625" style="1" customWidth="1"/>
    <col min="23" max="23" width="8.33203125" style="1"/>
    <col min="24" max="24" width="11.33203125" style="1" bestFit="1" customWidth="1"/>
    <col min="25" max="16384" width="8.33203125" style="1"/>
  </cols>
  <sheetData>
    <row r="1" spans="1:25" ht="27.75" customHeight="1" x14ac:dyDescent="0.15">
      <c r="A1" s="113" t="s">
        <v>6826</v>
      </c>
      <c r="B1" s="113"/>
      <c r="C1" s="113"/>
      <c r="D1" s="113"/>
      <c r="E1" s="113"/>
      <c r="F1" s="113"/>
      <c r="G1" s="113"/>
      <c r="H1" s="113"/>
      <c r="I1" s="113"/>
      <c r="J1" s="113"/>
      <c r="K1" s="113"/>
      <c r="L1" s="113"/>
      <c r="M1" s="113"/>
      <c r="N1" s="113"/>
      <c r="O1" s="113"/>
      <c r="P1" s="113"/>
      <c r="Q1" s="113"/>
      <c r="R1" s="113"/>
      <c r="S1" s="113"/>
      <c r="T1" s="113"/>
      <c r="U1" s="113"/>
      <c r="V1" s="113"/>
    </row>
    <row r="2" spans="1:25" ht="20.25" customHeight="1" x14ac:dyDescent="0.15">
      <c r="A2" s="10" t="s">
        <v>1</v>
      </c>
      <c r="B2" s="10" t="s">
        <v>4458</v>
      </c>
      <c r="C2" s="11" t="s">
        <v>4459</v>
      </c>
      <c r="D2" s="11" t="s">
        <v>6815</v>
      </c>
      <c r="E2" s="2" t="s">
        <v>2</v>
      </c>
      <c r="F2" s="2" t="s">
        <v>3</v>
      </c>
      <c r="G2" s="2" t="s">
        <v>4460</v>
      </c>
      <c r="H2" s="2" t="s">
        <v>4461</v>
      </c>
      <c r="I2" s="36" t="s">
        <v>6</v>
      </c>
      <c r="J2" s="25" t="s">
        <v>7</v>
      </c>
      <c r="K2" s="36" t="s">
        <v>12</v>
      </c>
      <c r="L2" s="42" t="s">
        <v>6825</v>
      </c>
      <c r="M2" s="42" t="s">
        <v>6822</v>
      </c>
      <c r="N2" s="31" t="s">
        <v>6816</v>
      </c>
      <c r="O2" s="44" t="s">
        <v>6824</v>
      </c>
      <c r="P2" s="44" t="s">
        <v>6823</v>
      </c>
      <c r="Q2" s="31" t="s">
        <v>6820</v>
      </c>
      <c r="R2" s="31" t="s">
        <v>6817</v>
      </c>
      <c r="S2" s="42" t="s">
        <v>6833</v>
      </c>
      <c r="T2" s="2" t="s">
        <v>9</v>
      </c>
      <c r="U2" s="2" t="s">
        <v>10</v>
      </c>
      <c r="V2" s="2" t="s">
        <v>11</v>
      </c>
    </row>
    <row r="3" spans="1:25" ht="20.25" customHeight="1" x14ac:dyDescent="0.15">
      <c r="A3" s="12">
        <v>1</v>
      </c>
      <c r="B3" s="13" t="s">
        <v>4404</v>
      </c>
      <c r="C3" s="14">
        <v>26</v>
      </c>
      <c r="D3" s="35" t="str" cm="1">
        <f t="array" ref="D3">_xlfn.IFS(C3&lt;31, "Emerging Talent", AND(C3 &gt; 30, C3 &lt; 55), "Core Contributor", C3 &gt; 54, "Established Expert")</f>
        <v>Emerging Talent</v>
      </c>
      <c r="E3" s="4" t="s">
        <v>163</v>
      </c>
      <c r="F3" s="4" t="s">
        <v>5446</v>
      </c>
      <c r="G3" s="19" t="s">
        <v>576</v>
      </c>
      <c r="H3" s="19" t="s">
        <v>32</v>
      </c>
      <c r="I3" s="29">
        <v>0</v>
      </c>
      <c r="J3" s="26">
        <v>4.0999999999999996</v>
      </c>
      <c r="K3" s="40" t="str">
        <f>IF(J3&lt; 2, "Needs Significant Improvement", IF(J3 &lt; 3, "Below Expectations", IF(J3 &lt; 3.5, "Meets Expectations", IF(J3 &lt; 4.3, "Exceeds Expectations", "Outstanding Performance"))))</f>
        <v>Exceeds Expectations</v>
      </c>
      <c r="L3" s="37">
        <v>47429</v>
      </c>
      <c r="M3" s="37">
        <f>MIN(300000, MAX(15000,L3* ( J3 / 3.5) ^ 2))</f>
        <v>65084.203265306103</v>
      </c>
      <c r="N3" s="40" t="str">
        <f>IF(M3 &lt; 50000, "Low Income", IF(M3 &lt; 80000, "Medium Income", IF(M3 &lt; 110000, "High Income", "Very High Income")))</f>
        <v>Medium Income</v>
      </c>
      <c r="O3" s="39">
        <v>9959</v>
      </c>
      <c r="P3" s="39">
        <f>IF(J3&lt; 3,0, IF(20000 * ((J3 - 3)/2)^2 = 0, 0, MIN(20000, 20000 * ((J3 - 3)/2)^2)))</f>
        <v>6049.9999999999964</v>
      </c>
      <c r="Q3" s="41">
        <f>IF(P3=0, 0, P3/M3)</f>
        <v>9.295650398205027E-2</v>
      </c>
      <c r="R3" s="33" t="str">
        <f>IF(P3=0, "No Bonus", IF(P3&lt;=5000, "Small Bonus", IF(P3&lt;=10000, "Average Bonus", IF(P3&lt;=15000, "High Bonus", "Outstanding Bonus"))))</f>
        <v>Average Bonus</v>
      </c>
      <c r="S3" s="38">
        <f>IF(TYPE(P3)=2,M3+ 0, M3 + P3)</f>
        <v>71134.203265306103</v>
      </c>
      <c r="T3" s="4" t="s">
        <v>76</v>
      </c>
      <c r="U3" s="4" t="s">
        <v>5971</v>
      </c>
      <c r="V3" s="4" t="s">
        <v>19</v>
      </c>
    </row>
    <row r="4" spans="1:25" ht="20" customHeight="1" x14ac:dyDescent="0.15">
      <c r="A4" s="15">
        <v>2</v>
      </c>
      <c r="B4" s="16" t="s">
        <v>1481</v>
      </c>
      <c r="C4" s="14">
        <v>30</v>
      </c>
      <c r="D4" s="35" t="str" cm="1">
        <f t="array" ref="D4">_xlfn.IFS(C4&lt;31, "Emerging Talent", AND(C4 &gt; 30, C4 &lt; 55), "Core Contributor", C4 &gt; 54, "Established Expert")</f>
        <v>Emerging Talent</v>
      </c>
      <c r="E4" s="34" t="s">
        <v>5970</v>
      </c>
      <c r="F4" s="6" t="s">
        <v>5447</v>
      </c>
      <c r="G4" s="19" t="s">
        <v>576</v>
      </c>
      <c r="H4" s="19" t="s">
        <v>842</v>
      </c>
      <c r="I4" s="30">
        <v>0</v>
      </c>
      <c r="J4" s="27">
        <v>4.8</v>
      </c>
      <c r="K4" s="40" t="str">
        <f t="shared" ref="K4:K67" si="0">IF(J4&lt; 2, "Needs Significant Improvement", IF(J4 &lt; 3, "Below Expectations", IF(J4 &lt; 3.5, "Meets Expectations", IF(J4 &lt; 4.3, "Exceeds Expectations", "Outstanding Performance"))))</f>
        <v>Outstanding Performance</v>
      </c>
      <c r="L4" s="37">
        <v>54904</v>
      </c>
      <c r="M4" s="37">
        <f t="shared" ref="M4:M67" si="1">MIN(300000, MAX(15000,L4* ( J4 / 3.5) ^ 2))</f>
        <v>103264.33959183675</v>
      </c>
      <c r="N4" s="40" t="str">
        <f t="shared" ref="N4:N67" si="2">IF(M4 &lt; 50000, "Low Income", IF(M4 &lt; 80000, "Medium Income", IF(M4 &lt; 110000, "High Income", "Very High Income")))</f>
        <v>High Income</v>
      </c>
      <c r="O4" s="39">
        <v>1608</v>
      </c>
      <c r="P4" s="39">
        <f t="shared" ref="P4:P67" si="3">IF(J4&lt; 3,0, IF(20000 * ((J4 - 3)/2)^2 = 0, 0, MIN(20000, 20000 * ((J4 - 3)/2)^2)))</f>
        <v>16199.999999999996</v>
      </c>
      <c r="Q4" s="41">
        <f t="shared" ref="Q4:Q67" si="4">IF(P4=0, 0, P4/M4)</f>
        <v>0.15687893869299135</v>
      </c>
      <c r="R4" s="33" t="str">
        <f t="shared" ref="R4:R67" si="5">IF(P4=0, "No Bonus", IF(P4&lt;=5000, "Small Bonus", IF(P4&lt;=10000, "Average Bonus", IF(P4&lt;=15000, "High Bonus", "Outstanding Bonus"))))</f>
        <v>Outstanding Bonus</v>
      </c>
      <c r="S4" s="38">
        <f t="shared" ref="S4:S67" si="6">IF(TYPE(P4)=2,M4+ 0, M4 + P4)</f>
        <v>119464.33959183675</v>
      </c>
      <c r="T4" s="6" t="s">
        <v>26</v>
      </c>
      <c r="U4" s="6" t="s">
        <v>5972</v>
      </c>
      <c r="V4" s="6" t="s">
        <v>27</v>
      </c>
    </row>
    <row r="5" spans="1:25" ht="20" customHeight="1" x14ac:dyDescent="0.15">
      <c r="A5" s="15">
        <v>3</v>
      </c>
      <c r="B5" s="16" t="s">
        <v>487</v>
      </c>
      <c r="C5" s="14">
        <v>34</v>
      </c>
      <c r="D5" s="35" t="str" cm="1">
        <f t="array" ref="D5">_xlfn.IFS(C5&lt;31, "Emerging Talent", AND(C5 &gt; 30, C5 &lt; 55), "Core Contributor", C5 &gt; 54, "Established Expert")</f>
        <v>Core Contributor</v>
      </c>
      <c r="E5" s="6" t="s">
        <v>389</v>
      </c>
      <c r="F5" s="6" t="s">
        <v>5448</v>
      </c>
      <c r="G5" s="19" t="s">
        <v>576</v>
      </c>
      <c r="H5" s="19" t="s">
        <v>32</v>
      </c>
      <c r="I5" s="30">
        <v>0</v>
      </c>
      <c r="J5" s="27">
        <v>3</v>
      </c>
      <c r="K5" s="40" t="str">
        <f t="shared" si="0"/>
        <v>Meets Expectations</v>
      </c>
      <c r="L5" s="37">
        <v>68911</v>
      </c>
      <c r="M5" s="37">
        <f t="shared" si="1"/>
        <v>50628.489795918365</v>
      </c>
      <c r="N5" s="40" t="str">
        <f t="shared" si="2"/>
        <v>Medium Income</v>
      </c>
      <c r="O5" s="39">
        <v>2555</v>
      </c>
      <c r="P5" s="39">
        <f t="shared" si="3"/>
        <v>0</v>
      </c>
      <c r="Q5" s="41">
        <f t="shared" si="4"/>
        <v>0</v>
      </c>
      <c r="R5" s="33" t="str">
        <f t="shared" si="5"/>
        <v>No Bonus</v>
      </c>
      <c r="S5" s="38">
        <f t="shared" si="6"/>
        <v>50628.489795918365</v>
      </c>
      <c r="T5" s="6" t="s">
        <v>76</v>
      </c>
      <c r="U5" s="9" t="s">
        <v>5973</v>
      </c>
      <c r="V5" s="6" t="s">
        <v>34</v>
      </c>
    </row>
    <row r="6" spans="1:25" ht="20" customHeight="1" x14ac:dyDescent="0.15">
      <c r="A6" s="15">
        <v>4</v>
      </c>
      <c r="B6" s="16" t="s">
        <v>4405</v>
      </c>
      <c r="C6" s="14">
        <v>29</v>
      </c>
      <c r="D6" s="35" t="str" cm="1">
        <f t="array" ref="D6">_xlfn.IFS(C6&lt;31, "Emerging Talent", AND(C6 &gt; 30, C6 &lt; 55), "Core Contributor", C6 &gt; 54, "Established Expert")</f>
        <v>Emerging Talent</v>
      </c>
      <c r="E6" s="34" t="s">
        <v>5970</v>
      </c>
      <c r="F6" s="6" t="s">
        <v>5449</v>
      </c>
      <c r="G6" s="19" t="s">
        <v>244</v>
      </c>
      <c r="H6" s="19" t="s">
        <v>36</v>
      </c>
      <c r="I6" s="30">
        <v>0</v>
      </c>
      <c r="J6" s="27">
        <v>4.2</v>
      </c>
      <c r="K6" s="40" t="str">
        <f t="shared" si="0"/>
        <v>Exceeds Expectations</v>
      </c>
      <c r="L6" s="37">
        <v>81041</v>
      </c>
      <c r="M6" s="37">
        <f t="shared" si="1"/>
        <v>116699.04</v>
      </c>
      <c r="N6" s="40" t="str">
        <f t="shared" si="2"/>
        <v>Very High Income</v>
      </c>
      <c r="O6" s="39" t="s">
        <v>5969</v>
      </c>
      <c r="P6" s="39">
        <f t="shared" si="3"/>
        <v>7200.0000000000018</v>
      </c>
      <c r="Q6" s="41">
        <f t="shared" si="4"/>
        <v>6.1697165632210872E-2</v>
      </c>
      <c r="R6" s="33" t="str">
        <f t="shared" si="5"/>
        <v>Average Bonus</v>
      </c>
      <c r="S6" s="38">
        <f t="shared" si="6"/>
        <v>123899.04</v>
      </c>
      <c r="T6" s="6" t="s">
        <v>26</v>
      </c>
      <c r="U6" s="9" t="s">
        <v>5974</v>
      </c>
      <c r="V6" s="6" t="s">
        <v>39</v>
      </c>
    </row>
    <row r="7" spans="1:25" ht="20" customHeight="1" x14ac:dyDescent="0.15">
      <c r="A7" s="15">
        <v>5</v>
      </c>
      <c r="B7" s="16" t="s">
        <v>41</v>
      </c>
      <c r="C7" s="14">
        <v>29</v>
      </c>
      <c r="D7" s="35" t="str" cm="1">
        <f t="array" ref="D7">_xlfn.IFS(C7&lt;31, "Emerging Talent", AND(C7 &gt; 30, C7 &lt; 55), "Core Contributor", C7 &gt; 54, "Established Expert")</f>
        <v>Emerging Talent</v>
      </c>
      <c r="E7" s="6" t="s">
        <v>93</v>
      </c>
      <c r="F7" s="6" t="s">
        <v>5450</v>
      </c>
      <c r="G7" s="19" t="s">
        <v>46</v>
      </c>
      <c r="H7" s="19" t="s">
        <v>47</v>
      </c>
      <c r="I7" s="30">
        <v>0</v>
      </c>
      <c r="J7" s="27">
        <v>2.6</v>
      </c>
      <c r="K7" s="40" t="str">
        <f t="shared" si="0"/>
        <v>Below Expectations</v>
      </c>
      <c r="L7" s="37">
        <v>132417</v>
      </c>
      <c r="M7" s="37">
        <f t="shared" si="1"/>
        <v>73072.564897959193</v>
      </c>
      <c r="N7" s="40" t="str">
        <f t="shared" si="2"/>
        <v>Medium Income</v>
      </c>
      <c r="O7" s="39">
        <v>12111</v>
      </c>
      <c r="P7" s="39">
        <f t="shared" si="3"/>
        <v>0</v>
      </c>
      <c r="Q7" s="41">
        <f t="shared" si="4"/>
        <v>0</v>
      </c>
      <c r="R7" s="33" t="str">
        <f t="shared" si="5"/>
        <v>No Bonus</v>
      </c>
      <c r="S7" s="38">
        <f t="shared" si="6"/>
        <v>73072.564897959193</v>
      </c>
      <c r="T7" s="6" t="s">
        <v>49</v>
      </c>
      <c r="U7" s="6" t="s">
        <v>50</v>
      </c>
      <c r="V7" s="6" t="s">
        <v>51</v>
      </c>
      <c r="X7" s="43"/>
      <c r="Y7" s="49"/>
    </row>
    <row r="8" spans="1:25" ht="20" customHeight="1" x14ac:dyDescent="0.15">
      <c r="A8" s="15">
        <v>6</v>
      </c>
      <c r="B8" s="16" t="s">
        <v>4406</v>
      </c>
      <c r="C8" s="14">
        <v>31</v>
      </c>
      <c r="D8" s="35" t="str" cm="1">
        <f t="array" ref="D8">_xlfn.IFS(C8&lt;31, "Emerging Talent", AND(C8 &gt; 30, C8 &lt; 55), "Core Contributor", C8 &gt; 54, "Established Expert")</f>
        <v>Core Contributor</v>
      </c>
      <c r="E8" s="6" t="s">
        <v>163</v>
      </c>
      <c r="F8" s="6" t="s">
        <v>5451</v>
      </c>
      <c r="G8" s="19" t="s">
        <v>46</v>
      </c>
      <c r="H8" s="19" t="s">
        <v>56</v>
      </c>
      <c r="I8" s="30">
        <v>0</v>
      </c>
      <c r="J8" s="27">
        <v>1.2</v>
      </c>
      <c r="K8" s="40" t="str">
        <f t="shared" si="0"/>
        <v>Needs Significant Improvement</v>
      </c>
      <c r="L8" s="37">
        <v>116378</v>
      </c>
      <c r="M8" s="37">
        <f t="shared" si="1"/>
        <v>15000</v>
      </c>
      <c r="N8" s="40" t="str">
        <f t="shared" si="2"/>
        <v>Low Income</v>
      </c>
      <c r="O8" s="39">
        <v>8212</v>
      </c>
      <c r="P8" s="39">
        <f t="shared" si="3"/>
        <v>0</v>
      </c>
      <c r="Q8" s="41">
        <f t="shared" si="4"/>
        <v>0</v>
      </c>
      <c r="R8" s="33" t="str">
        <f t="shared" si="5"/>
        <v>No Bonus</v>
      </c>
      <c r="S8" s="38">
        <f t="shared" si="6"/>
        <v>15000</v>
      </c>
      <c r="T8" s="6" t="s">
        <v>49</v>
      </c>
      <c r="U8" s="9" t="s">
        <v>5975</v>
      </c>
      <c r="V8" s="7" t="s">
        <v>6818</v>
      </c>
    </row>
    <row r="9" spans="1:25" ht="20" customHeight="1" x14ac:dyDescent="0.15">
      <c r="A9" s="15">
        <v>7</v>
      </c>
      <c r="B9" s="16" t="s">
        <v>2066</v>
      </c>
      <c r="C9" s="14">
        <v>18</v>
      </c>
      <c r="D9" s="35" t="str" cm="1">
        <f t="array" ref="D9">_xlfn.IFS(C9&lt;31, "Emerging Talent", AND(C9 &gt; 30, C9 &lt; 55), "Core Contributor", C9 &gt; 54, "Established Expert")</f>
        <v>Emerging Talent</v>
      </c>
      <c r="E9" s="6" t="s">
        <v>163</v>
      </c>
      <c r="F9" s="6" t="s">
        <v>5452</v>
      </c>
      <c r="G9" s="19" t="s">
        <v>210</v>
      </c>
      <c r="H9" s="19" t="s">
        <v>36</v>
      </c>
      <c r="I9" s="30">
        <v>0</v>
      </c>
      <c r="J9" s="27">
        <v>3.8</v>
      </c>
      <c r="K9" s="40" t="str">
        <f t="shared" si="0"/>
        <v>Exceeds Expectations</v>
      </c>
      <c r="L9" s="37">
        <v>46106</v>
      </c>
      <c r="M9" s="37">
        <f t="shared" si="1"/>
        <v>54348.623673469381</v>
      </c>
      <c r="N9" s="40" t="str">
        <f t="shared" si="2"/>
        <v>Medium Income</v>
      </c>
      <c r="O9" s="39">
        <v>12582</v>
      </c>
      <c r="P9" s="39">
        <f t="shared" si="3"/>
        <v>3199.9999999999982</v>
      </c>
      <c r="Q9" s="41">
        <f t="shared" si="4"/>
        <v>5.8879135913833605E-2</v>
      </c>
      <c r="R9" s="33" t="str">
        <f t="shared" si="5"/>
        <v>Small Bonus</v>
      </c>
      <c r="S9" s="38">
        <f t="shared" si="6"/>
        <v>57548.623673469381</v>
      </c>
      <c r="T9" s="6" t="s">
        <v>271</v>
      </c>
      <c r="U9" s="6" t="s">
        <v>62</v>
      </c>
      <c r="V9" s="6" t="s">
        <v>63</v>
      </c>
    </row>
    <row r="10" spans="1:25" ht="20" customHeight="1" x14ac:dyDescent="0.15">
      <c r="A10" s="15">
        <v>8</v>
      </c>
      <c r="B10" s="16" t="s">
        <v>3862</v>
      </c>
      <c r="C10" s="14">
        <v>41</v>
      </c>
      <c r="D10" s="35" t="str" cm="1">
        <f t="array" ref="D10">_xlfn.IFS(C10&lt;31, "Emerging Talent", AND(C10 &gt; 30, C10 &lt; 55), "Core Contributor", C10 &gt; 54, "Established Expert")</f>
        <v>Core Contributor</v>
      </c>
      <c r="E10" s="6" t="s">
        <v>389</v>
      </c>
      <c r="F10" s="6" t="s">
        <v>5453</v>
      </c>
      <c r="G10" s="19" t="s">
        <v>244</v>
      </c>
      <c r="H10" s="19" t="s">
        <v>56</v>
      </c>
      <c r="I10" s="30">
        <v>0</v>
      </c>
      <c r="J10" s="27">
        <v>3.5</v>
      </c>
      <c r="K10" s="40" t="str">
        <f t="shared" si="0"/>
        <v>Exceeds Expectations</v>
      </c>
      <c r="L10" s="37">
        <v>112416</v>
      </c>
      <c r="M10" s="37">
        <f t="shared" si="1"/>
        <v>112416</v>
      </c>
      <c r="N10" s="40" t="str">
        <f t="shared" si="2"/>
        <v>Very High Income</v>
      </c>
      <c r="O10" s="39">
        <v>19213</v>
      </c>
      <c r="P10" s="39">
        <f t="shared" si="3"/>
        <v>1250</v>
      </c>
      <c r="Q10" s="41">
        <f t="shared" si="4"/>
        <v>1.1119413606604043E-2</v>
      </c>
      <c r="R10" s="33" t="str">
        <f t="shared" si="5"/>
        <v>Small Bonus</v>
      </c>
      <c r="S10" s="38">
        <f t="shared" si="6"/>
        <v>113666</v>
      </c>
      <c r="T10" s="6" t="s">
        <v>49</v>
      </c>
      <c r="U10" s="9" t="s">
        <v>5976</v>
      </c>
      <c r="V10" s="6" t="s">
        <v>70</v>
      </c>
    </row>
    <row r="11" spans="1:25" ht="20" customHeight="1" x14ac:dyDescent="0.15">
      <c r="A11" s="15">
        <v>9</v>
      </c>
      <c r="B11" s="16" t="s">
        <v>939</v>
      </c>
      <c r="C11" s="14">
        <v>37</v>
      </c>
      <c r="D11" s="35" t="str" cm="1">
        <f t="array" ref="D11">_xlfn.IFS(C11&lt;31, "Emerging Talent", AND(C11 &gt; 30, C11 &lt; 55), "Core Contributor", C11 &gt; 54, "Established Expert")</f>
        <v>Core Contributor</v>
      </c>
      <c r="E11" s="6" t="s">
        <v>93</v>
      </c>
      <c r="F11" s="6" t="s">
        <v>5454</v>
      </c>
      <c r="G11" s="19" t="s">
        <v>576</v>
      </c>
      <c r="H11" s="19" t="s">
        <v>158</v>
      </c>
      <c r="I11" s="30">
        <v>0</v>
      </c>
      <c r="J11" s="27">
        <v>1.5</v>
      </c>
      <c r="K11" s="40" t="str">
        <f t="shared" si="0"/>
        <v>Needs Significant Improvement</v>
      </c>
      <c r="L11" s="37">
        <v>64306</v>
      </c>
      <c r="M11" s="37">
        <f t="shared" si="1"/>
        <v>15000</v>
      </c>
      <c r="N11" s="40" t="str">
        <f t="shared" si="2"/>
        <v>Low Income</v>
      </c>
      <c r="O11" s="39">
        <v>17837</v>
      </c>
      <c r="P11" s="39">
        <f t="shared" si="3"/>
        <v>0</v>
      </c>
      <c r="Q11" s="41">
        <f t="shared" si="4"/>
        <v>0</v>
      </c>
      <c r="R11" s="33" t="str">
        <f t="shared" si="5"/>
        <v>No Bonus</v>
      </c>
      <c r="S11" s="38">
        <f t="shared" si="6"/>
        <v>15000</v>
      </c>
      <c r="T11" s="6" t="s">
        <v>76</v>
      </c>
      <c r="U11" s="6" t="s">
        <v>5977</v>
      </c>
      <c r="V11" s="6" t="s">
        <v>78</v>
      </c>
    </row>
    <row r="12" spans="1:25" ht="20" customHeight="1" x14ac:dyDescent="0.15">
      <c r="A12" s="15">
        <v>10</v>
      </c>
      <c r="B12" s="16" t="s">
        <v>1195</v>
      </c>
      <c r="C12" s="14">
        <v>36</v>
      </c>
      <c r="D12" s="35" t="str" cm="1">
        <f t="array" ref="D12">_xlfn.IFS(C12&lt;31, "Emerging Talent", AND(C12 &gt; 30, C12 &lt; 55), "Core Contributor", C12 &gt; 54, "Established Expert")</f>
        <v>Core Contributor</v>
      </c>
      <c r="E12" s="6" t="s">
        <v>163</v>
      </c>
      <c r="F12" s="6" t="s">
        <v>5455</v>
      </c>
      <c r="G12" s="19" t="s">
        <v>696</v>
      </c>
      <c r="H12" s="19" t="s">
        <v>81</v>
      </c>
      <c r="I12" s="30">
        <v>0</v>
      </c>
      <c r="J12" s="27">
        <v>4.5999999999999996</v>
      </c>
      <c r="K12" s="40" t="str">
        <f t="shared" si="0"/>
        <v>Outstanding Performance</v>
      </c>
      <c r="L12" s="37">
        <v>89600</v>
      </c>
      <c r="M12" s="37">
        <f t="shared" si="1"/>
        <v>154770.28571428571</v>
      </c>
      <c r="N12" s="40" t="str">
        <f t="shared" si="2"/>
        <v>Very High Income</v>
      </c>
      <c r="O12" s="39">
        <v>14719</v>
      </c>
      <c r="P12" s="39">
        <f t="shared" si="3"/>
        <v>12799.999999999993</v>
      </c>
      <c r="Q12" s="41">
        <f t="shared" si="4"/>
        <v>8.2703213610585968E-2</v>
      </c>
      <c r="R12" s="33" t="str">
        <f t="shared" si="5"/>
        <v>High Bonus</v>
      </c>
      <c r="S12" s="38">
        <f t="shared" si="6"/>
        <v>167570.28571428571</v>
      </c>
      <c r="T12" s="6" t="s">
        <v>139</v>
      </c>
      <c r="U12" s="6" t="s">
        <v>84</v>
      </c>
      <c r="V12" s="6" t="s">
        <v>85</v>
      </c>
    </row>
    <row r="13" spans="1:25" ht="20" customHeight="1" x14ac:dyDescent="0.15">
      <c r="A13" s="15">
        <v>11</v>
      </c>
      <c r="B13" s="16" t="s">
        <v>560</v>
      </c>
      <c r="C13" s="14">
        <v>58</v>
      </c>
      <c r="D13" s="35" t="str" cm="1">
        <f t="array" ref="D13">_xlfn.IFS(C13&lt;31, "Emerging Talent", AND(C13 &gt; 30, C13 &lt; 55), "Core Contributor", C13 &gt; 54, "Established Expert")</f>
        <v>Established Expert</v>
      </c>
      <c r="E13" s="6" t="s">
        <v>389</v>
      </c>
      <c r="F13" s="6" t="s">
        <v>5456</v>
      </c>
      <c r="G13" s="19" t="s">
        <v>157</v>
      </c>
      <c r="H13" s="19" t="s">
        <v>36</v>
      </c>
      <c r="I13" s="30">
        <v>2</v>
      </c>
      <c r="J13" s="27">
        <v>2.6</v>
      </c>
      <c r="K13" s="40" t="str">
        <f t="shared" si="0"/>
        <v>Below Expectations</v>
      </c>
      <c r="L13" s="37">
        <v>50879</v>
      </c>
      <c r="M13" s="37">
        <f t="shared" si="1"/>
        <v>28076.9012244898</v>
      </c>
      <c r="N13" s="40" t="str">
        <f t="shared" si="2"/>
        <v>Low Income</v>
      </c>
      <c r="O13" s="39">
        <v>10720</v>
      </c>
      <c r="P13" s="39">
        <f t="shared" si="3"/>
        <v>0</v>
      </c>
      <c r="Q13" s="41">
        <f t="shared" si="4"/>
        <v>0</v>
      </c>
      <c r="R13" s="33" t="str">
        <f t="shared" si="5"/>
        <v>No Bonus</v>
      </c>
      <c r="S13" s="38">
        <f t="shared" si="6"/>
        <v>28076.9012244898</v>
      </c>
      <c r="T13" s="6" t="s">
        <v>76</v>
      </c>
      <c r="U13" s="6" t="s">
        <v>91</v>
      </c>
      <c r="V13" s="6" t="s">
        <v>92</v>
      </c>
    </row>
    <row r="14" spans="1:25" ht="20" customHeight="1" x14ac:dyDescent="0.15">
      <c r="A14" s="15">
        <v>12</v>
      </c>
      <c r="B14" s="16" t="s">
        <v>3862</v>
      </c>
      <c r="C14" s="14">
        <v>41</v>
      </c>
      <c r="D14" s="35" t="str" cm="1">
        <f t="array" ref="D14">_xlfn.IFS(C14&lt;31, "Emerging Talent", AND(C14 &gt; 30, C14 &lt; 55), "Core Contributor", C14 &gt; 54, "Established Expert")</f>
        <v>Core Contributor</v>
      </c>
      <c r="E14" s="6" t="s">
        <v>93</v>
      </c>
      <c r="F14" s="6" t="s">
        <v>5457</v>
      </c>
      <c r="G14" s="19" t="s">
        <v>576</v>
      </c>
      <c r="H14" s="19" t="s">
        <v>47</v>
      </c>
      <c r="I14" s="30">
        <v>1</v>
      </c>
      <c r="J14" s="27">
        <v>2.4</v>
      </c>
      <c r="K14" s="40" t="str">
        <f t="shared" si="0"/>
        <v>Below Expectations</v>
      </c>
      <c r="L14" s="37">
        <v>98424</v>
      </c>
      <c r="M14" s="37">
        <f t="shared" si="1"/>
        <v>46279.366530612249</v>
      </c>
      <c r="N14" s="40" t="str">
        <f t="shared" si="2"/>
        <v>Low Income</v>
      </c>
      <c r="O14" s="39">
        <v>11466</v>
      </c>
      <c r="P14" s="39">
        <f t="shared" si="3"/>
        <v>0</v>
      </c>
      <c r="Q14" s="41">
        <f t="shared" si="4"/>
        <v>0</v>
      </c>
      <c r="R14" s="33" t="str">
        <f t="shared" si="5"/>
        <v>No Bonus</v>
      </c>
      <c r="S14" s="38">
        <f t="shared" si="6"/>
        <v>46279.366530612249</v>
      </c>
      <c r="T14" s="6" t="s">
        <v>139</v>
      </c>
      <c r="U14" s="6" t="s">
        <v>99</v>
      </c>
      <c r="V14" s="6" t="s">
        <v>100</v>
      </c>
    </row>
    <row r="15" spans="1:25" ht="20" customHeight="1" x14ac:dyDescent="0.15">
      <c r="A15" s="15">
        <v>13</v>
      </c>
      <c r="B15" s="16" t="s">
        <v>1501</v>
      </c>
      <c r="C15" s="14">
        <v>41</v>
      </c>
      <c r="D15" s="35" t="str" cm="1">
        <f t="array" ref="D15">_xlfn.IFS(C15&lt;31, "Emerging Talent", AND(C15 &gt; 30, C15 &lt; 55), "Core Contributor", C15 &gt; 54, "Established Expert")</f>
        <v>Core Contributor</v>
      </c>
      <c r="E15" s="6" t="s">
        <v>389</v>
      </c>
      <c r="F15" s="6" t="s">
        <v>5458</v>
      </c>
      <c r="G15" s="19" t="s">
        <v>4457</v>
      </c>
      <c r="H15" s="19" t="s">
        <v>158</v>
      </c>
      <c r="I15" s="30">
        <v>0</v>
      </c>
      <c r="J15" s="27">
        <v>2.6</v>
      </c>
      <c r="K15" s="40" t="str">
        <f t="shared" si="0"/>
        <v>Below Expectations</v>
      </c>
      <c r="L15" s="37">
        <v>34311</v>
      </c>
      <c r="M15" s="37">
        <f t="shared" si="1"/>
        <v>18934.070204081636</v>
      </c>
      <c r="N15" s="40" t="str">
        <f t="shared" si="2"/>
        <v>Low Income</v>
      </c>
      <c r="O15" s="39">
        <v>12349</v>
      </c>
      <c r="P15" s="39">
        <f t="shared" si="3"/>
        <v>0</v>
      </c>
      <c r="Q15" s="41">
        <f t="shared" si="4"/>
        <v>0</v>
      </c>
      <c r="R15" s="33" t="str">
        <f t="shared" si="5"/>
        <v>No Bonus</v>
      </c>
      <c r="S15" s="38">
        <f t="shared" si="6"/>
        <v>18934.070204081636</v>
      </c>
      <c r="T15" s="6" t="s">
        <v>296</v>
      </c>
      <c r="U15" s="6" t="s">
        <v>5978</v>
      </c>
      <c r="V15" s="6" t="s">
        <v>107</v>
      </c>
    </row>
    <row r="16" spans="1:25" ht="20" customHeight="1" x14ac:dyDescent="0.15">
      <c r="A16" s="15">
        <v>14</v>
      </c>
      <c r="B16" s="16" t="s">
        <v>109</v>
      </c>
      <c r="C16" s="14">
        <v>55</v>
      </c>
      <c r="D16" s="35" t="str" cm="1">
        <f t="array" ref="D16">_xlfn.IFS(C16&lt;31, "Emerging Talent", AND(C16 &gt; 30, C16 &lt; 55), "Core Contributor", C16 &gt; 54, "Established Expert")</f>
        <v>Established Expert</v>
      </c>
      <c r="E16" s="6" t="s">
        <v>389</v>
      </c>
      <c r="F16" s="6" t="s">
        <v>5459</v>
      </c>
      <c r="G16" s="19" t="s">
        <v>4457</v>
      </c>
      <c r="H16" s="19" t="s">
        <v>47</v>
      </c>
      <c r="I16" s="30">
        <v>0</v>
      </c>
      <c r="J16" s="27">
        <v>2.4</v>
      </c>
      <c r="K16" s="40" t="str">
        <f t="shared" si="0"/>
        <v>Below Expectations</v>
      </c>
      <c r="L16" s="37">
        <v>95530</v>
      </c>
      <c r="M16" s="37">
        <f t="shared" si="1"/>
        <v>44918.595918367348</v>
      </c>
      <c r="N16" s="40" t="str">
        <f t="shared" si="2"/>
        <v>Low Income</v>
      </c>
      <c r="O16" s="39">
        <v>1469</v>
      </c>
      <c r="P16" s="39">
        <f t="shared" si="3"/>
        <v>0</v>
      </c>
      <c r="Q16" s="41">
        <f t="shared" si="4"/>
        <v>0</v>
      </c>
      <c r="R16" s="33" t="str">
        <f t="shared" si="5"/>
        <v>No Bonus</v>
      </c>
      <c r="S16" s="38">
        <f t="shared" si="6"/>
        <v>44918.595918367348</v>
      </c>
      <c r="T16" s="6" t="s">
        <v>139</v>
      </c>
      <c r="U16" s="6" t="s">
        <v>113</v>
      </c>
      <c r="V16" s="6" t="s">
        <v>114</v>
      </c>
    </row>
    <row r="17" spans="1:22" ht="20" customHeight="1" x14ac:dyDescent="0.15">
      <c r="A17" s="15">
        <v>15</v>
      </c>
      <c r="B17" s="16" t="s">
        <v>435</v>
      </c>
      <c r="C17" s="14">
        <v>44</v>
      </c>
      <c r="D17" s="35" t="str" cm="1">
        <f t="array" ref="D17">_xlfn.IFS(C17&lt;31, "Emerging Talent", AND(C17 &gt; 30, C17 &lt; 55), "Core Contributor", C17 &gt; 54, "Established Expert")</f>
        <v>Core Contributor</v>
      </c>
      <c r="E17" s="6" t="s">
        <v>93</v>
      </c>
      <c r="F17" s="6" t="s">
        <v>5460</v>
      </c>
      <c r="G17" s="19" t="s">
        <v>494</v>
      </c>
      <c r="H17" s="19" t="s">
        <v>120</v>
      </c>
      <c r="I17" s="30">
        <v>5</v>
      </c>
      <c r="J17" s="27">
        <v>4.7</v>
      </c>
      <c r="K17" s="40" t="str">
        <f t="shared" si="0"/>
        <v>Outstanding Performance</v>
      </c>
      <c r="L17" s="37">
        <v>49666</v>
      </c>
      <c r="M17" s="37">
        <f t="shared" si="1"/>
        <v>89560.974693877564</v>
      </c>
      <c r="N17" s="40" t="str">
        <f t="shared" si="2"/>
        <v>High Income</v>
      </c>
      <c r="O17" s="39">
        <v>1381</v>
      </c>
      <c r="P17" s="39">
        <f t="shared" si="3"/>
        <v>14450.000000000004</v>
      </c>
      <c r="Q17" s="41">
        <f t="shared" si="4"/>
        <v>0.16134259424253244</v>
      </c>
      <c r="R17" s="33" t="str">
        <f t="shared" si="5"/>
        <v>High Bonus</v>
      </c>
      <c r="S17" s="38">
        <f t="shared" si="6"/>
        <v>104010.97469387756</v>
      </c>
      <c r="T17" s="6" t="s">
        <v>422</v>
      </c>
      <c r="U17" s="6" t="s">
        <v>5979</v>
      </c>
      <c r="V17" s="6" t="s">
        <v>125</v>
      </c>
    </row>
    <row r="18" spans="1:22" ht="20" customHeight="1" x14ac:dyDescent="0.15">
      <c r="A18" s="15">
        <v>16</v>
      </c>
      <c r="B18" s="16" t="s">
        <v>1984</v>
      </c>
      <c r="C18" s="14">
        <v>18</v>
      </c>
      <c r="D18" s="35" t="str" cm="1">
        <f t="array" ref="D18">_xlfn.IFS(C18&lt;31, "Emerging Talent", AND(C18 &gt; 30, C18 &lt; 55), "Core Contributor", C18 &gt; 54, "Established Expert")</f>
        <v>Emerging Talent</v>
      </c>
      <c r="E18" s="6" t="s">
        <v>389</v>
      </c>
      <c r="F18" s="6" t="s">
        <v>5461</v>
      </c>
      <c r="G18" s="19" t="s">
        <v>4457</v>
      </c>
      <c r="H18" s="19" t="s">
        <v>167</v>
      </c>
      <c r="I18" s="30">
        <v>8</v>
      </c>
      <c r="J18" s="27">
        <v>2.4</v>
      </c>
      <c r="K18" s="40" t="str">
        <f t="shared" si="0"/>
        <v>Below Expectations</v>
      </c>
      <c r="L18" s="37">
        <v>131103</v>
      </c>
      <c r="M18" s="37">
        <f t="shared" si="1"/>
        <v>61645.165714285715</v>
      </c>
      <c r="N18" s="40" t="str">
        <f t="shared" si="2"/>
        <v>Medium Income</v>
      </c>
      <c r="O18" s="39">
        <v>13077</v>
      </c>
      <c r="P18" s="39">
        <f t="shared" si="3"/>
        <v>0</v>
      </c>
      <c r="Q18" s="41">
        <f t="shared" si="4"/>
        <v>0</v>
      </c>
      <c r="R18" s="33" t="str">
        <f t="shared" si="5"/>
        <v>No Bonus</v>
      </c>
      <c r="S18" s="38">
        <f t="shared" si="6"/>
        <v>61645.165714285715</v>
      </c>
      <c r="T18" s="6" t="s">
        <v>139</v>
      </c>
      <c r="U18" s="6" t="s">
        <v>5980</v>
      </c>
      <c r="V18" s="6" t="s">
        <v>131</v>
      </c>
    </row>
    <row r="19" spans="1:22" ht="20" customHeight="1" x14ac:dyDescent="0.15">
      <c r="A19" s="15">
        <v>17</v>
      </c>
      <c r="B19" s="16" t="s">
        <v>133</v>
      </c>
      <c r="C19" s="14">
        <v>41</v>
      </c>
      <c r="D19" s="35" t="str" cm="1">
        <f t="array" ref="D19">_xlfn.IFS(C19&lt;31, "Emerging Talent", AND(C19 &gt; 30, C19 &lt; 55), "Core Contributor", C19 &gt; 54, "Established Expert")</f>
        <v>Core Contributor</v>
      </c>
      <c r="E19" s="6" t="s">
        <v>389</v>
      </c>
      <c r="F19" s="6" t="s">
        <v>5462</v>
      </c>
      <c r="G19" s="19" t="s">
        <v>4457</v>
      </c>
      <c r="H19" s="19" t="s">
        <v>136</v>
      </c>
      <c r="I19" s="30">
        <v>0</v>
      </c>
      <c r="J19" s="27">
        <v>2.7</v>
      </c>
      <c r="K19" s="40" t="str">
        <f t="shared" si="0"/>
        <v>Below Expectations</v>
      </c>
      <c r="L19" s="37">
        <v>56009</v>
      </c>
      <c r="M19" s="37">
        <f t="shared" si="1"/>
        <v>33331.070204081632</v>
      </c>
      <c r="N19" s="40" t="str">
        <f t="shared" si="2"/>
        <v>Low Income</v>
      </c>
      <c r="O19" s="39">
        <v>1258</v>
      </c>
      <c r="P19" s="39">
        <f t="shared" si="3"/>
        <v>0</v>
      </c>
      <c r="Q19" s="41">
        <f t="shared" si="4"/>
        <v>0</v>
      </c>
      <c r="R19" s="33" t="str">
        <f t="shared" si="5"/>
        <v>No Bonus</v>
      </c>
      <c r="S19" s="38">
        <f t="shared" si="6"/>
        <v>33331.070204081632</v>
      </c>
      <c r="T19" s="6" t="s">
        <v>139</v>
      </c>
      <c r="U19" s="6" t="s">
        <v>5981</v>
      </c>
      <c r="V19" s="6" t="s">
        <v>141</v>
      </c>
    </row>
    <row r="20" spans="1:22" ht="20" customHeight="1" x14ac:dyDescent="0.15">
      <c r="A20" s="15">
        <v>18</v>
      </c>
      <c r="B20" s="16" t="s">
        <v>4407</v>
      </c>
      <c r="C20" s="14">
        <v>41</v>
      </c>
      <c r="D20" s="35" t="str" cm="1">
        <f t="array" ref="D20">_xlfn.IFS(C20&lt;31, "Emerging Talent", AND(C20 &gt; 30, C20 &lt; 55), "Core Contributor", C20 &gt; 54, "Established Expert")</f>
        <v>Core Contributor</v>
      </c>
      <c r="E20" s="6" t="s">
        <v>163</v>
      </c>
      <c r="F20" s="6" t="s">
        <v>5463</v>
      </c>
      <c r="G20" s="19" t="s">
        <v>4457</v>
      </c>
      <c r="H20" s="19" t="s">
        <v>211</v>
      </c>
      <c r="I20" s="30">
        <v>0</v>
      </c>
      <c r="J20" s="27">
        <v>3.6</v>
      </c>
      <c r="K20" s="40" t="str">
        <f t="shared" si="0"/>
        <v>Exceeds Expectations</v>
      </c>
      <c r="L20" s="37">
        <v>9418</v>
      </c>
      <c r="M20" s="37">
        <f t="shared" si="1"/>
        <v>15000</v>
      </c>
      <c r="N20" s="40" t="str">
        <f t="shared" si="2"/>
        <v>Low Income</v>
      </c>
      <c r="O20" s="39">
        <v>5734</v>
      </c>
      <c r="P20" s="39">
        <f t="shared" si="3"/>
        <v>1800.0000000000005</v>
      </c>
      <c r="Q20" s="41">
        <f t="shared" si="4"/>
        <v>0.12000000000000004</v>
      </c>
      <c r="R20" s="33" t="str">
        <f t="shared" si="5"/>
        <v>Small Bonus</v>
      </c>
      <c r="S20" s="38">
        <f t="shared" si="6"/>
        <v>16800</v>
      </c>
      <c r="T20" s="6" t="s">
        <v>204</v>
      </c>
      <c r="U20" s="6" t="s">
        <v>146</v>
      </c>
      <c r="V20" s="6" t="s">
        <v>147</v>
      </c>
    </row>
    <row r="21" spans="1:22" ht="20" customHeight="1" x14ac:dyDescent="0.15">
      <c r="A21" s="15">
        <v>19</v>
      </c>
      <c r="B21" s="16" t="s">
        <v>4408</v>
      </c>
      <c r="C21" s="14">
        <v>43</v>
      </c>
      <c r="D21" s="35" t="str" cm="1">
        <f t="array" ref="D21">_xlfn.IFS(C21&lt;31, "Emerging Talent", AND(C21 &gt; 30, C21 &lt; 55), "Core Contributor", C21 &gt; 54, "Established Expert")</f>
        <v>Core Contributor</v>
      </c>
      <c r="E21" s="7" t="s">
        <v>5970</v>
      </c>
      <c r="F21" s="6" t="s">
        <v>5464</v>
      </c>
      <c r="G21" s="19" t="s">
        <v>4457</v>
      </c>
      <c r="H21" s="19" t="s">
        <v>842</v>
      </c>
      <c r="I21" s="30">
        <v>1</v>
      </c>
      <c r="J21" s="27">
        <v>4.3</v>
      </c>
      <c r="K21" s="40" t="str">
        <f t="shared" si="0"/>
        <v>Outstanding Performance</v>
      </c>
      <c r="L21" s="37">
        <v>57270</v>
      </c>
      <c r="M21" s="37">
        <f t="shared" si="1"/>
        <v>86442.636734693864</v>
      </c>
      <c r="N21" s="40" t="str">
        <f t="shared" si="2"/>
        <v>High Income</v>
      </c>
      <c r="O21" s="39">
        <v>4103</v>
      </c>
      <c r="P21" s="39">
        <f t="shared" si="3"/>
        <v>8449.9999999999982</v>
      </c>
      <c r="Q21" s="41">
        <f t="shared" si="4"/>
        <v>9.7752686859083046E-2</v>
      </c>
      <c r="R21" s="33" t="str">
        <f t="shared" si="5"/>
        <v>Average Bonus</v>
      </c>
      <c r="S21" s="38">
        <f t="shared" si="6"/>
        <v>94892.636734693864</v>
      </c>
      <c r="T21" s="6" t="s">
        <v>296</v>
      </c>
      <c r="U21" s="6" t="s">
        <v>153</v>
      </c>
      <c r="V21" s="6" t="s">
        <v>154</v>
      </c>
    </row>
    <row r="22" spans="1:22" ht="20" customHeight="1" x14ac:dyDescent="0.15">
      <c r="A22" s="15">
        <v>20</v>
      </c>
      <c r="B22" s="16" t="s">
        <v>155</v>
      </c>
      <c r="C22" s="14">
        <v>41</v>
      </c>
      <c r="D22" s="35" t="str" cm="1">
        <f t="array" ref="D22">_xlfn.IFS(C22&lt;31, "Emerging Talent", AND(C22 &gt; 30, C22 &lt; 55), "Core Contributor", C22 &gt; 54, "Established Expert")</f>
        <v>Core Contributor</v>
      </c>
      <c r="E22" s="6" t="s">
        <v>389</v>
      </c>
      <c r="F22" s="6" t="s">
        <v>5465</v>
      </c>
      <c r="G22" s="19" t="s">
        <v>157</v>
      </c>
      <c r="H22" s="19" t="s">
        <v>158</v>
      </c>
      <c r="I22" s="30">
        <v>6</v>
      </c>
      <c r="J22" s="27">
        <v>4.5999999999999996</v>
      </c>
      <c r="K22" s="40" t="str">
        <f t="shared" si="0"/>
        <v>Outstanding Performance</v>
      </c>
      <c r="L22" s="37">
        <v>131675</v>
      </c>
      <c r="M22" s="37">
        <f t="shared" si="1"/>
        <v>227448.40816326533</v>
      </c>
      <c r="N22" s="40" t="str">
        <f t="shared" si="2"/>
        <v>Very High Income</v>
      </c>
      <c r="O22" s="39">
        <v>17081</v>
      </c>
      <c r="P22" s="39">
        <f t="shared" si="3"/>
        <v>12799.999999999993</v>
      </c>
      <c r="Q22" s="41">
        <f t="shared" si="4"/>
        <v>5.6276498496362272E-2</v>
      </c>
      <c r="R22" s="33" t="str">
        <f t="shared" si="5"/>
        <v>High Bonus</v>
      </c>
      <c r="S22" s="38">
        <f t="shared" si="6"/>
        <v>240248.40816326533</v>
      </c>
      <c r="T22" s="6" t="s">
        <v>271</v>
      </c>
      <c r="U22" s="6" t="s">
        <v>5982</v>
      </c>
      <c r="V22" s="6" t="s">
        <v>161</v>
      </c>
    </row>
    <row r="23" spans="1:22" ht="20" customHeight="1" x14ac:dyDescent="0.15">
      <c r="A23" s="15">
        <v>21</v>
      </c>
      <c r="B23" s="16" t="s">
        <v>873</v>
      </c>
      <c r="C23" s="14">
        <v>26</v>
      </c>
      <c r="D23" s="35" t="str" cm="1">
        <f t="array" ref="D23">_xlfn.IFS(C23&lt;31, "Emerging Talent", AND(C23 &gt; 30, C23 &lt; 55), "Core Contributor", C23 &gt; 54, "Established Expert")</f>
        <v>Emerging Talent</v>
      </c>
      <c r="E23" s="6" t="s">
        <v>163</v>
      </c>
      <c r="F23" s="6" t="s">
        <v>5446</v>
      </c>
      <c r="G23" s="19" t="s">
        <v>244</v>
      </c>
      <c r="H23" s="19" t="s">
        <v>167</v>
      </c>
      <c r="I23" s="30">
        <v>6</v>
      </c>
      <c r="J23" s="27">
        <v>2.5</v>
      </c>
      <c r="K23" s="40" t="str">
        <f t="shared" si="0"/>
        <v>Below Expectations</v>
      </c>
      <c r="L23" s="37">
        <v>44002</v>
      </c>
      <c r="M23" s="37">
        <f t="shared" si="1"/>
        <v>22450</v>
      </c>
      <c r="N23" s="40" t="str">
        <f t="shared" si="2"/>
        <v>Low Income</v>
      </c>
      <c r="O23" s="39" t="s">
        <v>5969</v>
      </c>
      <c r="P23" s="39">
        <f t="shared" si="3"/>
        <v>0</v>
      </c>
      <c r="Q23" s="41">
        <f t="shared" si="4"/>
        <v>0</v>
      </c>
      <c r="R23" s="33" t="str">
        <f t="shared" si="5"/>
        <v>No Bonus</v>
      </c>
      <c r="S23" s="38">
        <f t="shared" si="6"/>
        <v>22450</v>
      </c>
      <c r="T23" s="6" t="s">
        <v>204</v>
      </c>
      <c r="U23" s="9" t="s">
        <v>5983</v>
      </c>
      <c r="V23" s="6" t="s">
        <v>171</v>
      </c>
    </row>
    <row r="24" spans="1:22" ht="20" customHeight="1" x14ac:dyDescent="0.15">
      <c r="A24" s="15">
        <v>22</v>
      </c>
      <c r="B24" s="16" t="s">
        <v>803</v>
      </c>
      <c r="C24" s="14">
        <v>41</v>
      </c>
      <c r="D24" s="35" t="str" cm="1">
        <f t="array" ref="D24">_xlfn.IFS(C24&lt;31, "Emerging Talent", AND(C24 &gt; 30, C24 &lt; 55), "Core Contributor", C24 &gt; 54, "Established Expert")</f>
        <v>Core Contributor</v>
      </c>
      <c r="E24" s="6" t="s">
        <v>163</v>
      </c>
      <c r="F24" s="6" t="s">
        <v>5466</v>
      </c>
      <c r="G24" s="19" t="s">
        <v>864</v>
      </c>
      <c r="H24" s="19" t="s">
        <v>175</v>
      </c>
      <c r="I24" s="30">
        <v>9</v>
      </c>
      <c r="J24" s="27">
        <v>3.5</v>
      </c>
      <c r="K24" s="40" t="str">
        <f t="shared" si="0"/>
        <v>Exceeds Expectations</v>
      </c>
      <c r="L24" s="37">
        <v>148806</v>
      </c>
      <c r="M24" s="37">
        <f t="shared" si="1"/>
        <v>148806</v>
      </c>
      <c r="N24" s="40" t="str">
        <f t="shared" si="2"/>
        <v>Very High Income</v>
      </c>
      <c r="O24" s="39">
        <v>3968</v>
      </c>
      <c r="P24" s="39">
        <f t="shared" si="3"/>
        <v>1250</v>
      </c>
      <c r="Q24" s="41">
        <f t="shared" si="4"/>
        <v>8.4001989167103476E-3</v>
      </c>
      <c r="R24" s="33" t="str">
        <f t="shared" si="5"/>
        <v>Small Bonus</v>
      </c>
      <c r="S24" s="38">
        <f t="shared" si="6"/>
        <v>150056</v>
      </c>
      <c r="T24" s="6" t="s">
        <v>76</v>
      </c>
      <c r="U24" s="6" t="s">
        <v>5984</v>
      </c>
      <c r="V24" s="6" t="s">
        <v>177</v>
      </c>
    </row>
    <row r="25" spans="1:22" ht="20" customHeight="1" x14ac:dyDescent="0.15">
      <c r="A25" s="15">
        <v>23</v>
      </c>
      <c r="B25" s="16" t="s">
        <v>954</v>
      </c>
      <c r="C25" s="14">
        <v>20</v>
      </c>
      <c r="D25" s="35" t="str" cm="1">
        <f t="array" ref="D25">_xlfn.IFS(C25&lt;31, "Emerging Talent", AND(C25 &gt; 30, C25 &lt; 55), "Core Contributor", C25 &gt; 54, "Established Expert")</f>
        <v>Emerging Talent</v>
      </c>
      <c r="E25" s="7" t="s">
        <v>5970</v>
      </c>
      <c r="F25" s="6" t="s">
        <v>5467</v>
      </c>
      <c r="G25" s="19" t="s">
        <v>244</v>
      </c>
      <c r="H25" s="19" t="s">
        <v>211</v>
      </c>
      <c r="I25" s="30">
        <v>7</v>
      </c>
      <c r="J25" s="27">
        <v>3.3</v>
      </c>
      <c r="K25" s="40" t="str">
        <f t="shared" si="0"/>
        <v>Meets Expectations</v>
      </c>
      <c r="L25" s="37">
        <v>93098</v>
      </c>
      <c r="M25" s="37">
        <f t="shared" si="1"/>
        <v>82762.222040816327</v>
      </c>
      <c r="N25" s="40" t="str">
        <f t="shared" si="2"/>
        <v>High Income</v>
      </c>
      <c r="O25" s="39">
        <v>3977</v>
      </c>
      <c r="P25" s="39">
        <f t="shared" si="3"/>
        <v>449.99999999999949</v>
      </c>
      <c r="Q25" s="41">
        <f t="shared" si="4"/>
        <v>5.4372633902708698E-3</v>
      </c>
      <c r="R25" s="33" t="str">
        <f t="shared" si="5"/>
        <v>Small Bonus</v>
      </c>
      <c r="S25" s="38">
        <f t="shared" si="6"/>
        <v>83212.222040816327</v>
      </c>
      <c r="T25" s="6" t="s">
        <v>139</v>
      </c>
      <c r="U25" s="9" t="s">
        <v>5985</v>
      </c>
      <c r="V25" s="6" t="s">
        <v>181</v>
      </c>
    </row>
    <row r="26" spans="1:22" ht="20" customHeight="1" x14ac:dyDescent="0.15">
      <c r="A26" s="15">
        <v>24</v>
      </c>
      <c r="B26" s="16" t="s">
        <v>4409</v>
      </c>
      <c r="C26" s="14">
        <v>63</v>
      </c>
      <c r="D26" s="35" t="str" cm="1">
        <f t="array" ref="D26">_xlfn.IFS(C26&lt;31, "Emerging Talent", AND(C26 &gt; 30, C26 &lt; 55), "Core Contributor", C26 &gt; 54, "Established Expert")</f>
        <v>Established Expert</v>
      </c>
      <c r="E26" s="6" t="s">
        <v>163</v>
      </c>
      <c r="F26" s="6" t="s">
        <v>5468</v>
      </c>
      <c r="G26" s="19" t="s">
        <v>648</v>
      </c>
      <c r="H26" s="19" t="s">
        <v>431</v>
      </c>
      <c r="I26" s="30">
        <v>4</v>
      </c>
      <c r="J26" s="27">
        <v>3</v>
      </c>
      <c r="K26" s="40" t="str">
        <f t="shared" si="0"/>
        <v>Meets Expectations</v>
      </c>
      <c r="L26" s="37">
        <v>96826</v>
      </c>
      <c r="M26" s="37">
        <f t="shared" si="1"/>
        <v>71137.469387755089</v>
      </c>
      <c r="N26" s="40" t="str">
        <f t="shared" si="2"/>
        <v>Medium Income</v>
      </c>
      <c r="O26" s="39">
        <v>4689</v>
      </c>
      <c r="P26" s="39">
        <f t="shared" si="3"/>
        <v>0</v>
      </c>
      <c r="Q26" s="41">
        <f t="shared" si="4"/>
        <v>0</v>
      </c>
      <c r="R26" s="33" t="str">
        <f t="shared" si="5"/>
        <v>No Bonus</v>
      </c>
      <c r="S26" s="38">
        <f t="shared" si="6"/>
        <v>71137.469387755089</v>
      </c>
      <c r="T26" s="6" t="s">
        <v>49</v>
      </c>
      <c r="U26" s="6" t="s">
        <v>5986</v>
      </c>
      <c r="V26" s="6" t="s">
        <v>190</v>
      </c>
    </row>
    <row r="27" spans="1:22" ht="20" customHeight="1" x14ac:dyDescent="0.15">
      <c r="A27" s="15">
        <v>25</v>
      </c>
      <c r="B27" s="16" t="s">
        <v>2435</v>
      </c>
      <c r="C27" s="14">
        <v>56</v>
      </c>
      <c r="D27" s="35" t="str" cm="1">
        <f t="array" ref="D27">_xlfn.IFS(C27&lt;31, "Emerging Talent", AND(C27 &gt; 30, C27 &lt; 55), "Core Contributor", C27 &gt; 54, "Established Expert")</f>
        <v>Established Expert</v>
      </c>
      <c r="E27" s="6" t="s">
        <v>389</v>
      </c>
      <c r="F27" s="6" t="s">
        <v>5469</v>
      </c>
      <c r="G27" s="19" t="s">
        <v>494</v>
      </c>
      <c r="H27" s="19" t="s">
        <v>158</v>
      </c>
      <c r="I27" s="30">
        <v>3</v>
      </c>
      <c r="J27" s="27">
        <v>2</v>
      </c>
      <c r="K27" s="40" t="str">
        <f t="shared" si="0"/>
        <v>Below Expectations</v>
      </c>
      <c r="L27" s="37">
        <v>70945</v>
      </c>
      <c r="M27" s="37">
        <f t="shared" si="1"/>
        <v>23165.714285714283</v>
      </c>
      <c r="N27" s="40" t="str">
        <f t="shared" si="2"/>
        <v>Low Income</v>
      </c>
      <c r="O27" s="39">
        <v>19203</v>
      </c>
      <c r="P27" s="39">
        <f t="shared" si="3"/>
        <v>0</v>
      </c>
      <c r="Q27" s="41">
        <f t="shared" si="4"/>
        <v>0</v>
      </c>
      <c r="R27" s="33" t="str">
        <f t="shared" si="5"/>
        <v>No Bonus</v>
      </c>
      <c r="S27" s="38">
        <f t="shared" si="6"/>
        <v>23165.714285714283</v>
      </c>
      <c r="T27" s="6" t="s">
        <v>26</v>
      </c>
      <c r="U27" s="9" t="s">
        <v>5987</v>
      </c>
      <c r="V27" s="6" t="s">
        <v>195</v>
      </c>
    </row>
    <row r="28" spans="1:22" ht="20" customHeight="1" x14ac:dyDescent="0.15">
      <c r="A28" s="15">
        <v>26</v>
      </c>
      <c r="B28" s="16" t="s">
        <v>267</v>
      </c>
      <c r="C28" s="14">
        <v>42</v>
      </c>
      <c r="D28" s="35" t="str" cm="1">
        <f t="array" ref="D28">_xlfn.IFS(C28&lt;31, "Emerging Talent", AND(C28 &gt; 30, C28 &lt; 55), "Core Contributor", C28 &gt; 54, "Established Expert")</f>
        <v>Core Contributor</v>
      </c>
      <c r="E28" s="6" t="s">
        <v>163</v>
      </c>
      <c r="F28" s="6" t="s">
        <v>5470</v>
      </c>
      <c r="G28" s="19" t="s">
        <v>46</v>
      </c>
      <c r="H28" s="19" t="s">
        <v>47</v>
      </c>
      <c r="I28" s="30">
        <v>0</v>
      </c>
      <c r="J28" s="27">
        <v>5</v>
      </c>
      <c r="K28" s="40" t="str">
        <f t="shared" si="0"/>
        <v>Outstanding Performance</v>
      </c>
      <c r="L28" s="37">
        <v>55454</v>
      </c>
      <c r="M28" s="37">
        <f t="shared" si="1"/>
        <v>113171.42857142858</v>
      </c>
      <c r="N28" s="40" t="str">
        <f t="shared" si="2"/>
        <v>Very High Income</v>
      </c>
      <c r="O28" s="39">
        <v>14079</v>
      </c>
      <c r="P28" s="39">
        <f t="shared" si="3"/>
        <v>20000</v>
      </c>
      <c r="Q28" s="41">
        <f t="shared" si="4"/>
        <v>0.1767230497349154</v>
      </c>
      <c r="R28" s="33" t="str">
        <f t="shared" si="5"/>
        <v>Outstanding Bonus</v>
      </c>
      <c r="S28" s="38">
        <f t="shared" si="6"/>
        <v>133171.42857142858</v>
      </c>
      <c r="T28" s="6" t="s">
        <v>422</v>
      </c>
      <c r="U28" s="7" t="s">
        <v>5970</v>
      </c>
      <c r="V28" s="6" t="s">
        <v>199</v>
      </c>
    </row>
    <row r="29" spans="1:22" ht="20" customHeight="1" x14ac:dyDescent="0.15">
      <c r="A29" s="15">
        <v>27</v>
      </c>
      <c r="B29" s="16" t="s">
        <v>201</v>
      </c>
      <c r="C29" s="14">
        <v>35</v>
      </c>
      <c r="D29" s="35" t="str" cm="1">
        <f t="array" ref="D29">_xlfn.IFS(C29&lt;31, "Emerging Talent", AND(C29 &gt; 30, C29 &lt; 55), "Core Contributor", C29 &gt; 54, "Established Expert")</f>
        <v>Core Contributor</v>
      </c>
      <c r="E29" s="6" t="s">
        <v>163</v>
      </c>
      <c r="F29" s="6" t="s">
        <v>5471</v>
      </c>
      <c r="G29" s="19" t="s">
        <v>576</v>
      </c>
      <c r="H29" s="19" t="s">
        <v>167</v>
      </c>
      <c r="I29" s="30">
        <v>0</v>
      </c>
      <c r="J29" s="27">
        <v>2.7</v>
      </c>
      <c r="K29" s="40" t="str">
        <f t="shared" si="0"/>
        <v>Below Expectations</v>
      </c>
      <c r="L29" s="37">
        <v>73658</v>
      </c>
      <c r="M29" s="37">
        <f t="shared" si="1"/>
        <v>43834.02612244898</v>
      </c>
      <c r="N29" s="40" t="str">
        <f t="shared" si="2"/>
        <v>Low Income</v>
      </c>
      <c r="O29" s="39">
        <v>13594</v>
      </c>
      <c r="P29" s="39">
        <f t="shared" si="3"/>
        <v>0</v>
      </c>
      <c r="Q29" s="41">
        <f t="shared" si="4"/>
        <v>0</v>
      </c>
      <c r="R29" s="33" t="str">
        <f t="shared" si="5"/>
        <v>No Bonus</v>
      </c>
      <c r="S29" s="38">
        <f t="shared" si="6"/>
        <v>43834.02612244898</v>
      </c>
      <c r="T29" s="6" t="s">
        <v>204</v>
      </c>
      <c r="U29" s="6" t="s">
        <v>5988</v>
      </c>
      <c r="V29" s="6" t="s">
        <v>206</v>
      </c>
    </row>
    <row r="30" spans="1:22" ht="20" customHeight="1" x14ac:dyDescent="0.15">
      <c r="A30" s="15">
        <v>28</v>
      </c>
      <c r="B30" s="16" t="s">
        <v>4410</v>
      </c>
      <c r="C30" s="14">
        <v>32</v>
      </c>
      <c r="D30" s="35" t="str" cm="1">
        <f t="array" ref="D30">_xlfn.IFS(C30&lt;31, "Emerging Talent", AND(C30 &gt; 30, C30 &lt; 55), "Core Contributor", C30 &gt; 54, "Established Expert")</f>
        <v>Core Contributor</v>
      </c>
      <c r="E30" s="6" t="s">
        <v>389</v>
      </c>
      <c r="F30" s="6" t="s">
        <v>5472</v>
      </c>
      <c r="G30" s="19" t="s">
        <v>210</v>
      </c>
      <c r="H30" s="19" t="s">
        <v>211</v>
      </c>
      <c r="I30" s="30">
        <v>8</v>
      </c>
      <c r="J30" s="27">
        <v>1.3</v>
      </c>
      <c r="K30" s="40" t="str">
        <f t="shared" si="0"/>
        <v>Needs Significant Improvement</v>
      </c>
      <c r="L30" s="37">
        <v>73150</v>
      </c>
      <c r="M30" s="37">
        <f t="shared" si="1"/>
        <v>15000</v>
      </c>
      <c r="N30" s="40" t="str">
        <f t="shared" si="2"/>
        <v>Low Income</v>
      </c>
      <c r="O30" s="39">
        <v>10573</v>
      </c>
      <c r="P30" s="39">
        <f t="shared" si="3"/>
        <v>0</v>
      </c>
      <c r="Q30" s="41">
        <f t="shared" si="4"/>
        <v>0</v>
      </c>
      <c r="R30" s="33" t="str">
        <f t="shared" si="5"/>
        <v>No Bonus</v>
      </c>
      <c r="S30" s="38">
        <f t="shared" si="6"/>
        <v>15000</v>
      </c>
      <c r="T30" s="6" t="s">
        <v>368</v>
      </c>
      <c r="U30" s="6" t="s">
        <v>5989</v>
      </c>
      <c r="V30" s="6" t="s">
        <v>215</v>
      </c>
    </row>
    <row r="31" spans="1:22" ht="20" customHeight="1" x14ac:dyDescent="0.15">
      <c r="A31" s="15">
        <v>29</v>
      </c>
      <c r="B31" s="16" t="s">
        <v>1266</v>
      </c>
      <c r="C31" s="14">
        <v>58</v>
      </c>
      <c r="D31" s="35" t="str" cm="1">
        <f t="array" ref="D31">_xlfn.IFS(C31&lt;31, "Emerging Talent", AND(C31 &gt; 30, C31 &lt; 55), "Core Contributor", C31 &gt; 54, "Established Expert")</f>
        <v>Established Expert</v>
      </c>
      <c r="E31" s="6" t="s">
        <v>389</v>
      </c>
      <c r="F31" s="6" t="s">
        <v>5446</v>
      </c>
      <c r="G31" s="19" t="s">
        <v>46</v>
      </c>
      <c r="H31" s="19" t="s">
        <v>431</v>
      </c>
      <c r="I31" s="30">
        <v>3</v>
      </c>
      <c r="J31" s="27">
        <v>5</v>
      </c>
      <c r="K31" s="40" t="str">
        <f t="shared" si="0"/>
        <v>Outstanding Performance</v>
      </c>
      <c r="L31" s="37">
        <v>73560</v>
      </c>
      <c r="M31" s="37">
        <f t="shared" si="1"/>
        <v>150122.44897959183</v>
      </c>
      <c r="N31" s="40" t="str">
        <f t="shared" si="2"/>
        <v>Very High Income</v>
      </c>
      <c r="O31" s="39" t="s">
        <v>5969</v>
      </c>
      <c r="P31" s="39">
        <f t="shared" si="3"/>
        <v>20000</v>
      </c>
      <c r="Q31" s="41">
        <f t="shared" si="4"/>
        <v>0.13322457857531267</v>
      </c>
      <c r="R31" s="33" t="str">
        <f t="shared" si="5"/>
        <v>Outstanding Bonus</v>
      </c>
      <c r="S31" s="38">
        <f t="shared" si="6"/>
        <v>170122.44897959183</v>
      </c>
      <c r="T31" s="6" t="s">
        <v>204</v>
      </c>
      <c r="U31" s="6" t="s">
        <v>5990</v>
      </c>
      <c r="V31" s="6" t="s">
        <v>219</v>
      </c>
    </row>
    <row r="32" spans="1:22" ht="20" customHeight="1" x14ac:dyDescent="0.15">
      <c r="A32" s="15">
        <v>30</v>
      </c>
      <c r="B32" s="16" t="s">
        <v>3136</v>
      </c>
      <c r="C32" s="14">
        <v>30</v>
      </c>
      <c r="D32" s="35" t="str" cm="1">
        <f t="array" ref="D32">_xlfn.IFS(C32&lt;31, "Emerging Talent", AND(C32 &gt; 30, C32 &lt; 55), "Core Contributor", C32 &gt; 54, "Established Expert")</f>
        <v>Emerging Talent</v>
      </c>
      <c r="E32" s="6" t="s">
        <v>389</v>
      </c>
      <c r="F32" s="6" t="s">
        <v>5473</v>
      </c>
      <c r="G32" s="19" t="s">
        <v>157</v>
      </c>
      <c r="H32" s="19" t="s">
        <v>224</v>
      </c>
      <c r="I32" s="30">
        <v>7</v>
      </c>
      <c r="J32" s="27">
        <v>3</v>
      </c>
      <c r="K32" s="40" t="str">
        <f t="shared" si="0"/>
        <v>Meets Expectations</v>
      </c>
      <c r="L32" s="37">
        <v>31806</v>
      </c>
      <c r="M32" s="37">
        <f t="shared" si="1"/>
        <v>23367.673469387752</v>
      </c>
      <c r="N32" s="40" t="str">
        <f t="shared" si="2"/>
        <v>Low Income</v>
      </c>
      <c r="O32" s="39">
        <v>1340</v>
      </c>
      <c r="P32" s="39">
        <f t="shared" si="3"/>
        <v>0</v>
      </c>
      <c r="Q32" s="41">
        <f t="shared" si="4"/>
        <v>0</v>
      </c>
      <c r="R32" s="33" t="str">
        <f t="shared" si="5"/>
        <v>No Bonus</v>
      </c>
      <c r="S32" s="38">
        <f t="shared" si="6"/>
        <v>23367.673469387752</v>
      </c>
      <c r="T32" s="6" t="s">
        <v>49</v>
      </c>
      <c r="U32" s="6" t="s">
        <v>226</v>
      </c>
      <c r="V32" s="6" t="s">
        <v>227</v>
      </c>
    </row>
    <row r="33" spans="1:22" ht="20" customHeight="1" x14ac:dyDescent="0.15">
      <c r="A33" s="15">
        <v>31</v>
      </c>
      <c r="B33" s="16" t="s">
        <v>228</v>
      </c>
      <c r="C33" s="14">
        <v>46</v>
      </c>
      <c r="D33" s="35" t="str" cm="1">
        <f t="array" ref="D33">_xlfn.IFS(C33&lt;31, "Emerging Talent", AND(C33 &gt; 30, C33 &lt; 55), "Core Contributor", C33 &gt; 54, "Established Expert")</f>
        <v>Core Contributor</v>
      </c>
      <c r="E33" s="6" t="s">
        <v>93</v>
      </c>
      <c r="F33" s="6" t="s">
        <v>5474</v>
      </c>
      <c r="G33" s="19" t="s">
        <v>4457</v>
      </c>
      <c r="H33" s="19" t="s">
        <v>842</v>
      </c>
      <c r="I33" s="30">
        <v>6</v>
      </c>
      <c r="J33" s="27">
        <v>3</v>
      </c>
      <c r="K33" s="40" t="str">
        <f t="shared" si="0"/>
        <v>Meets Expectations</v>
      </c>
      <c r="L33" s="37">
        <v>129786</v>
      </c>
      <c r="M33" s="37">
        <f t="shared" si="1"/>
        <v>95352.979591836731</v>
      </c>
      <c r="N33" s="40" t="str">
        <f t="shared" si="2"/>
        <v>High Income</v>
      </c>
      <c r="O33" s="39">
        <v>6475</v>
      </c>
      <c r="P33" s="39">
        <f t="shared" si="3"/>
        <v>0</v>
      </c>
      <c r="Q33" s="41">
        <f t="shared" si="4"/>
        <v>0</v>
      </c>
      <c r="R33" s="33" t="str">
        <f t="shared" si="5"/>
        <v>No Bonus</v>
      </c>
      <c r="S33" s="38">
        <f t="shared" si="6"/>
        <v>95352.979591836731</v>
      </c>
      <c r="T33" s="6" t="s">
        <v>26</v>
      </c>
      <c r="U33" s="6" t="s">
        <v>233</v>
      </c>
      <c r="V33" s="6" t="s">
        <v>234</v>
      </c>
    </row>
    <row r="34" spans="1:22" ht="20" customHeight="1" x14ac:dyDescent="0.15">
      <c r="A34" s="15">
        <v>32</v>
      </c>
      <c r="B34" s="16" t="s">
        <v>235</v>
      </c>
      <c r="C34" s="14">
        <v>33</v>
      </c>
      <c r="D34" s="35" t="str" cm="1">
        <f t="array" ref="D34">_xlfn.IFS(C34&lt;31, "Emerging Talent", AND(C34 &gt; 30, C34 &lt; 55), "Core Contributor", C34 &gt; 54, "Established Expert")</f>
        <v>Core Contributor</v>
      </c>
      <c r="E34" s="6" t="s">
        <v>93</v>
      </c>
      <c r="F34" s="6" t="s">
        <v>5446</v>
      </c>
      <c r="G34" s="19" t="s">
        <v>648</v>
      </c>
      <c r="H34" s="19" t="s">
        <v>56</v>
      </c>
      <c r="I34" s="30">
        <v>8</v>
      </c>
      <c r="J34" s="27">
        <v>1.2</v>
      </c>
      <c r="K34" s="40" t="str">
        <f t="shared" si="0"/>
        <v>Needs Significant Improvement</v>
      </c>
      <c r="L34" s="37">
        <v>133529</v>
      </c>
      <c r="M34" s="37">
        <f t="shared" si="1"/>
        <v>15696.470204081634</v>
      </c>
      <c r="N34" s="40" t="str">
        <f t="shared" si="2"/>
        <v>Low Income</v>
      </c>
      <c r="O34" s="39">
        <v>14061</v>
      </c>
      <c r="P34" s="39">
        <f t="shared" si="3"/>
        <v>0</v>
      </c>
      <c r="Q34" s="41">
        <f t="shared" si="4"/>
        <v>0</v>
      </c>
      <c r="R34" s="33" t="str">
        <f t="shared" si="5"/>
        <v>No Bonus</v>
      </c>
      <c r="S34" s="38">
        <f t="shared" si="6"/>
        <v>15696.470204081634</v>
      </c>
      <c r="T34" s="6" t="s">
        <v>76</v>
      </c>
      <c r="U34" s="6" t="s">
        <v>240</v>
      </c>
      <c r="V34" s="6" t="s">
        <v>241</v>
      </c>
    </row>
    <row r="35" spans="1:22" ht="20" customHeight="1" x14ac:dyDescent="0.15">
      <c r="A35" s="15">
        <v>33</v>
      </c>
      <c r="B35" s="16" t="s">
        <v>633</v>
      </c>
      <c r="C35" s="14">
        <v>45</v>
      </c>
      <c r="D35" s="35" t="str" cm="1">
        <f t="array" ref="D35">_xlfn.IFS(C35&lt;31, "Emerging Talent", AND(C35 &gt; 30, C35 &lt; 55), "Core Contributor", C35 &gt; 54, "Established Expert")</f>
        <v>Core Contributor</v>
      </c>
      <c r="E35" s="6" t="s">
        <v>389</v>
      </c>
      <c r="F35" s="6" t="s">
        <v>5475</v>
      </c>
      <c r="G35" s="19" t="s">
        <v>244</v>
      </c>
      <c r="H35" s="19" t="s">
        <v>56</v>
      </c>
      <c r="I35" s="30">
        <v>4</v>
      </c>
      <c r="J35" s="27">
        <v>2.9</v>
      </c>
      <c r="K35" s="40" t="str">
        <f t="shared" si="0"/>
        <v>Below Expectations</v>
      </c>
      <c r="L35" s="37">
        <v>129464</v>
      </c>
      <c r="M35" s="37">
        <f t="shared" si="1"/>
        <v>88880.999183673455</v>
      </c>
      <c r="N35" s="40" t="str">
        <f t="shared" si="2"/>
        <v>High Income</v>
      </c>
      <c r="O35" s="39">
        <v>14477</v>
      </c>
      <c r="P35" s="39">
        <f t="shared" si="3"/>
        <v>0</v>
      </c>
      <c r="Q35" s="41">
        <f t="shared" si="4"/>
        <v>0</v>
      </c>
      <c r="R35" s="33" t="str">
        <f t="shared" si="5"/>
        <v>No Bonus</v>
      </c>
      <c r="S35" s="38">
        <f t="shared" si="6"/>
        <v>88880.999183673455</v>
      </c>
      <c r="T35" s="6" t="s">
        <v>422</v>
      </c>
      <c r="U35" s="6" t="s">
        <v>5991</v>
      </c>
      <c r="V35" s="6" t="s">
        <v>247</v>
      </c>
    </row>
    <row r="36" spans="1:22" ht="20" customHeight="1" x14ac:dyDescent="0.15">
      <c r="A36" s="15">
        <v>34</v>
      </c>
      <c r="B36" s="16" t="s">
        <v>2790</v>
      </c>
      <c r="C36" s="14">
        <v>20</v>
      </c>
      <c r="D36" s="35" t="str" cm="1">
        <f t="array" ref="D36">_xlfn.IFS(C36&lt;31, "Emerging Talent", AND(C36 &gt; 30, C36 &lt; 55), "Core Contributor", C36 &gt; 54, "Established Expert")</f>
        <v>Emerging Talent</v>
      </c>
      <c r="E36" s="6" t="s">
        <v>163</v>
      </c>
      <c r="F36" s="6" t="s">
        <v>5446</v>
      </c>
      <c r="G36" s="19" t="s">
        <v>157</v>
      </c>
      <c r="H36" s="19" t="s">
        <v>167</v>
      </c>
      <c r="I36" s="30">
        <v>3</v>
      </c>
      <c r="J36" s="27">
        <v>4.2</v>
      </c>
      <c r="K36" s="40" t="str">
        <f t="shared" si="0"/>
        <v>Exceeds Expectations</v>
      </c>
      <c r="L36" s="37">
        <v>46661</v>
      </c>
      <c r="M36" s="37">
        <f t="shared" si="1"/>
        <v>67191.839999999997</v>
      </c>
      <c r="N36" s="40" t="str">
        <f t="shared" si="2"/>
        <v>Medium Income</v>
      </c>
      <c r="O36" s="39">
        <v>6699</v>
      </c>
      <c r="P36" s="39">
        <f t="shared" si="3"/>
        <v>7200.0000000000018</v>
      </c>
      <c r="Q36" s="41">
        <f t="shared" si="4"/>
        <v>0.10715586892694116</v>
      </c>
      <c r="R36" s="33" t="str">
        <f t="shared" si="5"/>
        <v>Average Bonus</v>
      </c>
      <c r="S36" s="38">
        <f t="shared" si="6"/>
        <v>74391.839999999997</v>
      </c>
      <c r="T36" s="6" t="s">
        <v>204</v>
      </c>
      <c r="U36" s="7" t="s">
        <v>5970</v>
      </c>
      <c r="V36" s="6" t="s">
        <v>251</v>
      </c>
    </row>
    <row r="37" spans="1:22" ht="20" customHeight="1" x14ac:dyDescent="0.15">
      <c r="A37" s="15">
        <v>35</v>
      </c>
      <c r="B37" s="16" t="s">
        <v>1457</v>
      </c>
      <c r="C37" s="14">
        <v>55</v>
      </c>
      <c r="D37" s="35" t="str" cm="1">
        <f t="array" ref="D37">_xlfn.IFS(C37&lt;31, "Emerging Talent", AND(C37 &gt; 30, C37 &lt; 55), "Core Contributor", C37 &gt; 54, "Established Expert")</f>
        <v>Established Expert</v>
      </c>
      <c r="E37" s="6" t="s">
        <v>163</v>
      </c>
      <c r="F37" s="6" t="s">
        <v>5446</v>
      </c>
      <c r="G37" s="19" t="s">
        <v>210</v>
      </c>
      <c r="H37" s="19" t="s">
        <v>36</v>
      </c>
      <c r="I37" s="30">
        <v>4</v>
      </c>
      <c r="J37" s="27">
        <v>4.4000000000000004</v>
      </c>
      <c r="K37" s="40" t="str">
        <f t="shared" si="0"/>
        <v>Outstanding Performance</v>
      </c>
      <c r="L37" s="37">
        <v>67423</v>
      </c>
      <c r="M37" s="37">
        <f t="shared" si="1"/>
        <v>106555.85959183676</v>
      </c>
      <c r="N37" s="40" t="str">
        <f t="shared" si="2"/>
        <v>High Income</v>
      </c>
      <c r="O37" s="39">
        <v>12218</v>
      </c>
      <c r="P37" s="39">
        <f t="shared" si="3"/>
        <v>9800.0000000000055</v>
      </c>
      <c r="Q37" s="41">
        <f t="shared" si="4"/>
        <v>9.1970540499030265E-2</v>
      </c>
      <c r="R37" s="33" t="str">
        <f t="shared" si="5"/>
        <v>Average Bonus</v>
      </c>
      <c r="S37" s="38">
        <f t="shared" si="6"/>
        <v>116355.85959183676</v>
      </c>
      <c r="T37" s="6" t="s">
        <v>49</v>
      </c>
      <c r="U37" s="6" t="s">
        <v>5992</v>
      </c>
      <c r="V37" s="6" t="s">
        <v>256</v>
      </c>
    </row>
    <row r="38" spans="1:22" ht="20" customHeight="1" x14ac:dyDescent="0.15">
      <c r="A38" s="15">
        <v>36</v>
      </c>
      <c r="B38" s="16" t="s">
        <v>3249</v>
      </c>
      <c r="C38" s="14">
        <v>25</v>
      </c>
      <c r="D38" s="35" t="str" cm="1">
        <f t="array" ref="D38">_xlfn.IFS(C38&lt;31, "Emerging Talent", AND(C38 &gt; 30, C38 &lt; 55), "Core Contributor", C38 &gt; 54, "Established Expert")</f>
        <v>Emerging Talent</v>
      </c>
      <c r="E38" s="6" t="s">
        <v>163</v>
      </c>
      <c r="F38" s="6" t="s">
        <v>5446</v>
      </c>
      <c r="G38" s="19" t="s">
        <v>648</v>
      </c>
      <c r="H38" s="19" t="s">
        <v>32</v>
      </c>
      <c r="I38" s="30">
        <v>3</v>
      </c>
      <c r="J38" s="27">
        <v>3</v>
      </c>
      <c r="K38" s="40" t="str">
        <f t="shared" si="0"/>
        <v>Meets Expectations</v>
      </c>
      <c r="L38" s="37">
        <v>144218</v>
      </c>
      <c r="M38" s="37">
        <f t="shared" si="1"/>
        <v>105956.08163265305</v>
      </c>
      <c r="N38" s="40" t="str">
        <f t="shared" si="2"/>
        <v>High Income</v>
      </c>
      <c r="O38" s="39">
        <v>4819</v>
      </c>
      <c r="P38" s="39">
        <f t="shared" si="3"/>
        <v>0</v>
      </c>
      <c r="Q38" s="41">
        <f t="shared" si="4"/>
        <v>0</v>
      </c>
      <c r="R38" s="33" t="str">
        <f t="shared" si="5"/>
        <v>No Bonus</v>
      </c>
      <c r="S38" s="38">
        <f t="shared" si="6"/>
        <v>105956.08163265305</v>
      </c>
      <c r="T38" s="6" t="s">
        <v>265</v>
      </c>
      <c r="U38" s="7" t="s">
        <v>5970</v>
      </c>
      <c r="V38" s="6" t="s">
        <v>259</v>
      </c>
    </row>
    <row r="39" spans="1:22" ht="20" customHeight="1" x14ac:dyDescent="0.15">
      <c r="A39" s="15">
        <v>37</v>
      </c>
      <c r="B39" s="16" t="s">
        <v>1156</v>
      </c>
      <c r="C39" s="14">
        <v>29</v>
      </c>
      <c r="D39" s="35" t="str" cm="1">
        <f t="array" ref="D39">_xlfn.IFS(C39&lt;31, "Emerging Talent", AND(C39 &gt; 30, C39 &lt; 55), "Core Contributor", C39 &gt; 54, "Established Expert")</f>
        <v>Emerging Talent</v>
      </c>
      <c r="E39" s="6" t="s">
        <v>389</v>
      </c>
      <c r="F39" s="6" t="s">
        <v>5476</v>
      </c>
      <c r="G39" s="19" t="s">
        <v>46</v>
      </c>
      <c r="H39" s="19" t="s">
        <v>499</v>
      </c>
      <c r="I39" s="30">
        <v>1</v>
      </c>
      <c r="J39" s="27">
        <v>4.3</v>
      </c>
      <c r="K39" s="40" t="str">
        <f t="shared" si="0"/>
        <v>Outstanding Performance</v>
      </c>
      <c r="L39" s="37">
        <v>30616</v>
      </c>
      <c r="M39" s="37">
        <f t="shared" si="1"/>
        <v>46211.415510204075</v>
      </c>
      <c r="N39" s="40" t="str">
        <f t="shared" si="2"/>
        <v>Low Income</v>
      </c>
      <c r="O39" s="39">
        <v>1478</v>
      </c>
      <c r="P39" s="39">
        <f t="shared" si="3"/>
        <v>8449.9999999999982</v>
      </c>
      <c r="Q39" s="41">
        <f t="shared" si="4"/>
        <v>0.18285525138553979</v>
      </c>
      <c r="R39" s="33" t="str">
        <f t="shared" si="5"/>
        <v>Average Bonus</v>
      </c>
      <c r="S39" s="38">
        <f t="shared" si="6"/>
        <v>54661.415510204075</v>
      </c>
      <c r="T39" s="6" t="s">
        <v>265</v>
      </c>
      <c r="U39" s="6" t="s">
        <v>5993</v>
      </c>
      <c r="V39" s="7" t="s">
        <v>6818</v>
      </c>
    </row>
    <row r="40" spans="1:22" ht="20" customHeight="1" x14ac:dyDescent="0.15">
      <c r="A40" s="15">
        <v>38</v>
      </c>
      <c r="B40" s="16" t="s">
        <v>267</v>
      </c>
      <c r="C40" s="14">
        <v>50</v>
      </c>
      <c r="D40" s="35" t="str" cm="1">
        <f t="array" ref="D40">_xlfn.IFS(C40&lt;31, "Emerging Talent", AND(C40 &gt; 30, C40 &lt; 55), "Core Contributor", C40 &gt; 54, "Established Expert")</f>
        <v>Core Contributor</v>
      </c>
      <c r="E40" s="6" t="s">
        <v>163</v>
      </c>
      <c r="F40" s="6" t="s">
        <v>5477</v>
      </c>
      <c r="G40" s="19" t="s">
        <v>576</v>
      </c>
      <c r="H40" s="19" t="s">
        <v>136</v>
      </c>
      <c r="I40" s="30">
        <v>0</v>
      </c>
      <c r="J40" s="27">
        <v>4.2</v>
      </c>
      <c r="K40" s="40" t="str">
        <f t="shared" si="0"/>
        <v>Exceeds Expectations</v>
      </c>
      <c r="L40" s="37">
        <v>126517</v>
      </c>
      <c r="M40" s="37">
        <f t="shared" si="1"/>
        <v>182184.47999999998</v>
      </c>
      <c r="N40" s="40" t="str">
        <f t="shared" si="2"/>
        <v>Very High Income</v>
      </c>
      <c r="O40" s="39">
        <v>13738</v>
      </c>
      <c r="P40" s="39">
        <f t="shared" si="3"/>
        <v>7200.0000000000018</v>
      </c>
      <c r="Q40" s="41">
        <f t="shared" si="4"/>
        <v>3.9520380660306532E-2</v>
      </c>
      <c r="R40" s="33" t="str">
        <f t="shared" si="5"/>
        <v>Average Bonus</v>
      </c>
      <c r="S40" s="38">
        <f t="shared" si="6"/>
        <v>189384.47999999998</v>
      </c>
      <c r="T40" s="6" t="s">
        <v>271</v>
      </c>
      <c r="U40" s="7" t="s">
        <v>5970</v>
      </c>
      <c r="V40" s="6" t="s">
        <v>272</v>
      </c>
    </row>
    <row r="41" spans="1:22" ht="20" customHeight="1" x14ac:dyDescent="0.15">
      <c r="A41" s="15">
        <v>39</v>
      </c>
      <c r="B41" s="16" t="s">
        <v>1186</v>
      </c>
      <c r="C41" s="14">
        <v>57</v>
      </c>
      <c r="D41" s="35" t="str" cm="1">
        <f t="array" ref="D41">_xlfn.IFS(C41&lt;31, "Emerging Talent", AND(C41 &gt; 30, C41 &lt; 55), "Core Contributor", C41 &gt; 54, "Established Expert")</f>
        <v>Established Expert</v>
      </c>
      <c r="E41" s="6" t="s">
        <v>389</v>
      </c>
      <c r="F41" s="6" t="s">
        <v>5478</v>
      </c>
      <c r="G41" s="19" t="s">
        <v>244</v>
      </c>
      <c r="H41" s="19" t="s">
        <v>47</v>
      </c>
      <c r="I41" s="30">
        <v>0</v>
      </c>
      <c r="J41" s="27">
        <v>2.5</v>
      </c>
      <c r="K41" s="40" t="str">
        <f t="shared" si="0"/>
        <v>Below Expectations</v>
      </c>
      <c r="L41" s="37">
        <v>83153</v>
      </c>
      <c r="M41" s="37">
        <f t="shared" si="1"/>
        <v>42425</v>
      </c>
      <c r="N41" s="40" t="str">
        <f t="shared" si="2"/>
        <v>Low Income</v>
      </c>
      <c r="O41" s="39">
        <v>10241</v>
      </c>
      <c r="P41" s="39">
        <f t="shared" si="3"/>
        <v>0</v>
      </c>
      <c r="Q41" s="41">
        <f t="shared" si="4"/>
        <v>0</v>
      </c>
      <c r="R41" s="33" t="str">
        <f t="shared" si="5"/>
        <v>No Bonus</v>
      </c>
      <c r="S41" s="38">
        <f t="shared" si="6"/>
        <v>42425</v>
      </c>
      <c r="T41" s="6" t="s">
        <v>368</v>
      </c>
      <c r="U41" s="6" t="s">
        <v>278</v>
      </c>
      <c r="V41" s="6" t="s">
        <v>279</v>
      </c>
    </row>
    <row r="42" spans="1:22" ht="20" customHeight="1" x14ac:dyDescent="0.15">
      <c r="A42" s="15">
        <v>40</v>
      </c>
      <c r="B42" s="16" t="s">
        <v>1680</v>
      </c>
      <c r="C42" s="14">
        <v>33</v>
      </c>
      <c r="D42" s="35" t="str" cm="1">
        <f t="array" ref="D42">_xlfn.IFS(C42&lt;31, "Emerging Talent", AND(C42 &gt; 30, C42 &lt; 55), "Core Contributor", C42 &gt; 54, "Established Expert")</f>
        <v>Core Contributor</v>
      </c>
      <c r="E42" s="6" t="s">
        <v>93</v>
      </c>
      <c r="F42" s="6" t="s">
        <v>5479</v>
      </c>
      <c r="G42" s="19" t="s">
        <v>157</v>
      </c>
      <c r="H42" s="19" t="s">
        <v>136</v>
      </c>
      <c r="I42" s="30">
        <v>1</v>
      </c>
      <c r="J42" s="27">
        <v>1.5</v>
      </c>
      <c r="K42" s="40" t="str">
        <f t="shared" si="0"/>
        <v>Needs Significant Improvement</v>
      </c>
      <c r="L42" s="37">
        <v>31392</v>
      </c>
      <c r="M42" s="37">
        <f t="shared" si="1"/>
        <v>15000</v>
      </c>
      <c r="N42" s="40" t="str">
        <f t="shared" si="2"/>
        <v>Low Income</v>
      </c>
      <c r="O42" s="39">
        <v>10756</v>
      </c>
      <c r="P42" s="39">
        <f t="shared" si="3"/>
        <v>0</v>
      </c>
      <c r="Q42" s="41">
        <f t="shared" si="4"/>
        <v>0</v>
      </c>
      <c r="R42" s="33" t="str">
        <f t="shared" si="5"/>
        <v>No Bonus</v>
      </c>
      <c r="S42" s="38">
        <f t="shared" si="6"/>
        <v>15000</v>
      </c>
      <c r="T42" s="6" t="s">
        <v>139</v>
      </c>
      <c r="U42" s="6" t="s">
        <v>283</v>
      </c>
      <c r="V42" s="6" t="s">
        <v>284</v>
      </c>
    </row>
    <row r="43" spans="1:22" ht="20" customHeight="1" x14ac:dyDescent="0.15">
      <c r="A43" s="15">
        <v>41</v>
      </c>
      <c r="B43" s="16" t="s">
        <v>4411</v>
      </c>
      <c r="C43" s="14">
        <v>22</v>
      </c>
      <c r="D43" s="35" t="str" cm="1">
        <f t="array" ref="D43">_xlfn.IFS(C43&lt;31, "Emerging Talent", AND(C43 &gt; 30, C43 &lt; 55), "Core Contributor", C43 &gt; 54, "Established Expert")</f>
        <v>Emerging Talent</v>
      </c>
      <c r="E43" s="6" t="s">
        <v>389</v>
      </c>
      <c r="F43" s="6" t="s">
        <v>5480</v>
      </c>
      <c r="G43" s="19" t="s">
        <v>244</v>
      </c>
      <c r="H43" s="19" t="s">
        <v>842</v>
      </c>
      <c r="I43" s="30">
        <v>9</v>
      </c>
      <c r="J43" s="27">
        <v>2.8</v>
      </c>
      <c r="K43" s="40" t="str">
        <f t="shared" si="0"/>
        <v>Below Expectations</v>
      </c>
      <c r="L43" s="37">
        <v>39229</v>
      </c>
      <c r="M43" s="37">
        <f t="shared" si="1"/>
        <v>25106.559999999998</v>
      </c>
      <c r="N43" s="40" t="str">
        <f t="shared" si="2"/>
        <v>Low Income</v>
      </c>
      <c r="O43" s="39">
        <v>13094</v>
      </c>
      <c r="P43" s="39">
        <f t="shared" si="3"/>
        <v>0</v>
      </c>
      <c r="Q43" s="41">
        <f t="shared" si="4"/>
        <v>0</v>
      </c>
      <c r="R43" s="33" t="str">
        <f t="shared" si="5"/>
        <v>No Bonus</v>
      </c>
      <c r="S43" s="38">
        <f t="shared" si="6"/>
        <v>25106.559999999998</v>
      </c>
      <c r="T43" s="6" t="s">
        <v>265</v>
      </c>
      <c r="U43" s="7" t="s">
        <v>5970</v>
      </c>
      <c r="V43" s="6" t="s">
        <v>291</v>
      </c>
    </row>
    <row r="44" spans="1:22" ht="20" customHeight="1" x14ac:dyDescent="0.15">
      <c r="A44" s="15">
        <v>42</v>
      </c>
      <c r="B44" s="16" t="s">
        <v>109</v>
      </c>
      <c r="C44" s="14">
        <v>36</v>
      </c>
      <c r="D44" s="35" t="str" cm="1">
        <f t="array" ref="D44">_xlfn.IFS(C44&lt;31, "Emerging Talent", AND(C44 &gt; 30, C44 &lt; 55), "Core Contributor", C44 &gt; 54, "Established Expert")</f>
        <v>Core Contributor</v>
      </c>
      <c r="E44" s="6" t="s">
        <v>163</v>
      </c>
      <c r="F44" s="6" t="s">
        <v>5446</v>
      </c>
      <c r="G44" s="19" t="s">
        <v>4457</v>
      </c>
      <c r="H44" s="19" t="s">
        <v>56</v>
      </c>
      <c r="I44" s="30">
        <v>0</v>
      </c>
      <c r="J44" s="27">
        <v>2.8</v>
      </c>
      <c r="K44" s="40" t="str">
        <f t="shared" si="0"/>
        <v>Below Expectations</v>
      </c>
      <c r="L44" s="37">
        <v>33235</v>
      </c>
      <c r="M44" s="37">
        <f t="shared" si="1"/>
        <v>21270.399999999998</v>
      </c>
      <c r="N44" s="40" t="str">
        <f t="shared" si="2"/>
        <v>Low Income</v>
      </c>
      <c r="O44" s="39">
        <v>12466</v>
      </c>
      <c r="P44" s="39">
        <f t="shared" si="3"/>
        <v>0</v>
      </c>
      <c r="Q44" s="41">
        <f t="shared" si="4"/>
        <v>0</v>
      </c>
      <c r="R44" s="33" t="str">
        <f t="shared" si="5"/>
        <v>No Bonus</v>
      </c>
      <c r="S44" s="38">
        <f t="shared" si="6"/>
        <v>21270.399999999998</v>
      </c>
      <c r="T44" s="6" t="s">
        <v>296</v>
      </c>
      <c r="U44" s="6" t="s">
        <v>297</v>
      </c>
      <c r="V44" s="6" t="s">
        <v>298</v>
      </c>
    </row>
    <row r="45" spans="1:22" ht="20" customHeight="1" x14ac:dyDescent="0.15">
      <c r="A45" s="15">
        <v>43</v>
      </c>
      <c r="B45" s="16" t="s">
        <v>1180</v>
      </c>
      <c r="C45" s="14">
        <v>26</v>
      </c>
      <c r="D45" s="35" t="str" cm="1">
        <f t="array" ref="D45">_xlfn.IFS(C45&lt;31, "Emerging Talent", AND(C45 &gt; 30, C45 &lt; 55), "Core Contributor", C45 &gt; 54, "Established Expert")</f>
        <v>Emerging Talent</v>
      </c>
      <c r="E45" s="6" t="s">
        <v>163</v>
      </c>
      <c r="F45" s="6" t="s">
        <v>5481</v>
      </c>
      <c r="G45" s="19" t="s">
        <v>4457</v>
      </c>
      <c r="H45" s="19" t="s">
        <v>56</v>
      </c>
      <c r="I45" s="30">
        <v>8</v>
      </c>
      <c r="J45" s="27">
        <v>4.4000000000000004</v>
      </c>
      <c r="K45" s="40" t="str">
        <f t="shared" si="0"/>
        <v>Outstanding Performance</v>
      </c>
      <c r="L45" s="37">
        <v>34600</v>
      </c>
      <c r="M45" s="37">
        <f t="shared" si="1"/>
        <v>54682.122448979608</v>
      </c>
      <c r="N45" s="40" t="str">
        <f t="shared" si="2"/>
        <v>Medium Income</v>
      </c>
      <c r="O45" s="39">
        <v>16264</v>
      </c>
      <c r="P45" s="39">
        <f t="shared" si="3"/>
        <v>9800.0000000000055</v>
      </c>
      <c r="Q45" s="41">
        <f t="shared" si="4"/>
        <v>0.17921762289208432</v>
      </c>
      <c r="R45" s="33" t="str">
        <f t="shared" si="5"/>
        <v>Average Bonus</v>
      </c>
      <c r="S45" s="38">
        <f t="shared" si="6"/>
        <v>64482.122448979615</v>
      </c>
      <c r="T45" s="6" t="s">
        <v>271</v>
      </c>
      <c r="U45" s="9" t="s">
        <v>5994</v>
      </c>
      <c r="V45" s="6" t="s">
        <v>303</v>
      </c>
    </row>
    <row r="46" spans="1:22" ht="20" customHeight="1" x14ac:dyDescent="0.15">
      <c r="A46" s="15">
        <v>44</v>
      </c>
      <c r="B46" s="16" t="s">
        <v>305</v>
      </c>
      <c r="C46" s="14">
        <v>40</v>
      </c>
      <c r="D46" s="35" t="str" cm="1">
        <f t="array" ref="D46">_xlfn.IFS(C46&lt;31, "Emerging Talent", AND(C46 &gt; 30, C46 &lt; 55), "Core Contributor", C46 &gt; 54, "Established Expert")</f>
        <v>Core Contributor</v>
      </c>
      <c r="E46" s="6" t="s">
        <v>163</v>
      </c>
      <c r="F46" s="6" t="s">
        <v>5482</v>
      </c>
      <c r="G46" s="19" t="s">
        <v>696</v>
      </c>
      <c r="H46" s="19" t="s">
        <v>211</v>
      </c>
      <c r="I46" s="30">
        <v>0</v>
      </c>
      <c r="J46" s="27">
        <v>3</v>
      </c>
      <c r="K46" s="40" t="str">
        <f t="shared" si="0"/>
        <v>Meets Expectations</v>
      </c>
      <c r="L46" s="37">
        <v>11964</v>
      </c>
      <c r="M46" s="37">
        <f t="shared" si="1"/>
        <v>15000</v>
      </c>
      <c r="N46" s="40" t="str">
        <f t="shared" si="2"/>
        <v>Low Income</v>
      </c>
      <c r="O46" s="39">
        <v>18463</v>
      </c>
      <c r="P46" s="39">
        <f t="shared" si="3"/>
        <v>0</v>
      </c>
      <c r="Q46" s="41">
        <f t="shared" si="4"/>
        <v>0</v>
      </c>
      <c r="R46" s="33" t="str">
        <f t="shared" si="5"/>
        <v>No Bonus</v>
      </c>
      <c r="S46" s="38">
        <f t="shared" si="6"/>
        <v>15000</v>
      </c>
      <c r="T46" s="6" t="s">
        <v>271</v>
      </c>
      <c r="U46" s="9" t="s">
        <v>5995</v>
      </c>
      <c r="V46" s="6" t="s">
        <v>309</v>
      </c>
    </row>
    <row r="47" spans="1:22" ht="20" customHeight="1" x14ac:dyDescent="0.15">
      <c r="A47" s="15">
        <v>45</v>
      </c>
      <c r="B47" s="16" t="s">
        <v>155</v>
      </c>
      <c r="C47" s="14">
        <v>47</v>
      </c>
      <c r="D47" s="35" t="str" cm="1">
        <f t="array" ref="D47">_xlfn.IFS(C47&lt;31, "Emerging Talent", AND(C47 &gt; 30, C47 &lt; 55), "Core Contributor", C47 &gt; 54, "Established Expert")</f>
        <v>Core Contributor</v>
      </c>
      <c r="E47" s="6" t="s">
        <v>163</v>
      </c>
      <c r="F47" s="6" t="s">
        <v>5465</v>
      </c>
      <c r="G47" s="19" t="s">
        <v>696</v>
      </c>
      <c r="H47" s="19" t="s">
        <v>158</v>
      </c>
      <c r="I47" s="30">
        <v>0</v>
      </c>
      <c r="J47" s="27">
        <v>1.3</v>
      </c>
      <c r="K47" s="40" t="str">
        <f t="shared" si="0"/>
        <v>Needs Significant Improvement</v>
      </c>
      <c r="L47" s="37">
        <v>137319</v>
      </c>
      <c r="M47" s="37">
        <f t="shared" si="1"/>
        <v>18944.417142857146</v>
      </c>
      <c r="N47" s="40" t="str">
        <f t="shared" si="2"/>
        <v>Low Income</v>
      </c>
      <c r="O47" s="39">
        <v>5140</v>
      </c>
      <c r="P47" s="39">
        <f t="shared" si="3"/>
        <v>0</v>
      </c>
      <c r="Q47" s="41">
        <f t="shared" si="4"/>
        <v>0</v>
      </c>
      <c r="R47" s="33" t="str">
        <f t="shared" si="5"/>
        <v>No Bonus</v>
      </c>
      <c r="S47" s="38">
        <f t="shared" si="6"/>
        <v>18944.417142857146</v>
      </c>
      <c r="T47" s="6" t="s">
        <v>296</v>
      </c>
      <c r="U47" s="6" t="s">
        <v>5996</v>
      </c>
      <c r="V47" s="6" t="s">
        <v>314</v>
      </c>
    </row>
    <row r="48" spans="1:22" ht="20" customHeight="1" x14ac:dyDescent="0.15">
      <c r="A48" s="15">
        <v>46</v>
      </c>
      <c r="B48" s="16" t="s">
        <v>155</v>
      </c>
      <c r="C48" s="14">
        <v>41</v>
      </c>
      <c r="D48" s="35" t="str" cm="1">
        <f t="array" ref="D48">_xlfn.IFS(C48&lt;31, "Emerging Talent", AND(C48 &gt; 30, C48 &lt; 55), "Core Contributor", C48 &gt; 54, "Established Expert")</f>
        <v>Core Contributor</v>
      </c>
      <c r="E48" s="6" t="s">
        <v>93</v>
      </c>
      <c r="F48" s="6" t="s">
        <v>5483</v>
      </c>
      <c r="G48" s="19" t="s">
        <v>244</v>
      </c>
      <c r="H48" s="19" t="s">
        <v>211</v>
      </c>
      <c r="I48" s="30">
        <v>1</v>
      </c>
      <c r="J48" s="27">
        <v>2.7</v>
      </c>
      <c r="K48" s="40" t="str">
        <f t="shared" si="0"/>
        <v>Below Expectations</v>
      </c>
      <c r="L48" s="37">
        <v>45369</v>
      </c>
      <c r="M48" s="37">
        <f t="shared" si="1"/>
        <v>26999.18448979592</v>
      </c>
      <c r="N48" s="40" t="str">
        <f t="shared" si="2"/>
        <v>Low Income</v>
      </c>
      <c r="O48" s="39">
        <v>9263</v>
      </c>
      <c r="P48" s="39">
        <f t="shared" si="3"/>
        <v>0</v>
      </c>
      <c r="Q48" s="41">
        <f t="shared" si="4"/>
        <v>0</v>
      </c>
      <c r="R48" s="33" t="str">
        <f t="shared" si="5"/>
        <v>No Bonus</v>
      </c>
      <c r="S48" s="38">
        <f t="shared" si="6"/>
        <v>26999.18448979592</v>
      </c>
      <c r="T48" s="6" t="s">
        <v>139</v>
      </c>
      <c r="U48" s="6" t="s">
        <v>319</v>
      </c>
      <c r="V48" s="6" t="s">
        <v>320</v>
      </c>
    </row>
    <row r="49" spans="1:22" ht="20" customHeight="1" x14ac:dyDescent="0.15">
      <c r="A49" s="15">
        <v>47</v>
      </c>
      <c r="B49" s="16" t="s">
        <v>4412</v>
      </c>
      <c r="C49" s="14">
        <v>65</v>
      </c>
      <c r="D49" s="35" t="str" cm="1">
        <f t="array" ref="D49">_xlfn.IFS(C49&lt;31, "Emerging Talent", AND(C49 &gt; 30, C49 &lt; 55), "Core Contributor", C49 &gt; 54, "Established Expert")</f>
        <v>Established Expert</v>
      </c>
      <c r="E49" s="6" t="s">
        <v>163</v>
      </c>
      <c r="F49" s="6" t="s">
        <v>5484</v>
      </c>
      <c r="G49" s="19" t="s">
        <v>648</v>
      </c>
      <c r="H49" s="19" t="s">
        <v>32</v>
      </c>
      <c r="I49" s="30">
        <v>4</v>
      </c>
      <c r="J49" s="27">
        <v>4.9000000000000004</v>
      </c>
      <c r="K49" s="40" t="str">
        <f t="shared" si="0"/>
        <v>Outstanding Performance</v>
      </c>
      <c r="L49" s="37">
        <v>58698</v>
      </c>
      <c r="M49" s="37">
        <f t="shared" si="1"/>
        <v>115048.08000000003</v>
      </c>
      <c r="N49" s="40" t="str">
        <f t="shared" si="2"/>
        <v>Very High Income</v>
      </c>
      <c r="O49" s="39" t="s">
        <v>5969</v>
      </c>
      <c r="P49" s="39">
        <f t="shared" si="3"/>
        <v>18050.000000000007</v>
      </c>
      <c r="Q49" s="41">
        <f t="shared" si="4"/>
        <v>0.15689092768866722</v>
      </c>
      <c r="R49" s="33" t="str">
        <f t="shared" si="5"/>
        <v>Outstanding Bonus</v>
      </c>
      <c r="S49" s="38">
        <f t="shared" si="6"/>
        <v>133098.08000000005</v>
      </c>
      <c r="T49" s="6" t="s">
        <v>76</v>
      </c>
      <c r="U49" s="9" t="s">
        <v>5997</v>
      </c>
      <c r="V49" s="6" t="s">
        <v>327</v>
      </c>
    </row>
    <row r="50" spans="1:22" ht="20" customHeight="1" x14ac:dyDescent="0.15">
      <c r="A50" s="15">
        <v>48</v>
      </c>
      <c r="B50" s="16" t="s">
        <v>1847</v>
      </c>
      <c r="C50" s="14">
        <v>27</v>
      </c>
      <c r="D50" s="35" t="str" cm="1">
        <f t="array" ref="D50">_xlfn.IFS(C50&lt;31, "Emerging Talent", AND(C50 &gt; 30, C50 &lt; 55), "Core Contributor", C50 &gt; 54, "Established Expert")</f>
        <v>Emerging Talent</v>
      </c>
      <c r="E50" s="6" t="s">
        <v>93</v>
      </c>
      <c r="F50" s="6" t="s">
        <v>5446</v>
      </c>
      <c r="G50" s="19" t="s">
        <v>157</v>
      </c>
      <c r="H50" s="19" t="s">
        <v>499</v>
      </c>
      <c r="I50" s="30">
        <v>1</v>
      </c>
      <c r="J50" s="27">
        <v>4.0999999999999996</v>
      </c>
      <c r="K50" s="40" t="str">
        <f t="shared" si="0"/>
        <v>Exceeds Expectations</v>
      </c>
      <c r="L50" s="37">
        <v>80949</v>
      </c>
      <c r="M50" s="37">
        <f t="shared" si="1"/>
        <v>111081.85224489792</v>
      </c>
      <c r="N50" s="40" t="str">
        <f t="shared" si="2"/>
        <v>Very High Income</v>
      </c>
      <c r="O50" s="39">
        <v>14666</v>
      </c>
      <c r="P50" s="39">
        <f t="shared" si="3"/>
        <v>6049.9999999999964</v>
      </c>
      <c r="Q50" s="41">
        <f t="shared" si="4"/>
        <v>5.4464342084085814E-2</v>
      </c>
      <c r="R50" s="33" t="str">
        <f t="shared" si="5"/>
        <v>Average Bonus</v>
      </c>
      <c r="S50" s="38">
        <f t="shared" si="6"/>
        <v>117131.85224489792</v>
      </c>
      <c r="T50" s="6" t="s">
        <v>265</v>
      </c>
      <c r="U50" s="6" t="s">
        <v>5998</v>
      </c>
      <c r="V50" s="6" t="s">
        <v>333</v>
      </c>
    </row>
    <row r="51" spans="1:22" ht="20" customHeight="1" x14ac:dyDescent="0.15">
      <c r="A51" s="15">
        <v>49</v>
      </c>
      <c r="B51" s="16" t="s">
        <v>4409</v>
      </c>
      <c r="C51" s="14">
        <v>43</v>
      </c>
      <c r="D51" s="35" t="str" cm="1">
        <f t="array" ref="D51">_xlfn.IFS(C51&lt;31, "Emerging Talent", AND(C51 &gt; 30, C51 &lt; 55), "Core Contributor", C51 &gt; 54, "Established Expert")</f>
        <v>Core Contributor</v>
      </c>
      <c r="E51" s="6" t="s">
        <v>389</v>
      </c>
      <c r="F51" s="6" t="s">
        <v>5485</v>
      </c>
      <c r="G51" s="19" t="s">
        <v>4457</v>
      </c>
      <c r="H51" s="19" t="s">
        <v>167</v>
      </c>
      <c r="I51" s="30">
        <v>5</v>
      </c>
      <c r="J51" s="27">
        <v>4.4000000000000004</v>
      </c>
      <c r="K51" s="40" t="str">
        <f t="shared" si="0"/>
        <v>Outstanding Performance</v>
      </c>
      <c r="L51" s="37">
        <v>101055</v>
      </c>
      <c r="M51" s="37">
        <f t="shared" si="1"/>
        <v>159708.14693877555</v>
      </c>
      <c r="N51" s="40" t="str">
        <f t="shared" si="2"/>
        <v>Very High Income</v>
      </c>
      <c r="O51" s="39">
        <v>3572</v>
      </c>
      <c r="P51" s="39">
        <f t="shared" si="3"/>
        <v>9800.0000000000055</v>
      </c>
      <c r="Q51" s="41">
        <f t="shared" si="4"/>
        <v>6.1361929167939415E-2</v>
      </c>
      <c r="R51" s="33" t="str">
        <f t="shared" si="5"/>
        <v>Average Bonus</v>
      </c>
      <c r="S51" s="38">
        <f t="shared" si="6"/>
        <v>169508.14693877555</v>
      </c>
      <c r="T51" s="6" t="s">
        <v>139</v>
      </c>
      <c r="U51" s="9" t="s">
        <v>5999</v>
      </c>
      <c r="V51" s="6" t="s">
        <v>336</v>
      </c>
    </row>
    <row r="52" spans="1:22" ht="20" customHeight="1" x14ac:dyDescent="0.15">
      <c r="A52" s="15">
        <v>50</v>
      </c>
      <c r="B52" s="16" t="s">
        <v>2522</v>
      </c>
      <c r="C52" s="14">
        <v>55</v>
      </c>
      <c r="D52" s="35" t="str" cm="1">
        <f t="array" ref="D52">_xlfn.IFS(C52&lt;31, "Emerging Talent", AND(C52 &gt; 30, C52 &lt; 55), "Core Contributor", C52 &gt; 54, "Established Expert")</f>
        <v>Established Expert</v>
      </c>
      <c r="E52" s="6" t="s">
        <v>93</v>
      </c>
      <c r="F52" s="6" t="s">
        <v>5486</v>
      </c>
      <c r="G52" s="19" t="s">
        <v>696</v>
      </c>
      <c r="H52" s="19" t="s">
        <v>167</v>
      </c>
      <c r="I52" s="30">
        <v>1</v>
      </c>
      <c r="J52" s="27">
        <v>1.9</v>
      </c>
      <c r="K52" s="40" t="str">
        <f t="shared" si="0"/>
        <v>Needs Significant Improvement</v>
      </c>
      <c r="L52" s="37">
        <v>55509</v>
      </c>
      <c r="M52" s="37">
        <f t="shared" si="1"/>
        <v>16358.16244897959</v>
      </c>
      <c r="N52" s="40" t="str">
        <f t="shared" si="2"/>
        <v>Low Income</v>
      </c>
      <c r="O52" s="39">
        <v>17643</v>
      </c>
      <c r="P52" s="39">
        <f t="shared" si="3"/>
        <v>0</v>
      </c>
      <c r="Q52" s="41">
        <f t="shared" si="4"/>
        <v>0</v>
      </c>
      <c r="R52" s="33" t="str">
        <f t="shared" si="5"/>
        <v>No Bonus</v>
      </c>
      <c r="S52" s="38">
        <f t="shared" si="6"/>
        <v>16358.16244897959</v>
      </c>
      <c r="T52" s="6" t="s">
        <v>76</v>
      </c>
      <c r="U52" s="6" t="s">
        <v>6000</v>
      </c>
      <c r="V52" s="6" t="s">
        <v>341</v>
      </c>
    </row>
    <row r="53" spans="1:22" ht="20" customHeight="1" x14ac:dyDescent="0.15">
      <c r="A53" s="15">
        <v>51</v>
      </c>
      <c r="B53" s="16" t="s">
        <v>3939</v>
      </c>
      <c r="C53" s="14">
        <v>55</v>
      </c>
      <c r="D53" s="35" t="str" cm="1">
        <f t="array" ref="D53">_xlfn.IFS(C53&lt;31, "Emerging Talent", AND(C53 &gt; 30, C53 &lt; 55), "Core Contributor", C53 &gt; 54, "Established Expert")</f>
        <v>Established Expert</v>
      </c>
      <c r="E53" s="7" t="s">
        <v>5970</v>
      </c>
      <c r="F53" s="6" t="s">
        <v>5487</v>
      </c>
      <c r="G53" s="19" t="s">
        <v>210</v>
      </c>
      <c r="H53" s="19" t="s">
        <v>158</v>
      </c>
      <c r="I53" s="30">
        <v>5</v>
      </c>
      <c r="J53" s="27">
        <v>1.4</v>
      </c>
      <c r="K53" s="40" t="str">
        <f t="shared" si="0"/>
        <v>Needs Significant Improvement</v>
      </c>
      <c r="L53" s="37">
        <v>30019</v>
      </c>
      <c r="M53" s="37">
        <f t="shared" si="1"/>
        <v>15000</v>
      </c>
      <c r="N53" s="40" t="str">
        <f t="shared" si="2"/>
        <v>Low Income</v>
      </c>
      <c r="O53" s="39">
        <v>5213</v>
      </c>
      <c r="P53" s="39">
        <f t="shared" si="3"/>
        <v>0</v>
      </c>
      <c r="Q53" s="41">
        <f t="shared" si="4"/>
        <v>0</v>
      </c>
      <c r="R53" s="33" t="str">
        <f t="shared" si="5"/>
        <v>No Bonus</v>
      </c>
      <c r="S53" s="38">
        <f t="shared" si="6"/>
        <v>15000</v>
      </c>
      <c r="T53" s="6" t="s">
        <v>139</v>
      </c>
      <c r="U53" s="6" t="s">
        <v>347</v>
      </c>
      <c r="V53" s="6" t="s">
        <v>348</v>
      </c>
    </row>
    <row r="54" spans="1:22" ht="20" customHeight="1" x14ac:dyDescent="0.15">
      <c r="A54" s="15">
        <v>52</v>
      </c>
      <c r="B54" s="16" t="s">
        <v>4413</v>
      </c>
      <c r="C54" s="14">
        <v>23</v>
      </c>
      <c r="D54" s="35" t="str" cm="1">
        <f t="array" ref="D54">_xlfn.IFS(C54&lt;31, "Emerging Talent", AND(C54 &gt; 30, C54 &lt; 55), "Core Contributor", C54 &gt; 54, "Established Expert")</f>
        <v>Emerging Talent</v>
      </c>
      <c r="E54" s="6" t="s">
        <v>163</v>
      </c>
      <c r="F54" s="6" t="s">
        <v>5488</v>
      </c>
      <c r="G54" s="19" t="s">
        <v>696</v>
      </c>
      <c r="H54" s="19" t="s">
        <v>47</v>
      </c>
      <c r="I54" s="30">
        <v>0</v>
      </c>
      <c r="J54" s="27">
        <v>1.7</v>
      </c>
      <c r="K54" s="40" t="str">
        <f t="shared" si="0"/>
        <v>Needs Significant Improvement</v>
      </c>
      <c r="L54" s="37">
        <v>133495</v>
      </c>
      <c r="M54" s="37">
        <f t="shared" si="1"/>
        <v>31493.922448979592</v>
      </c>
      <c r="N54" s="40" t="str">
        <f t="shared" si="2"/>
        <v>Low Income</v>
      </c>
      <c r="O54" s="39">
        <v>5772</v>
      </c>
      <c r="P54" s="39">
        <f t="shared" si="3"/>
        <v>0</v>
      </c>
      <c r="Q54" s="41">
        <f t="shared" si="4"/>
        <v>0</v>
      </c>
      <c r="R54" s="33" t="str">
        <f t="shared" si="5"/>
        <v>No Bonus</v>
      </c>
      <c r="S54" s="38">
        <f t="shared" si="6"/>
        <v>31493.922448979592</v>
      </c>
      <c r="T54" s="6" t="s">
        <v>76</v>
      </c>
      <c r="U54" s="6" t="s">
        <v>6001</v>
      </c>
      <c r="V54" s="6" t="s">
        <v>353</v>
      </c>
    </row>
    <row r="55" spans="1:22" ht="20" customHeight="1" x14ac:dyDescent="0.15">
      <c r="A55" s="15">
        <v>53</v>
      </c>
      <c r="B55" s="16" t="s">
        <v>1195</v>
      </c>
      <c r="C55" s="14">
        <v>27</v>
      </c>
      <c r="D55" s="35" t="str" cm="1">
        <f t="array" ref="D55">_xlfn.IFS(C55&lt;31, "Emerging Talent", AND(C55 &gt; 30, C55 &lt; 55), "Core Contributor", C55 &gt; 54, "Established Expert")</f>
        <v>Emerging Talent</v>
      </c>
      <c r="E55" s="6" t="s">
        <v>163</v>
      </c>
      <c r="F55" s="6" t="s">
        <v>5489</v>
      </c>
      <c r="G55" s="19" t="s">
        <v>4457</v>
      </c>
      <c r="H55" s="19" t="s">
        <v>81</v>
      </c>
      <c r="I55" s="30">
        <v>8</v>
      </c>
      <c r="J55" s="27">
        <v>1.3</v>
      </c>
      <c r="K55" s="40" t="str">
        <f t="shared" si="0"/>
        <v>Needs Significant Improvement</v>
      </c>
      <c r="L55" s="37">
        <v>103405</v>
      </c>
      <c r="M55" s="37">
        <f t="shared" si="1"/>
        <v>15000</v>
      </c>
      <c r="N55" s="40" t="str">
        <f t="shared" si="2"/>
        <v>Low Income</v>
      </c>
      <c r="O55" s="39">
        <v>6833</v>
      </c>
      <c r="P55" s="39">
        <f t="shared" si="3"/>
        <v>0</v>
      </c>
      <c r="Q55" s="41">
        <f t="shared" si="4"/>
        <v>0</v>
      </c>
      <c r="R55" s="33" t="str">
        <f t="shared" si="5"/>
        <v>No Bonus</v>
      </c>
      <c r="S55" s="38">
        <f t="shared" si="6"/>
        <v>15000</v>
      </c>
      <c r="T55" s="6" t="s">
        <v>422</v>
      </c>
      <c r="U55" s="6" t="s">
        <v>6002</v>
      </c>
      <c r="V55" s="6" t="s">
        <v>360</v>
      </c>
    </row>
    <row r="56" spans="1:22" ht="20" customHeight="1" x14ac:dyDescent="0.15">
      <c r="A56" s="15">
        <v>54</v>
      </c>
      <c r="B56" s="16" t="s">
        <v>2706</v>
      </c>
      <c r="C56" s="14">
        <v>64</v>
      </c>
      <c r="D56" s="35" t="str" cm="1">
        <f t="array" ref="D56">_xlfn.IFS(C56&lt;31, "Emerging Talent", AND(C56 &gt; 30, C56 &lt; 55), "Core Contributor", C56 &gt; 54, "Established Expert")</f>
        <v>Established Expert</v>
      </c>
      <c r="E56" s="6" t="s">
        <v>93</v>
      </c>
      <c r="F56" s="6" t="s">
        <v>5490</v>
      </c>
      <c r="G56" s="19" t="s">
        <v>157</v>
      </c>
      <c r="H56" s="19" t="s">
        <v>211</v>
      </c>
      <c r="I56" s="30">
        <v>4</v>
      </c>
      <c r="J56" s="27">
        <v>3.1</v>
      </c>
      <c r="K56" s="40" t="str">
        <f t="shared" si="0"/>
        <v>Meets Expectations</v>
      </c>
      <c r="L56" s="37">
        <v>53593</v>
      </c>
      <c r="M56" s="37">
        <f t="shared" si="1"/>
        <v>42043.161632653064</v>
      </c>
      <c r="N56" s="40" t="str">
        <f t="shared" si="2"/>
        <v>Low Income</v>
      </c>
      <c r="O56" s="39">
        <v>11087</v>
      </c>
      <c r="P56" s="39">
        <f t="shared" si="3"/>
        <v>50.000000000000085</v>
      </c>
      <c r="Q56" s="41">
        <f t="shared" si="4"/>
        <v>1.1892540441384716E-3</v>
      </c>
      <c r="R56" s="33" t="str">
        <f t="shared" si="5"/>
        <v>Small Bonus</v>
      </c>
      <c r="S56" s="38">
        <f t="shared" si="6"/>
        <v>42093.161632653064</v>
      </c>
      <c r="T56" s="6" t="s">
        <v>296</v>
      </c>
      <c r="U56" s="6" t="s">
        <v>363</v>
      </c>
      <c r="V56" s="6" t="s">
        <v>364</v>
      </c>
    </row>
    <row r="57" spans="1:22" ht="20" customHeight="1" x14ac:dyDescent="0.15">
      <c r="A57" s="15">
        <v>55</v>
      </c>
      <c r="B57" s="16" t="s">
        <v>682</v>
      </c>
      <c r="C57" s="14">
        <v>41</v>
      </c>
      <c r="D57" s="35" t="str" cm="1">
        <f t="array" ref="D57">_xlfn.IFS(C57&lt;31, "Emerging Talent", AND(C57 &gt; 30, C57 &lt; 55), "Core Contributor", C57 &gt; 54, "Established Expert")</f>
        <v>Core Contributor</v>
      </c>
      <c r="E57" s="6" t="s">
        <v>389</v>
      </c>
      <c r="F57" s="6" t="s">
        <v>5491</v>
      </c>
      <c r="G57" s="19" t="s">
        <v>494</v>
      </c>
      <c r="H57" s="19" t="s">
        <v>499</v>
      </c>
      <c r="I57" s="30">
        <v>7</v>
      </c>
      <c r="J57" s="27">
        <v>4.7</v>
      </c>
      <c r="K57" s="40" t="str">
        <f t="shared" si="0"/>
        <v>Outstanding Performance</v>
      </c>
      <c r="L57" s="37">
        <v>71142</v>
      </c>
      <c r="M57" s="37">
        <f t="shared" si="1"/>
        <v>128287.90040816329</v>
      </c>
      <c r="N57" s="40" t="str">
        <f t="shared" si="2"/>
        <v>Very High Income</v>
      </c>
      <c r="O57" s="39">
        <v>5593</v>
      </c>
      <c r="P57" s="39">
        <f t="shared" si="3"/>
        <v>14450.000000000004</v>
      </c>
      <c r="Q57" s="41">
        <f t="shared" si="4"/>
        <v>0.1126372787614857</v>
      </c>
      <c r="R57" s="33" t="str">
        <f t="shared" si="5"/>
        <v>High Bonus</v>
      </c>
      <c r="S57" s="38">
        <f t="shared" si="6"/>
        <v>142737.90040816329</v>
      </c>
      <c r="T57" s="6" t="s">
        <v>368</v>
      </c>
      <c r="U57" s="6" t="s">
        <v>6003</v>
      </c>
      <c r="V57" s="6" t="s">
        <v>370</v>
      </c>
    </row>
    <row r="58" spans="1:22" ht="20" customHeight="1" x14ac:dyDescent="0.15">
      <c r="A58" s="15">
        <v>56</v>
      </c>
      <c r="B58" s="16" t="s">
        <v>2727</v>
      </c>
      <c r="C58" s="14">
        <v>18</v>
      </c>
      <c r="D58" s="35" t="str" cm="1">
        <f t="array" ref="D58">_xlfn.IFS(C58&lt;31, "Emerging Talent", AND(C58 &gt; 30, C58 &lt; 55), "Core Contributor", C58 &gt; 54, "Established Expert")</f>
        <v>Emerging Talent</v>
      </c>
      <c r="E58" s="6" t="s">
        <v>389</v>
      </c>
      <c r="F58" s="6" t="s">
        <v>5492</v>
      </c>
      <c r="G58" s="19" t="s">
        <v>157</v>
      </c>
      <c r="H58" s="19" t="s">
        <v>211</v>
      </c>
      <c r="I58" s="30">
        <v>7</v>
      </c>
      <c r="J58" s="27">
        <v>3.3</v>
      </c>
      <c r="K58" s="40" t="str">
        <f t="shared" si="0"/>
        <v>Meets Expectations</v>
      </c>
      <c r="L58" s="37">
        <v>124888</v>
      </c>
      <c r="M58" s="37">
        <f t="shared" si="1"/>
        <v>111022.88326530613</v>
      </c>
      <c r="N58" s="40" t="str">
        <f t="shared" si="2"/>
        <v>Very High Income</v>
      </c>
      <c r="O58" s="39">
        <v>8225</v>
      </c>
      <c r="P58" s="39">
        <f t="shared" si="3"/>
        <v>449.99999999999949</v>
      </c>
      <c r="Q58" s="41">
        <f t="shared" si="4"/>
        <v>4.0532184606001968E-3</v>
      </c>
      <c r="R58" s="33" t="str">
        <f t="shared" si="5"/>
        <v>Small Bonus</v>
      </c>
      <c r="S58" s="38">
        <f t="shared" si="6"/>
        <v>111472.88326530613</v>
      </c>
      <c r="T58" s="6" t="s">
        <v>368</v>
      </c>
      <c r="U58" s="6" t="s">
        <v>6004</v>
      </c>
      <c r="V58" s="6" t="s">
        <v>375</v>
      </c>
    </row>
    <row r="59" spans="1:22" ht="20" customHeight="1" x14ac:dyDescent="0.15">
      <c r="A59" s="15">
        <v>57</v>
      </c>
      <c r="B59" s="16" t="s">
        <v>4414</v>
      </c>
      <c r="C59" s="14">
        <v>58</v>
      </c>
      <c r="D59" s="35" t="str" cm="1">
        <f t="array" ref="D59">_xlfn.IFS(C59&lt;31, "Emerging Talent", AND(C59 &gt; 30, C59 &lt; 55), "Core Contributor", C59 &gt; 54, "Established Expert")</f>
        <v>Established Expert</v>
      </c>
      <c r="E59" s="6" t="s">
        <v>93</v>
      </c>
      <c r="F59" s="6" t="s">
        <v>5446</v>
      </c>
      <c r="G59" s="19" t="s">
        <v>46</v>
      </c>
      <c r="H59" s="19" t="s">
        <v>842</v>
      </c>
      <c r="I59" s="30">
        <v>3</v>
      </c>
      <c r="J59" s="27">
        <v>2.6</v>
      </c>
      <c r="K59" s="40" t="str">
        <f t="shared" si="0"/>
        <v>Below Expectations</v>
      </c>
      <c r="L59" s="37">
        <v>65449</v>
      </c>
      <c r="M59" s="37">
        <f t="shared" si="1"/>
        <v>36117.162448979594</v>
      </c>
      <c r="N59" s="40" t="str">
        <f t="shared" si="2"/>
        <v>Low Income</v>
      </c>
      <c r="O59" s="39">
        <v>2791</v>
      </c>
      <c r="P59" s="39">
        <f t="shared" si="3"/>
        <v>0</v>
      </c>
      <c r="Q59" s="41">
        <f t="shared" si="4"/>
        <v>0</v>
      </c>
      <c r="R59" s="33" t="str">
        <f t="shared" si="5"/>
        <v>No Bonus</v>
      </c>
      <c r="S59" s="38">
        <f t="shared" si="6"/>
        <v>36117.162448979594</v>
      </c>
      <c r="T59" s="6" t="s">
        <v>422</v>
      </c>
      <c r="U59" s="6" t="s">
        <v>377</v>
      </c>
      <c r="V59" s="6" t="s">
        <v>378</v>
      </c>
    </row>
    <row r="60" spans="1:22" ht="20" customHeight="1" x14ac:dyDescent="0.15">
      <c r="A60" s="15">
        <v>58</v>
      </c>
      <c r="B60" s="16" t="s">
        <v>4415</v>
      </c>
      <c r="C60" s="14">
        <v>41</v>
      </c>
      <c r="D60" s="35" t="str" cm="1">
        <f t="array" ref="D60">_xlfn.IFS(C60&lt;31, "Emerging Talent", AND(C60 &gt; 30, C60 &lt; 55), "Core Contributor", C60 &gt; 54, "Established Expert")</f>
        <v>Core Contributor</v>
      </c>
      <c r="E60" s="6" t="s">
        <v>163</v>
      </c>
      <c r="F60" s="6" t="s">
        <v>5493</v>
      </c>
      <c r="G60" s="19" t="s">
        <v>46</v>
      </c>
      <c r="H60" s="19" t="s">
        <v>381</v>
      </c>
      <c r="I60" s="30">
        <v>10</v>
      </c>
      <c r="J60" s="27">
        <v>1.6</v>
      </c>
      <c r="K60" s="40" t="str">
        <f t="shared" si="0"/>
        <v>Needs Significant Improvement</v>
      </c>
      <c r="L60" s="37">
        <v>95379</v>
      </c>
      <c r="M60" s="37">
        <f t="shared" si="1"/>
        <v>19932.264489795922</v>
      </c>
      <c r="N60" s="40" t="str">
        <f t="shared" si="2"/>
        <v>Low Income</v>
      </c>
      <c r="O60" s="39">
        <v>3829</v>
      </c>
      <c r="P60" s="39">
        <f t="shared" si="3"/>
        <v>0</v>
      </c>
      <c r="Q60" s="41">
        <f t="shared" si="4"/>
        <v>0</v>
      </c>
      <c r="R60" s="33" t="str">
        <f t="shared" si="5"/>
        <v>No Bonus</v>
      </c>
      <c r="S60" s="38">
        <f t="shared" si="6"/>
        <v>19932.264489795922</v>
      </c>
      <c r="T60" s="6" t="s">
        <v>139</v>
      </c>
      <c r="U60" s="6" t="s">
        <v>384</v>
      </c>
      <c r="V60" s="6" t="s">
        <v>385</v>
      </c>
    </row>
    <row r="61" spans="1:22" ht="20" customHeight="1" x14ac:dyDescent="0.15">
      <c r="A61" s="15">
        <v>59</v>
      </c>
      <c r="B61" s="16" t="s">
        <v>2630</v>
      </c>
      <c r="C61" s="14">
        <v>48</v>
      </c>
      <c r="D61" s="35" t="str" cm="1">
        <f t="array" ref="D61">_xlfn.IFS(C61&lt;31, "Emerging Talent", AND(C61 &gt; 30, C61 &lt; 55), "Core Contributor", C61 &gt; 54, "Established Expert")</f>
        <v>Core Contributor</v>
      </c>
      <c r="E61" s="6" t="s">
        <v>163</v>
      </c>
      <c r="F61" s="6" t="s">
        <v>5494</v>
      </c>
      <c r="G61" s="19" t="s">
        <v>210</v>
      </c>
      <c r="H61" s="19" t="s">
        <v>167</v>
      </c>
      <c r="I61" s="30">
        <v>6</v>
      </c>
      <c r="J61" s="27">
        <v>2</v>
      </c>
      <c r="K61" s="40" t="str">
        <f t="shared" si="0"/>
        <v>Below Expectations</v>
      </c>
      <c r="L61" s="37">
        <v>6224</v>
      </c>
      <c r="M61" s="37">
        <f t="shared" si="1"/>
        <v>15000</v>
      </c>
      <c r="N61" s="40" t="str">
        <f t="shared" si="2"/>
        <v>Low Income</v>
      </c>
      <c r="O61" s="39">
        <v>1777</v>
      </c>
      <c r="P61" s="39">
        <f t="shared" si="3"/>
        <v>0</v>
      </c>
      <c r="Q61" s="41">
        <f t="shared" si="4"/>
        <v>0</v>
      </c>
      <c r="R61" s="33" t="str">
        <f t="shared" si="5"/>
        <v>No Bonus</v>
      </c>
      <c r="S61" s="38">
        <f t="shared" si="6"/>
        <v>15000</v>
      </c>
      <c r="T61" s="6" t="s">
        <v>139</v>
      </c>
      <c r="U61" s="9" t="s">
        <v>6005</v>
      </c>
      <c r="V61" s="6" t="s">
        <v>388</v>
      </c>
    </row>
    <row r="62" spans="1:22" ht="20" customHeight="1" x14ac:dyDescent="0.15">
      <c r="A62" s="15">
        <v>60</v>
      </c>
      <c r="B62" s="16" t="s">
        <v>1195</v>
      </c>
      <c r="C62" s="14">
        <v>30</v>
      </c>
      <c r="D62" s="35" t="str" cm="1">
        <f t="array" ref="D62">_xlfn.IFS(C62&lt;31, "Emerging Talent", AND(C62 &gt; 30, C62 &lt; 55), "Core Contributor", C62 &gt; 54, "Established Expert")</f>
        <v>Emerging Talent</v>
      </c>
      <c r="E62" s="6" t="s">
        <v>389</v>
      </c>
      <c r="F62" s="6" t="s">
        <v>5489</v>
      </c>
      <c r="G62" s="19" t="s">
        <v>4457</v>
      </c>
      <c r="H62" s="19" t="s">
        <v>158</v>
      </c>
      <c r="I62" s="30">
        <v>6</v>
      </c>
      <c r="J62" s="27">
        <v>5</v>
      </c>
      <c r="K62" s="40" t="str">
        <f t="shared" si="0"/>
        <v>Outstanding Performance</v>
      </c>
      <c r="L62" s="37">
        <v>64671</v>
      </c>
      <c r="M62" s="37">
        <f t="shared" si="1"/>
        <v>131981.63265306121</v>
      </c>
      <c r="N62" s="40" t="str">
        <f t="shared" si="2"/>
        <v>Very High Income</v>
      </c>
      <c r="O62" s="39">
        <v>17819</v>
      </c>
      <c r="P62" s="39">
        <f t="shared" si="3"/>
        <v>20000</v>
      </c>
      <c r="Q62" s="41">
        <f t="shared" si="4"/>
        <v>0.1515362372624515</v>
      </c>
      <c r="R62" s="33" t="str">
        <f t="shared" si="5"/>
        <v>Outstanding Bonus</v>
      </c>
      <c r="S62" s="38">
        <f t="shared" si="6"/>
        <v>151981.63265306121</v>
      </c>
      <c r="T62" s="6" t="s">
        <v>26</v>
      </c>
      <c r="U62" s="6" t="s">
        <v>6006</v>
      </c>
      <c r="V62" s="6" t="s">
        <v>391</v>
      </c>
    </row>
    <row r="63" spans="1:22" ht="20" customHeight="1" x14ac:dyDescent="0.15">
      <c r="A63" s="15">
        <v>61</v>
      </c>
      <c r="B63" s="16" t="s">
        <v>4416</v>
      </c>
      <c r="C63" s="14">
        <v>24</v>
      </c>
      <c r="D63" s="35" t="str" cm="1">
        <f t="array" ref="D63">_xlfn.IFS(C63&lt;31, "Emerging Talent", AND(C63 &gt; 30, C63 &lt; 55), "Core Contributor", C63 &gt; 54, "Established Expert")</f>
        <v>Emerging Talent</v>
      </c>
      <c r="E63" s="6" t="s">
        <v>163</v>
      </c>
      <c r="F63" s="6" t="s">
        <v>5495</v>
      </c>
      <c r="G63" s="19" t="s">
        <v>494</v>
      </c>
      <c r="H63" s="19" t="s">
        <v>136</v>
      </c>
      <c r="I63" s="30">
        <v>5</v>
      </c>
      <c r="J63" s="27">
        <v>2.6</v>
      </c>
      <c r="K63" s="40" t="str">
        <f t="shared" si="0"/>
        <v>Below Expectations</v>
      </c>
      <c r="L63" s="37">
        <v>61654</v>
      </c>
      <c r="M63" s="37">
        <f t="shared" si="1"/>
        <v>34022.942040816328</v>
      </c>
      <c r="N63" s="40" t="str">
        <f t="shared" si="2"/>
        <v>Low Income</v>
      </c>
      <c r="O63" s="39">
        <v>1905</v>
      </c>
      <c r="P63" s="39">
        <f t="shared" si="3"/>
        <v>0</v>
      </c>
      <c r="Q63" s="41">
        <f t="shared" si="4"/>
        <v>0</v>
      </c>
      <c r="R63" s="33" t="str">
        <f t="shared" si="5"/>
        <v>No Bonus</v>
      </c>
      <c r="S63" s="38">
        <f t="shared" si="6"/>
        <v>34022.942040816328</v>
      </c>
      <c r="T63" s="6" t="s">
        <v>49</v>
      </c>
      <c r="U63" s="6" t="s">
        <v>6007</v>
      </c>
      <c r="V63" s="6" t="s">
        <v>399</v>
      </c>
    </row>
    <row r="64" spans="1:22" ht="20" customHeight="1" x14ac:dyDescent="0.15">
      <c r="A64" s="15">
        <v>62</v>
      </c>
      <c r="B64" s="16" t="s">
        <v>2341</v>
      </c>
      <c r="C64" s="14">
        <v>27</v>
      </c>
      <c r="D64" s="35" t="str" cm="1">
        <f t="array" ref="D64">_xlfn.IFS(C64&lt;31, "Emerging Talent", AND(C64 &gt; 30, C64 &lt; 55), "Core Contributor", C64 &gt; 54, "Established Expert")</f>
        <v>Emerging Talent</v>
      </c>
      <c r="E64" s="6" t="s">
        <v>163</v>
      </c>
      <c r="F64" s="6" t="s">
        <v>5496</v>
      </c>
      <c r="G64" s="19" t="s">
        <v>244</v>
      </c>
      <c r="H64" s="19" t="s">
        <v>211</v>
      </c>
      <c r="I64" s="30">
        <v>4</v>
      </c>
      <c r="J64" s="27">
        <v>3.6</v>
      </c>
      <c r="K64" s="40" t="str">
        <f t="shared" si="0"/>
        <v>Exceeds Expectations</v>
      </c>
      <c r="L64" s="37">
        <v>106455</v>
      </c>
      <c r="M64" s="37">
        <f t="shared" si="1"/>
        <v>112625.0448979592</v>
      </c>
      <c r="N64" s="40" t="str">
        <f t="shared" si="2"/>
        <v>Very High Income</v>
      </c>
      <c r="O64" s="39">
        <v>16882</v>
      </c>
      <c r="P64" s="39">
        <f t="shared" si="3"/>
        <v>1800.0000000000005</v>
      </c>
      <c r="Q64" s="41">
        <f t="shared" si="4"/>
        <v>1.5982235582066497E-2</v>
      </c>
      <c r="R64" s="33" t="str">
        <f t="shared" si="5"/>
        <v>Small Bonus</v>
      </c>
      <c r="S64" s="38">
        <f t="shared" si="6"/>
        <v>114425.0448979592</v>
      </c>
      <c r="T64" s="6" t="s">
        <v>368</v>
      </c>
      <c r="U64" s="9" t="s">
        <v>6008</v>
      </c>
      <c r="V64" s="7" t="s">
        <v>6818</v>
      </c>
    </row>
    <row r="65" spans="1:22" ht="20" customHeight="1" x14ac:dyDescent="0.15">
      <c r="A65" s="15">
        <v>63</v>
      </c>
      <c r="B65" s="16" t="s">
        <v>3372</v>
      </c>
      <c r="C65" s="14">
        <v>41</v>
      </c>
      <c r="D65" s="35" t="str" cm="1">
        <f t="array" ref="D65">_xlfn.IFS(C65&lt;31, "Emerging Talent", AND(C65 &gt; 30, C65 &lt; 55), "Core Contributor", C65 &gt; 54, "Established Expert")</f>
        <v>Core Contributor</v>
      </c>
      <c r="E65" s="6" t="s">
        <v>389</v>
      </c>
      <c r="F65" s="6" t="s">
        <v>5446</v>
      </c>
      <c r="G65" s="19" t="s">
        <v>864</v>
      </c>
      <c r="H65" s="19" t="s">
        <v>842</v>
      </c>
      <c r="I65" s="30">
        <v>9</v>
      </c>
      <c r="J65" s="27">
        <v>3</v>
      </c>
      <c r="K65" s="40" t="str">
        <f t="shared" si="0"/>
        <v>Meets Expectations</v>
      </c>
      <c r="L65" s="37">
        <v>67928</v>
      </c>
      <c r="M65" s="37">
        <f t="shared" si="1"/>
        <v>49906.28571428571</v>
      </c>
      <c r="N65" s="40" t="str">
        <f t="shared" si="2"/>
        <v>Low Income</v>
      </c>
      <c r="O65" s="39" t="s">
        <v>5969</v>
      </c>
      <c r="P65" s="39">
        <f t="shared" si="3"/>
        <v>0</v>
      </c>
      <c r="Q65" s="41">
        <f t="shared" si="4"/>
        <v>0</v>
      </c>
      <c r="R65" s="33" t="str">
        <f t="shared" si="5"/>
        <v>No Bonus</v>
      </c>
      <c r="S65" s="38">
        <f t="shared" si="6"/>
        <v>49906.28571428571</v>
      </c>
      <c r="T65" s="6" t="s">
        <v>271</v>
      </c>
      <c r="U65" s="7" t="s">
        <v>5970</v>
      </c>
      <c r="V65" s="6" t="s">
        <v>408</v>
      </c>
    </row>
    <row r="66" spans="1:22" ht="20" customHeight="1" x14ac:dyDescent="0.15">
      <c r="A66" s="15">
        <v>64</v>
      </c>
      <c r="B66" s="16" t="s">
        <v>4414</v>
      </c>
      <c r="C66" s="14">
        <v>34</v>
      </c>
      <c r="D66" s="35" t="str" cm="1">
        <f t="array" ref="D66">_xlfn.IFS(C66&lt;31, "Emerging Talent", AND(C66 &gt; 30, C66 &lt; 55), "Core Contributor", C66 &gt; 54, "Established Expert")</f>
        <v>Core Contributor</v>
      </c>
      <c r="E66" s="6" t="s">
        <v>163</v>
      </c>
      <c r="F66" s="6" t="s">
        <v>5497</v>
      </c>
      <c r="G66" s="19" t="s">
        <v>244</v>
      </c>
      <c r="H66" s="19" t="s">
        <v>158</v>
      </c>
      <c r="I66" s="30">
        <v>3</v>
      </c>
      <c r="J66" s="27">
        <v>4.5999999999999996</v>
      </c>
      <c r="K66" s="40" t="str">
        <f t="shared" si="0"/>
        <v>Outstanding Performance</v>
      </c>
      <c r="L66" s="37">
        <v>90781</v>
      </c>
      <c r="M66" s="37">
        <f t="shared" si="1"/>
        <v>156810.28244897959</v>
      </c>
      <c r="N66" s="40" t="str">
        <f t="shared" si="2"/>
        <v>Very High Income</v>
      </c>
      <c r="O66" s="39">
        <v>13784</v>
      </c>
      <c r="P66" s="39">
        <f t="shared" si="3"/>
        <v>12799.999999999993</v>
      </c>
      <c r="Q66" s="41">
        <f t="shared" si="4"/>
        <v>8.1627300200576139E-2</v>
      </c>
      <c r="R66" s="33" t="str">
        <f t="shared" si="5"/>
        <v>High Bonus</v>
      </c>
      <c r="S66" s="38">
        <f t="shared" si="6"/>
        <v>169610.28244897959</v>
      </c>
      <c r="T66" s="6" t="s">
        <v>139</v>
      </c>
      <c r="U66" s="6" t="s">
        <v>411</v>
      </c>
      <c r="V66" s="6" t="s">
        <v>412</v>
      </c>
    </row>
    <row r="67" spans="1:22" ht="20" customHeight="1" x14ac:dyDescent="0.15">
      <c r="A67" s="15">
        <v>65</v>
      </c>
      <c r="B67" s="16" t="s">
        <v>870</v>
      </c>
      <c r="C67" s="14">
        <v>64</v>
      </c>
      <c r="D67" s="35" t="str" cm="1">
        <f t="array" ref="D67">_xlfn.IFS(C67&lt;31, "Emerging Talent", AND(C67 &gt; 30, C67 &lt; 55), "Core Contributor", C67 &gt; 54, "Established Expert")</f>
        <v>Established Expert</v>
      </c>
      <c r="E67" s="6" t="s">
        <v>93</v>
      </c>
      <c r="F67" s="6" t="s">
        <v>5498</v>
      </c>
      <c r="G67" s="19" t="s">
        <v>494</v>
      </c>
      <c r="H67" s="19" t="s">
        <v>136</v>
      </c>
      <c r="I67" s="30">
        <v>9</v>
      </c>
      <c r="J67" s="27">
        <v>3.8</v>
      </c>
      <c r="K67" s="40" t="str">
        <f t="shared" si="0"/>
        <v>Exceeds Expectations</v>
      </c>
      <c r="L67" s="37">
        <v>59840</v>
      </c>
      <c r="M67" s="37">
        <f t="shared" si="1"/>
        <v>70537.92653061224</v>
      </c>
      <c r="N67" s="40" t="str">
        <f t="shared" si="2"/>
        <v>Medium Income</v>
      </c>
      <c r="O67" s="39">
        <v>12850</v>
      </c>
      <c r="P67" s="39">
        <f t="shared" si="3"/>
        <v>3199.9999999999982</v>
      </c>
      <c r="Q67" s="41">
        <f t="shared" si="4"/>
        <v>4.5365665782807686E-2</v>
      </c>
      <c r="R67" s="33" t="str">
        <f t="shared" si="5"/>
        <v>Small Bonus</v>
      </c>
      <c r="S67" s="38">
        <f t="shared" si="6"/>
        <v>73737.92653061224</v>
      </c>
      <c r="T67" s="6" t="s">
        <v>204</v>
      </c>
      <c r="U67" s="6" t="s">
        <v>6009</v>
      </c>
      <c r="V67" s="6" t="s">
        <v>418</v>
      </c>
    </row>
    <row r="68" spans="1:22" ht="20" customHeight="1" x14ac:dyDescent="0.15">
      <c r="A68" s="15">
        <v>66</v>
      </c>
      <c r="B68" s="16" t="s">
        <v>4417</v>
      </c>
      <c r="C68" s="14">
        <v>34</v>
      </c>
      <c r="D68" s="35" t="str" cm="1">
        <f t="array" ref="D68">_xlfn.IFS(C68&lt;31, "Emerging Talent", AND(C68 &gt; 30, C68 &lt; 55), "Core Contributor", C68 &gt; 54, "Established Expert")</f>
        <v>Core Contributor</v>
      </c>
      <c r="E68" s="6" t="s">
        <v>389</v>
      </c>
      <c r="F68" s="6" t="s">
        <v>5499</v>
      </c>
      <c r="G68" s="19" t="s">
        <v>244</v>
      </c>
      <c r="H68" s="19" t="s">
        <v>211</v>
      </c>
      <c r="I68" s="30">
        <v>0</v>
      </c>
      <c r="J68" s="27">
        <v>3.8</v>
      </c>
      <c r="K68" s="40" t="str">
        <f t="shared" ref="K68:K131" si="7">IF(J68&lt; 2, "Needs Significant Improvement", IF(J68 &lt; 3, "Below Expectations", IF(J68 &lt; 3.5, "Meets Expectations", IF(J68 &lt; 4.3, "Exceeds Expectations", "Outstanding Performance"))))</f>
        <v>Exceeds Expectations</v>
      </c>
      <c r="L68" s="37">
        <v>92724</v>
      </c>
      <c r="M68" s="37">
        <f t="shared" ref="M68:M131" si="8">MIN(300000, MAX(15000,L68* ( J68 / 3.5) ^ 2))</f>
        <v>109300.78040816326</v>
      </c>
      <c r="N68" s="40" t="str">
        <f t="shared" ref="N68:N131" si="9">IF(M68 &lt; 50000, "Low Income", IF(M68 &lt; 80000, "Medium Income", IF(M68 &lt; 110000, "High Income", "Very High Income")))</f>
        <v>High Income</v>
      </c>
      <c r="O68" s="39">
        <v>6659</v>
      </c>
      <c r="P68" s="39">
        <f t="shared" ref="P68:P131" si="10">IF(J68&lt; 3,0, IF(20000 * ((J68 - 3)/2)^2 = 0, 0, MIN(20000, 20000 * ((J68 - 3)/2)^2)))</f>
        <v>3199.9999999999982</v>
      </c>
      <c r="Q68" s="41">
        <f t="shared" ref="Q68:Q131" si="11">IF(P68=0, 0, P68/M68)</f>
        <v>2.9277009624727273E-2</v>
      </c>
      <c r="R68" s="33" t="str">
        <f t="shared" ref="R68:R131" si="12">IF(P68=0, "No Bonus", IF(P68&lt;=5000, "Small Bonus", IF(P68&lt;=10000, "Average Bonus", IF(P68&lt;=15000, "High Bonus", "Outstanding Bonus"))))</f>
        <v>Small Bonus</v>
      </c>
      <c r="S68" s="38">
        <f t="shared" ref="S68:S131" si="13">IF(TYPE(P68)=2,M68+ 0, M68 + P68)</f>
        <v>112500.78040816326</v>
      </c>
      <c r="T68" s="6" t="s">
        <v>422</v>
      </c>
      <c r="U68" s="6" t="s">
        <v>6010</v>
      </c>
      <c r="V68" s="6" t="s">
        <v>424</v>
      </c>
    </row>
    <row r="69" spans="1:22" ht="20" customHeight="1" x14ac:dyDescent="0.15">
      <c r="A69" s="15">
        <v>67</v>
      </c>
      <c r="B69" s="16" t="s">
        <v>4407</v>
      </c>
      <c r="C69" s="14">
        <v>64</v>
      </c>
      <c r="D69" s="35" t="str" cm="1">
        <f t="array" ref="D69">_xlfn.IFS(C69&lt;31, "Emerging Talent", AND(C69 &gt; 30, C69 &lt; 55), "Core Contributor", C69 &gt; 54, "Established Expert")</f>
        <v>Established Expert</v>
      </c>
      <c r="E69" s="6" t="s">
        <v>389</v>
      </c>
      <c r="F69" s="6" t="s">
        <v>5500</v>
      </c>
      <c r="G69" s="19" t="s">
        <v>157</v>
      </c>
      <c r="H69" s="19" t="s">
        <v>136</v>
      </c>
      <c r="I69" s="30">
        <v>3</v>
      </c>
      <c r="J69" s="27">
        <v>2.8</v>
      </c>
      <c r="K69" s="40" t="str">
        <f t="shared" si="7"/>
        <v>Below Expectations</v>
      </c>
      <c r="L69" s="37">
        <v>66414</v>
      </c>
      <c r="M69" s="37">
        <f t="shared" si="8"/>
        <v>42504.959999999992</v>
      </c>
      <c r="N69" s="40" t="str">
        <f t="shared" si="9"/>
        <v>Low Income</v>
      </c>
      <c r="O69" s="39">
        <v>16856</v>
      </c>
      <c r="P69" s="39">
        <f t="shared" si="10"/>
        <v>0</v>
      </c>
      <c r="Q69" s="41">
        <f t="shared" si="11"/>
        <v>0</v>
      </c>
      <c r="R69" s="33" t="str">
        <f t="shared" si="12"/>
        <v>No Bonus</v>
      </c>
      <c r="S69" s="38">
        <f t="shared" si="13"/>
        <v>42504.959999999992</v>
      </c>
      <c r="T69" s="6" t="s">
        <v>76</v>
      </c>
      <c r="U69" s="6" t="s">
        <v>428</v>
      </c>
      <c r="V69" s="6" t="s">
        <v>429</v>
      </c>
    </row>
    <row r="70" spans="1:22" ht="20" customHeight="1" x14ac:dyDescent="0.15">
      <c r="A70" s="15">
        <v>68</v>
      </c>
      <c r="B70" s="16" t="s">
        <v>1358</v>
      </c>
      <c r="C70" s="14">
        <v>49</v>
      </c>
      <c r="D70" s="35" t="str" cm="1">
        <f t="array" ref="D70">_xlfn.IFS(C70&lt;31, "Emerging Talent", AND(C70 &gt; 30, C70 &lt; 55), "Core Contributor", C70 &gt; 54, "Established Expert")</f>
        <v>Core Contributor</v>
      </c>
      <c r="E70" s="6" t="s">
        <v>389</v>
      </c>
      <c r="F70" s="6" t="s">
        <v>5501</v>
      </c>
      <c r="G70" s="19" t="s">
        <v>4457</v>
      </c>
      <c r="H70" s="19" t="s">
        <v>431</v>
      </c>
      <c r="I70" s="30">
        <v>0</v>
      </c>
      <c r="J70" s="27">
        <v>3.9</v>
      </c>
      <c r="K70" s="40" t="str">
        <f t="shared" si="7"/>
        <v>Exceeds Expectations</v>
      </c>
      <c r="L70" s="37">
        <v>44785</v>
      </c>
      <c r="M70" s="37">
        <f t="shared" si="8"/>
        <v>55606.518367346936</v>
      </c>
      <c r="N70" s="40" t="str">
        <f t="shared" si="9"/>
        <v>Medium Income</v>
      </c>
      <c r="O70" s="39">
        <v>9258</v>
      </c>
      <c r="P70" s="39">
        <f t="shared" si="10"/>
        <v>4049.9999999999991</v>
      </c>
      <c r="Q70" s="41">
        <f t="shared" si="11"/>
        <v>7.2833187887163711E-2</v>
      </c>
      <c r="R70" s="33" t="str">
        <f t="shared" si="12"/>
        <v>Small Bonus</v>
      </c>
      <c r="S70" s="38">
        <f t="shared" si="13"/>
        <v>59656.518367346936</v>
      </c>
      <c r="T70" s="6" t="s">
        <v>296</v>
      </c>
      <c r="U70" s="6" t="s">
        <v>6011</v>
      </c>
      <c r="V70" s="6" t="s">
        <v>434</v>
      </c>
    </row>
    <row r="71" spans="1:22" ht="20" customHeight="1" x14ac:dyDescent="0.15">
      <c r="A71" s="15">
        <v>69</v>
      </c>
      <c r="B71" s="16" t="s">
        <v>435</v>
      </c>
      <c r="C71" s="14">
        <v>20</v>
      </c>
      <c r="D71" s="35" t="str" cm="1">
        <f t="array" ref="D71">_xlfn.IFS(C71&lt;31, "Emerging Talent", AND(C71 &gt; 30, C71 &lt; 55), "Core Contributor", C71 &gt; 54, "Established Expert")</f>
        <v>Emerging Talent</v>
      </c>
      <c r="E71" s="6" t="s">
        <v>389</v>
      </c>
      <c r="F71" s="6" t="s">
        <v>5446</v>
      </c>
      <c r="G71" s="19" t="s">
        <v>244</v>
      </c>
      <c r="H71" s="19" t="s">
        <v>32</v>
      </c>
      <c r="I71" s="30">
        <v>1</v>
      </c>
      <c r="J71" s="27">
        <v>3.4</v>
      </c>
      <c r="K71" s="40" t="str">
        <f t="shared" si="7"/>
        <v>Meets Expectations</v>
      </c>
      <c r="L71" s="37">
        <v>62510</v>
      </c>
      <c r="M71" s="37">
        <f t="shared" si="8"/>
        <v>58989.028571428571</v>
      </c>
      <c r="N71" s="40" t="str">
        <f t="shared" si="9"/>
        <v>Medium Income</v>
      </c>
      <c r="O71" s="39">
        <v>8151</v>
      </c>
      <c r="P71" s="39">
        <f t="shared" si="10"/>
        <v>799.99999999999955</v>
      </c>
      <c r="Q71" s="41">
        <f t="shared" si="11"/>
        <v>1.3561843945799115E-2</v>
      </c>
      <c r="R71" s="33" t="str">
        <f t="shared" si="12"/>
        <v>Small Bonus</v>
      </c>
      <c r="S71" s="38">
        <f t="shared" si="13"/>
        <v>59789.028571428571</v>
      </c>
      <c r="T71" s="6" t="s">
        <v>422</v>
      </c>
      <c r="U71" s="6" t="s">
        <v>6012</v>
      </c>
      <c r="V71" s="6" t="s">
        <v>439</v>
      </c>
    </row>
    <row r="72" spans="1:22" ht="20" customHeight="1" x14ac:dyDescent="0.15">
      <c r="A72" s="15">
        <v>70</v>
      </c>
      <c r="B72" s="16" t="s">
        <v>2790</v>
      </c>
      <c r="C72" s="14">
        <v>24</v>
      </c>
      <c r="D72" s="35" t="str" cm="1">
        <f t="array" ref="D72">_xlfn.IFS(C72&lt;31, "Emerging Talent", AND(C72 &gt; 30, C72 &lt; 55), "Core Contributor", C72 &gt; 54, "Established Expert")</f>
        <v>Emerging Talent</v>
      </c>
      <c r="E72" s="6" t="s">
        <v>389</v>
      </c>
      <c r="F72" s="6" t="s">
        <v>5502</v>
      </c>
      <c r="G72" s="19" t="s">
        <v>576</v>
      </c>
      <c r="H72" s="19" t="s">
        <v>167</v>
      </c>
      <c r="I72" s="30">
        <v>5</v>
      </c>
      <c r="J72" s="27">
        <v>1.4</v>
      </c>
      <c r="K72" s="40" t="str">
        <f t="shared" si="7"/>
        <v>Needs Significant Improvement</v>
      </c>
      <c r="L72" s="37">
        <v>119065</v>
      </c>
      <c r="M72" s="37">
        <f t="shared" si="8"/>
        <v>19050.399999999998</v>
      </c>
      <c r="N72" s="40" t="str">
        <f t="shared" si="9"/>
        <v>Low Income</v>
      </c>
      <c r="O72" s="39">
        <v>3779</v>
      </c>
      <c r="P72" s="39">
        <f t="shared" si="10"/>
        <v>0</v>
      </c>
      <c r="Q72" s="41">
        <f t="shared" si="11"/>
        <v>0</v>
      </c>
      <c r="R72" s="33" t="str">
        <f t="shared" si="12"/>
        <v>No Bonus</v>
      </c>
      <c r="S72" s="38">
        <f t="shared" si="13"/>
        <v>19050.399999999998</v>
      </c>
      <c r="T72" s="6" t="s">
        <v>204</v>
      </c>
      <c r="U72" s="6" t="s">
        <v>6013</v>
      </c>
      <c r="V72" s="6" t="s">
        <v>443</v>
      </c>
    </row>
    <row r="73" spans="1:22" ht="20" customHeight="1" x14ac:dyDescent="0.15">
      <c r="A73" s="15">
        <v>71</v>
      </c>
      <c r="B73" s="16" t="s">
        <v>3707</v>
      </c>
      <c r="C73" s="14">
        <v>18</v>
      </c>
      <c r="D73" s="35" t="str" cm="1">
        <f t="array" ref="D73">_xlfn.IFS(C73&lt;31, "Emerging Talent", AND(C73 &gt; 30, C73 &lt; 55), "Core Contributor", C73 &gt; 54, "Established Expert")</f>
        <v>Emerging Talent</v>
      </c>
      <c r="E73" s="6" t="s">
        <v>93</v>
      </c>
      <c r="F73" s="6" t="s">
        <v>5503</v>
      </c>
      <c r="G73" s="19" t="s">
        <v>6821</v>
      </c>
      <c r="H73" s="19" t="s">
        <v>431</v>
      </c>
      <c r="I73" s="30">
        <v>10</v>
      </c>
      <c r="J73" s="27">
        <v>3.8</v>
      </c>
      <c r="K73" s="40" t="str">
        <f t="shared" si="7"/>
        <v>Exceeds Expectations</v>
      </c>
      <c r="L73" s="37">
        <v>126335</v>
      </c>
      <c r="M73" s="37">
        <f t="shared" si="8"/>
        <v>148920.60408163266</v>
      </c>
      <c r="N73" s="40" t="str">
        <f t="shared" si="9"/>
        <v>Very High Income</v>
      </c>
      <c r="O73" s="39">
        <v>17610</v>
      </c>
      <c r="P73" s="39">
        <f t="shared" si="10"/>
        <v>3199.9999999999982</v>
      </c>
      <c r="Q73" s="41">
        <f t="shared" si="11"/>
        <v>2.1487960109575429E-2</v>
      </c>
      <c r="R73" s="33" t="str">
        <f t="shared" si="12"/>
        <v>Small Bonus</v>
      </c>
      <c r="S73" s="38">
        <f t="shared" si="13"/>
        <v>152120.60408163266</v>
      </c>
      <c r="T73" s="6" t="s">
        <v>204</v>
      </c>
      <c r="U73" s="9" t="s">
        <v>6014</v>
      </c>
      <c r="V73" s="6" t="s">
        <v>447</v>
      </c>
    </row>
    <row r="74" spans="1:22" ht="20" customHeight="1" x14ac:dyDescent="0.15">
      <c r="A74" s="15">
        <v>72</v>
      </c>
      <c r="B74" s="16" t="s">
        <v>4418</v>
      </c>
      <c r="C74" s="14">
        <v>20</v>
      </c>
      <c r="D74" s="35" t="str" cm="1">
        <f t="array" ref="D74">_xlfn.IFS(C74&lt;31, "Emerging Talent", AND(C74 &gt; 30, C74 &lt; 55), "Core Contributor", C74 &gt; 54, "Established Expert")</f>
        <v>Emerging Talent</v>
      </c>
      <c r="E74" s="6" t="s">
        <v>389</v>
      </c>
      <c r="F74" s="6" t="s">
        <v>5504</v>
      </c>
      <c r="G74" s="19" t="s">
        <v>210</v>
      </c>
      <c r="H74" s="19" t="s">
        <v>167</v>
      </c>
      <c r="I74" s="30">
        <v>1</v>
      </c>
      <c r="J74" s="27">
        <v>1.3</v>
      </c>
      <c r="K74" s="40" t="str">
        <f t="shared" si="7"/>
        <v>Needs Significant Improvement</v>
      </c>
      <c r="L74" s="37">
        <v>31266</v>
      </c>
      <c r="M74" s="37">
        <f t="shared" si="8"/>
        <v>15000</v>
      </c>
      <c r="N74" s="40" t="str">
        <f t="shared" si="9"/>
        <v>Low Income</v>
      </c>
      <c r="O74" s="39">
        <v>18637</v>
      </c>
      <c r="P74" s="39">
        <f t="shared" si="10"/>
        <v>0</v>
      </c>
      <c r="Q74" s="41">
        <f t="shared" si="11"/>
        <v>0</v>
      </c>
      <c r="R74" s="33" t="str">
        <f t="shared" si="12"/>
        <v>No Bonus</v>
      </c>
      <c r="S74" s="38">
        <f t="shared" si="13"/>
        <v>15000</v>
      </c>
      <c r="T74" s="6" t="s">
        <v>49</v>
      </c>
      <c r="U74" s="6" t="s">
        <v>6015</v>
      </c>
      <c r="V74" s="6" t="s">
        <v>451</v>
      </c>
    </row>
    <row r="75" spans="1:22" ht="20" customHeight="1" x14ac:dyDescent="0.15">
      <c r="A75" s="15">
        <v>73</v>
      </c>
      <c r="B75" s="16" t="s">
        <v>4414</v>
      </c>
      <c r="C75" s="14">
        <v>37</v>
      </c>
      <c r="D75" s="35" t="str" cm="1">
        <f t="array" ref="D75">_xlfn.IFS(C75&lt;31, "Emerging Talent", AND(C75 &gt; 30, C75 &lt; 55), "Core Contributor", C75 &gt; 54, "Established Expert")</f>
        <v>Core Contributor</v>
      </c>
      <c r="E75" s="6" t="s">
        <v>389</v>
      </c>
      <c r="F75" s="6" t="s">
        <v>5505</v>
      </c>
      <c r="G75" s="19" t="s">
        <v>244</v>
      </c>
      <c r="H75" s="19" t="s">
        <v>56</v>
      </c>
      <c r="I75" s="30">
        <v>0</v>
      </c>
      <c r="J75" s="27">
        <v>3.9</v>
      </c>
      <c r="K75" s="40" t="str">
        <f t="shared" si="7"/>
        <v>Exceeds Expectations</v>
      </c>
      <c r="L75" s="37">
        <v>18243</v>
      </c>
      <c r="M75" s="37">
        <f t="shared" si="8"/>
        <v>22651.104489795918</v>
      </c>
      <c r="N75" s="40" t="str">
        <f t="shared" si="9"/>
        <v>Low Income</v>
      </c>
      <c r="O75" s="39">
        <v>788</v>
      </c>
      <c r="P75" s="39">
        <f t="shared" si="10"/>
        <v>4049.9999999999991</v>
      </c>
      <c r="Q75" s="41">
        <f t="shared" si="11"/>
        <v>0.17879922817116847</v>
      </c>
      <c r="R75" s="33" t="str">
        <f t="shared" si="12"/>
        <v>Small Bonus</v>
      </c>
      <c r="S75" s="38">
        <f t="shared" si="13"/>
        <v>26701.104489795918</v>
      </c>
      <c r="T75" s="6" t="s">
        <v>26</v>
      </c>
      <c r="U75" s="6" t="s">
        <v>6016</v>
      </c>
      <c r="V75" s="6" t="s">
        <v>456</v>
      </c>
    </row>
    <row r="76" spans="1:22" ht="20" customHeight="1" x14ac:dyDescent="0.15">
      <c r="A76" s="15">
        <v>74</v>
      </c>
      <c r="B76" s="16" t="s">
        <v>4419</v>
      </c>
      <c r="C76" s="14">
        <v>43</v>
      </c>
      <c r="D76" s="35" t="str" cm="1">
        <f t="array" ref="D76">_xlfn.IFS(C76&lt;31, "Emerging Talent", AND(C76 &gt; 30, C76 &lt; 55), "Core Contributor", C76 &gt; 54, "Established Expert")</f>
        <v>Core Contributor</v>
      </c>
      <c r="E76" s="6" t="s">
        <v>163</v>
      </c>
      <c r="F76" s="6" t="s">
        <v>5506</v>
      </c>
      <c r="G76" s="19" t="s">
        <v>4457</v>
      </c>
      <c r="H76" s="19" t="s">
        <v>211</v>
      </c>
      <c r="I76" s="30">
        <v>5</v>
      </c>
      <c r="J76" s="27">
        <v>2.9</v>
      </c>
      <c r="K76" s="40" t="str">
        <f t="shared" si="7"/>
        <v>Below Expectations</v>
      </c>
      <c r="L76" s="37">
        <v>135664</v>
      </c>
      <c r="M76" s="37">
        <f t="shared" si="8"/>
        <v>93137.488979591828</v>
      </c>
      <c r="N76" s="40" t="str">
        <f t="shared" si="9"/>
        <v>High Income</v>
      </c>
      <c r="O76" s="39" t="s">
        <v>5969</v>
      </c>
      <c r="P76" s="39">
        <f t="shared" si="10"/>
        <v>0</v>
      </c>
      <c r="Q76" s="41">
        <f t="shared" si="11"/>
        <v>0</v>
      </c>
      <c r="R76" s="33" t="str">
        <f t="shared" si="12"/>
        <v>No Bonus</v>
      </c>
      <c r="S76" s="38">
        <f t="shared" si="13"/>
        <v>93137.488979591828</v>
      </c>
      <c r="T76" s="6" t="s">
        <v>139</v>
      </c>
      <c r="U76" s="6" t="s">
        <v>458</v>
      </c>
      <c r="V76" s="7" t="s">
        <v>6818</v>
      </c>
    </row>
    <row r="77" spans="1:22" ht="20" customHeight="1" x14ac:dyDescent="0.15">
      <c r="A77" s="15">
        <v>75</v>
      </c>
      <c r="B77" s="16" t="s">
        <v>3987</v>
      </c>
      <c r="C77" s="14">
        <v>22</v>
      </c>
      <c r="D77" s="35" t="str" cm="1">
        <f t="array" ref="D77">_xlfn.IFS(C77&lt;31, "Emerging Talent", AND(C77 &gt; 30, C77 &lt; 55), "Core Contributor", C77 &gt; 54, "Established Expert")</f>
        <v>Emerging Talent</v>
      </c>
      <c r="E77" s="6" t="s">
        <v>163</v>
      </c>
      <c r="F77" s="6" t="s">
        <v>5507</v>
      </c>
      <c r="G77" s="19" t="s">
        <v>648</v>
      </c>
      <c r="H77" s="19" t="s">
        <v>47</v>
      </c>
      <c r="I77" s="30">
        <v>5</v>
      </c>
      <c r="J77" s="27">
        <v>3</v>
      </c>
      <c r="K77" s="40" t="str">
        <f t="shared" si="7"/>
        <v>Meets Expectations</v>
      </c>
      <c r="L77" s="37">
        <v>85329</v>
      </c>
      <c r="M77" s="37">
        <f t="shared" si="8"/>
        <v>62690.693877551013</v>
      </c>
      <c r="N77" s="40" t="str">
        <f t="shared" si="9"/>
        <v>Medium Income</v>
      </c>
      <c r="O77" s="39">
        <v>14830</v>
      </c>
      <c r="P77" s="39">
        <f t="shared" si="10"/>
        <v>0</v>
      </c>
      <c r="Q77" s="41">
        <f t="shared" si="11"/>
        <v>0</v>
      </c>
      <c r="R77" s="33" t="str">
        <f t="shared" si="12"/>
        <v>No Bonus</v>
      </c>
      <c r="S77" s="38">
        <f t="shared" si="13"/>
        <v>62690.693877551013</v>
      </c>
      <c r="T77" s="6" t="s">
        <v>422</v>
      </c>
      <c r="U77" s="7" t="s">
        <v>5970</v>
      </c>
      <c r="V77" s="6" t="s">
        <v>461</v>
      </c>
    </row>
    <row r="78" spans="1:22" ht="20" customHeight="1" x14ac:dyDescent="0.15">
      <c r="A78" s="15">
        <v>76</v>
      </c>
      <c r="B78" s="16" t="s">
        <v>4404</v>
      </c>
      <c r="C78" s="14">
        <v>19</v>
      </c>
      <c r="D78" s="35" t="str" cm="1">
        <f t="array" ref="D78">_xlfn.IFS(C78&lt;31, "Emerging Talent", AND(C78 &gt; 30, C78 &lt; 55), "Core Contributor", C78 &gt; 54, "Established Expert")</f>
        <v>Emerging Talent</v>
      </c>
      <c r="E78" s="6" t="s">
        <v>93</v>
      </c>
      <c r="F78" s="6" t="s">
        <v>5446</v>
      </c>
      <c r="G78" s="19" t="s">
        <v>210</v>
      </c>
      <c r="H78" s="19" t="s">
        <v>36</v>
      </c>
      <c r="I78" s="30">
        <v>0</v>
      </c>
      <c r="J78" s="27">
        <v>2.8</v>
      </c>
      <c r="K78" s="40" t="str">
        <f t="shared" si="7"/>
        <v>Below Expectations</v>
      </c>
      <c r="L78" s="37">
        <v>46309</v>
      </c>
      <c r="M78" s="37">
        <f t="shared" si="8"/>
        <v>29637.759999999995</v>
      </c>
      <c r="N78" s="40" t="str">
        <f t="shared" si="9"/>
        <v>Low Income</v>
      </c>
      <c r="O78" s="39">
        <v>7000</v>
      </c>
      <c r="P78" s="39">
        <f t="shared" si="10"/>
        <v>0</v>
      </c>
      <c r="Q78" s="41">
        <f t="shared" si="11"/>
        <v>0</v>
      </c>
      <c r="R78" s="33" t="str">
        <f t="shared" si="12"/>
        <v>No Bonus</v>
      </c>
      <c r="S78" s="38">
        <f t="shared" si="13"/>
        <v>29637.759999999995</v>
      </c>
      <c r="T78" s="6" t="s">
        <v>49</v>
      </c>
      <c r="U78" s="6" t="s">
        <v>463</v>
      </c>
      <c r="V78" s="6" t="s">
        <v>464</v>
      </c>
    </row>
    <row r="79" spans="1:22" ht="20" customHeight="1" x14ac:dyDescent="0.15">
      <c r="A79" s="15">
        <v>77</v>
      </c>
      <c r="B79" s="16" t="s">
        <v>1941</v>
      </c>
      <c r="C79" s="14">
        <v>63</v>
      </c>
      <c r="D79" s="35" t="str" cm="1">
        <f t="array" ref="D79">_xlfn.IFS(C79&lt;31, "Emerging Talent", AND(C79 &gt; 30, C79 &lt; 55), "Core Contributor", C79 &gt; 54, "Established Expert")</f>
        <v>Established Expert</v>
      </c>
      <c r="E79" s="6" t="s">
        <v>163</v>
      </c>
      <c r="F79" s="6" t="s">
        <v>5508</v>
      </c>
      <c r="G79" s="19" t="s">
        <v>696</v>
      </c>
      <c r="H79" s="19" t="s">
        <v>842</v>
      </c>
      <c r="I79" s="30">
        <v>10</v>
      </c>
      <c r="J79" s="27">
        <v>3.8</v>
      </c>
      <c r="K79" s="40" t="str">
        <f t="shared" si="7"/>
        <v>Exceeds Expectations</v>
      </c>
      <c r="L79" s="37">
        <v>33265</v>
      </c>
      <c r="M79" s="37">
        <f t="shared" si="8"/>
        <v>39211.967346938771</v>
      </c>
      <c r="N79" s="40" t="str">
        <f t="shared" si="9"/>
        <v>Low Income</v>
      </c>
      <c r="O79" s="39" t="s">
        <v>5969</v>
      </c>
      <c r="P79" s="39">
        <f t="shared" si="10"/>
        <v>3199.9999999999982</v>
      </c>
      <c r="Q79" s="41">
        <f t="shared" si="11"/>
        <v>8.1607739078407099E-2</v>
      </c>
      <c r="R79" s="33" t="str">
        <f t="shared" si="12"/>
        <v>Small Bonus</v>
      </c>
      <c r="S79" s="38">
        <f t="shared" si="13"/>
        <v>42411.967346938771</v>
      </c>
      <c r="T79" s="6" t="s">
        <v>139</v>
      </c>
      <c r="U79" s="6" t="s">
        <v>6017</v>
      </c>
      <c r="V79" s="6" t="s">
        <v>466</v>
      </c>
    </row>
    <row r="80" spans="1:22" ht="20" customHeight="1" x14ac:dyDescent="0.15">
      <c r="A80" s="15">
        <v>78</v>
      </c>
      <c r="B80" s="16" t="s">
        <v>1319</v>
      </c>
      <c r="C80" s="14">
        <v>45</v>
      </c>
      <c r="D80" s="35" t="str" cm="1">
        <f t="array" ref="D80">_xlfn.IFS(C80&lt;31, "Emerging Talent", AND(C80 &gt; 30, C80 &lt; 55), "Core Contributor", C80 &gt; 54, "Established Expert")</f>
        <v>Core Contributor</v>
      </c>
      <c r="E80" s="7" t="s">
        <v>5970</v>
      </c>
      <c r="F80" s="6" t="s">
        <v>5509</v>
      </c>
      <c r="G80" s="19" t="s">
        <v>4457</v>
      </c>
      <c r="H80" s="19" t="s">
        <v>167</v>
      </c>
      <c r="I80" s="30">
        <v>4</v>
      </c>
      <c r="J80" s="27">
        <v>2.9</v>
      </c>
      <c r="K80" s="40" t="str">
        <f t="shared" si="7"/>
        <v>Below Expectations</v>
      </c>
      <c r="L80" s="37">
        <v>104603</v>
      </c>
      <c r="M80" s="37">
        <f t="shared" si="8"/>
        <v>71813.161632653049</v>
      </c>
      <c r="N80" s="40" t="str">
        <f t="shared" si="9"/>
        <v>Medium Income</v>
      </c>
      <c r="O80" s="39" t="s">
        <v>5969</v>
      </c>
      <c r="P80" s="39">
        <f t="shared" si="10"/>
        <v>0</v>
      </c>
      <c r="Q80" s="41">
        <f t="shared" si="11"/>
        <v>0</v>
      </c>
      <c r="R80" s="33" t="str">
        <f t="shared" si="12"/>
        <v>No Bonus</v>
      </c>
      <c r="S80" s="38">
        <f t="shared" si="13"/>
        <v>71813.161632653049</v>
      </c>
      <c r="T80" s="6" t="s">
        <v>271</v>
      </c>
      <c r="U80" s="6" t="s">
        <v>6018</v>
      </c>
      <c r="V80" s="6" t="s">
        <v>472</v>
      </c>
    </row>
    <row r="81" spans="1:22" ht="20" customHeight="1" x14ac:dyDescent="0.15">
      <c r="A81" s="15">
        <v>79</v>
      </c>
      <c r="B81" s="16" t="s">
        <v>2706</v>
      </c>
      <c r="C81" s="14">
        <v>24</v>
      </c>
      <c r="D81" s="35" t="str" cm="1">
        <f t="array" ref="D81">_xlfn.IFS(C81&lt;31, "Emerging Talent", AND(C81 &gt; 30, C81 &lt; 55), "Core Contributor", C81 &gt; 54, "Established Expert")</f>
        <v>Emerging Talent</v>
      </c>
      <c r="E81" s="6" t="s">
        <v>93</v>
      </c>
      <c r="F81" s="6" t="s">
        <v>5510</v>
      </c>
      <c r="G81" s="19" t="s">
        <v>244</v>
      </c>
      <c r="H81" s="19" t="s">
        <v>211</v>
      </c>
      <c r="I81" s="30">
        <v>2</v>
      </c>
      <c r="J81" s="27">
        <v>4.0999999999999996</v>
      </c>
      <c r="K81" s="40" t="str">
        <f t="shared" si="7"/>
        <v>Exceeds Expectations</v>
      </c>
      <c r="L81" s="37">
        <v>66865</v>
      </c>
      <c r="M81" s="37">
        <f t="shared" si="8"/>
        <v>91755.155102040793</v>
      </c>
      <c r="N81" s="40" t="str">
        <f t="shared" si="9"/>
        <v>High Income</v>
      </c>
      <c r="O81" s="39">
        <v>7948</v>
      </c>
      <c r="P81" s="39">
        <f t="shared" si="10"/>
        <v>6049.9999999999964</v>
      </c>
      <c r="Q81" s="41">
        <f t="shared" si="11"/>
        <v>6.5936349769904465E-2</v>
      </c>
      <c r="R81" s="33" t="str">
        <f t="shared" si="12"/>
        <v>Average Bonus</v>
      </c>
      <c r="S81" s="38">
        <f t="shared" si="13"/>
        <v>97805.155102040793</v>
      </c>
      <c r="T81" s="6" t="s">
        <v>139</v>
      </c>
      <c r="U81" s="6" t="s">
        <v>6019</v>
      </c>
      <c r="V81" s="6" t="s">
        <v>477</v>
      </c>
    </row>
    <row r="82" spans="1:22" ht="20" customHeight="1" x14ac:dyDescent="0.15">
      <c r="A82" s="15">
        <v>80</v>
      </c>
      <c r="B82" s="16" t="s">
        <v>4420</v>
      </c>
      <c r="C82" s="14">
        <v>48</v>
      </c>
      <c r="D82" s="35" t="str" cm="1">
        <f t="array" ref="D82">_xlfn.IFS(C82&lt;31, "Emerging Talent", AND(C82 &gt; 30, C82 &lt; 55), "Core Contributor", C82 &gt; 54, "Established Expert")</f>
        <v>Core Contributor</v>
      </c>
      <c r="E82" s="6" t="s">
        <v>389</v>
      </c>
      <c r="F82" s="6" t="s">
        <v>5511</v>
      </c>
      <c r="G82" s="19" t="s">
        <v>648</v>
      </c>
      <c r="H82" s="19" t="s">
        <v>81</v>
      </c>
      <c r="I82" s="30">
        <v>5</v>
      </c>
      <c r="J82" s="27">
        <v>1.7</v>
      </c>
      <c r="K82" s="40" t="str">
        <f t="shared" si="7"/>
        <v>Needs Significant Improvement</v>
      </c>
      <c r="L82" s="37">
        <v>103092</v>
      </c>
      <c r="M82" s="37">
        <f t="shared" si="8"/>
        <v>24321.296326530613</v>
      </c>
      <c r="N82" s="40" t="str">
        <f t="shared" si="9"/>
        <v>Low Income</v>
      </c>
      <c r="O82" s="39">
        <v>4257</v>
      </c>
      <c r="P82" s="39">
        <f t="shared" si="10"/>
        <v>0</v>
      </c>
      <c r="Q82" s="41">
        <f t="shared" si="11"/>
        <v>0</v>
      </c>
      <c r="R82" s="33" t="str">
        <f t="shared" si="12"/>
        <v>No Bonus</v>
      </c>
      <c r="S82" s="38">
        <f t="shared" si="13"/>
        <v>24321.296326530613</v>
      </c>
      <c r="T82" s="6" t="s">
        <v>422</v>
      </c>
      <c r="U82" s="6" t="s">
        <v>6020</v>
      </c>
      <c r="V82" s="6" t="s">
        <v>482</v>
      </c>
    </row>
    <row r="83" spans="1:22" ht="20" customHeight="1" x14ac:dyDescent="0.15">
      <c r="A83" s="15">
        <v>81</v>
      </c>
      <c r="B83" s="16" t="s">
        <v>3987</v>
      </c>
      <c r="C83" s="14">
        <v>41</v>
      </c>
      <c r="D83" s="35" t="str" cm="1">
        <f t="array" ref="D83">_xlfn.IFS(C83&lt;31, "Emerging Talent", AND(C83 &gt; 30, C83 &lt; 55), "Core Contributor", C83 &gt; 54, "Established Expert")</f>
        <v>Core Contributor</v>
      </c>
      <c r="E83" s="6" t="s">
        <v>163</v>
      </c>
      <c r="F83" s="6" t="s">
        <v>5512</v>
      </c>
      <c r="G83" s="19" t="s">
        <v>4457</v>
      </c>
      <c r="H83" s="19" t="s">
        <v>211</v>
      </c>
      <c r="I83" s="30">
        <v>2</v>
      </c>
      <c r="J83" s="27">
        <v>2.7</v>
      </c>
      <c r="K83" s="40" t="str">
        <f t="shared" si="7"/>
        <v>Below Expectations</v>
      </c>
      <c r="L83" s="37">
        <v>67728</v>
      </c>
      <c r="M83" s="37">
        <f t="shared" si="8"/>
        <v>40305.071020408162</v>
      </c>
      <c r="N83" s="40" t="str">
        <f t="shared" si="9"/>
        <v>Low Income</v>
      </c>
      <c r="O83" s="39">
        <v>19509</v>
      </c>
      <c r="P83" s="39">
        <f t="shared" si="10"/>
        <v>0</v>
      </c>
      <c r="Q83" s="41">
        <f t="shared" si="11"/>
        <v>0</v>
      </c>
      <c r="R83" s="33" t="str">
        <f t="shared" si="12"/>
        <v>No Bonus</v>
      </c>
      <c r="S83" s="38">
        <f t="shared" si="13"/>
        <v>40305.071020408162</v>
      </c>
      <c r="T83" s="6" t="s">
        <v>368</v>
      </c>
      <c r="U83" s="6" t="s">
        <v>485</v>
      </c>
      <c r="V83" s="6" t="s">
        <v>486</v>
      </c>
    </row>
    <row r="84" spans="1:22" ht="20" customHeight="1" x14ac:dyDescent="0.15">
      <c r="A84" s="15">
        <v>82</v>
      </c>
      <c r="B84" s="16" t="s">
        <v>487</v>
      </c>
      <c r="C84" s="14">
        <v>52</v>
      </c>
      <c r="D84" s="35" t="str" cm="1">
        <f t="array" ref="D84">_xlfn.IFS(C84&lt;31, "Emerging Talent", AND(C84 &gt; 30, C84 &lt; 55), "Core Contributor", C84 &gt; 54, "Established Expert")</f>
        <v>Core Contributor</v>
      </c>
      <c r="E84" s="6" t="s">
        <v>163</v>
      </c>
      <c r="F84" s="6" t="s">
        <v>5513</v>
      </c>
      <c r="G84" s="19" t="s">
        <v>4457</v>
      </c>
      <c r="H84" s="19" t="s">
        <v>381</v>
      </c>
      <c r="I84" s="30">
        <v>8</v>
      </c>
      <c r="J84" s="27">
        <v>2</v>
      </c>
      <c r="K84" s="40" t="str">
        <f t="shared" si="7"/>
        <v>Below Expectations</v>
      </c>
      <c r="L84" s="37">
        <v>75499</v>
      </c>
      <c r="M84" s="37">
        <f t="shared" si="8"/>
        <v>24652.734693877548</v>
      </c>
      <c r="N84" s="40" t="str">
        <f t="shared" si="9"/>
        <v>Low Income</v>
      </c>
      <c r="O84" s="39">
        <v>18656</v>
      </c>
      <c r="P84" s="39">
        <f t="shared" si="10"/>
        <v>0</v>
      </c>
      <c r="Q84" s="41">
        <f t="shared" si="11"/>
        <v>0</v>
      </c>
      <c r="R84" s="33" t="str">
        <f t="shared" si="12"/>
        <v>No Bonus</v>
      </c>
      <c r="S84" s="38">
        <f t="shared" si="13"/>
        <v>24652.734693877548</v>
      </c>
      <c r="T84" s="6" t="s">
        <v>76</v>
      </c>
      <c r="U84" s="6" t="s">
        <v>6021</v>
      </c>
      <c r="V84" s="6" t="s">
        <v>491</v>
      </c>
    </row>
    <row r="85" spans="1:22" ht="20" customHeight="1" x14ac:dyDescent="0.15">
      <c r="A85" s="15">
        <v>83</v>
      </c>
      <c r="B85" s="16" t="s">
        <v>1680</v>
      </c>
      <c r="C85" s="14">
        <v>47</v>
      </c>
      <c r="D85" s="35" t="str" cm="1">
        <f t="array" ref="D85">_xlfn.IFS(C85&lt;31, "Emerging Talent", AND(C85 &gt; 30, C85 &lt; 55), "Core Contributor", C85 &gt; 54, "Established Expert")</f>
        <v>Core Contributor</v>
      </c>
      <c r="E85" s="6" t="s">
        <v>163</v>
      </c>
      <c r="F85" s="6" t="s">
        <v>5514</v>
      </c>
      <c r="G85" s="19" t="s">
        <v>494</v>
      </c>
      <c r="H85" s="19" t="s">
        <v>136</v>
      </c>
      <c r="I85" s="30">
        <v>6</v>
      </c>
      <c r="J85" s="27">
        <v>4.5</v>
      </c>
      <c r="K85" s="40" t="str">
        <f t="shared" si="7"/>
        <v>Outstanding Performance</v>
      </c>
      <c r="L85" s="37">
        <v>61432</v>
      </c>
      <c r="M85" s="37">
        <f t="shared" si="8"/>
        <v>101550.85714285716</v>
      </c>
      <c r="N85" s="40" t="str">
        <f t="shared" si="9"/>
        <v>High Income</v>
      </c>
      <c r="O85" s="39">
        <v>18082</v>
      </c>
      <c r="P85" s="39">
        <f t="shared" si="10"/>
        <v>11250</v>
      </c>
      <c r="Q85" s="41">
        <f t="shared" si="11"/>
        <v>0.11078193051757317</v>
      </c>
      <c r="R85" s="33" t="str">
        <f t="shared" si="12"/>
        <v>High Bonus</v>
      </c>
      <c r="S85" s="38">
        <f t="shared" si="13"/>
        <v>112800.85714285716</v>
      </c>
      <c r="T85" s="6" t="s">
        <v>139</v>
      </c>
      <c r="U85" s="6" t="s">
        <v>495</v>
      </c>
      <c r="V85" s="6" t="s">
        <v>496</v>
      </c>
    </row>
    <row r="86" spans="1:22" ht="20" customHeight="1" x14ac:dyDescent="0.15">
      <c r="A86" s="15">
        <v>84</v>
      </c>
      <c r="B86" s="16" t="s">
        <v>3707</v>
      </c>
      <c r="C86" s="14">
        <v>31</v>
      </c>
      <c r="D86" s="35" t="str" cm="1">
        <f t="array" ref="D86">_xlfn.IFS(C86&lt;31, "Emerging Talent", AND(C86 &gt; 30, C86 &lt; 55), "Core Contributor", C86 &gt; 54, "Established Expert")</f>
        <v>Core Contributor</v>
      </c>
      <c r="E86" s="6" t="s">
        <v>5970</v>
      </c>
      <c r="F86" s="6" t="s">
        <v>5515</v>
      </c>
      <c r="G86" s="19" t="s">
        <v>864</v>
      </c>
      <c r="H86" s="19" t="s">
        <v>499</v>
      </c>
      <c r="I86" s="30">
        <v>8</v>
      </c>
      <c r="J86" s="27">
        <v>2.2999999999999998</v>
      </c>
      <c r="K86" s="40" t="str">
        <f t="shared" si="7"/>
        <v>Below Expectations</v>
      </c>
      <c r="L86" s="37">
        <v>126454</v>
      </c>
      <c r="M86" s="37">
        <f t="shared" si="8"/>
        <v>54607.482448979594</v>
      </c>
      <c r="N86" s="40" t="str">
        <f t="shared" si="9"/>
        <v>Medium Income</v>
      </c>
      <c r="O86" s="39">
        <v>11032</v>
      </c>
      <c r="P86" s="39">
        <f t="shared" si="10"/>
        <v>0</v>
      </c>
      <c r="Q86" s="41">
        <f t="shared" si="11"/>
        <v>0</v>
      </c>
      <c r="R86" s="33" t="str">
        <f t="shared" si="12"/>
        <v>No Bonus</v>
      </c>
      <c r="S86" s="38">
        <f t="shared" si="13"/>
        <v>54607.482448979594</v>
      </c>
      <c r="T86" s="6" t="s">
        <v>265</v>
      </c>
      <c r="U86" s="6" t="s">
        <v>6022</v>
      </c>
      <c r="V86" s="6" t="s">
        <v>504</v>
      </c>
    </row>
    <row r="87" spans="1:22" ht="20" customHeight="1" x14ac:dyDescent="0.15">
      <c r="A87" s="15">
        <v>85</v>
      </c>
      <c r="B87" s="16" t="s">
        <v>1941</v>
      </c>
      <c r="C87" s="14">
        <v>52</v>
      </c>
      <c r="D87" s="35" t="str" cm="1">
        <f t="array" ref="D87">_xlfn.IFS(C87&lt;31, "Emerging Talent", AND(C87 &gt; 30, C87 &lt; 55), "Core Contributor", C87 &gt; 54, "Established Expert")</f>
        <v>Core Contributor</v>
      </c>
      <c r="E87" s="6" t="s">
        <v>163</v>
      </c>
      <c r="F87" s="6" t="s">
        <v>5446</v>
      </c>
      <c r="G87" s="19" t="s">
        <v>244</v>
      </c>
      <c r="H87" s="19" t="s">
        <v>507</v>
      </c>
      <c r="I87" s="30">
        <v>8</v>
      </c>
      <c r="J87" s="27">
        <v>3.7</v>
      </c>
      <c r="K87" s="40" t="str">
        <f t="shared" si="7"/>
        <v>Exceeds Expectations</v>
      </c>
      <c r="L87" s="37">
        <v>96769</v>
      </c>
      <c r="M87" s="37">
        <f t="shared" si="8"/>
        <v>108144.29469387756</v>
      </c>
      <c r="N87" s="40" t="str">
        <f t="shared" si="9"/>
        <v>High Income</v>
      </c>
      <c r="O87" s="39">
        <v>17505</v>
      </c>
      <c r="P87" s="39">
        <f t="shared" si="10"/>
        <v>2450.0000000000014</v>
      </c>
      <c r="Q87" s="41">
        <f t="shared" si="11"/>
        <v>2.2654916812164524E-2</v>
      </c>
      <c r="R87" s="33" t="str">
        <f t="shared" si="12"/>
        <v>Small Bonus</v>
      </c>
      <c r="S87" s="38">
        <f t="shared" si="13"/>
        <v>110594.29469387756</v>
      </c>
      <c r="T87" s="6" t="s">
        <v>139</v>
      </c>
      <c r="U87" s="9" t="s">
        <v>6023</v>
      </c>
      <c r="V87" s="6" t="s">
        <v>509</v>
      </c>
    </row>
    <row r="88" spans="1:22" ht="20" customHeight="1" x14ac:dyDescent="0.15">
      <c r="A88" s="15">
        <v>86</v>
      </c>
      <c r="B88" s="16" t="s">
        <v>510</v>
      </c>
      <c r="C88" s="14">
        <v>29</v>
      </c>
      <c r="D88" s="35" t="str" cm="1">
        <f t="array" ref="D88">_xlfn.IFS(C88&lt;31, "Emerging Talent", AND(C88 &gt; 30, C88 &lt; 55), "Core Contributor", C88 &gt; 54, "Established Expert")</f>
        <v>Emerging Talent</v>
      </c>
      <c r="E88" s="6" t="s">
        <v>389</v>
      </c>
      <c r="F88" s="6" t="s">
        <v>5446</v>
      </c>
      <c r="G88" s="19" t="s">
        <v>210</v>
      </c>
      <c r="H88" s="19" t="s">
        <v>32</v>
      </c>
      <c r="I88" s="30">
        <v>10</v>
      </c>
      <c r="J88" s="27">
        <v>2.5</v>
      </c>
      <c r="K88" s="40" t="str">
        <f t="shared" si="7"/>
        <v>Below Expectations</v>
      </c>
      <c r="L88" s="37">
        <v>139663</v>
      </c>
      <c r="M88" s="37">
        <f t="shared" si="8"/>
        <v>71256.632653061228</v>
      </c>
      <c r="N88" s="40" t="str">
        <f t="shared" si="9"/>
        <v>Medium Income</v>
      </c>
      <c r="O88" s="39">
        <v>14755</v>
      </c>
      <c r="P88" s="39">
        <f t="shared" si="10"/>
        <v>0</v>
      </c>
      <c r="Q88" s="41">
        <f t="shared" si="11"/>
        <v>0</v>
      </c>
      <c r="R88" s="33" t="str">
        <f t="shared" si="12"/>
        <v>No Bonus</v>
      </c>
      <c r="S88" s="38">
        <f t="shared" si="13"/>
        <v>71256.632653061228</v>
      </c>
      <c r="T88" s="6" t="s">
        <v>296</v>
      </c>
      <c r="U88" s="6" t="s">
        <v>6024</v>
      </c>
      <c r="V88" s="6" t="s">
        <v>517</v>
      </c>
    </row>
    <row r="89" spans="1:22" ht="20" customHeight="1" x14ac:dyDescent="0.15">
      <c r="A89" s="15">
        <v>87</v>
      </c>
      <c r="B89" s="16" t="s">
        <v>4408</v>
      </c>
      <c r="C89" s="14">
        <v>51</v>
      </c>
      <c r="D89" s="35" t="str" cm="1">
        <f t="array" ref="D89">_xlfn.IFS(C89&lt;31, "Emerging Talent", AND(C89 &gt; 30, C89 &lt; 55), "Core Contributor", C89 &gt; 54, "Established Expert")</f>
        <v>Core Contributor</v>
      </c>
      <c r="E89" s="6" t="s">
        <v>163</v>
      </c>
      <c r="F89" s="6" t="s">
        <v>5516</v>
      </c>
      <c r="G89" s="19" t="s">
        <v>494</v>
      </c>
      <c r="H89" s="19" t="s">
        <v>158</v>
      </c>
      <c r="I89" s="30">
        <v>0</v>
      </c>
      <c r="J89" s="27">
        <v>2.2000000000000002</v>
      </c>
      <c r="K89" s="40" t="str">
        <f t="shared" si="7"/>
        <v>Below Expectations</v>
      </c>
      <c r="L89" s="37">
        <v>69938</v>
      </c>
      <c r="M89" s="37">
        <f t="shared" si="8"/>
        <v>27632.646530612255</v>
      </c>
      <c r="N89" s="40" t="str">
        <f t="shared" si="9"/>
        <v>Low Income</v>
      </c>
      <c r="O89" s="39">
        <v>9447</v>
      </c>
      <c r="P89" s="39">
        <f t="shared" si="10"/>
        <v>0</v>
      </c>
      <c r="Q89" s="41">
        <f t="shared" si="11"/>
        <v>0</v>
      </c>
      <c r="R89" s="33" t="str">
        <f t="shared" si="12"/>
        <v>No Bonus</v>
      </c>
      <c r="S89" s="38">
        <f t="shared" si="13"/>
        <v>27632.646530612255</v>
      </c>
      <c r="T89" s="6" t="s">
        <v>271</v>
      </c>
      <c r="U89" s="9" t="s">
        <v>6025</v>
      </c>
      <c r="V89" s="6" t="s">
        <v>523</v>
      </c>
    </row>
    <row r="90" spans="1:22" ht="20" customHeight="1" x14ac:dyDescent="0.15">
      <c r="A90" s="15">
        <v>88</v>
      </c>
      <c r="B90" s="16" t="s">
        <v>4421</v>
      </c>
      <c r="C90" s="14">
        <v>33</v>
      </c>
      <c r="D90" s="35" t="str" cm="1">
        <f t="array" ref="D90">_xlfn.IFS(C90&lt;31, "Emerging Talent", AND(C90 &gt; 30, C90 &lt; 55), "Core Contributor", C90 &gt; 54, "Established Expert")</f>
        <v>Core Contributor</v>
      </c>
      <c r="E90" s="6" t="s">
        <v>389</v>
      </c>
      <c r="F90" s="6" t="s">
        <v>5517</v>
      </c>
      <c r="G90" s="19" t="s">
        <v>46</v>
      </c>
      <c r="H90" s="19" t="s">
        <v>32</v>
      </c>
      <c r="I90" s="30">
        <v>7</v>
      </c>
      <c r="J90" s="27">
        <v>2.9</v>
      </c>
      <c r="K90" s="40" t="str">
        <f t="shared" si="7"/>
        <v>Below Expectations</v>
      </c>
      <c r="L90" s="37">
        <v>67739</v>
      </c>
      <c r="M90" s="37">
        <f t="shared" si="8"/>
        <v>46504.897142857139</v>
      </c>
      <c r="N90" s="40" t="str">
        <f t="shared" si="9"/>
        <v>Low Income</v>
      </c>
      <c r="O90" s="39">
        <v>1093</v>
      </c>
      <c r="P90" s="39">
        <f t="shared" si="10"/>
        <v>0</v>
      </c>
      <c r="Q90" s="41">
        <f t="shared" si="11"/>
        <v>0</v>
      </c>
      <c r="R90" s="33" t="str">
        <f t="shared" si="12"/>
        <v>No Bonus</v>
      </c>
      <c r="S90" s="38">
        <f t="shared" si="13"/>
        <v>46504.897142857139</v>
      </c>
      <c r="T90" s="6" t="s">
        <v>368</v>
      </c>
      <c r="U90" s="6" t="s">
        <v>6026</v>
      </c>
      <c r="V90" s="6" t="s">
        <v>529</v>
      </c>
    </row>
    <row r="91" spans="1:22" ht="20" customHeight="1" x14ac:dyDescent="0.15">
      <c r="A91" s="15">
        <v>89</v>
      </c>
      <c r="B91" s="16" t="s">
        <v>435</v>
      </c>
      <c r="C91" s="14">
        <v>18</v>
      </c>
      <c r="D91" s="35" t="str" cm="1">
        <f t="array" ref="D91">_xlfn.IFS(C91&lt;31, "Emerging Talent", AND(C91 &gt; 30, C91 &lt; 55), "Core Contributor", C91 &gt; 54, "Established Expert")</f>
        <v>Emerging Talent</v>
      </c>
      <c r="E91" s="6" t="s">
        <v>93</v>
      </c>
      <c r="F91" s="6" t="s">
        <v>5460</v>
      </c>
      <c r="G91" s="19" t="s">
        <v>4457</v>
      </c>
      <c r="H91" s="19" t="s">
        <v>167</v>
      </c>
      <c r="I91" s="30">
        <v>0</v>
      </c>
      <c r="J91" s="27">
        <v>3.5</v>
      </c>
      <c r="K91" s="40" t="str">
        <f t="shared" si="7"/>
        <v>Exceeds Expectations</v>
      </c>
      <c r="L91" s="37">
        <v>84448</v>
      </c>
      <c r="M91" s="37">
        <f t="shared" si="8"/>
        <v>84448</v>
      </c>
      <c r="N91" s="40" t="str">
        <f t="shared" si="9"/>
        <v>High Income</v>
      </c>
      <c r="O91" s="39">
        <v>10843</v>
      </c>
      <c r="P91" s="39">
        <f t="shared" si="10"/>
        <v>1250</v>
      </c>
      <c r="Q91" s="41">
        <f t="shared" si="11"/>
        <v>1.4802008336491096E-2</v>
      </c>
      <c r="R91" s="33" t="str">
        <f t="shared" si="12"/>
        <v>Small Bonus</v>
      </c>
      <c r="S91" s="38">
        <f t="shared" si="13"/>
        <v>85698</v>
      </c>
      <c r="T91" s="6" t="s">
        <v>271</v>
      </c>
      <c r="U91" s="6" t="s">
        <v>6027</v>
      </c>
      <c r="V91" s="6" t="s">
        <v>531</v>
      </c>
    </row>
    <row r="92" spans="1:22" ht="20" customHeight="1" x14ac:dyDescent="0.15">
      <c r="A92" s="15">
        <v>90</v>
      </c>
      <c r="B92" s="16" t="s">
        <v>1569</v>
      </c>
      <c r="C92" s="14">
        <v>43</v>
      </c>
      <c r="D92" s="35" t="str" cm="1">
        <f t="array" ref="D92">_xlfn.IFS(C92&lt;31, "Emerging Talent", AND(C92 &gt; 30, C92 &lt; 55), "Core Contributor", C92 &gt; 54, "Established Expert")</f>
        <v>Core Contributor</v>
      </c>
      <c r="E92" s="6" t="s">
        <v>389</v>
      </c>
      <c r="F92" s="6" t="s">
        <v>5518</v>
      </c>
      <c r="G92" s="19" t="s">
        <v>494</v>
      </c>
      <c r="H92" s="19" t="s">
        <v>224</v>
      </c>
      <c r="I92" s="30">
        <v>0</v>
      </c>
      <c r="J92" s="27">
        <v>2.5</v>
      </c>
      <c r="K92" s="40" t="str">
        <f t="shared" si="7"/>
        <v>Below Expectations</v>
      </c>
      <c r="L92" s="37">
        <v>108116</v>
      </c>
      <c r="M92" s="37">
        <f t="shared" si="8"/>
        <v>55161.224489795917</v>
      </c>
      <c r="N92" s="40" t="str">
        <f t="shared" si="9"/>
        <v>Medium Income</v>
      </c>
      <c r="O92" s="39">
        <v>14327</v>
      </c>
      <c r="P92" s="39">
        <f t="shared" si="10"/>
        <v>0</v>
      </c>
      <c r="Q92" s="41">
        <f t="shared" si="11"/>
        <v>0</v>
      </c>
      <c r="R92" s="33" t="str">
        <f t="shared" si="12"/>
        <v>No Bonus</v>
      </c>
      <c r="S92" s="38">
        <f t="shared" si="13"/>
        <v>55161.224489795917</v>
      </c>
      <c r="T92" s="6" t="s">
        <v>204</v>
      </c>
      <c r="U92" s="9" t="s">
        <v>6028</v>
      </c>
      <c r="V92" s="6" t="s">
        <v>535</v>
      </c>
    </row>
    <row r="93" spans="1:22" ht="20" customHeight="1" x14ac:dyDescent="0.15">
      <c r="A93" s="15">
        <v>91</v>
      </c>
      <c r="B93" s="16" t="s">
        <v>3523</v>
      </c>
      <c r="C93" s="14">
        <v>30</v>
      </c>
      <c r="D93" s="35" t="str" cm="1">
        <f t="array" ref="D93">_xlfn.IFS(C93&lt;31, "Emerging Talent", AND(C93 &gt; 30, C93 &lt; 55), "Core Contributor", C93 &gt; 54, "Established Expert")</f>
        <v>Emerging Talent</v>
      </c>
      <c r="E93" s="6" t="s">
        <v>163</v>
      </c>
      <c r="F93" s="6" t="s">
        <v>5446</v>
      </c>
      <c r="G93" s="19" t="s">
        <v>576</v>
      </c>
      <c r="H93" s="19" t="s">
        <v>158</v>
      </c>
      <c r="I93" s="30">
        <v>5</v>
      </c>
      <c r="J93" s="27">
        <v>4.0999999999999996</v>
      </c>
      <c r="K93" s="40" t="str">
        <f t="shared" si="7"/>
        <v>Exceeds Expectations</v>
      </c>
      <c r="L93" s="37">
        <v>42396</v>
      </c>
      <c r="M93" s="37">
        <f t="shared" si="8"/>
        <v>58177.694693877536</v>
      </c>
      <c r="N93" s="40" t="str">
        <f t="shared" si="9"/>
        <v>Medium Income</v>
      </c>
      <c r="O93" s="39">
        <v>5767</v>
      </c>
      <c r="P93" s="39">
        <f t="shared" si="10"/>
        <v>6049.9999999999964</v>
      </c>
      <c r="Q93" s="41">
        <f t="shared" si="11"/>
        <v>0.10399174514965238</v>
      </c>
      <c r="R93" s="33" t="str">
        <f t="shared" si="12"/>
        <v>Average Bonus</v>
      </c>
      <c r="S93" s="38">
        <f t="shared" si="13"/>
        <v>64227.694693877536</v>
      </c>
      <c r="T93" s="6" t="s">
        <v>49</v>
      </c>
      <c r="U93" s="6" t="s">
        <v>6029</v>
      </c>
      <c r="V93" s="6" t="s">
        <v>538</v>
      </c>
    </row>
    <row r="94" spans="1:22" ht="20" customHeight="1" x14ac:dyDescent="0.15">
      <c r="A94" s="15">
        <v>92</v>
      </c>
      <c r="B94" s="16" t="s">
        <v>4422</v>
      </c>
      <c r="C94" s="14">
        <v>54</v>
      </c>
      <c r="D94" s="35" t="str" cm="1">
        <f t="array" ref="D94">_xlfn.IFS(C94&lt;31, "Emerging Talent", AND(C94 &gt; 30, C94 &lt; 55), "Core Contributor", C94 &gt; 54, "Established Expert")</f>
        <v>Core Contributor</v>
      </c>
      <c r="E94" s="6" t="s">
        <v>389</v>
      </c>
      <c r="F94" s="6" t="s">
        <v>5446</v>
      </c>
      <c r="G94" s="19" t="s">
        <v>648</v>
      </c>
      <c r="H94" s="19" t="s">
        <v>56</v>
      </c>
      <c r="I94" s="30">
        <v>6</v>
      </c>
      <c r="J94" s="27">
        <v>2.7</v>
      </c>
      <c r="K94" s="40" t="str">
        <f t="shared" si="7"/>
        <v>Below Expectations</v>
      </c>
      <c r="L94" s="37">
        <v>136462</v>
      </c>
      <c r="M94" s="37">
        <f t="shared" si="8"/>
        <v>81208.814693877561</v>
      </c>
      <c r="N94" s="40" t="str">
        <f t="shared" si="9"/>
        <v>High Income</v>
      </c>
      <c r="O94" s="39">
        <v>17187</v>
      </c>
      <c r="P94" s="39">
        <f t="shared" si="10"/>
        <v>0</v>
      </c>
      <c r="Q94" s="41">
        <f t="shared" si="11"/>
        <v>0</v>
      </c>
      <c r="R94" s="33" t="str">
        <f t="shared" si="12"/>
        <v>No Bonus</v>
      </c>
      <c r="S94" s="38">
        <f t="shared" si="13"/>
        <v>81208.814693877561</v>
      </c>
      <c r="T94" s="6" t="s">
        <v>265</v>
      </c>
      <c r="U94" s="6" t="s">
        <v>541</v>
      </c>
      <c r="V94" s="6" t="s">
        <v>542</v>
      </c>
    </row>
    <row r="95" spans="1:22" ht="20" customHeight="1" x14ac:dyDescent="0.15">
      <c r="A95" s="15">
        <v>93</v>
      </c>
      <c r="B95" s="16" t="s">
        <v>2443</v>
      </c>
      <c r="C95" s="14">
        <v>46</v>
      </c>
      <c r="D95" s="35" t="str" cm="1">
        <f t="array" ref="D95">_xlfn.IFS(C95&lt;31, "Emerging Talent", AND(C95 &gt; 30, C95 &lt; 55), "Core Contributor", C95 &gt; 54, "Established Expert")</f>
        <v>Core Contributor</v>
      </c>
      <c r="E95" s="6" t="s">
        <v>163</v>
      </c>
      <c r="F95" s="6" t="s">
        <v>5519</v>
      </c>
      <c r="G95" s="19" t="s">
        <v>210</v>
      </c>
      <c r="H95" s="19" t="s">
        <v>431</v>
      </c>
      <c r="I95" s="30">
        <v>0</v>
      </c>
      <c r="J95" s="27">
        <v>2.2999999999999998</v>
      </c>
      <c r="K95" s="40" t="str">
        <f t="shared" si="7"/>
        <v>Below Expectations</v>
      </c>
      <c r="L95" s="37">
        <v>34082</v>
      </c>
      <c r="M95" s="37">
        <f t="shared" si="8"/>
        <v>15000</v>
      </c>
      <c r="N95" s="40" t="str">
        <f t="shared" si="9"/>
        <v>Low Income</v>
      </c>
      <c r="O95" s="39">
        <v>18922</v>
      </c>
      <c r="P95" s="39">
        <f t="shared" si="10"/>
        <v>0</v>
      </c>
      <c r="Q95" s="41">
        <f t="shared" si="11"/>
        <v>0</v>
      </c>
      <c r="R95" s="33" t="str">
        <f t="shared" si="12"/>
        <v>No Bonus</v>
      </c>
      <c r="S95" s="38">
        <f t="shared" si="13"/>
        <v>15000</v>
      </c>
      <c r="T95" s="6" t="s">
        <v>139</v>
      </c>
      <c r="U95" s="6" t="s">
        <v>6030</v>
      </c>
      <c r="V95" s="6" t="s">
        <v>549</v>
      </c>
    </row>
    <row r="96" spans="1:22" ht="20" customHeight="1" x14ac:dyDescent="0.15">
      <c r="A96" s="15">
        <v>94</v>
      </c>
      <c r="B96" s="16" t="s">
        <v>550</v>
      </c>
      <c r="C96" s="14">
        <v>48</v>
      </c>
      <c r="D96" s="35" t="str" cm="1">
        <f t="array" ref="D96">_xlfn.IFS(C96&lt;31, "Emerging Talent", AND(C96 &gt; 30, C96 &lt; 55), "Core Contributor", C96 &gt; 54, "Established Expert")</f>
        <v>Core Contributor</v>
      </c>
      <c r="E96" s="6" t="s">
        <v>163</v>
      </c>
      <c r="F96" s="6" t="s">
        <v>5520</v>
      </c>
      <c r="G96" s="19" t="s">
        <v>4457</v>
      </c>
      <c r="H96" s="19" t="s">
        <v>499</v>
      </c>
      <c r="I96" s="30">
        <v>2</v>
      </c>
      <c r="J96" s="27">
        <v>4.0999999999999996</v>
      </c>
      <c r="K96" s="40" t="str">
        <f t="shared" si="7"/>
        <v>Exceeds Expectations</v>
      </c>
      <c r="L96" s="37">
        <v>65921</v>
      </c>
      <c r="M96" s="37">
        <f t="shared" si="8"/>
        <v>90459.755918367315</v>
      </c>
      <c r="N96" s="40" t="str">
        <f t="shared" si="9"/>
        <v>High Income</v>
      </c>
      <c r="O96" s="39" t="s">
        <v>5969</v>
      </c>
      <c r="P96" s="39">
        <f t="shared" si="10"/>
        <v>6049.9999999999964</v>
      </c>
      <c r="Q96" s="41">
        <f t="shared" si="11"/>
        <v>6.6880569581236074E-2</v>
      </c>
      <c r="R96" s="33" t="str">
        <f t="shared" si="12"/>
        <v>Average Bonus</v>
      </c>
      <c r="S96" s="38">
        <f t="shared" si="13"/>
        <v>96509.755918367315</v>
      </c>
      <c r="T96" s="6" t="s">
        <v>422</v>
      </c>
      <c r="U96" s="9" t="s">
        <v>6031</v>
      </c>
      <c r="V96" s="6" t="s">
        <v>554</v>
      </c>
    </row>
    <row r="97" spans="1:22" ht="20" customHeight="1" x14ac:dyDescent="0.15">
      <c r="A97" s="15">
        <v>95</v>
      </c>
      <c r="B97" s="16" t="s">
        <v>555</v>
      </c>
      <c r="C97" s="14">
        <v>50</v>
      </c>
      <c r="D97" s="35" t="str" cm="1">
        <f t="array" ref="D97">_xlfn.IFS(C97&lt;31, "Emerging Talent", AND(C97 &gt; 30, C97 &lt; 55), "Core Contributor", C97 &gt; 54, "Established Expert")</f>
        <v>Core Contributor</v>
      </c>
      <c r="E97" s="6" t="s">
        <v>163</v>
      </c>
      <c r="F97" s="6" t="s">
        <v>5521</v>
      </c>
      <c r="G97" s="19" t="s">
        <v>210</v>
      </c>
      <c r="H97" s="19" t="s">
        <v>158</v>
      </c>
      <c r="I97" s="30">
        <v>10</v>
      </c>
      <c r="J97" s="27">
        <v>4.5999999999999996</v>
      </c>
      <c r="K97" s="40" t="str">
        <f t="shared" si="7"/>
        <v>Outstanding Performance</v>
      </c>
      <c r="L97" s="37">
        <v>35837</v>
      </c>
      <c r="M97" s="37">
        <f t="shared" si="8"/>
        <v>61902.932244897958</v>
      </c>
      <c r="N97" s="40" t="str">
        <f t="shared" si="9"/>
        <v>Medium Income</v>
      </c>
      <c r="O97" s="39">
        <v>11362</v>
      </c>
      <c r="P97" s="39">
        <f t="shared" si="10"/>
        <v>12799.999999999993</v>
      </c>
      <c r="Q97" s="41">
        <f t="shared" si="11"/>
        <v>0.20677534223033464</v>
      </c>
      <c r="R97" s="33" t="str">
        <f t="shared" si="12"/>
        <v>High Bonus</v>
      </c>
      <c r="S97" s="38">
        <f t="shared" si="13"/>
        <v>74702.932244897951</v>
      </c>
      <c r="T97" s="6" t="s">
        <v>26</v>
      </c>
      <c r="U97" s="6" t="s">
        <v>6032</v>
      </c>
      <c r="V97" s="6" t="s">
        <v>559</v>
      </c>
    </row>
    <row r="98" spans="1:22" ht="20" customHeight="1" x14ac:dyDescent="0.15">
      <c r="A98" s="15">
        <v>96</v>
      </c>
      <c r="B98" s="16" t="s">
        <v>560</v>
      </c>
      <c r="C98" s="14">
        <v>29</v>
      </c>
      <c r="D98" s="35" t="str" cm="1">
        <f t="array" ref="D98">_xlfn.IFS(C98&lt;31, "Emerging Talent", AND(C98 &gt; 30, C98 &lt; 55), "Core Contributor", C98 &gt; 54, "Established Expert")</f>
        <v>Emerging Talent</v>
      </c>
      <c r="E98" s="6" t="s">
        <v>389</v>
      </c>
      <c r="F98" s="6" t="s">
        <v>5456</v>
      </c>
      <c r="G98" s="19" t="s">
        <v>4457</v>
      </c>
      <c r="H98" s="19" t="s">
        <v>47</v>
      </c>
      <c r="I98" s="30">
        <v>4</v>
      </c>
      <c r="J98" s="27">
        <v>4.4000000000000004</v>
      </c>
      <c r="K98" s="40" t="str">
        <f t="shared" si="7"/>
        <v>Outstanding Performance</v>
      </c>
      <c r="L98" s="37">
        <v>138538</v>
      </c>
      <c r="M98" s="37">
        <f t="shared" si="8"/>
        <v>218946.58612244905</v>
      </c>
      <c r="N98" s="40" t="str">
        <f t="shared" si="9"/>
        <v>Very High Income</v>
      </c>
      <c r="O98" s="39">
        <v>19592</v>
      </c>
      <c r="P98" s="39">
        <f t="shared" si="10"/>
        <v>9800.0000000000055</v>
      </c>
      <c r="Q98" s="41">
        <f t="shared" si="11"/>
        <v>4.4759775311222313E-2</v>
      </c>
      <c r="R98" s="33" t="str">
        <f t="shared" si="12"/>
        <v>Average Bonus</v>
      </c>
      <c r="S98" s="38">
        <f t="shared" si="13"/>
        <v>228746.58612244905</v>
      </c>
      <c r="T98" s="6" t="s">
        <v>296</v>
      </c>
      <c r="U98" s="7" t="s">
        <v>5970</v>
      </c>
      <c r="V98" s="6" t="s">
        <v>563</v>
      </c>
    </row>
    <row r="99" spans="1:22" ht="20" customHeight="1" x14ac:dyDescent="0.15">
      <c r="A99" s="15">
        <v>97</v>
      </c>
      <c r="B99" s="16" t="s">
        <v>815</v>
      </c>
      <c r="C99" s="14">
        <v>60</v>
      </c>
      <c r="D99" s="35" t="str" cm="1">
        <f t="array" ref="D99">_xlfn.IFS(C99&lt;31, "Emerging Talent", AND(C99 &gt; 30, C99 &lt; 55), "Core Contributor", C99 &gt; 54, "Established Expert")</f>
        <v>Established Expert</v>
      </c>
      <c r="E99" s="6" t="s">
        <v>93</v>
      </c>
      <c r="F99" s="6" t="s">
        <v>5522</v>
      </c>
      <c r="G99" s="19" t="s">
        <v>4457</v>
      </c>
      <c r="H99" s="19" t="s">
        <v>499</v>
      </c>
      <c r="I99" s="30">
        <v>8</v>
      </c>
      <c r="J99" s="27">
        <v>1.4</v>
      </c>
      <c r="K99" s="40" t="str">
        <f t="shared" si="7"/>
        <v>Needs Significant Improvement</v>
      </c>
      <c r="L99" s="37">
        <v>141440</v>
      </c>
      <c r="M99" s="37">
        <f t="shared" si="8"/>
        <v>22630.399999999998</v>
      </c>
      <c r="N99" s="40" t="str">
        <f t="shared" si="9"/>
        <v>Low Income</v>
      </c>
      <c r="O99" s="39">
        <v>6408</v>
      </c>
      <c r="P99" s="39">
        <f t="shared" si="10"/>
        <v>0</v>
      </c>
      <c r="Q99" s="41">
        <f t="shared" si="11"/>
        <v>0</v>
      </c>
      <c r="R99" s="33" t="str">
        <f t="shared" si="12"/>
        <v>No Bonus</v>
      </c>
      <c r="S99" s="38">
        <f t="shared" si="13"/>
        <v>22630.399999999998</v>
      </c>
      <c r="T99" s="6" t="s">
        <v>49</v>
      </c>
      <c r="U99" s="6" t="s">
        <v>6033</v>
      </c>
      <c r="V99" s="6" t="s">
        <v>569</v>
      </c>
    </row>
    <row r="100" spans="1:22" ht="20" customHeight="1" x14ac:dyDescent="0.15">
      <c r="A100" s="15">
        <v>98</v>
      </c>
      <c r="B100" s="16" t="s">
        <v>570</v>
      </c>
      <c r="C100" s="14">
        <v>52</v>
      </c>
      <c r="D100" s="35" t="str" cm="1">
        <f t="array" ref="D100">_xlfn.IFS(C100&lt;31, "Emerging Talent", AND(C100 &gt; 30, C100 &lt; 55), "Core Contributor", C100 &gt; 54, "Established Expert")</f>
        <v>Core Contributor</v>
      </c>
      <c r="E100" s="6" t="s">
        <v>389</v>
      </c>
      <c r="F100" s="6" t="s">
        <v>5523</v>
      </c>
      <c r="G100" s="19" t="s">
        <v>4457</v>
      </c>
      <c r="H100" s="19" t="s">
        <v>47</v>
      </c>
      <c r="I100" s="30">
        <v>0</v>
      </c>
      <c r="J100" s="27">
        <v>3.9</v>
      </c>
      <c r="K100" s="40" t="str">
        <f t="shared" si="7"/>
        <v>Exceeds Expectations</v>
      </c>
      <c r="L100" s="37">
        <v>141907</v>
      </c>
      <c r="M100" s="37">
        <f t="shared" si="8"/>
        <v>176196.3648979592</v>
      </c>
      <c r="N100" s="40" t="str">
        <f t="shared" si="9"/>
        <v>Very High Income</v>
      </c>
      <c r="O100" s="39">
        <v>13597</v>
      </c>
      <c r="P100" s="39">
        <f t="shared" si="10"/>
        <v>4049.9999999999991</v>
      </c>
      <c r="Q100" s="41">
        <f t="shared" si="11"/>
        <v>2.298571824875888E-2</v>
      </c>
      <c r="R100" s="33" t="str">
        <f t="shared" si="12"/>
        <v>Small Bonus</v>
      </c>
      <c r="S100" s="38">
        <f t="shared" si="13"/>
        <v>180246.3648979592</v>
      </c>
      <c r="T100" s="6" t="s">
        <v>296</v>
      </c>
      <c r="U100" s="9" t="s">
        <v>6034</v>
      </c>
      <c r="V100" s="7" t="s">
        <v>6818</v>
      </c>
    </row>
    <row r="101" spans="1:22" ht="20" customHeight="1" x14ac:dyDescent="0.15">
      <c r="A101" s="15">
        <v>99</v>
      </c>
      <c r="B101" s="16" t="s">
        <v>3523</v>
      </c>
      <c r="C101" s="14">
        <v>54</v>
      </c>
      <c r="D101" s="35" t="str" cm="1">
        <f t="array" ref="D101">_xlfn.IFS(C101&lt;31, "Emerging Talent", AND(C101 &gt; 30, C101 &lt; 55), "Core Contributor", C101 &gt; 54, "Established Expert")</f>
        <v>Core Contributor</v>
      </c>
      <c r="E101" s="6" t="s">
        <v>163</v>
      </c>
      <c r="F101" s="6" t="s">
        <v>5524</v>
      </c>
      <c r="G101" s="19" t="s">
        <v>576</v>
      </c>
      <c r="H101" s="19" t="s">
        <v>56</v>
      </c>
      <c r="I101" s="30">
        <v>1</v>
      </c>
      <c r="J101" s="27">
        <v>3</v>
      </c>
      <c r="K101" s="40" t="str">
        <f t="shared" si="7"/>
        <v>Meets Expectations</v>
      </c>
      <c r="L101" s="37">
        <v>110857</v>
      </c>
      <c r="M101" s="37">
        <f t="shared" si="8"/>
        <v>81445.959183673462</v>
      </c>
      <c r="N101" s="40" t="str">
        <f t="shared" si="9"/>
        <v>High Income</v>
      </c>
      <c r="O101" s="39" t="s">
        <v>5969</v>
      </c>
      <c r="P101" s="39">
        <f t="shared" si="10"/>
        <v>0</v>
      </c>
      <c r="Q101" s="41">
        <f t="shared" si="11"/>
        <v>0</v>
      </c>
      <c r="R101" s="33" t="str">
        <f t="shared" si="12"/>
        <v>No Bonus</v>
      </c>
      <c r="S101" s="38">
        <f t="shared" si="13"/>
        <v>81445.959183673462</v>
      </c>
      <c r="T101" s="6" t="s">
        <v>422</v>
      </c>
      <c r="U101" s="6" t="s">
        <v>6035</v>
      </c>
      <c r="V101" s="6" t="s">
        <v>578</v>
      </c>
    </row>
    <row r="102" spans="1:22" ht="20" customHeight="1" x14ac:dyDescent="0.15">
      <c r="A102" s="15">
        <v>100</v>
      </c>
      <c r="B102" s="16" t="s">
        <v>2906</v>
      </c>
      <c r="C102" s="14">
        <v>34</v>
      </c>
      <c r="D102" s="35" t="str" cm="1">
        <f t="array" ref="D102">_xlfn.IFS(C102&lt;31, "Emerging Talent", AND(C102 &gt; 30, C102 &lt; 55), "Core Contributor", C102 &gt; 54, "Established Expert")</f>
        <v>Core Contributor</v>
      </c>
      <c r="E102" s="6" t="s">
        <v>93</v>
      </c>
      <c r="F102" s="6" t="s">
        <v>5446</v>
      </c>
      <c r="G102" s="19" t="s">
        <v>4457</v>
      </c>
      <c r="H102" s="19" t="s">
        <v>175</v>
      </c>
      <c r="I102" s="30">
        <v>2</v>
      </c>
      <c r="J102" s="27">
        <v>4.5999999999999996</v>
      </c>
      <c r="K102" s="40" t="str">
        <f t="shared" si="7"/>
        <v>Outstanding Performance</v>
      </c>
      <c r="L102" s="37">
        <v>137597</v>
      </c>
      <c r="M102" s="37">
        <f t="shared" si="8"/>
        <v>237677.75673469389</v>
      </c>
      <c r="N102" s="40" t="str">
        <f t="shared" si="9"/>
        <v>Very High Income</v>
      </c>
      <c r="O102" s="39" t="s">
        <v>5969</v>
      </c>
      <c r="P102" s="39">
        <f t="shared" si="10"/>
        <v>12799.999999999993</v>
      </c>
      <c r="Q102" s="41">
        <f t="shared" si="11"/>
        <v>5.385442952614157E-2</v>
      </c>
      <c r="R102" s="33" t="str">
        <f t="shared" si="12"/>
        <v>High Bonus</v>
      </c>
      <c r="S102" s="38">
        <f t="shared" si="13"/>
        <v>250477.75673469389</v>
      </c>
      <c r="T102" s="6" t="s">
        <v>139</v>
      </c>
      <c r="U102" s="6" t="s">
        <v>6036</v>
      </c>
      <c r="V102" s="6" t="s">
        <v>583</v>
      </c>
    </row>
    <row r="103" spans="1:22" ht="20" customHeight="1" x14ac:dyDescent="0.15">
      <c r="A103" s="15">
        <v>101</v>
      </c>
      <c r="B103" s="16" t="s">
        <v>585</v>
      </c>
      <c r="C103" s="14">
        <v>44</v>
      </c>
      <c r="D103" s="35" t="str" cm="1">
        <f t="array" ref="D103">_xlfn.IFS(C103&lt;31, "Emerging Talent", AND(C103 &gt; 30, C103 &lt; 55), "Core Contributor", C103 &gt; 54, "Established Expert")</f>
        <v>Core Contributor</v>
      </c>
      <c r="E103" s="6" t="s">
        <v>389</v>
      </c>
      <c r="F103" s="6" t="s">
        <v>5525</v>
      </c>
      <c r="G103" s="19" t="s">
        <v>244</v>
      </c>
      <c r="H103" s="19" t="s">
        <v>136</v>
      </c>
      <c r="I103" s="30">
        <v>3</v>
      </c>
      <c r="J103" s="27">
        <v>3.6</v>
      </c>
      <c r="K103" s="40" t="str">
        <f t="shared" si="7"/>
        <v>Exceeds Expectations</v>
      </c>
      <c r="L103" s="37">
        <v>68668</v>
      </c>
      <c r="M103" s="37">
        <f t="shared" si="8"/>
        <v>72647.941224489812</v>
      </c>
      <c r="N103" s="40" t="str">
        <f t="shared" si="9"/>
        <v>Medium Income</v>
      </c>
      <c r="O103" s="39">
        <v>3948</v>
      </c>
      <c r="P103" s="39">
        <f t="shared" si="10"/>
        <v>1800.0000000000005</v>
      </c>
      <c r="Q103" s="41">
        <f t="shared" si="11"/>
        <v>2.4777026983294825E-2</v>
      </c>
      <c r="R103" s="33" t="str">
        <f t="shared" si="12"/>
        <v>Small Bonus</v>
      </c>
      <c r="S103" s="38">
        <f t="shared" si="13"/>
        <v>74447.941224489812</v>
      </c>
      <c r="T103" s="6" t="s">
        <v>296</v>
      </c>
      <c r="U103" s="6" t="s">
        <v>6037</v>
      </c>
      <c r="V103" s="6" t="s">
        <v>589</v>
      </c>
    </row>
    <row r="104" spans="1:22" ht="20" customHeight="1" x14ac:dyDescent="0.15">
      <c r="A104" s="15">
        <v>102</v>
      </c>
      <c r="B104" s="16" t="s">
        <v>2443</v>
      </c>
      <c r="C104" s="14">
        <v>24</v>
      </c>
      <c r="D104" s="35" t="str" cm="1">
        <f t="array" ref="D104">_xlfn.IFS(C104&lt;31, "Emerging Talent", AND(C104 &gt; 30, C104 &lt; 55), "Core Contributor", C104 &gt; 54, "Established Expert")</f>
        <v>Emerging Talent</v>
      </c>
      <c r="E104" s="6" t="s">
        <v>163</v>
      </c>
      <c r="F104" s="6" t="s">
        <v>5446</v>
      </c>
      <c r="G104" s="19" t="s">
        <v>244</v>
      </c>
      <c r="H104" s="19" t="s">
        <v>211</v>
      </c>
      <c r="I104" s="30">
        <v>1</v>
      </c>
      <c r="J104" s="27">
        <v>3.5</v>
      </c>
      <c r="K104" s="40" t="str">
        <f t="shared" si="7"/>
        <v>Exceeds Expectations</v>
      </c>
      <c r="L104" s="37">
        <v>52993</v>
      </c>
      <c r="M104" s="37">
        <f t="shared" si="8"/>
        <v>52993</v>
      </c>
      <c r="N104" s="40" t="str">
        <f t="shared" si="9"/>
        <v>Medium Income</v>
      </c>
      <c r="O104" s="39">
        <v>16450</v>
      </c>
      <c r="P104" s="39">
        <f t="shared" si="10"/>
        <v>1250</v>
      </c>
      <c r="Q104" s="41">
        <f t="shared" si="11"/>
        <v>2.3588021059385202E-2</v>
      </c>
      <c r="R104" s="33" t="str">
        <f t="shared" si="12"/>
        <v>Small Bonus</v>
      </c>
      <c r="S104" s="38">
        <f t="shared" si="13"/>
        <v>54243</v>
      </c>
      <c r="T104" s="6" t="s">
        <v>271</v>
      </c>
      <c r="U104" s="6" t="s">
        <v>6038</v>
      </c>
      <c r="V104" s="6" t="s">
        <v>593</v>
      </c>
    </row>
    <row r="105" spans="1:22" ht="20" customHeight="1" x14ac:dyDescent="0.15">
      <c r="A105" s="15">
        <v>103</v>
      </c>
      <c r="B105" s="16" t="s">
        <v>1481</v>
      </c>
      <c r="C105" s="14">
        <v>31</v>
      </c>
      <c r="D105" s="35" t="str" cm="1">
        <f t="array" ref="D105">_xlfn.IFS(C105&lt;31, "Emerging Talent", AND(C105 &gt; 30, C105 &lt; 55), "Core Contributor", C105 &gt; 54, "Established Expert")</f>
        <v>Core Contributor</v>
      </c>
      <c r="E105" s="6" t="s">
        <v>389</v>
      </c>
      <c r="F105" s="6" t="s">
        <v>5446</v>
      </c>
      <c r="G105" s="19" t="s">
        <v>494</v>
      </c>
      <c r="H105" s="19" t="s">
        <v>499</v>
      </c>
      <c r="I105" s="30">
        <v>9</v>
      </c>
      <c r="J105" s="27">
        <v>2.8</v>
      </c>
      <c r="K105" s="40" t="str">
        <f t="shared" si="7"/>
        <v>Below Expectations</v>
      </c>
      <c r="L105" s="37">
        <v>104775</v>
      </c>
      <c r="M105" s="37">
        <f t="shared" si="8"/>
        <v>67055.999999999985</v>
      </c>
      <c r="N105" s="40" t="str">
        <f t="shared" si="9"/>
        <v>Medium Income</v>
      </c>
      <c r="O105" s="39">
        <v>7932</v>
      </c>
      <c r="P105" s="39">
        <f t="shared" si="10"/>
        <v>0</v>
      </c>
      <c r="Q105" s="41">
        <f t="shared" si="11"/>
        <v>0</v>
      </c>
      <c r="R105" s="33" t="str">
        <f t="shared" si="12"/>
        <v>No Bonus</v>
      </c>
      <c r="S105" s="38">
        <f t="shared" si="13"/>
        <v>67055.999999999985</v>
      </c>
      <c r="T105" s="6" t="s">
        <v>368</v>
      </c>
      <c r="U105" s="6" t="s">
        <v>6039</v>
      </c>
      <c r="V105" s="6" t="s">
        <v>597</v>
      </c>
    </row>
    <row r="106" spans="1:22" ht="20" customHeight="1" x14ac:dyDescent="0.15">
      <c r="A106" s="15">
        <v>104</v>
      </c>
      <c r="B106" s="16" t="s">
        <v>4423</v>
      </c>
      <c r="C106" s="14">
        <v>39</v>
      </c>
      <c r="D106" s="35" t="str" cm="1">
        <f t="array" ref="D106">_xlfn.IFS(C106&lt;31, "Emerging Talent", AND(C106 &gt; 30, C106 &lt; 55), "Core Contributor", C106 &gt; 54, "Established Expert")</f>
        <v>Core Contributor</v>
      </c>
      <c r="E106" s="7" t="s">
        <v>5970</v>
      </c>
      <c r="F106" s="6" t="s">
        <v>5526</v>
      </c>
      <c r="G106" s="19" t="s">
        <v>4457</v>
      </c>
      <c r="H106" s="19" t="s">
        <v>431</v>
      </c>
      <c r="I106" s="30">
        <v>2</v>
      </c>
      <c r="J106" s="27">
        <v>2.4</v>
      </c>
      <c r="K106" s="40" t="str">
        <f t="shared" si="7"/>
        <v>Below Expectations</v>
      </c>
      <c r="L106" s="37">
        <v>94972</v>
      </c>
      <c r="M106" s="37">
        <f t="shared" si="8"/>
        <v>44656.222040816327</v>
      </c>
      <c r="N106" s="40" t="str">
        <f t="shared" si="9"/>
        <v>Low Income</v>
      </c>
      <c r="O106" s="39">
        <v>3414</v>
      </c>
      <c r="P106" s="39">
        <f t="shared" si="10"/>
        <v>0</v>
      </c>
      <c r="Q106" s="41">
        <f t="shared" si="11"/>
        <v>0</v>
      </c>
      <c r="R106" s="33" t="str">
        <f t="shared" si="12"/>
        <v>No Bonus</v>
      </c>
      <c r="S106" s="38">
        <f t="shared" si="13"/>
        <v>44656.222040816327</v>
      </c>
      <c r="T106" s="6" t="s">
        <v>139</v>
      </c>
      <c r="U106" s="6" t="s">
        <v>6040</v>
      </c>
      <c r="V106" s="6" t="s">
        <v>603</v>
      </c>
    </row>
    <row r="107" spans="1:22" ht="20" customHeight="1" x14ac:dyDescent="0.15">
      <c r="A107" s="15">
        <v>105</v>
      </c>
      <c r="B107" s="16" t="s">
        <v>4424</v>
      </c>
      <c r="C107" s="14">
        <v>42</v>
      </c>
      <c r="D107" s="35" t="str" cm="1">
        <f t="array" ref="D107">_xlfn.IFS(C107&lt;31, "Emerging Talent", AND(C107 &gt; 30, C107 &lt; 55), "Core Contributor", C107 &gt; 54, "Established Expert")</f>
        <v>Core Contributor</v>
      </c>
      <c r="E107" s="6" t="s">
        <v>389</v>
      </c>
      <c r="F107" s="6" t="s">
        <v>5527</v>
      </c>
      <c r="G107" s="19" t="s">
        <v>157</v>
      </c>
      <c r="H107" s="19" t="s">
        <v>158</v>
      </c>
      <c r="I107" s="30">
        <v>10</v>
      </c>
      <c r="J107" s="27">
        <v>4.7</v>
      </c>
      <c r="K107" s="40" t="str">
        <f t="shared" si="7"/>
        <v>Outstanding Performance</v>
      </c>
      <c r="L107" s="37">
        <v>78705</v>
      </c>
      <c r="M107" s="37">
        <f t="shared" si="8"/>
        <v>141925.99591836738</v>
      </c>
      <c r="N107" s="40" t="str">
        <f t="shared" si="9"/>
        <v>Very High Income</v>
      </c>
      <c r="O107" s="39">
        <v>15669</v>
      </c>
      <c r="P107" s="39">
        <f t="shared" si="10"/>
        <v>14450.000000000004</v>
      </c>
      <c r="Q107" s="41">
        <f t="shared" si="11"/>
        <v>0.10181362411091564</v>
      </c>
      <c r="R107" s="33" t="str">
        <f t="shared" si="12"/>
        <v>High Bonus</v>
      </c>
      <c r="S107" s="38">
        <f t="shared" si="13"/>
        <v>156375.99591836738</v>
      </c>
      <c r="T107" s="6" t="s">
        <v>368</v>
      </c>
      <c r="U107" s="9" t="s">
        <v>6041</v>
      </c>
      <c r="V107" s="6" t="s">
        <v>608</v>
      </c>
    </row>
    <row r="108" spans="1:22" ht="20" customHeight="1" x14ac:dyDescent="0.15">
      <c r="A108" s="15">
        <v>106</v>
      </c>
      <c r="B108" s="16" t="s">
        <v>1569</v>
      </c>
      <c r="C108" s="14">
        <v>56</v>
      </c>
      <c r="D108" s="35" t="str" cm="1">
        <f t="array" ref="D108">_xlfn.IFS(C108&lt;31, "Emerging Talent", AND(C108 &gt; 30, C108 &lt; 55), "Core Contributor", C108 &gt; 54, "Established Expert")</f>
        <v>Established Expert</v>
      </c>
      <c r="E108" s="6" t="s">
        <v>389</v>
      </c>
      <c r="F108" s="6" t="s">
        <v>5528</v>
      </c>
      <c r="G108" s="19" t="s">
        <v>210</v>
      </c>
      <c r="H108" s="19" t="s">
        <v>158</v>
      </c>
      <c r="I108" s="30">
        <v>9</v>
      </c>
      <c r="J108" s="27">
        <v>1.9</v>
      </c>
      <c r="K108" s="40" t="str">
        <f t="shared" si="7"/>
        <v>Needs Significant Improvement</v>
      </c>
      <c r="L108" s="37">
        <v>44077</v>
      </c>
      <c r="M108" s="37">
        <f t="shared" si="8"/>
        <v>15000</v>
      </c>
      <c r="N108" s="40" t="str">
        <f t="shared" si="9"/>
        <v>Low Income</v>
      </c>
      <c r="O108" s="39">
        <v>9757</v>
      </c>
      <c r="P108" s="39">
        <f t="shared" si="10"/>
        <v>0</v>
      </c>
      <c r="Q108" s="41">
        <f t="shared" si="11"/>
        <v>0</v>
      </c>
      <c r="R108" s="33" t="str">
        <f t="shared" si="12"/>
        <v>No Bonus</v>
      </c>
      <c r="S108" s="38">
        <f t="shared" si="13"/>
        <v>15000</v>
      </c>
      <c r="T108" s="6" t="s">
        <v>296</v>
      </c>
      <c r="U108" s="6" t="s">
        <v>6042</v>
      </c>
      <c r="V108" s="6" t="s">
        <v>613</v>
      </c>
    </row>
    <row r="109" spans="1:22" ht="20" customHeight="1" x14ac:dyDescent="0.15">
      <c r="A109" s="15">
        <v>107</v>
      </c>
      <c r="B109" s="16" t="s">
        <v>4410</v>
      </c>
      <c r="C109" s="14">
        <v>43</v>
      </c>
      <c r="D109" s="35" t="str" cm="1">
        <f t="array" ref="D109">_xlfn.IFS(C109&lt;31, "Emerging Talent", AND(C109 &gt; 30, C109 &lt; 55), "Core Contributor", C109 &gt; 54, "Established Expert")</f>
        <v>Core Contributor</v>
      </c>
      <c r="E109" s="6" t="s">
        <v>389</v>
      </c>
      <c r="F109" s="6" t="s">
        <v>5529</v>
      </c>
      <c r="G109" s="19" t="s">
        <v>864</v>
      </c>
      <c r="H109" s="19" t="s">
        <v>499</v>
      </c>
      <c r="I109" s="30">
        <v>0</v>
      </c>
      <c r="J109" s="27">
        <v>3.3</v>
      </c>
      <c r="K109" s="40" t="str">
        <f t="shared" si="7"/>
        <v>Meets Expectations</v>
      </c>
      <c r="L109" s="37">
        <v>44895</v>
      </c>
      <c r="M109" s="37">
        <f t="shared" si="8"/>
        <v>39910.738775510203</v>
      </c>
      <c r="N109" s="40" t="str">
        <f t="shared" si="9"/>
        <v>Low Income</v>
      </c>
      <c r="O109" s="39">
        <v>4441</v>
      </c>
      <c r="P109" s="39">
        <f t="shared" si="10"/>
        <v>449.99999999999949</v>
      </c>
      <c r="Q109" s="41">
        <f t="shared" si="11"/>
        <v>1.1275160866631863E-2</v>
      </c>
      <c r="R109" s="33" t="str">
        <f t="shared" si="12"/>
        <v>Small Bonus</v>
      </c>
      <c r="S109" s="38">
        <f t="shared" si="13"/>
        <v>40360.738775510203</v>
      </c>
      <c r="T109" s="6" t="s">
        <v>139</v>
      </c>
      <c r="U109" s="6" t="s">
        <v>616</v>
      </c>
      <c r="V109" s="6" t="s">
        <v>617</v>
      </c>
    </row>
    <row r="110" spans="1:22" ht="20" customHeight="1" x14ac:dyDescent="0.15">
      <c r="A110" s="15">
        <v>108</v>
      </c>
      <c r="B110" s="16" t="s">
        <v>2378</v>
      </c>
      <c r="C110" s="14">
        <v>57</v>
      </c>
      <c r="D110" s="35" t="str" cm="1">
        <f t="array" ref="D110">_xlfn.IFS(C110&lt;31, "Emerging Talent", AND(C110 &gt; 30, C110 &lt; 55), "Core Contributor", C110 &gt; 54, "Established Expert")</f>
        <v>Established Expert</v>
      </c>
      <c r="E110" s="6" t="s">
        <v>93</v>
      </c>
      <c r="F110" s="6" t="s">
        <v>5530</v>
      </c>
      <c r="G110" s="19" t="s">
        <v>576</v>
      </c>
      <c r="H110" s="19" t="s">
        <v>499</v>
      </c>
      <c r="I110" s="30">
        <v>9</v>
      </c>
      <c r="J110" s="27">
        <v>1.6</v>
      </c>
      <c r="K110" s="40" t="str">
        <f t="shared" si="7"/>
        <v>Needs Significant Improvement</v>
      </c>
      <c r="L110" s="37">
        <v>103050</v>
      </c>
      <c r="M110" s="37">
        <f t="shared" si="8"/>
        <v>21535.346938775514</v>
      </c>
      <c r="N110" s="40" t="str">
        <f t="shared" si="9"/>
        <v>Low Income</v>
      </c>
      <c r="O110" s="39">
        <v>7898</v>
      </c>
      <c r="P110" s="39">
        <f t="shared" si="10"/>
        <v>0</v>
      </c>
      <c r="Q110" s="41">
        <f t="shared" si="11"/>
        <v>0</v>
      </c>
      <c r="R110" s="33" t="str">
        <f t="shared" si="12"/>
        <v>No Bonus</v>
      </c>
      <c r="S110" s="38">
        <f t="shared" si="13"/>
        <v>21535.346938775514</v>
      </c>
      <c r="T110" s="6" t="s">
        <v>26</v>
      </c>
      <c r="U110" s="6" t="s">
        <v>6043</v>
      </c>
      <c r="V110" s="6" t="s">
        <v>623</v>
      </c>
    </row>
    <row r="111" spans="1:22" ht="20" customHeight="1" x14ac:dyDescent="0.15">
      <c r="A111" s="15">
        <v>109</v>
      </c>
      <c r="B111" s="16" t="s">
        <v>2627</v>
      </c>
      <c r="C111" s="14">
        <v>24</v>
      </c>
      <c r="D111" s="35" t="str" cm="1">
        <f t="array" ref="D111">_xlfn.IFS(C111&lt;31, "Emerging Talent", AND(C111 &gt; 30, C111 &lt; 55), "Core Contributor", C111 &gt; 54, "Established Expert")</f>
        <v>Emerging Talent</v>
      </c>
      <c r="E111" s="6" t="s">
        <v>163</v>
      </c>
      <c r="F111" s="6" t="s">
        <v>5531</v>
      </c>
      <c r="G111" s="19" t="s">
        <v>46</v>
      </c>
      <c r="H111" s="19" t="s">
        <v>136</v>
      </c>
      <c r="I111" s="30">
        <v>10</v>
      </c>
      <c r="J111" s="27">
        <v>1.5</v>
      </c>
      <c r="K111" s="40" t="str">
        <f t="shared" si="7"/>
        <v>Needs Significant Improvement</v>
      </c>
      <c r="L111" s="37">
        <v>95371</v>
      </c>
      <c r="M111" s="37">
        <f t="shared" si="8"/>
        <v>17517.12244897959</v>
      </c>
      <c r="N111" s="40" t="str">
        <f t="shared" si="9"/>
        <v>Low Income</v>
      </c>
      <c r="O111" s="39">
        <v>9102</v>
      </c>
      <c r="P111" s="39">
        <f t="shared" si="10"/>
        <v>0</v>
      </c>
      <c r="Q111" s="41">
        <f t="shared" si="11"/>
        <v>0</v>
      </c>
      <c r="R111" s="33" t="str">
        <f t="shared" si="12"/>
        <v>No Bonus</v>
      </c>
      <c r="S111" s="38">
        <f t="shared" si="13"/>
        <v>17517.12244897959</v>
      </c>
      <c r="T111" s="6" t="s">
        <v>296</v>
      </c>
      <c r="U111" s="6" t="s">
        <v>628</v>
      </c>
      <c r="V111" s="6" t="s">
        <v>629</v>
      </c>
    </row>
    <row r="112" spans="1:22" ht="20" customHeight="1" x14ac:dyDescent="0.15">
      <c r="A112" s="15">
        <v>110</v>
      </c>
      <c r="B112" s="16" t="s">
        <v>1699</v>
      </c>
      <c r="C112" s="14">
        <v>57</v>
      </c>
      <c r="D112" s="35" t="str" cm="1">
        <f t="array" ref="D112">_xlfn.IFS(C112&lt;31, "Emerging Talent", AND(C112 &gt; 30, C112 &lt; 55), "Core Contributor", C112 &gt; 54, "Established Expert")</f>
        <v>Established Expert</v>
      </c>
      <c r="E112" s="7" t="s">
        <v>5970</v>
      </c>
      <c r="F112" s="6" t="s">
        <v>5446</v>
      </c>
      <c r="G112" s="19" t="s">
        <v>46</v>
      </c>
      <c r="H112" s="19" t="s">
        <v>32</v>
      </c>
      <c r="I112" s="30">
        <v>1</v>
      </c>
      <c r="J112" s="27">
        <v>3.5</v>
      </c>
      <c r="K112" s="40" t="str">
        <f t="shared" si="7"/>
        <v>Exceeds Expectations</v>
      </c>
      <c r="L112" s="37">
        <v>101857</v>
      </c>
      <c r="M112" s="37">
        <f t="shared" si="8"/>
        <v>101857</v>
      </c>
      <c r="N112" s="40" t="str">
        <f t="shared" si="9"/>
        <v>High Income</v>
      </c>
      <c r="O112" s="39">
        <v>7925</v>
      </c>
      <c r="P112" s="39">
        <f t="shared" si="10"/>
        <v>1250</v>
      </c>
      <c r="Q112" s="41">
        <f t="shared" si="11"/>
        <v>1.2272106973502067E-2</v>
      </c>
      <c r="R112" s="33" t="str">
        <f t="shared" si="12"/>
        <v>Small Bonus</v>
      </c>
      <c r="S112" s="38">
        <f t="shared" si="13"/>
        <v>103107</v>
      </c>
      <c r="T112" s="6" t="s">
        <v>422</v>
      </c>
      <c r="U112" s="6" t="s">
        <v>6044</v>
      </c>
      <c r="V112" s="6" t="s">
        <v>632</v>
      </c>
    </row>
    <row r="113" spans="1:22" ht="20" customHeight="1" x14ac:dyDescent="0.15">
      <c r="A113" s="15">
        <v>111</v>
      </c>
      <c r="B113" s="16" t="s">
        <v>633</v>
      </c>
      <c r="C113" s="14">
        <v>21</v>
      </c>
      <c r="D113" s="35" t="str" cm="1">
        <f t="array" ref="D113">_xlfn.IFS(C113&lt;31, "Emerging Talent", AND(C113 &gt; 30, C113 &lt; 55), "Core Contributor", C113 &gt; 54, "Established Expert")</f>
        <v>Emerging Talent</v>
      </c>
      <c r="E113" s="7" t="s">
        <v>5970</v>
      </c>
      <c r="F113" s="6" t="s">
        <v>5532</v>
      </c>
      <c r="G113" s="19" t="s">
        <v>210</v>
      </c>
      <c r="H113" s="19" t="s">
        <v>167</v>
      </c>
      <c r="I113" s="30">
        <v>9</v>
      </c>
      <c r="J113" s="27">
        <v>2.4</v>
      </c>
      <c r="K113" s="40" t="str">
        <f t="shared" si="7"/>
        <v>Below Expectations</v>
      </c>
      <c r="L113" s="37">
        <v>54520</v>
      </c>
      <c r="M113" s="37">
        <f t="shared" si="8"/>
        <v>25635.526530612246</v>
      </c>
      <c r="N113" s="40" t="str">
        <f t="shared" si="9"/>
        <v>Low Income</v>
      </c>
      <c r="O113" s="39" t="s">
        <v>5969</v>
      </c>
      <c r="P113" s="39">
        <f t="shared" si="10"/>
        <v>0</v>
      </c>
      <c r="Q113" s="41">
        <f t="shared" si="11"/>
        <v>0</v>
      </c>
      <c r="R113" s="33" t="str">
        <f t="shared" si="12"/>
        <v>No Bonus</v>
      </c>
      <c r="S113" s="38">
        <f t="shared" si="13"/>
        <v>25635.526530612246</v>
      </c>
      <c r="T113" s="6" t="s">
        <v>204</v>
      </c>
      <c r="U113" s="9" t="s">
        <v>6045</v>
      </c>
      <c r="V113" s="6" t="s">
        <v>636</v>
      </c>
    </row>
    <row r="114" spans="1:22" ht="20" customHeight="1" x14ac:dyDescent="0.15">
      <c r="A114" s="15">
        <v>112</v>
      </c>
      <c r="B114" s="16" t="s">
        <v>4425</v>
      </c>
      <c r="C114" s="14">
        <v>50</v>
      </c>
      <c r="D114" s="35" t="str" cm="1">
        <f t="array" ref="D114">_xlfn.IFS(C114&lt;31, "Emerging Talent", AND(C114 &gt; 30, C114 &lt; 55), "Core Contributor", C114 &gt; 54, "Established Expert")</f>
        <v>Core Contributor</v>
      </c>
      <c r="E114" s="6" t="s">
        <v>163</v>
      </c>
      <c r="F114" s="6" t="s">
        <v>5446</v>
      </c>
      <c r="G114" s="19" t="s">
        <v>576</v>
      </c>
      <c r="H114" s="19" t="s">
        <v>175</v>
      </c>
      <c r="I114" s="30">
        <v>9</v>
      </c>
      <c r="J114" s="27">
        <v>2.2000000000000002</v>
      </c>
      <c r="K114" s="40" t="str">
        <f t="shared" si="7"/>
        <v>Below Expectations</v>
      </c>
      <c r="L114" s="37">
        <v>31465</v>
      </c>
      <c r="M114" s="37">
        <f t="shared" si="8"/>
        <v>15000</v>
      </c>
      <c r="N114" s="40" t="str">
        <f t="shared" si="9"/>
        <v>Low Income</v>
      </c>
      <c r="O114" s="39">
        <v>11703</v>
      </c>
      <c r="P114" s="39">
        <f t="shared" si="10"/>
        <v>0</v>
      </c>
      <c r="Q114" s="41">
        <f t="shared" si="11"/>
        <v>0</v>
      </c>
      <c r="R114" s="33" t="str">
        <f t="shared" si="12"/>
        <v>No Bonus</v>
      </c>
      <c r="S114" s="38">
        <f t="shared" si="13"/>
        <v>15000</v>
      </c>
      <c r="T114" s="6" t="s">
        <v>26</v>
      </c>
      <c r="U114" s="9" t="s">
        <v>6046</v>
      </c>
      <c r="V114" s="6" t="s">
        <v>640</v>
      </c>
    </row>
    <row r="115" spans="1:22" ht="20" customHeight="1" x14ac:dyDescent="0.15">
      <c r="A115" s="15">
        <v>113</v>
      </c>
      <c r="B115" s="16" t="s">
        <v>4412</v>
      </c>
      <c r="C115" s="14">
        <v>57</v>
      </c>
      <c r="D115" s="35" t="str" cm="1">
        <f t="array" ref="D115">_xlfn.IFS(C115&lt;31, "Emerging Talent", AND(C115 &gt; 30, C115 &lt; 55), "Core Contributor", C115 &gt; 54, "Established Expert")</f>
        <v>Established Expert</v>
      </c>
      <c r="E115" s="6" t="s">
        <v>163</v>
      </c>
      <c r="F115" s="6" t="s">
        <v>5533</v>
      </c>
      <c r="G115" s="19" t="s">
        <v>696</v>
      </c>
      <c r="H115" s="19" t="s">
        <v>211</v>
      </c>
      <c r="I115" s="30">
        <v>7</v>
      </c>
      <c r="J115" s="27">
        <v>1.1000000000000001</v>
      </c>
      <c r="K115" s="40" t="str">
        <f t="shared" si="7"/>
        <v>Needs Significant Improvement</v>
      </c>
      <c r="L115" s="37">
        <v>10909</v>
      </c>
      <c r="M115" s="37">
        <f t="shared" si="8"/>
        <v>15000</v>
      </c>
      <c r="N115" s="40" t="str">
        <f t="shared" si="9"/>
        <v>Low Income</v>
      </c>
      <c r="O115" s="39">
        <v>1476</v>
      </c>
      <c r="P115" s="39">
        <f t="shared" si="10"/>
        <v>0</v>
      </c>
      <c r="Q115" s="41">
        <f t="shared" si="11"/>
        <v>0</v>
      </c>
      <c r="R115" s="33" t="str">
        <f t="shared" si="12"/>
        <v>No Bonus</v>
      </c>
      <c r="S115" s="38">
        <f t="shared" si="13"/>
        <v>15000</v>
      </c>
      <c r="T115" s="6" t="s">
        <v>265</v>
      </c>
      <c r="U115" s="9" t="s">
        <v>6047</v>
      </c>
      <c r="V115" s="6" t="s">
        <v>645</v>
      </c>
    </row>
    <row r="116" spans="1:22" ht="20" customHeight="1" x14ac:dyDescent="0.15">
      <c r="A116" s="15">
        <v>114</v>
      </c>
      <c r="B116" s="16" t="s">
        <v>4408</v>
      </c>
      <c r="C116" s="14">
        <v>20</v>
      </c>
      <c r="D116" s="35" t="str" cm="1">
        <f t="array" ref="D116">_xlfn.IFS(C116&lt;31, "Emerging Talent", AND(C116 &gt; 30, C116 &lt; 55), "Core Contributor", C116 &gt; 54, "Established Expert")</f>
        <v>Emerging Talent</v>
      </c>
      <c r="E116" s="6" t="s">
        <v>163</v>
      </c>
      <c r="F116" s="6" t="s">
        <v>5446</v>
      </c>
      <c r="G116" s="19" t="s">
        <v>648</v>
      </c>
      <c r="H116" s="19" t="s">
        <v>175</v>
      </c>
      <c r="I116" s="30">
        <v>5</v>
      </c>
      <c r="J116" s="27">
        <v>3.8</v>
      </c>
      <c r="K116" s="40" t="str">
        <f t="shared" si="7"/>
        <v>Exceeds Expectations</v>
      </c>
      <c r="L116" s="37">
        <v>92551</v>
      </c>
      <c r="M116" s="37">
        <f t="shared" si="8"/>
        <v>109096.85224489795</v>
      </c>
      <c r="N116" s="40" t="str">
        <f t="shared" si="9"/>
        <v>High Income</v>
      </c>
      <c r="O116" s="39">
        <v>10598</v>
      </c>
      <c r="P116" s="39">
        <f t="shared" si="10"/>
        <v>3199.9999999999982</v>
      </c>
      <c r="Q116" s="41">
        <f t="shared" si="11"/>
        <v>2.9331735372315933E-2</v>
      </c>
      <c r="R116" s="33" t="str">
        <f t="shared" si="12"/>
        <v>Small Bonus</v>
      </c>
      <c r="S116" s="38">
        <f t="shared" si="13"/>
        <v>112296.85224489795</v>
      </c>
      <c r="T116" s="6" t="s">
        <v>296</v>
      </c>
      <c r="U116" s="9" t="s">
        <v>6048</v>
      </c>
      <c r="V116" s="6" t="s">
        <v>649</v>
      </c>
    </row>
    <row r="117" spans="1:22" ht="20" customHeight="1" x14ac:dyDescent="0.15">
      <c r="A117" s="15">
        <v>115</v>
      </c>
      <c r="B117" s="16" t="s">
        <v>3983</v>
      </c>
      <c r="C117" s="14">
        <v>26</v>
      </c>
      <c r="D117" s="35" t="str" cm="1">
        <f t="array" ref="D117">_xlfn.IFS(C117&lt;31, "Emerging Talent", AND(C117 &gt; 30, C117 &lt; 55), "Core Contributor", C117 &gt; 54, "Established Expert")</f>
        <v>Emerging Talent</v>
      </c>
      <c r="E117" s="6" t="s">
        <v>163</v>
      </c>
      <c r="F117" s="6" t="s">
        <v>5534</v>
      </c>
      <c r="G117" s="19" t="s">
        <v>157</v>
      </c>
      <c r="H117" s="19" t="s">
        <v>211</v>
      </c>
      <c r="I117" s="30">
        <v>2</v>
      </c>
      <c r="J117" s="27">
        <v>1.3</v>
      </c>
      <c r="K117" s="40" t="str">
        <f t="shared" si="7"/>
        <v>Needs Significant Improvement</v>
      </c>
      <c r="L117" s="37">
        <v>38555</v>
      </c>
      <c r="M117" s="37">
        <f t="shared" si="8"/>
        <v>15000</v>
      </c>
      <c r="N117" s="40" t="str">
        <f t="shared" si="9"/>
        <v>Low Income</v>
      </c>
      <c r="O117" s="39">
        <v>18770</v>
      </c>
      <c r="P117" s="39">
        <f t="shared" si="10"/>
        <v>0</v>
      </c>
      <c r="Q117" s="41">
        <f t="shared" si="11"/>
        <v>0</v>
      </c>
      <c r="R117" s="33" t="str">
        <f t="shared" si="12"/>
        <v>No Bonus</v>
      </c>
      <c r="S117" s="38">
        <f t="shared" si="13"/>
        <v>15000</v>
      </c>
      <c r="T117" s="6" t="s">
        <v>76</v>
      </c>
      <c r="U117" s="6" t="s">
        <v>6049</v>
      </c>
      <c r="V117" s="6" t="s">
        <v>653</v>
      </c>
    </row>
    <row r="118" spans="1:22" ht="20" customHeight="1" x14ac:dyDescent="0.15">
      <c r="A118" s="15">
        <v>116</v>
      </c>
      <c r="B118" s="16" t="s">
        <v>4426</v>
      </c>
      <c r="C118" s="14">
        <v>24</v>
      </c>
      <c r="D118" s="35" t="str" cm="1">
        <f t="array" ref="D118">_xlfn.IFS(C118&lt;31, "Emerging Talent", AND(C118 &gt; 30, C118 &lt; 55), "Core Contributor", C118 &gt; 54, "Established Expert")</f>
        <v>Emerging Talent</v>
      </c>
      <c r="E118" s="6" t="s">
        <v>163</v>
      </c>
      <c r="F118" s="6" t="s">
        <v>5535</v>
      </c>
      <c r="G118" s="19" t="s">
        <v>244</v>
      </c>
      <c r="H118" s="19" t="s">
        <v>431</v>
      </c>
      <c r="I118" s="30">
        <v>5</v>
      </c>
      <c r="J118" s="27">
        <v>3.6</v>
      </c>
      <c r="K118" s="40" t="str">
        <f t="shared" si="7"/>
        <v>Exceeds Expectations</v>
      </c>
      <c r="L118" s="37">
        <v>113918</v>
      </c>
      <c r="M118" s="37">
        <f t="shared" si="8"/>
        <v>120520.59428571431</v>
      </c>
      <c r="N118" s="40" t="str">
        <f t="shared" si="9"/>
        <v>Very High Income</v>
      </c>
      <c r="O118" s="39">
        <v>846</v>
      </c>
      <c r="P118" s="39">
        <f t="shared" si="10"/>
        <v>1800.0000000000005</v>
      </c>
      <c r="Q118" s="41">
        <f t="shared" si="11"/>
        <v>1.4935206805675038E-2</v>
      </c>
      <c r="R118" s="33" t="str">
        <f t="shared" si="12"/>
        <v>Small Bonus</v>
      </c>
      <c r="S118" s="38">
        <f t="shared" si="13"/>
        <v>122320.59428571431</v>
      </c>
      <c r="T118" s="6" t="s">
        <v>368</v>
      </c>
      <c r="U118" s="6" t="s">
        <v>656</v>
      </c>
      <c r="V118" s="6" t="s">
        <v>657</v>
      </c>
    </row>
    <row r="119" spans="1:22" ht="20" customHeight="1" x14ac:dyDescent="0.15">
      <c r="A119" s="15">
        <v>117</v>
      </c>
      <c r="B119" s="16" t="s">
        <v>815</v>
      </c>
      <c r="C119" s="14">
        <v>38</v>
      </c>
      <c r="D119" s="35" t="str" cm="1">
        <f t="array" ref="D119">_xlfn.IFS(C119&lt;31, "Emerging Talent", AND(C119 &gt; 30, C119 &lt; 55), "Core Contributor", C119 &gt; 54, "Established Expert")</f>
        <v>Core Contributor</v>
      </c>
      <c r="E119" s="6" t="s">
        <v>5970</v>
      </c>
      <c r="F119" s="6" t="s">
        <v>5522</v>
      </c>
      <c r="G119" s="19" t="s">
        <v>157</v>
      </c>
      <c r="H119" s="19" t="s">
        <v>32</v>
      </c>
      <c r="I119" s="30">
        <v>6</v>
      </c>
      <c r="J119" s="27">
        <v>5</v>
      </c>
      <c r="K119" s="40" t="str">
        <f t="shared" si="7"/>
        <v>Outstanding Performance</v>
      </c>
      <c r="L119" s="37">
        <v>49900</v>
      </c>
      <c r="M119" s="37">
        <f t="shared" si="8"/>
        <v>101836.73469387756</v>
      </c>
      <c r="N119" s="40" t="str">
        <f t="shared" si="9"/>
        <v>High Income</v>
      </c>
      <c r="O119" s="39">
        <v>8285</v>
      </c>
      <c r="P119" s="39">
        <f t="shared" si="10"/>
        <v>20000</v>
      </c>
      <c r="Q119" s="41">
        <f t="shared" si="11"/>
        <v>0.19639278557114226</v>
      </c>
      <c r="R119" s="33" t="str">
        <f t="shared" si="12"/>
        <v>Outstanding Bonus</v>
      </c>
      <c r="S119" s="38">
        <f t="shared" si="13"/>
        <v>121836.73469387756</v>
      </c>
      <c r="T119" s="6" t="s">
        <v>368</v>
      </c>
      <c r="U119" s="6" t="s">
        <v>6050</v>
      </c>
      <c r="V119" s="6" t="s">
        <v>662</v>
      </c>
    </row>
    <row r="120" spans="1:22" ht="20" customHeight="1" x14ac:dyDescent="0.15">
      <c r="A120" s="15">
        <v>118</v>
      </c>
      <c r="B120" s="16" t="s">
        <v>663</v>
      </c>
      <c r="C120" s="14">
        <v>49</v>
      </c>
      <c r="D120" s="35" t="str" cm="1">
        <f t="array" ref="D120">_xlfn.IFS(C120&lt;31, "Emerging Talent", AND(C120 &gt; 30, C120 &lt; 55), "Core Contributor", C120 &gt; 54, "Established Expert")</f>
        <v>Core Contributor</v>
      </c>
      <c r="E120" s="6" t="s">
        <v>389</v>
      </c>
      <c r="F120" s="6" t="s">
        <v>5536</v>
      </c>
      <c r="G120" s="19" t="s">
        <v>244</v>
      </c>
      <c r="H120" s="19" t="s">
        <v>842</v>
      </c>
      <c r="I120" s="30">
        <v>3</v>
      </c>
      <c r="J120" s="27">
        <v>2.4</v>
      </c>
      <c r="K120" s="40" t="str">
        <f t="shared" si="7"/>
        <v>Below Expectations</v>
      </c>
      <c r="L120" s="37">
        <v>82057</v>
      </c>
      <c r="M120" s="37">
        <f t="shared" si="8"/>
        <v>38583.536326530615</v>
      </c>
      <c r="N120" s="40" t="str">
        <f t="shared" si="9"/>
        <v>Low Income</v>
      </c>
      <c r="O120" s="39">
        <v>18180</v>
      </c>
      <c r="P120" s="39">
        <f t="shared" si="10"/>
        <v>0</v>
      </c>
      <c r="Q120" s="41">
        <f t="shared" si="11"/>
        <v>0</v>
      </c>
      <c r="R120" s="33" t="str">
        <f t="shared" si="12"/>
        <v>No Bonus</v>
      </c>
      <c r="S120" s="38">
        <f t="shared" si="13"/>
        <v>38583.536326530615</v>
      </c>
      <c r="T120" s="6" t="s">
        <v>368</v>
      </c>
      <c r="U120" s="6" t="s">
        <v>665</v>
      </c>
      <c r="V120" s="6" t="s">
        <v>666</v>
      </c>
    </row>
    <row r="121" spans="1:22" ht="20" customHeight="1" x14ac:dyDescent="0.15">
      <c r="A121" s="15">
        <v>119</v>
      </c>
      <c r="B121" s="16" t="s">
        <v>4427</v>
      </c>
      <c r="C121" s="14">
        <v>55</v>
      </c>
      <c r="D121" s="35" t="str" cm="1">
        <f t="array" ref="D121">_xlfn.IFS(C121&lt;31, "Emerging Talent", AND(C121 &gt; 30, C121 &lt; 55), "Core Contributor", C121 &gt; 54, "Established Expert")</f>
        <v>Established Expert</v>
      </c>
      <c r="E121" s="6" t="s">
        <v>389</v>
      </c>
      <c r="F121" s="6" t="s">
        <v>5537</v>
      </c>
      <c r="G121" s="19" t="s">
        <v>210</v>
      </c>
      <c r="H121" s="19" t="s">
        <v>81</v>
      </c>
      <c r="I121" s="30">
        <v>1</v>
      </c>
      <c r="J121" s="27">
        <v>1.3</v>
      </c>
      <c r="K121" s="40" t="str">
        <f t="shared" si="7"/>
        <v>Needs Significant Improvement</v>
      </c>
      <c r="L121" s="37">
        <v>126855</v>
      </c>
      <c r="M121" s="37">
        <f t="shared" si="8"/>
        <v>17500.812244897963</v>
      </c>
      <c r="N121" s="40" t="str">
        <f t="shared" si="9"/>
        <v>Low Income</v>
      </c>
      <c r="O121" s="39">
        <v>13815</v>
      </c>
      <c r="P121" s="39">
        <f t="shared" si="10"/>
        <v>0</v>
      </c>
      <c r="Q121" s="41">
        <f t="shared" si="11"/>
        <v>0</v>
      </c>
      <c r="R121" s="33" t="str">
        <f t="shared" si="12"/>
        <v>No Bonus</v>
      </c>
      <c r="S121" s="38">
        <f t="shared" si="13"/>
        <v>17500.812244897963</v>
      </c>
      <c r="T121" s="6" t="s">
        <v>26</v>
      </c>
      <c r="U121" s="9" t="s">
        <v>6051</v>
      </c>
      <c r="V121" s="6" t="s">
        <v>670</v>
      </c>
    </row>
    <row r="122" spans="1:22" ht="20" customHeight="1" x14ac:dyDescent="0.15">
      <c r="A122" s="15">
        <v>120</v>
      </c>
      <c r="B122" s="16" t="s">
        <v>4428</v>
      </c>
      <c r="C122" s="14">
        <v>62</v>
      </c>
      <c r="D122" s="35" t="str" cm="1">
        <f t="array" ref="D122">_xlfn.IFS(C122&lt;31, "Emerging Talent", AND(C122 &gt; 30, C122 &lt; 55), "Core Contributor", C122 &gt; 54, "Established Expert")</f>
        <v>Established Expert</v>
      </c>
      <c r="E122" s="6" t="s">
        <v>389</v>
      </c>
      <c r="F122" s="6" t="s">
        <v>5538</v>
      </c>
      <c r="G122" s="19" t="s">
        <v>864</v>
      </c>
      <c r="H122" s="19" t="s">
        <v>136</v>
      </c>
      <c r="I122" s="30">
        <v>5</v>
      </c>
      <c r="J122" s="27">
        <v>2.5</v>
      </c>
      <c r="K122" s="40" t="str">
        <f t="shared" si="7"/>
        <v>Below Expectations</v>
      </c>
      <c r="L122" s="37">
        <v>81853</v>
      </c>
      <c r="M122" s="37">
        <f t="shared" si="8"/>
        <v>41761.734693877552</v>
      </c>
      <c r="N122" s="40" t="str">
        <f t="shared" si="9"/>
        <v>Low Income</v>
      </c>
      <c r="O122" s="39">
        <v>15331</v>
      </c>
      <c r="P122" s="39">
        <f t="shared" si="10"/>
        <v>0</v>
      </c>
      <c r="Q122" s="41">
        <f t="shared" si="11"/>
        <v>0</v>
      </c>
      <c r="R122" s="33" t="str">
        <f t="shared" si="12"/>
        <v>No Bonus</v>
      </c>
      <c r="S122" s="38">
        <f t="shared" si="13"/>
        <v>41761.734693877552</v>
      </c>
      <c r="T122" s="6" t="s">
        <v>76</v>
      </c>
      <c r="U122" s="6" t="s">
        <v>6052</v>
      </c>
      <c r="V122" s="6" t="s">
        <v>674</v>
      </c>
    </row>
    <row r="123" spans="1:22" ht="20" customHeight="1" x14ac:dyDescent="0.15">
      <c r="A123" s="15">
        <v>121</v>
      </c>
      <c r="B123" s="16" t="s">
        <v>4413</v>
      </c>
      <c r="C123" s="14">
        <v>50</v>
      </c>
      <c r="D123" s="35" t="str" cm="1">
        <f t="array" ref="D123">_xlfn.IFS(C123&lt;31, "Emerging Talent", AND(C123 &gt; 30, C123 &lt; 55), "Core Contributor", C123 &gt; 54, "Established Expert")</f>
        <v>Core Contributor</v>
      </c>
      <c r="E123" s="7" t="s">
        <v>5970</v>
      </c>
      <c r="F123" s="6" t="s">
        <v>5446</v>
      </c>
      <c r="G123" s="19" t="s">
        <v>576</v>
      </c>
      <c r="H123" s="19" t="s">
        <v>81</v>
      </c>
      <c r="I123" s="30">
        <v>4</v>
      </c>
      <c r="J123" s="27">
        <v>2.2999999999999998</v>
      </c>
      <c r="K123" s="40" t="str">
        <f t="shared" si="7"/>
        <v>Below Expectations</v>
      </c>
      <c r="L123" s="37">
        <v>104546</v>
      </c>
      <c r="M123" s="37">
        <f t="shared" si="8"/>
        <v>45146.803265306124</v>
      </c>
      <c r="N123" s="40" t="str">
        <f t="shared" si="9"/>
        <v>Low Income</v>
      </c>
      <c r="O123" s="39">
        <v>18178</v>
      </c>
      <c r="P123" s="39">
        <f t="shared" si="10"/>
        <v>0</v>
      </c>
      <c r="Q123" s="41">
        <f t="shared" si="11"/>
        <v>0</v>
      </c>
      <c r="R123" s="33" t="str">
        <f t="shared" si="12"/>
        <v>No Bonus</v>
      </c>
      <c r="S123" s="38">
        <f t="shared" si="13"/>
        <v>45146.803265306124</v>
      </c>
      <c r="T123" s="6" t="s">
        <v>296</v>
      </c>
      <c r="U123" s="7" t="s">
        <v>5970</v>
      </c>
      <c r="V123" s="6" t="s">
        <v>677</v>
      </c>
    </row>
    <row r="124" spans="1:22" ht="20" customHeight="1" x14ac:dyDescent="0.15">
      <c r="A124" s="15">
        <v>122</v>
      </c>
      <c r="B124" s="16" t="s">
        <v>964</v>
      </c>
      <c r="C124" s="14">
        <v>35</v>
      </c>
      <c r="D124" s="35" t="str" cm="1">
        <f t="array" ref="D124">_xlfn.IFS(C124&lt;31, "Emerging Talent", AND(C124 &gt; 30, C124 &lt; 55), "Core Contributor", C124 &gt; 54, "Established Expert")</f>
        <v>Core Contributor</v>
      </c>
      <c r="E124" s="6" t="s">
        <v>163</v>
      </c>
      <c r="F124" s="6" t="s">
        <v>5539</v>
      </c>
      <c r="G124" s="19" t="s">
        <v>4457</v>
      </c>
      <c r="H124" s="19" t="s">
        <v>431</v>
      </c>
      <c r="I124" s="30">
        <v>1</v>
      </c>
      <c r="J124" s="27">
        <v>1.1000000000000001</v>
      </c>
      <c r="K124" s="40" t="str">
        <f t="shared" si="7"/>
        <v>Needs Significant Improvement</v>
      </c>
      <c r="L124" s="37">
        <v>50212</v>
      </c>
      <c r="M124" s="37">
        <f t="shared" si="8"/>
        <v>15000</v>
      </c>
      <c r="N124" s="40" t="str">
        <f t="shared" si="9"/>
        <v>Low Income</v>
      </c>
      <c r="O124" s="39">
        <v>14311</v>
      </c>
      <c r="P124" s="39">
        <f t="shared" si="10"/>
        <v>0</v>
      </c>
      <c r="Q124" s="41">
        <f t="shared" si="11"/>
        <v>0</v>
      </c>
      <c r="R124" s="33" t="str">
        <f t="shared" si="12"/>
        <v>No Bonus</v>
      </c>
      <c r="S124" s="38">
        <f t="shared" si="13"/>
        <v>15000</v>
      </c>
      <c r="T124" s="6" t="s">
        <v>26</v>
      </c>
      <c r="U124" s="9" t="s">
        <v>6053</v>
      </c>
      <c r="V124" s="6" t="s">
        <v>681</v>
      </c>
    </row>
    <row r="125" spans="1:22" ht="20" customHeight="1" x14ac:dyDescent="0.15">
      <c r="A125" s="15">
        <v>123</v>
      </c>
      <c r="B125" s="16" t="s">
        <v>682</v>
      </c>
      <c r="C125" s="14">
        <v>33</v>
      </c>
      <c r="D125" s="35" t="str" cm="1">
        <f t="array" ref="D125">_xlfn.IFS(C125&lt;31, "Emerging Talent", AND(C125 &gt; 30, C125 &lt; 55), "Core Contributor", C125 &gt; 54, "Established Expert")</f>
        <v>Core Contributor</v>
      </c>
      <c r="E125" s="6" t="s">
        <v>389</v>
      </c>
      <c r="F125" s="6" t="s">
        <v>5540</v>
      </c>
      <c r="G125" s="19" t="s">
        <v>244</v>
      </c>
      <c r="H125" s="19" t="s">
        <v>167</v>
      </c>
      <c r="I125" s="30">
        <v>9</v>
      </c>
      <c r="J125" s="27">
        <v>3.2</v>
      </c>
      <c r="K125" s="40" t="str">
        <f t="shared" si="7"/>
        <v>Meets Expectations</v>
      </c>
      <c r="L125" s="37">
        <v>57649</v>
      </c>
      <c r="M125" s="37">
        <f t="shared" si="8"/>
        <v>48189.857959183682</v>
      </c>
      <c r="N125" s="40" t="str">
        <f t="shared" si="9"/>
        <v>Low Income</v>
      </c>
      <c r="O125" s="39">
        <v>4930</v>
      </c>
      <c r="P125" s="39">
        <f t="shared" si="10"/>
        <v>200.00000000000034</v>
      </c>
      <c r="Q125" s="41">
        <f t="shared" si="11"/>
        <v>4.150250871654328E-3</v>
      </c>
      <c r="R125" s="33" t="str">
        <f t="shared" si="12"/>
        <v>Small Bonus</v>
      </c>
      <c r="S125" s="38">
        <f t="shared" si="13"/>
        <v>48389.857959183682</v>
      </c>
      <c r="T125" s="6" t="s">
        <v>26</v>
      </c>
      <c r="U125" s="6" t="s">
        <v>685</v>
      </c>
      <c r="V125" s="6" t="s">
        <v>686</v>
      </c>
    </row>
    <row r="126" spans="1:22" ht="20" customHeight="1" x14ac:dyDescent="0.15">
      <c r="A126" s="15">
        <v>124</v>
      </c>
      <c r="B126" s="16" t="s">
        <v>682</v>
      </c>
      <c r="C126" s="14">
        <v>28</v>
      </c>
      <c r="D126" s="35" t="str" cm="1">
        <f t="array" ref="D126">_xlfn.IFS(C126&lt;31, "Emerging Talent", AND(C126 &gt; 30, C126 &lt; 55), "Core Contributor", C126 &gt; 54, "Established Expert")</f>
        <v>Emerging Talent</v>
      </c>
      <c r="E126" s="6" t="s">
        <v>163</v>
      </c>
      <c r="F126" s="6" t="s">
        <v>5541</v>
      </c>
      <c r="G126" s="19" t="s">
        <v>4457</v>
      </c>
      <c r="H126" s="19" t="s">
        <v>136</v>
      </c>
      <c r="I126" s="30">
        <v>10</v>
      </c>
      <c r="J126" s="27">
        <v>1.4</v>
      </c>
      <c r="K126" s="40" t="str">
        <f t="shared" si="7"/>
        <v>Needs Significant Improvement</v>
      </c>
      <c r="L126" s="37">
        <v>55499</v>
      </c>
      <c r="M126" s="37">
        <f t="shared" si="8"/>
        <v>15000</v>
      </c>
      <c r="N126" s="40" t="str">
        <f t="shared" si="9"/>
        <v>Low Income</v>
      </c>
      <c r="O126" s="39">
        <v>7274</v>
      </c>
      <c r="P126" s="39">
        <f t="shared" si="10"/>
        <v>0</v>
      </c>
      <c r="Q126" s="41">
        <f t="shared" si="11"/>
        <v>0</v>
      </c>
      <c r="R126" s="33" t="str">
        <f t="shared" si="12"/>
        <v>No Bonus</v>
      </c>
      <c r="S126" s="38">
        <f t="shared" si="13"/>
        <v>15000</v>
      </c>
      <c r="T126" s="6" t="s">
        <v>422</v>
      </c>
      <c r="U126" s="9" t="s">
        <v>6054</v>
      </c>
      <c r="V126" s="6" t="s">
        <v>689</v>
      </c>
    </row>
    <row r="127" spans="1:22" ht="20" customHeight="1" x14ac:dyDescent="0.15">
      <c r="A127" s="15">
        <v>125</v>
      </c>
      <c r="B127" s="16" t="s">
        <v>690</v>
      </c>
      <c r="C127" s="14">
        <v>41</v>
      </c>
      <c r="D127" s="35" t="str" cm="1">
        <f t="array" ref="D127">_xlfn.IFS(C127&lt;31, "Emerging Talent", AND(C127 &gt; 30, C127 &lt; 55), "Core Contributor", C127 &gt; 54, "Established Expert")</f>
        <v>Core Contributor</v>
      </c>
      <c r="E127" s="6" t="s">
        <v>389</v>
      </c>
      <c r="F127" s="6" t="s">
        <v>5446</v>
      </c>
      <c r="G127" s="19" t="s">
        <v>244</v>
      </c>
      <c r="H127" s="19" t="s">
        <v>842</v>
      </c>
      <c r="I127" s="30">
        <v>0</v>
      </c>
      <c r="J127" s="27">
        <v>3</v>
      </c>
      <c r="K127" s="40" t="str">
        <f t="shared" si="7"/>
        <v>Meets Expectations</v>
      </c>
      <c r="L127" s="37">
        <v>95170</v>
      </c>
      <c r="M127" s="37">
        <f t="shared" si="8"/>
        <v>69920.816326530607</v>
      </c>
      <c r="N127" s="40" t="str">
        <f t="shared" si="9"/>
        <v>Medium Income</v>
      </c>
      <c r="O127" s="39">
        <v>13870</v>
      </c>
      <c r="P127" s="39">
        <f t="shared" si="10"/>
        <v>0</v>
      </c>
      <c r="Q127" s="41">
        <f t="shared" si="11"/>
        <v>0</v>
      </c>
      <c r="R127" s="33" t="str">
        <f t="shared" si="12"/>
        <v>No Bonus</v>
      </c>
      <c r="S127" s="38">
        <f t="shared" si="13"/>
        <v>69920.816326530607</v>
      </c>
      <c r="T127" s="6" t="s">
        <v>296</v>
      </c>
      <c r="U127" s="6" t="s">
        <v>6055</v>
      </c>
      <c r="V127" s="6" t="s">
        <v>694</v>
      </c>
    </row>
    <row r="128" spans="1:22" ht="20" customHeight="1" x14ac:dyDescent="0.15">
      <c r="A128" s="15">
        <v>126</v>
      </c>
      <c r="B128" s="16" t="s">
        <v>2618</v>
      </c>
      <c r="C128" s="14">
        <v>60</v>
      </c>
      <c r="D128" s="35" t="str" cm="1">
        <f t="array" ref="D128">_xlfn.IFS(C128&lt;31, "Emerging Talent", AND(C128 &gt; 30, C128 &lt; 55), "Core Contributor", C128 &gt; 54, "Established Expert")</f>
        <v>Established Expert</v>
      </c>
      <c r="E128" s="6" t="s">
        <v>389</v>
      </c>
      <c r="F128" s="6" t="s">
        <v>5542</v>
      </c>
      <c r="G128" s="19" t="s">
        <v>696</v>
      </c>
      <c r="H128" s="19" t="s">
        <v>120</v>
      </c>
      <c r="I128" s="30">
        <v>3</v>
      </c>
      <c r="J128" s="27">
        <v>2.6</v>
      </c>
      <c r="K128" s="40" t="str">
        <f t="shared" si="7"/>
        <v>Below Expectations</v>
      </c>
      <c r="L128" s="37">
        <v>72350</v>
      </c>
      <c r="M128" s="37">
        <f t="shared" si="8"/>
        <v>39925.387755102049</v>
      </c>
      <c r="N128" s="40" t="str">
        <f t="shared" si="9"/>
        <v>Low Income</v>
      </c>
      <c r="O128" s="39">
        <v>4566</v>
      </c>
      <c r="P128" s="39">
        <f t="shared" si="10"/>
        <v>0</v>
      </c>
      <c r="Q128" s="41">
        <f t="shared" si="11"/>
        <v>0</v>
      </c>
      <c r="R128" s="33" t="str">
        <f t="shared" si="12"/>
        <v>No Bonus</v>
      </c>
      <c r="S128" s="38">
        <f t="shared" si="13"/>
        <v>39925.387755102049</v>
      </c>
      <c r="T128" s="6" t="s">
        <v>49</v>
      </c>
      <c r="U128" s="6" t="s">
        <v>6056</v>
      </c>
      <c r="V128" s="6" t="s">
        <v>698</v>
      </c>
    </row>
    <row r="129" spans="1:22" ht="20" customHeight="1" x14ac:dyDescent="0.15">
      <c r="A129" s="15">
        <v>127</v>
      </c>
      <c r="B129" s="16" t="s">
        <v>1680</v>
      </c>
      <c r="C129" s="14">
        <v>65</v>
      </c>
      <c r="D129" s="35" t="str" cm="1">
        <f t="array" ref="D129">_xlfn.IFS(C129&lt;31, "Emerging Talent", AND(C129 &gt; 30, C129 &lt; 55), "Core Contributor", C129 &gt; 54, "Established Expert")</f>
        <v>Established Expert</v>
      </c>
      <c r="E129" s="6" t="s">
        <v>163</v>
      </c>
      <c r="F129" s="6" t="s">
        <v>5543</v>
      </c>
      <c r="G129" s="19" t="s">
        <v>864</v>
      </c>
      <c r="H129" s="19" t="s">
        <v>167</v>
      </c>
      <c r="I129" s="30">
        <v>3</v>
      </c>
      <c r="J129" s="27">
        <v>4.2</v>
      </c>
      <c r="K129" s="40" t="str">
        <f t="shared" si="7"/>
        <v>Exceeds Expectations</v>
      </c>
      <c r="L129" s="37">
        <v>125788</v>
      </c>
      <c r="M129" s="37">
        <f t="shared" si="8"/>
        <v>181134.72</v>
      </c>
      <c r="N129" s="40" t="str">
        <f t="shared" si="9"/>
        <v>Very High Income</v>
      </c>
      <c r="O129" s="39">
        <v>10423</v>
      </c>
      <c r="P129" s="39">
        <f t="shared" si="10"/>
        <v>7200.0000000000018</v>
      </c>
      <c r="Q129" s="41">
        <f t="shared" si="11"/>
        <v>3.9749419658472999E-2</v>
      </c>
      <c r="R129" s="33" t="str">
        <f t="shared" si="12"/>
        <v>Average Bonus</v>
      </c>
      <c r="S129" s="38">
        <f t="shared" si="13"/>
        <v>188334.72</v>
      </c>
      <c r="T129" s="6" t="s">
        <v>139</v>
      </c>
      <c r="U129" s="6" t="s">
        <v>6057</v>
      </c>
      <c r="V129" s="6" t="s">
        <v>702</v>
      </c>
    </row>
    <row r="130" spans="1:22" ht="20" customHeight="1" x14ac:dyDescent="0.15">
      <c r="A130" s="15">
        <v>128</v>
      </c>
      <c r="B130" s="16" t="s">
        <v>3560</v>
      </c>
      <c r="C130" s="14">
        <v>24</v>
      </c>
      <c r="D130" s="35" t="str" cm="1">
        <f t="array" ref="D130">_xlfn.IFS(C130&lt;31, "Emerging Talent", AND(C130 &gt; 30, C130 &lt; 55), "Core Contributor", C130 &gt; 54, "Established Expert")</f>
        <v>Emerging Talent</v>
      </c>
      <c r="E130" s="6" t="s">
        <v>93</v>
      </c>
      <c r="F130" s="6" t="s">
        <v>5544</v>
      </c>
      <c r="G130" s="19" t="s">
        <v>244</v>
      </c>
      <c r="H130" s="19" t="s">
        <v>224</v>
      </c>
      <c r="I130" s="30">
        <v>0</v>
      </c>
      <c r="J130" s="27">
        <v>3.5</v>
      </c>
      <c r="K130" s="40" t="str">
        <f t="shared" si="7"/>
        <v>Exceeds Expectations</v>
      </c>
      <c r="L130" s="37">
        <v>116255</v>
      </c>
      <c r="M130" s="37">
        <f t="shared" si="8"/>
        <v>116255</v>
      </c>
      <c r="N130" s="40" t="str">
        <f t="shared" si="9"/>
        <v>Very High Income</v>
      </c>
      <c r="O130" s="39">
        <v>4052</v>
      </c>
      <c r="P130" s="39">
        <f t="shared" si="10"/>
        <v>1250</v>
      </c>
      <c r="Q130" s="41">
        <f t="shared" si="11"/>
        <v>1.0752225710722119E-2</v>
      </c>
      <c r="R130" s="33" t="str">
        <f t="shared" si="12"/>
        <v>Small Bonus</v>
      </c>
      <c r="S130" s="38">
        <f t="shared" si="13"/>
        <v>117505</v>
      </c>
      <c r="T130" s="6" t="s">
        <v>368</v>
      </c>
      <c r="U130" s="6" t="s">
        <v>6058</v>
      </c>
      <c r="V130" s="6" t="s">
        <v>707</v>
      </c>
    </row>
    <row r="131" spans="1:22" ht="20" customHeight="1" x14ac:dyDescent="0.15">
      <c r="A131" s="15">
        <v>129</v>
      </c>
      <c r="B131" s="16" t="s">
        <v>1501</v>
      </c>
      <c r="C131" s="14">
        <v>45</v>
      </c>
      <c r="D131" s="35" t="str" cm="1">
        <f t="array" ref="D131">_xlfn.IFS(C131&lt;31, "Emerging Talent", AND(C131 &gt; 30, C131 &lt; 55), "Core Contributor", C131 &gt; 54, "Established Expert")</f>
        <v>Core Contributor</v>
      </c>
      <c r="E131" s="6" t="s">
        <v>389</v>
      </c>
      <c r="F131" s="6" t="s">
        <v>5446</v>
      </c>
      <c r="G131" s="19" t="s">
        <v>4457</v>
      </c>
      <c r="H131" s="19" t="s">
        <v>211</v>
      </c>
      <c r="I131" s="30">
        <v>6</v>
      </c>
      <c r="J131" s="27">
        <v>2.9</v>
      </c>
      <c r="K131" s="40" t="str">
        <f t="shared" si="7"/>
        <v>Below Expectations</v>
      </c>
      <c r="L131" s="37">
        <v>97525</v>
      </c>
      <c r="M131" s="37">
        <f t="shared" si="8"/>
        <v>66953.897959183669</v>
      </c>
      <c r="N131" s="40" t="str">
        <f t="shared" si="9"/>
        <v>Medium Income</v>
      </c>
      <c r="O131" s="39" t="s">
        <v>5969</v>
      </c>
      <c r="P131" s="39">
        <f t="shared" si="10"/>
        <v>0</v>
      </c>
      <c r="Q131" s="41">
        <f t="shared" si="11"/>
        <v>0</v>
      </c>
      <c r="R131" s="33" t="str">
        <f t="shared" si="12"/>
        <v>No Bonus</v>
      </c>
      <c r="S131" s="38">
        <f t="shared" si="13"/>
        <v>66953.897959183669</v>
      </c>
      <c r="T131" s="6" t="s">
        <v>422</v>
      </c>
      <c r="U131" s="6" t="s">
        <v>6059</v>
      </c>
      <c r="V131" s="6" t="s">
        <v>710</v>
      </c>
    </row>
    <row r="132" spans="1:22" ht="20" customHeight="1" x14ac:dyDescent="0.15">
      <c r="A132" s="15">
        <v>130</v>
      </c>
      <c r="B132" s="16" t="s">
        <v>4429</v>
      </c>
      <c r="C132" s="14">
        <v>57</v>
      </c>
      <c r="D132" s="35" t="str" cm="1">
        <f t="array" ref="D132">_xlfn.IFS(C132&lt;31, "Emerging Talent", AND(C132 &gt; 30, C132 &lt; 55), "Core Contributor", C132 &gt; 54, "Established Expert")</f>
        <v>Established Expert</v>
      </c>
      <c r="E132" s="6" t="s">
        <v>93</v>
      </c>
      <c r="F132" s="6" t="s">
        <v>5545</v>
      </c>
      <c r="G132" s="19" t="s">
        <v>4457</v>
      </c>
      <c r="H132" s="19" t="s">
        <v>499</v>
      </c>
      <c r="I132" s="30">
        <v>8</v>
      </c>
      <c r="J132" s="27">
        <v>3.1</v>
      </c>
      <c r="K132" s="40" t="str">
        <f t="shared" ref="K132:K195" si="14">IF(J132&lt; 2, "Needs Significant Improvement", IF(J132 &lt; 3, "Below Expectations", IF(J132 &lt; 3.5, "Meets Expectations", IF(J132 &lt; 4.3, "Exceeds Expectations", "Outstanding Performance"))))</f>
        <v>Meets Expectations</v>
      </c>
      <c r="L132" s="37">
        <v>144450</v>
      </c>
      <c r="M132" s="37">
        <f t="shared" ref="M132:M195" si="15">MIN(300000, MAX(15000,L132* ( J132 / 3.5) ^ 2))</f>
        <v>113319.55102040818</v>
      </c>
      <c r="N132" s="40" t="str">
        <f t="shared" ref="N132:N195" si="16">IF(M132 &lt; 50000, "Low Income", IF(M132 &lt; 80000, "Medium Income", IF(M132 &lt; 110000, "High Income", "Very High Income")))</f>
        <v>Very High Income</v>
      </c>
      <c r="O132" s="39">
        <v>14784</v>
      </c>
      <c r="P132" s="39">
        <f t="shared" ref="P132:P195" si="17">IF(J132&lt; 3,0, IF(20000 * ((J132 - 3)/2)^2 = 0, 0, MIN(20000, 20000 * ((J132 - 3)/2)^2)))</f>
        <v>50.000000000000085</v>
      </c>
      <c r="Q132" s="41">
        <f t="shared" ref="Q132:Q195" si="18">IF(P132=0, 0, P132/M132)</f>
        <v>4.4123012798555285E-4</v>
      </c>
      <c r="R132" s="33" t="str">
        <f t="shared" ref="R132:R195" si="19">IF(P132=0, "No Bonus", IF(P132&lt;=5000, "Small Bonus", IF(P132&lt;=10000, "Average Bonus", IF(P132&lt;=15000, "High Bonus", "Outstanding Bonus"))))</f>
        <v>Small Bonus</v>
      </c>
      <c r="S132" s="38">
        <f t="shared" ref="S132:S195" si="20">IF(TYPE(P132)=2,M132+ 0, M132 + P132)</f>
        <v>113369.55102040818</v>
      </c>
      <c r="T132" s="6" t="s">
        <v>49</v>
      </c>
      <c r="U132" s="6" t="s">
        <v>6060</v>
      </c>
      <c r="V132" s="6" t="s">
        <v>714</v>
      </c>
    </row>
    <row r="133" spans="1:22" ht="20" customHeight="1" x14ac:dyDescent="0.15">
      <c r="A133" s="15">
        <v>131</v>
      </c>
      <c r="B133" s="16" t="s">
        <v>2706</v>
      </c>
      <c r="C133" s="14">
        <v>54</v>
      </c>
      <c r="D133" s="35" t="str" cm="1">
        <f t="array" ref="D133">_xlfn.IFS(C133&lt;31, "Emerging Talent", AND(C133 &gt; 30, C133 &lt; 55), "Core Contributor", C133 &gt; 54, "Established Expert")</f>
        <v>Core Contributor</v>
      </c>
      <c r="E133" s="6" t="s">
        <v>389</v>
      </c>
      <c r="F133" s="6" t="s">
        <v>5546</v>
      </c>
      <c r="G133" s="19" t="s">
        <v>648</v>
      </c>
      <c r="H133" s="19" t="s">
        <v>47</v>
      </c>
      <c r="I133" s="30">
        <v>6</v>
      </c>
      <c r="J133" s="27">
        <v>2.5</v>
      </c>
      <c r="K133" s="40" t="str">
        <f t="shared" si="14"/>
        <v>Below Expectations</v>
      </c>
      <c r="L133" s="37">
        <v>76863</v>
      </c>
      <c r="M133" s="37">
        <f t="shared" si="15"/>
        <v>39215.816326530614</v>
      </c>
      <c r="N133" s="40" t="str">
        <f t="shared" si="16"/>
        <v>Low Income</v>
      </c>
      <c r="O133" s="39">
        <v>11856</v>
      </c>
      <c r="P133" s="39">
        <f t="shared" si="17"/>
        <v>0</v>
      </c>
      <c r="Q133" s="41">
        <f t="shared" si="18"/>
        <v>0</v>
      </c>
      <c r="R133" s="33" t="str">
        <f t="shared" si="19"/>
        <v>No Bonus</v>
      </c>
      <c r="S133" s="38">
        <f t="shared" si="20"/>
        <v>39215.816326530614</v>
      </c>
      <c r="T133" s="6" t="s">
        <v>368</v>
      </c>
      <c r="U133" s="9" t="s">
        <v>6061</v>
      </c>
      <c r="V133" s="6" t="s">
        <v>716</v>
      </c>
    </row>
    <row r="134" spans="1:22" ht="20" customHeight="1" x14ac:dyDescent="0.15">
      <c r="A134" s="15">
        <v>132</v>
      </c>
      <c r="B134" s="16" t="s">
        <v>1919</v>
      </c>
      <c r="C134" s="14">
        <v>41</v>
      </c>
      <c r="D134" s="35" t="str" cm="1">
        <f t="array" ref="D134">_xlfn.IFS(C134&lt;31, "Emerging Talent", AND(C134 &gt; 30, C134 &lt; 55), "Core Contributor", C134 &gt; 54, "Established Expert")</f>
        <v>Core Contributor</v>
      </c>
      <c r="E134" s="6" t="s">
        <v>93</v>
      </c>
      <c r="F134" s="6" t="s">
        <v>5547</v>
      </c>
      <c r="G134" s="19" t="s">
        <v>244</v>
      </c>
      <c r="H134" s="19" t="s">
        <v>158</v>
      </c>
      <c r="I134" s="30">
        <v>8</v>
      </c>
      <c r="J134" s="27">
        <v>1</v>
      </c>
      <c r="K134" s="40" t="str">
        <f t="shared" si="14"/>
        <v>Needs Significant Improvement</v>
      </c>
      <c r="L134" s="37">
        <v>148988</v>
      </c>
      <c r="M134" s="37">
        <f t="shared" si="15"/>
        <v>15000</v>
      </c>
      <c r="N134" s="40" t="str">
        <f t="shared" si="16"/>
        <v>Low Income</v>
      </c>
      <c r="O134" s="39">
        <v>6990</v>
      </c>
      <c r="P134" s="39">
        <f t="shared" si="17"/>
        <v>0</v>
      </c>
      <c r="Q134" s="41">
        <f t="shared" si="18"/>
        <v>0</v>
      </c>
      <c r="R134" s="33" t="str">
        <f t="shared" si="19"/>
        <v>No Bonus</v>
      </c>
      <c r="S134" s="38">
        <f t="shared" si="20"/>
        <v>15000</v>
      </c>
      <c r="T134" s="6" t="s">
        <v>296</v>
      </c>
      <c r="U134" s="6" t="s">
        <v>719</v>
      </c>
      <c r="V134" s="6" t="s">
        <v>720</v>
      </c>
    </row>
    <row r="135" spans="1:22" ht="20" customHeight="1" x14ac:dyDescent="0.15">
      <c r="A135" s="15">
        <v>133</v>
      </c>
      <c r="B135" s="16" t="s">
        <v>1186</v>
      </c>
      <c r="C135" s="14">
        <v>35</v>
      </c>
      <c r="D135" s="35" t="str" cm="1">
        <f t="array" ref="D135">_xlfn.IFS(C135&lt;31, "Emerging Talent", AND(C135 &gt; 30, C135 &lt; 55), "Core Contributor", C135 &gt; 54, "Established Expert")</f>
        <v>Core Contributor</v>
      </c>
      <c r="E135" s="7" t="s">
        <v>5970</v>
      </c>
      <c r="F135" s="6" t="s">
        <v>5548</v>
      </c>
      <c r="G135" s="19" t="s">
        <v>696</v>
      </c>
      <c r="H135" s="19" t="s">
        <v>175</v>
      </c>
      <c r="I135" s="30">
        <v>10</v>
      </c>
      <c r="J135" s="27">
        <v>3.4</v>
      </c>
      <c r="K135" s="40" t="str">
        <f t="shared" si="14"/>
        <v>Meets Expectations</v>
      </c>
      <c r="L135" s="37">
        <v>34470</v>
      </c>
      <c r="M135" s="37">
        <f t="shared" si="15"/>
        <v>32528.424489795918</v>
      </c>
      <c r="N135" s="40" t="str">
        <f t="shared" si="16"/>
        <v>Low Income</v>
      </c>
      <c r="O135" s="39" t="s">
        <v>5969</v>
      </c>
      <c r="P135" s="39">
        <f t="shared" si="17"/>
        <v>799.99999999999955</v>
      </c>
      <c r="Q135" s="41">
        <f t="shared" si="18"/>
        <v>2.4593874820188648E-2</v>
      </c>
      <c r="R135" s="33" t="str">
        <f t="shared" si="19"/>
        <v>Small Bonus</v>
      </c>
      <c r="S135" s="38">
        <f t="shared" si="20"/>
        <v>33328.424489795914</v>
      </c>
      <c r="T135" s="6" t="s">
        <v>296</v>
      </c>
      <c r="U135" s="9" t="s">
        <v>6062</v>
      </c>
      <c r="V135" s="6" t="s">
        <v>724</v>
      </c>
    </row>
    <row r="136" spans="1:22" ht="20" customHeight="1" x14ac:dyDescent="0.15">
      <c r="A136" s="15">
        <v>134</v>
      </c>
      <c r="B136" s="16" t="s">
        <v>4430</v>
      </c>
      <c r="C136" s="14">
        <v>55</v>
      </c>
      <c r="D136" s="35" t="str" cm="1">
        <f t="array" ref="D136">_xlfn.IFS(C136&lt;31, "Emerging Talent", AND(C136 &gt; 30, C136 &lt; 55), "Core Contributor", C136 &gt; 54, "Established Expert")</f>
        <v>Established Expert</v>
      </c>
      <c r="E136" s="6" t="s">
        <v>163</v>
      </c>
      <c r="F136" s="6" t="s">
        <v>5549</v>
      </c>
      <c r="G136" s="19" t="s">
        <v>576</v>
      </c>
      <c r="H136" s="19" t="s">
        <v>224</v>
      </c>
      <c r="I136" s="30">
        <v>2</v>
      </c>
      <c r="J136" s="27">
        <v>2.6</v>
      </c>
      <c r="K136" s="40" t="str">
        <f t="shared" si="14"/>
        <v>Below Expectations</v>
      </c>
      <c r="L136" s="37">
        <v>125128</v>
      </c>
      <c r="M136" s="37">
        <f t="shared" si="15"/>
        <v>69050.226938775522</v>
      </c>
      <c r="N136" s="40" t="str">
        <f t="shared" si="16"/>
        <v>Medium Income</v>
      </c>
      <c r="O136" s="39">
        <v>3437</v>
      </c>
      <c r="P136" s="39">
        <f t="shared" si="17"/>
        <v>0</v>
      </c>
      <c r="Q136" s="41">
        <f t="shared" si="18"/>
        <v>0</v>
      </c>
      <c r="R136" s="33" t="str">
        <f t="shared" si="19"/>
        <v>No Bonus</v>
      </c>
      <c r="S136" s="38">
        <f t="shared" si="20"/>
        <v>69050.226938775522</v>
      </c>
      <c r="T136" s="6" t="s">
        <v>271</v>
      </c>
      <c r="U136" s="6" t="s">
        <v>6063</v>
      </c>
      <c r="V136" s="6" t="s">
        <v>728</v>
      </c>
    </row>
    <row r="137" spans="1:22" ht="20" customHeight="1" x14ac:dyDescent="0.15">
      <c r="A137" s="15">
        <v>135</v>
      </c>
      <c r="B137" s="16" t="s">
        <v>267</v>
      </c>
      <c r="C137" s="14">
        <v>63</v>
      </c>
      <c r="D137" s="35" t="str" cm="1">
        <f t="array" ref="D137">_xlfn.IFS(C137&lt;31, "Emerging Talent", AND(C137 &gt; 30, C137 &lt; 55), "Core Contributor", C137 &gt; 54, "Established Expert")</f>
        <v>Established Expert</v>
      </c>
      <c r="E137" s="6" t="s">
        <v>389</v>
      </c>
      <c r="F137" s="6" t="s">
        <v>5550</v>
      </c>
      <c r="G137" s="19" t="s">
        <v>494</v>
      </c>
      <c r="H137" s="19" t="s">
        <v>732</v>
      </c>
      <c r="I137" s="30">
        <v>0</v>
      </c>
      <c r="J137" s="27">
        <v>4.7</v>
      </c>
      <c r="K137" s="40" t="str">
        <f t="shared" si="14"/>
        <v>Outstanding Performance</v>
      </c>
      <c r="L137" s="37">
        <v>38874</v>
      </c>
      <c r="M137" s="37">
        <f t="shared" si="15"/>
        <v>70100.135510204098</v>
      </c>
      <c r="N137" s="40" t="str">
        <f t="shared" si="16"/>
        <v>Medium Income</v>
      </c>
      <c r="O137" s="39">
        <v>11995</v>
      </c>
      <c r="P137" s="39">
        <f t="shared" si="17"/>
        <v>14450.000000000004</v>
      </c>
      <c r="Q137" s="41">
        <f t="shared" si="18"/>
        <v>0.2061336956744769</v>
      </c>
      <c r="R137" s="33" t="str">
        <f t="shared" si="19"/>
        <v>High Bonus</v>
      </c>
      <c r="S137" s="38">
        <f t="shared" si="20"/>
        <v>84550.135510204098</v>
      </c>
      <c r="T137" s="6" t="s">
        <v>76</v>
      </c>
      <c r="U137" s="6" t="s">
        <v>6064</v>
      </c>
      <c r="V137" s="6" t="s">
        <v>735</v>
      </c>
    </row>
    <row r="138" spans="1:22" ht="20" customHeight="1" x14ac:dyDescent="0.15">
      <c r="A138" s="15">
        <v>136</v>
      </c>
      <c r="B138" s="16" t="s">
        <v>4425</v>
      </c>
      <c r="C138" s="14">
        <v>39</v>
      </c>
      <c r="D138" s="35" t="str" cm="1">
        <f t="array" ref="D138">_xlfn.IFS(C138&lt;31, "Emerging Talent", AND(C138 &gt; 30, C138 &lt; 55), "Core Contributor", C138 &gt; 54, "Established Expert")</f>
        <v>Core Contributor</v>
      </c>
      <c r="E138" s="6" t="s">
        <v>389</v>
      </c>
      <c r="F138" s="6" t="s">
        <v>5551</v>
      </c>
      <c r="G138" s="19" t="s">
        <v>576</v>
      </c>
      <c r="H138" s="19" t="s">
        <v>381</v>
      </c>
      <c r="I138" s="30">
        <v>0</v>
      </c>
      <c r="J138" s="27">
        <v>3</v>
      </c>
      <c r="K138" s="40" t="str">
        <f t="shared" si="14"/>
        <v>Meets Expectations</v>
      </c>
      <c r="L138" s="37">
        <v>143638</v>
      </c>
      <c r="M138" s="37">
        <f t="shared" si="15"/>
        <v>105529.95918367346</v>
      </c>
      <c r="N138" s="40" t="str">
        <f t="shared" si="16"/>
        <v>High Income</v>
      </c>
      <c r="O138" s="39">
        <v>14284</v>
      </c>
      <c r="P138" s="39">
        <f t="shared" si="17"/>
        <v>0</v>
      </c>
      <c r="Q138" s="41">
        <f t="shared" si="18"/>
        <v>0</v>
      </c>
      <c r="R138" s="33" t="str">
        <f t="shared" si="19"/>
        <v>No Bonus</v>
      </c>
      <c r="S138" s="38">
        <f t="shared" si="20"/>
        <v>105529.95918367346</v>
      </c>
      <c r="T138" s="6" t="s">
        <v>26</v>
      </c>
      <c r="U138" s="6" t="s">
        <v>6065</v>
      </c>
      <c r="V138" s="6" t="s">
        <v>739</v>
      </c>
    </row>
    <row r="139" spans="1:22" ht="20" customHeight="1" x14ac:dyDescent="0.15">
      <c r="A139" s="15">
        <v>137</v>
      </c>
      <c r="B139" s="16" t="s">
        <v>1261</v>
      </c>
      <c r="C139" s="14">
        <v>32</v>
      </c>
      <c r="D139" s="35" t="str" cm="1">
        <f t="array" ref="D139">_xlfn.IFS(C139&lt;31, "Emerging Talent", AND(C139 &gt; 30, C139 &lt; 55), "Core Contributor", C139 &gt; 54, "Established Expert")</f>
        <v>Core Contributor</v>
      </c>
      <c r="E139" s="6" t="s">
        <v>93</v>
      </c>
      <c r="F139" s="6" t="s">
        <v>5552</v>
      </c>
      <c r="G139" s="19" t="s">
        <v>494</v>
      </c>
      <c r="H139" s="19" t="s">
        <v>158</v>
      </c>
      <c r="I139" s="30">
        <v>9</v>
      </c>
      <c r="J139" s="27">
        <v>4.3</v>
      </c>
      <c r="K139" s="40" t="str">
        <f t="shared" si="14"/>
        <v>Outstanding Performance</v>
      </c>
      <c r="L139" s="37">
        <v>121907</v>
      </c>
      <c r="M139" s="37">
        <f t="shared" si="15"/>
        <v>184004.93306122444</v>
      </c>
      <c r="N139" s="40" t="str">
        <f t="shared" si="16"/>
        <v>Very High Income</v>
      </c>
      <c r="O139" s="39">
        <v>7661</v>
      </c>
      <c r="P139" s="39">
        <f t="shared" si="17"/>
        <v>8449.9999999999982</v>
      </c>
      <c r="Q139" s="41">
        <f t="shared" si="18"/>
        <v>4.592268185108063E-2</v>
      </c>
      <c r="R139" s="33" t="str">
        <f t="shared" si="19"/>
        <v>Average Bonus</v>
      </c>
      <c r="S139" s="38">
        <f t="shared" si="20"/>
        <v>192454.93306122444</v>
      </c>
      <c r="T139" s="6" t="s">
        <v>76</v>
      </c>
      <c r="U139" s="6" t="s">
        <v>742</v>
      </c>
      <c r="V139" s="6" t="s">
        <v>743</v>
      </c>
    </row>
    <row r="140" spans="1:22" ht="20" customHeight="1" x14ac:dyDescent="0.15">
      <c r="A140" s="15">
        <v>138</v>
      </c>
      <c r="B140" s="16" t="s">
        <v>744</v>
      </c>
      <c r="C140" s="14">
        <v>33</v>
      </c>
      <c r="D140" s="35" t="str" cm="1">
        <f t="array" ref="D140">_xlfn.IFS(C140&lt;31, "Emerging Talent", AND(C140 &gt; 30, C140 &lt; 55), "Core Contributor", C140 &gt; 54, "Established Expert")</f>
        <v>Core Contributor</v>
      </c>
      <c r="E140" s="6" t="s">
        <v>389</v>
      </c>
      <c r="F140" s="6" t="s">
        <v>5446</v>
      </c>
      <c r="G140" s="19" t="s">
        <v>244</v>
      </c>
      <c r="H140" s="19" t="s">
        <v>120</v>
      </c>
      <c r="I140" s="30">
        <v>4</v>
      </c>
      <c r="J140" s="27">
        <v>3</v>
      </c>
      <c r="K140" s="40" t="str">
        <f t="shared" si="14"/>
        <v>Meets Expectations</v>
      </c>
      <c r="L140" s="37">
        <v>79261</v>
      </c>
      <c r="M140" s="37">
        <f t="shared" si="15"/>
        <v>58232.57142857142</v>
      </c>
      <c r="N140" s="40" t="str">
        <f t="shared" si="16"/>
        <v>Medium Income</v>
      </c>
      <c r="O140" s="39" t="s">
        <v>5969</v>
      </c>
      <c r="P140" s="39">
        <f t="shared" si="17"/>
        <v>0</v>
      </c>
      <c r="Q140" s="41">
        <f t="shared" si="18"/>
        <v>0</v>
      </c>
      <c r="R140" s="33" t="str">
        <f t="shared" si="19"/>
        <v>No Bonus</v>
      </c>
      <c r="S140" s="38">
        <f t="shared" si="20"/>
        <v>58232.57142857142</v>
      </c>
      <c r="T140" s="6" t="s">
        <v>271</v>
      </c>
      <c r="U140" s="9" t="s">
        <v>6066</v>
      </c>
      <c r="V140" s="6" t="s">
        <v>748</v>
      </c>
    </row>
    <row r="141" spans="1:22" ht="20" customHeight="1" x14ac:dyDescent="0.15">
      <c r="A141" s="15">
        <v>139</v>
      </c>
      <c r="B141" s="16" t="s">
        <v>4419</v>
      </c>
      <c r="C141" s="14">
        <v>40</v>
      </c>
      <c r="D141" s="35" t="str" cm="1">
        <f t="array" ref="D141">_xlfn.IFS(C141&lt;31, "Emerging Talent", AND(C141 &gt; 30, C141 &lt; 55), "Core Contributor", C141 &gt; 54, "Established Expert")</f>
        <v>Core Contributor</v>
      </c>
      <c r="E141" s="6" t="s">
        <v>93</v>
      </c>
      <c r="F141" s="6" t="s">
        <v>5446</v>
      </c>
      <c r="G141" s="19" t="s">
        <v>4457</v>
      </c>
      <c r="H141" s="19" t="s">
        <v>431</v>
      </c>
      <c r="I141" s="30">
        <v>0</v>
      </c>
      <c r="J141" s="27">
        <v>2.2000000000000002</v>
      </c>
      <c r="K141" s="40" t="str">
        <f t="shared" si="14"/>
        <v>Below Expectations</v>
      </c>
      <c r="L141" s="37">
        <v>121936</v>
      </c>
      <c r="M141" s="37">
        <f t="shared" si="15"/>
        <v>48177.162448979609</v>
      </c>
      <c r="N141" s="40" t="str">
        <f t="shared" si="16"/>
        <v>Low Income</v>
      </c>
      <c r="O141" s="39">
        <v>17338</v>
      </c>
      <c r="P141" s="39">
        <f t="shared" si="17"/>
        <v>0</v>
      </c>
      <c r="Q141" s="41">
        <f t="shared" si="18"/>
        <v>0</v>
      </c>
      <c r="R141" s="33" t="str">
        <f t="shared" si="19"/>
        <v>No Bonus</v>
      </c>
      <c r="S141" s="38">
        <f t="shared" si="20"/>
        <v>48177.162448979609</v>
      </c>
      <c r="T141" s="6" t="s">
        <v>296</v>
      </c>
      <c r="U141" s="9" t="s">
        <v>6067</v>
      </c>
      <c r="V141" s="6" t="s">
        <v>751</v>
      </c>
    </row>
    <row r="142" spans="1:22" ht="20" customHeight="1" x14ac:dyDescent="0.15">
      <c r="A142" s="15">
        <v>140</v>
      </c>
      <c r="B142" s="16" t="s">
        <v>1972</v>
      </c>
      <c r="C142" s="14">
        <v>41</v>
      </c>
      <c r="D142" s="35" t="str" cm="1">
        <f t="array" ref="D142">_xlfn.IFS(C142&lt;31, "Emerging Talent", AND(C142 &gt; 30, C142 &lt; 55), "Core Contributor", C142 &gt; 54, "Established Expert")</f>
        <v>Core Contributor</v>
      </c>
      <c r="E142" s="6" t="s">
        <v>389</v>
      </c>
      <c r="F142" s="6" t="s">
        <v>5446</v>
      </c>
      <c r="G142" s="19" t="s">
        <v>157</v>
      </c>
      <c r="H142" s="19" t="s">
        <v>431</v>
      </c>
      <c r="I142" s="30">
        <v>8</v>
      </c>
      <c r="J142" s="27">
        <v>3</v>
      </c>
      <c r="K142" s="40" t="str">
        <f t="shared" si="14"/>
        <v>Meets Expectations</v>
      </c>
      <c r="L142" s="37">
        <v>104515</v>
      </c>
      <c r="M142" s="37">
        <f t="shared" si="15"/>
        <v>76786.530612244896</v>
      </c>
      <c r="N142" s="40" t="str">
        <f t="shared" si="16"/>
        <v>Medium Income</v>
      </c>
      <c r="O142" s="39">
        <v>6264</v>
      </c>
      <c r="P142" s="39">
        <f t="shared" si="17"/>
        <v>0</v>
      </c>
      <c r="Q142" s="41">
        <f t="shared" si="18"/>
        <v>0</v>
      </c>
      <c r="R142" s="33" t="str">
        <f t="shared" si="19"/>
        <v>No Bonus</v>
      </c>
      <c r="S142" s="38">
        <f t="shared" si="20"/>
        <v>76786.530612244896</v>
      </c>
      <c r="T142" s="6" t="s">
        <v>26</v>
      </c>
      <c r="U142" s="7" t="s">
        <v>5970</v>
      </c>
      <c r="V142" s="6" t="s">
        <v>755</v>
      </c>
    </row>
    <row r="143" spans="1:22" ht="20" customHeight="1" x14ac:dyDescent="0.15">
      <c r="A143" s="15">
        <v>141</v>
      </c>
      <c r="B143" s="16" t="s">
        <v>912</v>
      </c>
      <c r="C143" s="14">
        <v>51</v>
      </c>
      <c r="D143" s="35" t="str" cm="1">
        <f t="array" ref="D143">_xlfn.IFS(C143&lt;31, "Emerging Talent", AND(C143 &gt; 30, C143 &lt; 55), "Core Contributor", C143 &gt; 54, "Established Expert")</f>
        <v>Core Contributor</v>
      </c>
      <c r="E143" s="6" t="s">
        <v>389</v>
      </c>
      <c r="F143" s="6" t="s">
        <v>5553</v>
      </c>
      <c r="G143" s="19" t="s">
        <v>494</v>
      </c>
      <c r="H143" s="19" t="s">
        <v>136</v>
      </c>
      <c r="I143" s="30">
        <v>0</v>
      </c>
      <c r="J143" s="27">
        <v>1.3</v>
      </c>
      <c r="K143" s="40" t="str">
        <f t="shared" si="14"/>
        <v>Needs Significant Improvement</v>
      </c>
      <c r="L143" s="37">
        <v>73728</v>
      </c>
      <c r="M143" s="37">
        <f t="shared" si="15"/>
        <v>15000</v>
      </c>
      <c r="N143" s="40" t="str">
        <f t="shared" si="16"/>
        <v>Low Income</v>
      </c>
      <c r="O143" s="39">
        <v>16161</v>
      </c>
      <c r="P143" s="39">
        <f t="shared" si="17"/>
        <v>0</v>
      </c>
      <c r="Q143" s="41">
        <f t="shared" si="18"/>
        <v>0</v>
      </c>
      <c r="R143" s="33" t="str">
        <f t="shared" si="19"/>
        <v>No Bonus</v>
      </c>
      <c r="S143" s="38">
        <f t="shared" si="20"/>
        <v>15000</v>
      </c>
      <c r="T143" s="6" t="s">
        <v>76</v>
      </c>
      <c r="U143" s="6" t="s">
        <v>6068</v>
      </c>
      <c r="V143" s="6" t="s">
        <v>760</v>
      </c>
    </row>
    <row r="144" spans="1:22" ht="20" customHeight="1" x14ac:dyDescent="0.15">
      <c r="A144" s="15">
        <v>142</v>
      </c>
      <c r="B144" s="16" t="s">
        <v>4422</v>
      </c>
      <c r="C144" s="14">
        <v>65</v>
      </c>
      <c r="D144" s="35" t="str" cm="1">
        <f t="array" ref="D144">_xlfn.IFS(C144&lt;31, "Emerging Talent", AND(C144 &gt; 30, C144 &lt; 55), "Core Contributor", C144 &gt; 54, "Established Expert")</f>
        <v>Established Expert</v>
      </c>
      <c r="E144" s="6" t="s">
        <v>163</v>
      </c>
      <c r="F144" s="6" t="s">
        <v>5554</v>
      </c>
      <c r="G144" s="19" t="s">
        <v>4457</v>
      </c>
      <c r="H144" s="19" t="s">
        <v>431</v>
      </c>
      <c r="I144" s="30">
        <v>0</v>
      </c>
      <c r="J144" s="27">
        <v>2.6</v>
      </c>
      <c r="K144" s="40" t="str">
        <f t="shared" si="14"/>
        <v>Below Expectations</v>
      </c>
      <c r="L144" s="37">
        <v>131572</v>
      </c>
      <c r="M144" s="37">
        <f t="shared" si="15"/>
        <v>72606.262857142865</v>
      </c>
      <c r="N144" s="40" t="str">
        <f t="shared" si="16"/>
        <v>Medium Income</v>
      </c>
      <c r="O144" s="39">
        <v>2429</v>
      </c>
      <c r="P144" s="39">
        <f t="shared" si="17"/>
        <v>0</v>
      </c>
      <c r="Q144" s="41">
        <f t="shared" si="18"/>
        <v>0</v>
      </c>
      <c r="R144" s="33" t="str">
        <f t="shared" si="19"/>
        <v>No Bonus</v>
      </c>
      <c r="S144" s="38">
        <f t="shared" si="20"/>
        <v>72606.262857142865</v>
      </c>
      <c r="T144" s="6" t="s">
        <v>296</v>
      </c>
      <c r="U144" s="6" t="s">
        <v>6069</v>
      </c>
      <c r="V144" s="6" t="s">
        <v>764</v>
      </c>
    </row>
    <row r="145" spans="1:22" ht="20" customHeight="1" x14ac:dyDescent="0.15">
      <c r="A145" s="15">
        <v>143</v>
      </c>
      <c r="B145" s="16" t="s">
        <v>1457</v>
      </c>
      <c r="C145" s="14">
        <v>18</v>
      </c>
      <c r="D145" s="35" t="str" cm="1">
        <f t="array" ref="D145">_xlfn.IFS(C145&lt;31, "Emerging Talent", AND(C145 &gt; 30, C145 &lt; 55), "Core Contributor", C145 &gt; 54, "Established Expert")</f>
        <v>Emerging Talent</v>
      </c>
      <c r="E145" s="6" t="s">
        <v>389</v>
      </c>
      <c r="F145" s="6" t="s">
        <v>5555</v>
      </c>
      <c r="G145" s="19" t="s">
        <v>648</v>
      </c>
      <c r="H145" s="19" t="s">
        <v>36</v>
      </c>
      <c r="I145" s="30">
        <v>3</v>
      </c>
      <c r="J145" s="27">
        <v>4</v>
      </c>
      <c r="K145" s="40" t="str">
        <f t="shared" si="14"/>
        <v>Exceeds Expectations</v>
      </c>
      <c r="L145" s="37">
        <v>34003</v>
      </c>
      <c r="M145" s="37">
        <f t="shared" si="15"/>
        <v>44412.081632653055</v>
      </c>
      <c r="N145" s="40" t="str">
        <f t="shared" si="16"/>
        <v>Low Income</v>
      </c>
      <c r="O145" s="39">
        <v>6528</v>
      </c>
      <c r="P145" s="39">
        <f t="shared" si="17"/>
        <v>5000</v>
      </c>
      <c r="Q145" s="41">
        <f t="shared" si="18"/>
        <v>0.11258197806075936</v>
      </c>
      <c r="R145" s="33" t="str">
        <f t="shared" si="19"/>
        <v>Small Bonus</v>
      </c>
      <c r="S145" s="38">
        <f t="shared" si="20"/>
        <v>49412.081632653055</v>
      </c>
      <c r="T145" s="6" t="s">
        <v>296</v>
      </c>
      <c r="U145" s="9" t="s">
        <v>6070</v>
      </c>
      <c r="V145" s="6" t="s">
        <v>767</v>
      </c>
    </row>
    <row r="146" spans="1:22" ht="20" customHeight="1" x14ac:dyDescent="0.15">
      <c r="A146" s="15">
        <v>144</v>
      </c>
      <c r="B146" s="16" t="s">
        <v>2618</v>
      </c>
      <c r="C146" s="14">
        <v>21</v>
      </c>
      <c r="D146" s="35" t="str" cm="1">
        <f t="array" ref="D146">_xlfn.IFS(C146&lt;31, "Emerging Talent", AND(C146 &gt; 30, C146 &lt; 55), "Core Contributor", C146 &gt; 54, "Established Expert")</f>
        <v>Emerging Talent</v>
      </c>
      <c r="E146" s="6" t="s">
        <v>163</v>
      </c>
      <c r="F146" s="6" t="s">
        <v>5556</v>
      </c>
      <c r="G146" s="19" t="s">
        <v>494</v>
      </c>
      <c r="H146" s="19" t="s">
        <v>56</v>
      </c>
      <c r="I146" s="30">
        <v>1</v>
      </c>
      <c r="J146" s="27">
        <v>4.0999999999999996</v>
      </c>
      <c r="K146" s="40" t="str">
        <f t="shared" si="14"/>
        <v>Exceeds Expectations</v>
      </c>
      <c r="L146" s="37">
        <v>96989</v>
      </c>
      <c r="M146" s="37">
        <f t="shared" si="15"/>
        <v>133092.66040816321</v>
      </c>
      <c r="N146" s="40" t="str">
        <f t="shared" si="16"/>
        <v>Very High Income</v>
      </c>
      <c r="O146" s="39">
        <v>5598</v>
      </c>
      <c r="P146" s="39">
        <f t="shared" si="17"/>
        <v>6049.9999999999964</v>
      </c>
      <c r="Q146" s="41">
        <f t="shared" si="18"/>
        <v>4.5457052112761888E-2</v>
      </c>
      <c r="R146" s="33" t="str">
        <f t="shared" si="19"/>
        <v>Average Bonus</v>
      </c>
      <c r="S146" s="38">
        <f t="shared" si="20"/>
        <v>139142.66040816321</v>
      </c>
      <c r="T146" s="6" t="s">
        <v>139</v>
      </c>
      <c r="U146" s="6" t="s">
        <v>6071</v>
      </c>
      <c r="V146" s="6" t="s">
        <v>770</v>
      </c>
    </row>
    <row r="147" spans="1:22" ht="20" customHeight="1" x14ac:dyDescent="0.15">
      <c r="A147" s="15">
        <v>145</v>
      </c>
      <c r="B147" s="16" t="s">
        <v>771</v>
      </c>
      <c r="C147" s="14">
        <v>60</v>
      </c>
      <c r="D147" s="35" t="str" cm="1">
        <f t="array" ref="D147">_xlfn.IFS(C147&lt;31, "Emerging Talent", AND(C147 &gt; 30, C147 &lt; 55), "Core Contributor", C147 &gt; 54, "Established Expert")</f>
        <v>Established Expert</v>
      </c>
      <c r="E147" s="6" t="s">
        <v>389</v>
      </c>
      <c r="F147" s="6" t="s">
        <v>5557</v>
      </c>
      <c r="G147" s="19" t="s">
        <v>157</v>
      </c>
      <c r="H147" s="19" t="s">
        <v>507</v>
      </c>
      <c r="I147" s="30">
        <v>7</v>
      </c>
      <c r="J147" s="27">
        <v>2.7</v>
      </c>
      <c r="K147" s="40" t="str">
        <f t="shared" si="14"/>
        <v>Below Expectations</v>
      </c>
      <c r="L147" s="37">
        <v>111632</v>
      </c>
      <c r="M147" s="37">
        <f t="shared" si="15"/>
        <v>66432.43102040817</v>
      </c>
      <c r="N147" s="40" t="str">
        <f t="shared" si="16"/>
        <v>Medium Income</v>
      </c>
      <c r="O147" s="39">
        <v>17982</v>
      </c>
      <c r="P147" s="39">
        <f t="shared" si="17"/>
        <v>0</v>
      </c>
      <c r="Q147" s="41">
        <f t="shared" si="18"/>
        <v>0</v>
      </c>
      <c r="R147" s="33" t="str">
        <f t="shared" si="19"/>
        <v>No Bonus</v>
      </c>
      <c r="S147" s="38">
        <f t="shared" si="20"/>
        <v>66432.43102040817</v>
      </c>
      <c r="T147" s="6" t="s">
        <v>265</v>
      </c>
      <c r="U147" s="6" t="s">
        <v>6072</v>
      </c>
      <c r="V147" s="7" t="s">
        <v>6818</v>
      </c>
    </row>
    <row r="148" spans="1:22" ht="20" customHeight="1" x14ac:dyDescent="0.15">
      <c r="A148" s="15">
        <v>146</v>
      </c>
      <c r="B148" s="16" t="s">
        <v>776</v>
      </c>
      <c r="C148" s="14">
        <v>48</v>
      </c>
      <c r="D148" s="35" t="str" cm="1">
        <f t="array" ref="D148">_xlfn.IFS(C148&lt;31, "Emerging Talent", AND(C148 &gt; 30, C148 &lt; 55), "Core Contributor", C148 &gt; 54, "Established Expert")</f>
        <v>Core Contributor</v>
      </c>
      <c r="E148" s="6" t="s">
        <v>389</v>
      </c>
      <c r="F148" s="6" t="s">
        <v>5558</v>
      </c>
      <c r="G148" s="19" t="s">
        <v>46</v>
      </c>
      <c r="H148" s="19" t="s">
        <v>779</v>
      </c>
      <c r="I148" s="30">
        <v>3</v>
      </c>
      <c r="J148" s="27">
        <v>3.5</v>
      </c>
      <c r="K148" s="40" t="str">
        <f t="shared" si="14"/>
        <v>Exceeds Expectations</v>
      </c>
      <c r="L148" s="37">
        <v>57989</v>
      </c>
      <c r="M148" s="37">
        <f t="shared" si="15"/>
        <v>57989</v>
      </c>
      <c r="N148" s="40" t="str">
        <f t="shared" si="16"/>
        <v>Medium Income</v>
      </c>
      <c r="O148" s="39">
        <v>12943</v>
      </c>
      <c r="P148" s="39">
        <f t="shared" si="17"/>
        <v>1250</v>
      </c>
      <c r="Q148" s="41">
        <f t="shared" si="18"/>
        <v>2.1555812309231061E-2</v>
      </c>
      <c r="R148" s="33" t="str">
        <f t="shared" si="19"/>
        <v>Small Bonus</v>
      </c>
      <c r="S148" s="38">
        <f t="shared" si="20"/>
        <v>59239</v>
      </c>
      <c r="T148" s="6" t="s">
        <v>271</v>
      </c>
      <c r="U148" s="6" t="s">
        <v>6073</v>
      </c>
      <c r="V148" s="6" t="s">
        <v>781</v>
      </c>
    </row>
    <row r="149" spans="1:22" ht="20" customHeight="1" x14ac:dyDescent="0.15">
      <c r="A149" s="15">
        <v>147</v>
      </c>
      <c r="B149" s="16" t="s">
        <v>4377</v>
      </c>
      <c r="C149" s="14">
        <v>39</v>
      </c>
      <c r="D149" s="35" t="str" cm="1">
        <f t="array" ref="D149">_xlfn.IFS(C149&lt;31, "Emerging Talent", AND(C149 &gt; 30, C149 &lt; 55), "Core Contributor", C149 &gt; 54, "Established Expert")</f>
        <v>Core Contributor</v>
      </c>
      <c r="E149" s="6" t="s">
        <v>163</v>
      </c>
      <c r="F149" s="6" t="s">
        <v>5446</v>
      </c>
      <c r="G149" s="19" t="s">
        <v>696</v>
      </c>
      <c r="H149" s="19" t="s">
        <v>842</v>
      </c>
      <c r="I149" s="30">
        <v>6</v>
      </c>
      <c r="J149" s="27">
        <v>4.3</v>
      </c>
      <c r="K149" s="40" t="str">
        <f t="shared" si="14"/>
        <v>Outstanding Performance</v>
      </c>
      <c r="L149" s="37">
        <v>83318</v>
      </c>
      <c r="M149" s="37">
        <f t="shared" si="15"/>
        <v>125759.16897959181</v>
      </c>
      <c r="N149" s="40" t="str">
        <f t="shared" si="16"/>
        <v>Very High Income</v>
      </c>
      <c r="O149" s="39">
        <v>16466</v>
      </c>
      <c r="P149" s="39">
        <f t="shared" si="17"/>
        <v>8449.9999999999982</v>
      </c>
      <c r="Q149" s="41">
        <f t="shared" si="18"/>
        <v>6.719191983028501E-2</v>
      </c>
      <c r="R149" s="33" t="str">
        <f t="shared" si="19"/>
        <v>Average Bonus</v>
      </c>
      <c r="S149" s="38">
        <f t="shared" si="20"/>
        <v>134209.16897959181</v>
      </c>
      <c r="T149" s="6" t="s">
        <v>265</v>
      </c>
      <c r="U149" s="9" t="s">
        <v>6074</v>
      </c>
      <c r="V149" s="6" t="s">
        <v>785</v>
      </c>
    </row>
    <row r="150" spans="1:22" ht="20" customHeight="1" x14ac:dyDescent="0.15">
      <c r="A150" s="15">
        <v>148</v>
      </c>
      <c r="B150" s="16" t="s">
        <v>1769</v>
      </c>
      <c r="C150" s="14">
        <v>61</v>
      </c>
      <c r="D150" s="35" t="str" cm="1">
        <f t="array" ref="D150">_xlfn.IFS(C150&lt;31, "Emerging Talent", AND(C150 &gt; 30, C150 &lt; 55), "Core Contributor", C150 &gt; 54, "Established Expert")</f>
        <v>Established Expert</v>
      </c>
      <c r="E150" s="6" t="s">
        <v>389</v>
      </c>
      <c r="F150" s="6" t="s">
        <v>5559</v>
      </c>
      <c r="G150" s="19" t="s">
        <v>648</v>
      </c>
      <c r="H150" s="19" t="s">
        <v>431</v>
      </c>
      <c r="I150" s="30">
        <v>1</v>
      </c>
      <c r="J150" s="27">
        <v>1.4</v>
      </c>
      <c r="K150" s="40" t="str">
        <f t="shared" si="14"/>
        <v>Needs Significant Improvement</v>
      </c>
      <c r="L150" s="37">
        <v>122646</v>
      </c>
      <c r="M150" s="37">
        <f t="shared" si="15"/>
        <v>19623.359999999997</v>
      </c>
      <c r="N150" s="40" t="str">
        <f t="shared" si="16"/>
        <v>Low Income</v>
      </c>
      <c r="O150" s="39">
        <v>2272</v>
      </c>
      <c r="P150" s="39">
        <f t="shared" si="17"/>
        <v>0</v>
      </c>
      <c r="Q150" s="41">
        <f t="shared" si="18"/>
        <v>0</v>
      </c>
      <c r="R150" s="33" t="str">
        <f t="shared" si="19"/>
        <v>No Bonus</v>
      </c>
      <c r="S150" s="38">
        <f t="shared" si="20"/>
        <v>19623.359999999997</v>
      </c>
      <c r="T150" s="6" t="s">
        <v>49</v>
      </c>
      <c r="U150" s="7" t="s">
        <v>5970</v>
      </c>
      <c r="V150" s="6" t="s">
        <v>788</v>
      </c>
    </row>
    <row r="151" spans="1:22" ht="20" customHeight="1" x14ac:dyDescent="0.15">
      <c r="A151" s="15">
        <v>149</v>
      </c>
      <c r="B151" s="16" t="s">
        <v>3454</v>
      </c>
      <c r="C151" s="14">
        <v>52</v>
      </c>
      <c r="D151" s="35" t="str" cm="1">
        <f t="array" ref="D151">_xlfn.IFS(C151&lt;31, "Emerging Talent", AND(C151 &gt; 30, C151 &lt; 55), "Core Contributor", C151 &gt; 54, "Established Expert")</f>
        <v>Core Contributor</v>
      </c>
      <c r="E151" s="6" t="s">
        <v>93</v>
      </c>
      <c r="F151" s="6" t="s">
        <v>5560</v>
      </c>
      <c r="G151" s="19" t="s">
        <v>157</v>
      </c>
      <c r="H151" s="19" t="s">
        <v>499</v>
      </c>
      <c r="I151" s="30">
        <v>6</v>
      </c>
      <c r="J151" s="27">
        <v>3</v>
      </c>
      <c r="K151" s="40" t="str">
        <f t="shared" si="14"/>
        <v>Meets Expectations</v>
      </c>
      <c r="L151" s="37">
        <v>138060</v>
      </c>
      <c r="M151" s="37">
        <f t="shared" si="15"/>
        <v>101431.83673469386</v>
      </c>
      <c r="N151" s="40" t="str">
        <f t="shared" si="16"/>
        <v>High Income</v>
      </c>
      <c r="O151" s="39">
        <v>4247</v>
      </c>
      <c r="P151" s="39">
        <f t="shared" si="17"/>
        <v>0</v>
      </c>
      <c r="Q151" s="41">
        <f t="shared" si="18"/>
        <v>0</v>
      </c>
      <c r="R151" s="33" t="str">
        <f t="shared" si="19"/>
        <v>No Bonus</v>
      </c>
      <c r="S151" s="38">
        <f t="shared" si="20"/>
        <v>101431.83673469386</v>
      </c>
      <c r="T151" s="6" t="s">
        <v>422</v>
      </c>
      <c r="U151" s="6" t="s">
        <v>793</v>
      </c>
      <c r="V151" s="6" t="s">
        <v>794</v>
      </c>
    </row>
    <row r="152" spans="1:22" ht="20" customHeight="1" x14ac:dyDescent="0.15">
      <c r="A152" s="15">
        <v>150</v>
      </c>
      <c r="B152" s="16" t="s">
        <v>4431</v>
      </c>
      <c r="C152" s="14">
        <v>53</v>
      </c>
      <c r="D152" s="35" t="str" cm="1">
        <f t="array" ref="D152">_xlfn.IFS(C152&lt;31, "Emerging Talent", AND(C152 &gt; 30, C152 &lt; 55), "Core Contributor", C152 &gt; 54, "Established Expert")</f>
        <v>Core Contributor</v>
      </c>
      <c r="E152" s="6" t="s">
        <v>93</v>
      </c>
      <c r="F152" s="6" t="s">
        <v>5561</v>
      </c>
      <c r="G152" s="19" t="s">
        <v>244</v>
      </c>
      <c r="H152" s="19" t="s">
        <v>136</v>
      </c>
      <c r="I152" s="30">
        <v>8</v>
      </c>
      <c r="J152" s="27">
        <v>3.5</v>
      </c>
      <c r="K152" s="40" t="str">
        <f t="shared" si="14"/>
        <v>Exceeds Expectations</v>
      </c>
      <c r="L152" s="37">
        <v>139476</v>
      </c>
      <c r="M152" s="37">
        <f t="shared" si="15"/>
        <v>139476</v>
      </c>
      <c r="N152" s="40" t="str">
        <f t="shared" si="16"/>
        <v>Very High Income</v>
      </c>
      <c r="O152" s="39" t="s">
        <v>5969</v>
      </c>
      <c r="P152" s="39">
        <f t="shared" si="17"/>
        <v>1250</v>
      </c>
      <c r="Q152" s="41">
        <f t="shared" si="18"/>
        <v>8.9621153460093493E-3</v>
      </c>
      <c r="R152" s="33" t="str">
        <f t="shared" si="19"/>
        <v>Small Bonus</v>
      </c>
      <c r="S152" s="38">
        <f t="shared" si="20"/>
        <v>140726</v>
      </c>
      <c r="T152" s="6" t="s">
        <v>76</v>
      </c>
      <c r="U152" s="6" t="s">
        <v>6075</v>
      </c>
      <c r="V152" s="7" t="s">
        <v>6818</v>
      </c>
    </row>
    <row r="153" spans="1:22" ht="20" customHeight="1" x14ac:dyDescent="0.15">
      <c r="A153" s="15">
        <v>151</v>
      </c>
      <c r="B153" s="16" t="s">
        <v>3082</v>
      </c>
      <c r="C153" s="14">
        <v>56</v>
      </c>
      <c r="D153" s="35" t="str" cm="1">
        <f t="array" ref="D153">_xlfn.IFS(C153&lt;31, "Emerging Talent", AND(C153 &gt; 30, C153 &lt; 55), "Core Contributor", C153 &gt; 54, "Established Expert")</f>
        <v>Established Expert</v>
      </c>
      <c r="E153" s="6" t="s">
        <v>389</v>
      </c>
      <c r="F153" s="6" t="s">
        <v>5562</v>
      </c>
      <c r="G153" s="19" t="s">
        <v>4457</v>
      </c>
      <c r="H153" s="19" t="s">
        <v>799</v>
      </c>
      <c r="I153" s="30">
        <v>6</v>
      </c>
      <c r="J153" s="27">
        <v>3.2</v>
      </c>
      <c r="K153" s="40" t="str">
        <f t="shared" si="14"/>
        <v>Meets Expectations</v>
      </c>
      <c r="L153" s="37">
        <v>50096</v>
      </c>
      <c r="M153" s="37">
        <f t="shared" si="15"/>
        <v>41876.166530612252</v>
      </c>
      <c r="N153" s="40" t="str">
        <f t="shared" si="16"/>
        <v>Low Income</v>
      </c>
      <c r="O153" s="39">
        <v>685</v>
      </c>
      <c r="P153" s="39">
        <f t="shared" si="17"/>
        <v>200.00000000000034</v>
      </c>
      <c r="Q153" s="41">
        <f t="shared" si="18"/>
        <v>4.7759863561961111E-3</v>
      </c>
      <c r="R153" s="33" t="str">
        <f t="shared" si="19"/>
        <v>Small Bonus</v>
      </c>
      <c r="S153" s="38">
        <f t="shared" si="20"/>
        <v>42076.166530612252</v>
      </c>
      <c r="T153" s="6" t="s">
        <v>139</v>
      </c>
      <c r="U153" s="6" t="s">
        <v>6076</v>
      </c>
      <c r="V153" s="6" t="s">
        <v>802</v>
      </c>
    </row>
    <row r="154" spans="1:22" ht="20" customHeight="1" x14ac:dyDescent="0.15">
      <c r="A154" s="15">
        <v>152</v>
      </c>
      <c r="B154" s="16" t="s">
        <v>803</v>
      </c>
      <c r="C154" s="14">
        <v>50</v>
      </c>
      <c r="D154" s="35" t="str" cm="1">
        <f t="array" ref="D154">_xlfn.IFS(C154&lt;31, "Emerging Talent", AND(C154 &gt; 30, C154 &lt; 55), "Core Contributor", C154 &gt; 54, "Established Expert")</f>
        <v>Core Contributor</v>
      </c>
      <c r="E154" s="6" t="s">
        <v>163</v>
      </c>
      <c r="F154" s="6" t="s">
        <v>5446</v>
      </c>
      <c r="G154" s="19" t="s">
        <v>648</v>
      </c>
      <c r="H154" s="19" t="s">
        <v>806</v>
      </c>
      <c r="I154" s="30">
        <v>9</v>
      </c>
      <c r="J154" s="27">
        <v>4.4000000000000004</v>
      </c>
      <c r="K154" s="40" t="str">
        <f t="shared" si="14"/>
        <v>Outstanding Performance</v>
      </c>
      <c r="L154" s="37">
        <v>46835</v>
      </c>
      <c r="M154" s="37">
        <f t="shared" si="15"/>
        <v>74018.416326530642</v>
      </c>
      <c r="N154" s="40" t="str">
        <f t="shared" si="16"/>
        <v>Medium Income</v>
      </c>
      <c r="O154" s="39">
        <v>16804</v>
      </c>
      <c r="P154" s="39">
        <f t="shared" si="17"/>
        <v>9800.0000000000055</v>
      </c>
      <c r="Q154" s="41">
        <f t="shared" si="18"/>
        <v>0.13239948226894666</v>
      </c>
      <c r="R154" s="33" t="str">
        <f t="shared" si="19"/>
        <v>Average Bonus</v>
      </c>
      <c r="S154" s="38">
        <f t="shared" si="20"/>
        <v>83818.416326530642</v>
      </c>
      <c r="T154" s="6" t="s">
        <v>422</v>
      </c>
      <c r="U154" s="7" t="s">
        <v>5970</v>
      </c>
      <c r="V154" s="6" t="s">
        <v>807</v>
      </c>
    </row>
    <row r="155" spans="1:22" ht="20" customHeight="1" x14ac:dyDescent="0.15">
      <c r="A155" s="15">
        <v>153</v>
      </c>
      <c r="B155" s="16" t="s">
        <v>4412</v>
      </c>
      <c r="C155" s="14">
        <v>43</v>
      </c>
      <c r="D155" s="35" t="str" cm="1">
        <f t="array" ref="D155">_xlfn.IFS(C155&lt;31, "Emerging Talent", AND(C155 &gt; 30, C155 &lt; 55), "Core Contributor", C155 &gt; 54, "Established Expert")</f>
        <v>Core Contributor</v>
      </c>
      <c r="E155" s="6" t="s">
        <v>389</v>
      </c>
      <c r="F155" s="6" t="s">
        <v>5484</v>
      </c>
      <c r="G155" s="19" t="s">
        <v>864</v>
      </c>
      <c r="H155" s="19" t="s">
        <v>158</v>
      </c>
      <c r="I155" s="30">
        <v>9</v>
      </c>
      <c r="J155" s="27">
        <v>2.9</v>
      </c>
      <c r="K155" s="40" t="str">
        <f t="shared" si="14"/>
        <v>Below Expectations</v>
      </c>
      <c r="L155" s="37">
        <v>140658</v>
      </c>
      <c r="M155" s="37">
        <f t="shared" si="15"/>
        <v>96566.022857142845</v>
      </c>
      <c r="N155" s="40" t="str">
        <f t="shared" si="16"/>
        <v>High Income</v>
      </c>
      <c r="O155" s="39">
        <v>10729</v>
      </c>
      <c r="P155" s="39">
        <f t="shared" si="17"/>
        <v>0</v>
      </c>
      <c r="Q155" s="41">
        <f t="shared" si="18"/>
        <v>0</v>
      </c>
      <c r="R155" s="33" t="str">
        <f t="shared" si="19"/>
        <v>No Bonus</v>
      </c>
      <c r="S155" s="38">
        <f t="shared" si="20"/>
        <v>96566.022857142845</v>
      </c>
      <c r="T155" s="6" t="s">
        <v>265</v>
      </c>
      <c r="U155" s="6" t="s">
        <v>6077</v>
      </c>
      <c r="V155" s="6" t="s">
        <v>811</v>
      </c>
    </row>
    <row r="156" spans="1:22" ht="20" customHeight="1" x14ac:dyDescent="0.15">
      <c r="A156" s="15">
        <v>154</v>
      </c>
      <c r="B156" s="16" t="s">
        <v>4432</v>
      </c>
      <c r="C156" s="14">
        <v>26</v>
      </c>
      <c r="D156" s="35" t="str" cm="1">
        <f t="array" ref="D156">_xlfn.IFS(C156&lt;31, "Emerging Talent", AND(C156 &gt; 30, C156 &lt; 55), "Core Contributor", C156 &gt; 54, "Established Expert")</f>
        <v>Emerging Talent</v>
      </c>
      <c r="E156" s="6" t="s">
        <v>163</v>
      </c>
      <c r="F156" s="6" t="s">
        <v>5563</v>
      </c>
      <c r="G156" s="19" t="s">
        <v>648</v>
      </c>
      <c r="H156" s="19" t="s">
        <v>158</v>
      </c>
      <c r="I156" s="30">
        <v>0</v>
      </c>
      <c r="J156" s="27">
        <v>3.9</v>
      </c>
      <c r="K156" s="40" t="str">
        <f t="shared" si="14"/>
        <v>Exceeds Expectations</v>
      </c>
      <c r="L156" s="37">
        <v>85004</v>
      </c>
      <c r="M156" s="37">
        <f t="shared" si="15"/>
        <v>105543.74204081633</v>
      </c>
      <c r="N156" s="40" t="str">
        <f t="shared" si="16"/>
        <v>High Income</v>
      </c>
      <c r="O156" s="39">
        <v>8381</v>
      </c>
      <c r="P156" s="39">
        <f t="shared" si="17"/>
        <v>4049.9999999999991</v>
      </c>
      <c r="Q156" s="41">
        <f t="shared" si="18"/>
        <v>3.8372715631342362E-2</v>
      </c>
      <c r="R156" s="33" t="str">
        <f t="shared" si="19"/>
        <v>Small Bonus</v>
      </c>
      <c r="S156" s="38">
        <f t="shared" si="20"/>
        <v>109593.74204081633</v>
      </c>
      <c r="T156" s="6" t="s">
        <v>271</v>
      </c>
      <c r="U156" s="7" t="s">
        <v>5970</v>
      </c>
      <c r="V156" s="6" t="s">
        <v>814</v>
      </c>
    </row>
    <row r="157" spans="1:22" ht="20" customHeight="1" x14ac:dyDescent="0.15">
      <c r="A157" s="15">
        <v>155</v>
      </c>
      <c r="B157" s="16" t="s">
        <v>815</v>
      </c>
      <c r="C157" s="14">
        <v>31</v>
      </c>
      <c r="D157" s="35" t="str" cm="1">
        <f t="array" ref="D157">_xlfn.IFS(C157&lt;31, "Emerging Talent", AND(C157 &gt; 30, C157 &lt; 55), "Core Contributor", C157 &gt; 54, "Established Expert")</f>
        <v>Core Contributor</v>
      </c>
      <c r="E157" s="6" t="s">
        <v>5970</v>
      </c>
      <c r="F157" s="6" t="s">
        <v>5522</v>
      </c>
      <c r="G157" s="19" t="s">
        <v>576</v>
      </c>
      <c r="H157" s="19" t="s">
        <v>806</v>
      </c>
      <c r="I157" s="30">
        <v>7</v>
      </c>
      <c r="J157" s="27">
        <v>4.0999999999999996</v>
      </c>
      <c r="K157" s="40" t="str">
        <f t="shared" si="14"/>
        <v>Exceeds Expectations</v>
      </c>
      <c r="L157" s="37">
        <v>57086</v>
      </c>
      <c r="M157" s="37">
        <f t="shared" si="15"/>
        <v>78335.97224489793</v>
      </c>
      <c r="N157" s="40" t="str">
        <f t="shared" si="16"/>
        <v>Medium Income</v>
      </c>
      <c r="O157" s="39">
        <v>19489</v>
      </c>
      <c r="P157" s="39">
        <f t="shared" si="17"/>
        <v>6049.9999999999964</v>
      </c>
      <c r="Q157" s="41">
        <f t="shared" si="18"/>
        <v>7.7231440762440234E-2</v>
      </c>
      <c r="R157" s="33" t="str">
        <f t="shared" si="19"/>
        <v>Average Bonus</v>
      </c>
      <c r="S157" s="38">
        <f t="shared" si="20"/>
        <v>84385.97224489793</v>
      </c>
      <c r="T157" s="6" t="s">
        <v>26</v>
      </c>
      <c r="U157" s="6" t="s">
        <v>816</v>
      </c>
      <c r="V157" s="6" t="s">
        <v>817</v>
      </c>
    </row>
    <row r="158" spans="1:22" ht="20" customHeight="1" x14ac:dyDescent="0.15">
      <c r="A158" s="15">
        <v>156</v>
      </c>
      <c r="B158" s="16" t="s">
        <v>1950</v>
      </c>
      <c r="C158" s="14">
        <v>19</v>
      </c>
      <c r="D158" s="35" t="str" cm="1">
        <f t="array" ref="D158">_xlfn.IFS(C158&lt;31, "Emerging Talent", AND(C158 &gt; 30, C158 &lt; 55), "Core Contributor", C158 &gt; 54, "Established Expert")</f>
        <v>Emerging Talent</v>
      </c>
      <c r="E158" s="6" t="s">
        <v>389</v>
      </c>
      <c r="F158" s="6" t="s">
        <v>5564</v>
      </c>
      <c r="G158" s="19" t="s">
        <v>576</v>
      </c>
      <c r="H158" s="19" t="s">
        <v>167</v>
      </c>
      <c r="I158" s="30">
        <v>10</v>
      </c>
      <c r="J158" s="27">
        <v>1.9</v>
      </c>
      <c r="K158" s="40" t="str">
        <f t="shared" si="14"/>
        <v>Needs Significant Improvement</v>
      </c>
      <c r="L158" s="37">
        <v>122833</v>
      </c>
      <c r="M158" s="37">
        <f t="shared" si="15"/>
        <v>36198.133061224486</v>
      </c>
      <c r="N158" s="40" t="str">
        <f t="shared" si="16"/>
        <v>Low Income</v>
      </c>
      <c r="O158" s="39">
        <v>19308</v>
      </c>
      <c r="P158" s="39">
        <f t="shared" si="17"/>
        <v>0</v>
      </c>
      <c r="Q158" s="41">
        <f t="shared" si="18"/>
        <v>0</v>
      </c>
      <c r="R158" s="33" t="str">
        <f t="shared" si="19"/>
        <v>No Bonus</v>
      </c>
      <c r="S158" s="38">
        <f t="shared" si="20"/>
        <v>36198.133061224486</v>
      </c>
      <c r="T158" s="6" t="s">
        <v>49</v>
      </c>
      <c r="U158" s="6" t="s">
        <v>6078</v>
      </c>
      <c r="V158" s="6" t="s">
        <v>820</v>
      </c>
    </row>
    <row r="159" spans="1:22" ht="20" customHeight="1" x14ac:dyDescent="0.15">
      <c r="A159" s="15">
        <v>157</v>
      </c>
      <c r="B159" s="16" t="s">
        <v>1501</v>
      </c>
      <c r="C159" s="14">
        <v>33</v>
      </c>
      <c r="D159" s="35" t="str" cm="1">
        <f t="array" ref="D159">_xlfn.IFS(C159&lt;31, "Emerging Talent", AND(C159 &gt; 30, C159 &lt; 55), "Core Contributor", C159 &gt; 54, "Established Expert")</f>
        <v>Core Contributor</v>
      </c>
      <c r="E159" s="6" t="s">
        <v>163</v>
      </c>
      <c r="F159" s="6" t="s">
        <v>5565</v>
      </c>
      <c r="G159" s="19" t="s">
        <v>157</v>
      </c>
      <c r="H159" s="19" t="s">
        <v>799</v>
      </c>
      <c r="I159" s="30">
        <v>7</v>
      </c>
      <c r="J159" s="27">
        <v>2.8</v>
      </c>
      <c r="K159" s="40" t="str">
        <f t="shared" si="14"/>
        <v>Below Expectations</v>
      </c>
      <c r="L159" s="37">
        <v>76062</v>
      </c>
      <c r="M159" s="37">
        <f t="shared" si="15"/>
        <v>48679.679999999993</v>
      </c>
      <c r="N159" s="40" t="str">
        <f t="shared" si="16"/>
        <v>Low Income</v>
      </c>
      <c r="O159" s="39">
        <v>3779</v>
      </c>
      <c r="P159" s="39">
        <f t="shared" si="17"/>
        <v>0</v>
      </c>
      <c r="Q159" s="41">
        <f t="shared" si="18"/>
        <v>0</v>
      </c>
      <c r="R159" s="33" t="str">
        <f t="shared" si="19"/>
        <v>No Bonus</v>
      </c>
      <c r="S159" s="38">
        <f t="shared" si="20"/>
        <v>48679.679999999993</v>
      </c>
      <c r="T159" s="6" t="s">
        <v>139</v>
      </c>
      <c r="U159" s="6" t="s">
        <v>6079</v>
      </c>
      <c r="V159" s="6" t="s">
        <v>824</v>
      </c>
    </row>
    <row r="160" spans="1:22" ht="20" customHeight="1" x14ac:dyDescent="0.15">
      <c r="A160" s="15">
        <v>158</v>
      </c>
      <c r="B160" s="16" t="s">
        <v>4425</v>
      </c>
      <c r="C160" s="14">
        <v>26</v>
      </c>
      <c r="D160" s="35" t="str" cm="1">
        <f t="array" ref="D160">_xlfn.IFS(C160&lt;31, "Emerging Talent", AND(C160 &gt; 30, C160 &lt; 55), "Core Contributor", C160 &gt; 54, "Established Expert")</f>
        <v>Emerging Talent</v>
      </c>
      <c r="E160" s="6" t="s">
        <v>163</v>
      </c>
      <c r="F160" s="6" t="s">
        <v>5566</v>
      </c>
      <c r="G160" s="19" t="s">
        <v>864</v>
      </c>
      <c r="H160" s="19" t="s">
        <v>158</v>
      </c>
      <c r="I160" s="30">
        <v>5</v>
      </c>
      <c r="J160" s="27">
        <v>2.7</v>
      </c>
      <c r="K160" s="40" t="str">
        <f t="shared" si="14"/>
        <v>Below Expectations</v>
      </c>
      <c r="L160" s="37">
        <v>49298</v>
      </c>
      <c r="M160" s="37">
        <f t="shared" si="15"/>
        <v>29337.340408163265</v>
      </c>
      <c r="N160" s="40" t="str">
        <f t="shared" si="16"/>
        <v>Low Income</v>
      </c>
      <c r="O160" s="39">
        <v>4082</v>
      </c>
      <c r="P160" s="39">
        <f t="shared" si="17"/>
        <v>0</v>
      </c>
      <c r="Q160" s="41">
        <f t="shared" si="18"/>
        <v>0</v>
      </c>
      <c r="R160" s="33" t="str">
        <f t="shared" si="19"/>
        <v>No Bonus</v>
      </c>
      <c r="S160" s="38">
        <f t="shared" si="20"/>
        <v>29337.340408163265</v>
      </c>
      <c r="T160" s="6" t="s">
        <v>49</v>
      </c>
      <c r="U160" s="6" t="s">
        <v>6080</v>
      </c>
      <c r="V160" s="6" t="s">
        <v>828</v>
      </c>
    </row>
    <row r="161" spans="1:22" ht="20" customHeight="1" x14ac:dyDescent="0.15">
      <c r="A161" s="15">
        <v>159</v>
      </c>
      <c r="B161" s="16" t="s">
        <v>267</v>
      </c>
      <c r="C161" s="14">
        <v>41</v>
      </c>
      <c r="D161" s="35" t="str" cm="1">
        <f t="array" ref="D161">_xlfn.IFS(C161&lt;31, "Emerging Talent", AND(C161 &gt; 30, C161 &lt; 55), "Core Contributor", C161 &gt; 54, "Established Expert")</f>
        <v>Core Contributor</v>
      </c>
      <c r="E161" s="6" t="s">
        <v>389</v>
      </c>
      <c r="F161" s="6" t="s">
        <v>5477</v>
      </c>
      <c r="G161" s="19" t="s">
        <v>4457</v>
      </c>
      <c r="H161" s="19" t="s">
        <v>158</v>
      </c>
      <c r="I161" s="30">
        <v>2</v>
      </c>
      <c r="J161" s="27">
        <v>3.9</v>
      </c>
      <c r="K161" s="40" t="str">
        <f t="shared" si="14"/>
        <v>Exceeds Expectations</v>
      </c>
      <c r="L161" s="37">
        <v>80076</v>
      </c>
      <c r="M161" s="37">
        <f t="shared" si="15"/>
        <v>99424.97632653061</v>
      </c>
      <c r="N161" s="40" t="str">
        <f t="shared" si="16"/>
        <v>High Income</v>
      </c>
      <c r="O161" s="39">
        <v>5046</v>
      </c>
      <c r="P161" s="39">
        <f t="shared" si="17"/>
        <v>4049.9999999999991</v>
      </c>
      <c r="Q161" s="41">
        <f t="shared" si="18"/>
        <v>4.0734231474182356E-2</v>
      </c>
      <c r="R161" s="33" t="str">
        <f t="shared" si="19"/>
        <v>Small Bonus</v>
      </c>
      <c r="S161" s="38">
        <f t="shared" si="20"/>
        <v>103474.97632653061</v>
      </c>
      <c r="T161" s="6" t="s">
        <v>271</v>
      </c>
      <c r="U161" s="6" t="s">
        <v>829</v>
      </c>
      <c r="V161" s="6" t="s">
        <v>830</v>
      </c>
    </row>
    <row r="162" spans="1:22" ht="20" customHeight="1" x14ac:dyDescent="0.15">
      <c r="A162" s="15">
        <v>160</v>
      </c>
      <c r="B162" s="16" t="s">
        <v>1680</v>
      </c>
      <c r="C162" s="14">
        <v>52</v>
      </c>
      <c r="D162" s="35" t="str" cm="1">
        <f t="array" ref="D162">_xlfn.IFS(C162&lt;31, "Emerging Talent", AND(C162 &gt; 30, C162 &lt; 55), "Core Contributor", C162 &gt; 54, "Established Expert")</f>
        <v>Core Contributor</v>
      </c>
      <c r="E162" s="6" t="s">
        <v>163</v>
      </c>
      <c r="F162" s="6" t="s">
        <v>5446</v>
      </c>
      <c r="G162" s="19" t="s">
        <v>648</v>
      </c>
      <c r="H162" s="19" t="s">
        <v>431</v>
      </c>
      <c r="I162" s="30">
        <v>8</v>
      </c>
      <c r="J162" s="27">
        <v>3</v>
      </c>
      <c r="K162" s="40" t="str">
        <f t="shared" si="14"/>
        <v>Meets Expectations</v>
      </c>
      <c r="L162" s="37">
        <v>147453</v>
      </c>
      <c r="M162" s="37">
        <f t="shared" si="15"/>
        <v>108332.81632653061</v>
      </c>
      <c r="N162" s="40" t="str">
        <f t="shared" si="16"/>
        <v>High Income</v>
      </c>
      <c r="O162" s="39">
        <v>3192</v>
      </c>
      <c r="P162" s="39">
        <f t="shared" si="17"/>
        <v>0</v>
      </c>
      <c r="Q162" s="41">
        <f t="shared" si="18"/>
        <v>0</v>
      </c>
      <c r="R162" s="33" t="str">
        <f t="shared" si="19"/>
        <v>No Bonus</v>
      </c>
      <c r="S162" s="38">
        <f t="shared" si="20"/>
        <v>108332.81632653061</v>
      </c>
      <c r="T162" s="6" t="s">
        <v>204</v>
      </c>
      <c r="U162" s="6" t="s">
        <v>6081</v>
      </c>
      <c r="V162" s="7" t="s">
        <v>6818</v>
      </c>
    </row>
    <row r="163" spans="1:22" ht="20" customHeight="1" x14ac:dyDescent="0.15">
      <c r="A163" s="15">
        <v>161</v>
      </c>
      <c r="B163" s="16" t="s">
        <v>926</v>
      </c>
      <c r="C163" s="14">
        <v>26</v>
      </c>
      <c r="D163" s="35" t="str" cm="1">
        <f t="array" ref="D163">_xlfn.IFS(C163&lt;31, "Emerging Talent", AND(C163 &gt; 30, C163 &lt; 55), "Core Contributor", C163 &gt; 54, "Established Expert")</f>
        <v>Emerging Talent</v>
      </c>
      <c r="E163" s="6" t="s">
        <v>163</v>
      </c>
      <c r="F163" s="6" t="s">
        <v>5567</v>
      </c>
      <c r="G163" s="19" t="s">
        <v>210</v>
      </c>
      <c r="H163" s="19" t="s">
        <v>56</v>
      </c>
      <c r="I163" s="30">
        <v>8</v>
      </c>
      <c r="J163" s="27">
        <v>2.7</v>
      </c>
      <c r="K163" s="40" t="str">
        <f t="shared" si="14"/>
        <v>Below Expectations</v>
      </c>
      <c r="L163" s="37">
        <v>36215</v>
      </c>
      <c r="M163" s="37">
        <f t="shared" si="15"/>
        <v>21551.620408163268</v>
      </c>
      <c r="N163" s="40" t="str">
        <f t="shared" si="16"/>
        <v>Low Income</v>
      </c>
      <c r="O163" s="39">
        <v>8062</v>
      </c>
      <c r="P163" s="39">
        <f t="shared" si="17"/>
        <v>0</v>
      </c>
      <c r="Q163" s="41">
        <f t="shared" si="18"/>
        <v>0</v>
      </c>
      <c r="R163" s="33" t="str">
        <f t="shared" si="19"/>
        <v>No Bonus</v>
      </c>
      <c r="S163" s="38">
        <f t="shared" si="20"/>
        <v>21551.620408163268</v>
      </c>
      <c r="T163" s="6" t="s">
        <v>368</v>
      </c>
      <c r="U163" s="9" t="s">
        <v>6082</v>
      </c>
      <c r="V163" s="6" t="s">
        <v>836</v>
      </c>
    </row>
    <row r="164" spans="1:22" ht="20" customHeight="1" x14ac:dyDescent="0.15">
      <c r="A164" s="15">
        <v>162</v>
      </c>
      <c r="B164" s="16" t="s">
        <v>4433</v>
      </c>
      <c r="C164" s="14">
        <v>24</v>
      </c>
      <c r="D164" s="35" t="str" cm="1">
        <f t="array" ref="D164">_xlfn.IFS(C164&lt;31, "Emerging Talent", AND(C164 &gt; 30, C164 &lt; 55), "Core Contributor", C164 &gt; 54, "Established Expert")</f>
        <v>Emerging Talent</v>
      </c>
      <c r="E164" s="6" t="s">
        <v>93</v>
      </c>
      <c r="F164" s="6" t="s">
        <v>5446</v>
      </c>
      <c r="G164" s="19" t="s">
        <v>494</v>
      </c>
      <c r="H164" s="19" t="s">
        <v>175</v>
      </c>
      <c r="I164" s="30">
        <v>5</v>
      </c>
      <c r="J164" s="27">
        <v>3.3</v>
      </c>
      <c r="K164" s="40" t="str">
        <f t="shared" si="14"/>
        <v>Meets Expectations</v>
      </c>
      <c r="L164" s="37">
        <v>142491</v>
      </c>
      <c r="M164" s="37">
        <f t="shared" si="15"/>
        <v>126671.59102040816</v>
      </c>
      <c r="N164" s="40" t="str">
        <f t="shared" si="16"/>
        <v>Very High Income</v>
      </c>
      <c r="O164" s="39">
        <v>12516</v>
      </c>
      <c r="P164" s="39">
        <f t="shared" si="17"/>
        <v>449.99999999999949</v>
      </c>
      <c r="Q164" s="41">
        <f t="shared" si="18"/>
        <v>3.5524934705169972E-3</v>
      </c>
      <c r="R164" s="33" t="str">
        <f t="shared" si="19"/>
        <v>Small Bonus</v>
      </c>
      <c r="S164" s="38">
        <f t="shared" si="20"/>
        <v>127121.59102040816</v>
      </c>
      <c r="T164" s="6" t="s">
        <v>204</v>
      </c>
      <c r="U164" s="6" t="s">
        <v>6083</v>
      </c>
      <c r="V164" s="6" t="s">
        <v>839</v>
      </c>
    </row>
    <row r="165" spans="1:22" ht="20" customHeight="1" x14ac:dyDescent="0.15">
      <c r="A165" s="15">
        <v>163</v>
      </c>
      <c r="B165" s="16" t="s">
        <v>109</v>
      </c>
      <c r="C165" s="14">
        <v>62</v>
      </c>
      <c r="D165" s="35" t="str" cm="1">
        <f t="array" ref="D165">_xlfn.IFS(C165&lt;31, "Emerging Talent", AND(C165 &gt; 30, C165 &lt; 55), "Core Contributor", C165 &gt; 54, "Established Expert")</f>
        <v>Established Expert</v>
      </c>
      <c r="E165" s="6" t="s">
        <v>389</v>
      </c>
      <c r="F165" s="6" t="s">
        <v>5446</v>
      </c>
      <c r="G165" s="19" t="s">
        <v>494</v>
      </c>
      <c r="H165" s="19" t="s">
        <v>842</v>
      </c>
      <c r="I165" s="30">
        <v>1</v>
      </c>
      <c r="J165" s="27">
        <v>5.5</v>
      </c>
      <c r="K165" s="40" t="str">
        <f t="shared" si="14"/>
        <v>Outstanding Performance</v>
      </c>
      <c r="L165" s="37">
        <v>39866</v>
      </c>
      <c r="M165" s="37">
        <f t="shared" si="15"/>
        <v>98444.612244897959</v>
      </c>
      <c r="N165" s="40" t="str">
        <f t="shared" si="16"/>
        <v>High Income</v>
      </c>
      <c r="O165" s="39">
        <v>10100</v>
      </c>
      <c r="P165" s="39">
        <f t="shared" si="17"/>
        <v>20000</v>
      </c>
      <c r="Q165" s="41">
        <f t="shared" si="18"/>
        <v>0.2031599245903529</v>
      </c>
      <c r="R165" s="33" t="str">
        <f t="shared" si="19"/>
        <v>Outstanding Bonus</v>
      </c>
      <c r="S165" s="38">
        <f t="shared" si="20"/>
        <v>118444.61224489796</v>
      </c>
      <c r="T165" s="6" t="s">
        <v>368</v>
      </c>
      <c r="U165" s="6" t="s">
        <v>843</v>
      </c>
      <c r="V165" s="6" t="s">
        <v>844</v>
      </c>
    </row>
    <row r="166" spans="1:22" ht="20" customHeight="1" x14ac:dyDescent="0.15">
      <c r="A166" s="15">
        <v>164</v>
      </c>
      <c r="B166" s="16" t="s">
        <v>4434</v>
      </c>
      <c r="C166" s="14">
        <v>60</v>
      </c>
      <c r="D166" s="35" t="str" cm="1">
        <f t="array" ref="D166">_xlfn.IFS(C166&lt;31, "Emerging Talent", AND(C166 &gt; 30, C166 &lt; 55), "Core Contributor", C166 &gt; 54, "Established Expert")</f>
        <v>Established Expert</v>
      </c>
      <c r="E166" s="6" t="s">
        <v>163</v>
      </c>
      <c r="F166" s="6" t="s">
        <v>5568</v>
      </c>
      <c r="G166" s="19" t="s">
        <v>864</v>
      </c>
      <c r="H166" s="19" t="s">
        <v>842</v>
      </c>
      <c r="I166" s="30">
        <v>9</v>
      </c>
      <c r="J166" s="27">
        <v>3.7</v>
      </c>
      <c r="K166" s="40" t="str">
        <f t="shared" si="14"/>
        <v>Exceeds Expectations</v>
      </c>
      <c r="L166" s="37">
        <v>51479</v>
      </c>
      <c r="M166" s="37">
        <f t="shared" si="15"/>
        <v>57530.408979591841</v>
      </c>
      <c r="N166" s="40" t="str">
        <f t="shared" si="16"/>
        <v>Medium Income</v>
      </c>
      <c r="O166" s="39">
        <v>15434</v>
      </c>
      <c r="P166" s="39">
        <f t="shared" si="17"/>
        <v>2450.0000000000014</v>
      </c>
      <c r="Q166" s="41">
        <f t="shared" si="18"/>
        <v>4.2586173876655503E-2</v>
      </c>
      <c r="R166" s="33" t="str">
        <f t="shared" si="19"/>
        <v>Small Bonus</v>
      </c>
      <c r="S166" s="38">
        <f t="shared" si="20"/>
        <v>59980.408979591841</v>
      </c>
      <c r="T166" s="6" t="s">
        <v>271</v>
      </c>
      <c r="U166" s="9" t="s">
        <v>6084</v>
      </c>
      <c r="V166" s="6" t="s">
        <v>847</v>
      </c>
    </row>
    <row r="167" spans="1:22" ht="20" customHeight="1" x14ac:dyDescent="0.15">
      <c r="A167" s="15">
        <v>165</v>
      </c>
      <c r="B167" s="16" t="s">
        <v>4435</v>
      </c>
      <c r="C167" s="14">
        <v>25</v>
      </c>
      <c r="D167" s="35" t="str" cm="1">
        <f t="array" ref="D167">_xlfn.IFS(C167&lt;31, "Emerging Talent", AND(C167 &gt; 30, C167 &lt; 55), "Core Contributor", C167 &gt; 54, "Established Expert")</f>
        <v>Emerging Talent</v>
      </c>
      <c r="E167" s="6" t="s">
        <v>163</v>
      </c>
      <c r="F167" s="6" t="s">
        <v>5569</v>
      </c>
      <c r="G167" s="19" t="s">
        <v>576</v>
      </c>
      <c r="H167" s="19" t="s">
        <v>732</v>
      </c>
      <c r="I167" s="30">
        <v>5</v>
      </c>
      <c r="J167" s="27">
        <v>3.3</v>
      </c>
      <c r="K167" s="40" t="str">
        <f t="shared" si="14"/>
        <v>Meets Expectations</v>
      </c>
      <c r="L167" s="37">
        <v>133376</v>
      </c>
      <c r="M167" s="37">
        <f t="shared" si="15"/>
        <v>118568.54204081633</v>
      </c>
      <c r="N167" s="40" t="str">
        <f t="shared" si="16"/>
        <v>Very High Income</v>
      </c>
      <c r="O167" s="39">
        <v>2843</v>
      </c>
      <c r="P167" s="39">
        <f t="shared" si="17"/>
        <v>449.99999999999949</v>
      </c>
      <c r="Q167" s="41">
        <f t="shared" si="18"/>
        <v>3.7952731159086898E-3</v>
      </c>
      <c r="R167" s="33" t="str">
        <f t="shared" si="19"/>
        <v>Small Bonus</v>
      </c>
      <c r="S167" s="38">
        <f t="shared" si="20"/>
        <v>119018.54204081633</v>
      </c>
      <c r="T167" s="6" t="s">
        <v>422</v>
      </c>
      <c r="U167" s="6" t="s">
        <v>6085</v>
      </c>
      <c r="V167" s="6" t="s">
        <v>851</v>
      </c>
    </row>
    <row r="168" spans="1:22" ht="20" customHeight="1" x14ac:dyDescent="0.15">
      <c r="A168" s="15">
        <v>166</v>
      </c>
      <c r="B168" s="16" t="s">
        <v>852</v>
      </c>
      <c r="C168" s="14">
        <v>28</v>
      </c>
      <c r="D168" s="35" t="str" cm="1">
        <f t="array" ref="D168">_xlfn.IFS(C168&lt;31, "Emerging Talent", AND(C168 &gt; 30, C168 &lt; 55), "Core Contributor", C168 &gt; 54, "Established Expert")</f>
        <v>Emerging Talent</v>
      </c>
      <c r="E168" s="6" t="s">
        <v>389</v>
      </c>
      <c r="F168" s="6" t="s">
        <v>5570</v>
      </c>
      <c r="G168" s="19" t="s">
        <v>210</v>
      </c>
      <c r="H168" s="19" t="s">
        <v>32</v>
      </c>
      <c r="I168" s="30">
        <v>2</v>
      </c>
      <c r="J168" s="27">
        <v>2.1</v>
      </c>
      <c r="K168" s="40" t="str">
        <f t="shared" si="14"/>
        <v>Below Expectations</v>
      </c>
      <c r="L168" s="37">
        <v>126608</v>
      </c>
      <c r="M168" s="37">
        <f t="shared" si="15"/>
        <v>45578.879999999997</v>
      </c>
      <c r="N168" s="40" t="str">
        <f t="shared" si="16"/>
        <v>Low Income</v>
      </c>
      <c r="O168" s="39">
        <v>17199</v>
      </c>
      <c r="P168" s="39">
        <f t="shared" si="17"/>
        <v>0</v>
      </c>
      <c r="Q168" s="41">
        <f t="shared" si="18"/>
        <v>0</v>
      </c>
      <c r="R168" s="33" t="str">
        <f t="shared" si="19"/>
        <v>No Bonus</v>
      </c>
      <c r="S168" s="38">
        <f t="shared" si="20"/>
        <v>45578.879999999997</v>
      </c>
      <c r="T168" s="6" t="s">
        <v>204</v>
      </c>
      <c r="U168" s="9" t="s">
        <v>6086</v>
      </c>
      <c r="V168" s="6" t="s">
        <v>856</v>
      </c>
    </row>
    <row r="169" spans="1:22" ht="20" customHeight="1" x14ac:dyDescent="0.15">
      <c r="A169" s="15">
        <v>167</v>
      </c>
      <c r="B169" s="16" t="s">
        <v>1488</v>
      </c>
      <c r="C169" s="14">
        <v>47</v>
      </c>
      <c r="D169" s="35" t="str" cm="1">
        <f t="array" ref="D169">_xlfn.IFS(C169&lt;31, "Emerging Talent", AND(C169 &gt; 30, C169 &lt; 55), "Core Contributor", C169 &gt; 54, "Established Expert")</f>
        <v>Core Contributor</v>
      </c>
      <c r="E169" s="6" t="s">
        <v>389</v>
      </c>
      <c r="F169" s="6" t="s">
        <v>5571</v>
      </c>
      <c r="G169" s="19" t="s">
        <v>210</v>
      </c>
      <c r="H169" s="19" t="s">
        <v>779</v>
      </c>
      <c r="I169" s="30">
        <v>3</v>
      </c>
      <c r="J169" s="27">
        <v>1.1000000000000001</v>
      </c>
      <c r="K169" s="40" t="str">
        <f t="shared" si="14"/>
        <v>Needs Significant Improvement</v>
      </c>
      <c r="L169" s="37">
        <v>41036</v>
      </c>
      <c r="M169" s="37">
        <f t="shared" si="15"/>
        <v>15000</v>
      </c>
      <c r="N169" s="40" t="str">
        <f t="shared" si="16"/>
        <v>Low Income</v>
      </c>
      <c r="O169" s="39">
        <v>12420</v>
      </c>
      <c r="P169" s="39">
        <f t="shared" si="17"/>
        <v>0</v>
      </c>
      <c r="Q169" s="41">
        <f t="shared" si="18"/>
        <v>0</v>
      </c>
      <c r="R169" s="33" t="str">
        <f t="shared" si="19"/>
        <v>No Bonus</v>
      </c>
      <c r="S169" s="38">
        <f t="shared" si="20"/>
        <v>15000</v>
      </c>
      <c r="T169" s="6" t="s">
        <v>49</v>
      </c>
      <c r="U169" s="6" t="s">
        <v>860</v>
      </c>
      <c r="V169" s="6" t="s">
        <v>861</v>
      </c>
    </row>
    <row r="170" spans="1:22" ht="20" customHeight="1" x14ac:dyDescent="0.15">
      <c r="A170" s="15">
        <v>168</v>
      </c>
      <c r="B170" s="16" t="s">
        <v>3097</v>
      </c>
      <c r="C170" s="14">
        <v>54</v>
      </c>
      <c r="D170" s="35" t="str" cm="1">
        <f t="array" ref="D170">_xlfn.IFS(C170&lt;31, "Emerging Talent", AND(C170 &gt; 30, C170 &lt; 55), "Core Contributor", C170 &gt; 54, "Established Expert")</f>
        <v>Core Contributor</v>
      </c>
      <c r="E170" s="6" t="s">
        <v>389</v>
      </c>
      <c r="F170" s="6" t="s">
        <v>5572</v>
      </c>
      <c r="G170" s="19" t="s">
        <v>864</v>
      </c>
      <c r="H170" s="19" t="s">
        <v>211</v>
      </c>
      <c r="I170" s="30">
        <v>4</v>
      </c>
      <c r="J170" s="27">
        <v>3</v>
      </c>
      <c r="K170" s="40" t="str">
        <f t="shared" si="14"/>
        <v>Meets Expectations</v>
      </c>
      <c r="L170" s="37">
        <v>134671</v>
      </c>
      <c r="M170" s="37">
        <f t="shared" si="15"/>
        <v>98941.959183673462</v>
      </c>
      <c r="N170" s="40" t="str">
        <f t="shared" si="16"/>
        <v>High Income</v>
      </c>
      <c r="O170" s="39" t="s">
        <v>5969</v>
      </c>
      <c r="P170" s="39">
        <f t="shared" si="17"/>
        <v>0</v>
      </c>
      <c r="Q170" s="41">
        <f t="shared" si="18"/>
        <v>0</v>
      </c>
      <c r="R170" s="33" t="str">
        <f t="shared" si="19"/>
        <v>No Bonus</v>
      </c>
      <c r="S170" s="38">
        <f t="shared" si="20"/>
        <v>98941.959183673462</v>
      </c>
      <c r="T170" s="6" t="s">
        <v>296</v>
      </c>
      <c r="U170" s="6" t="s">
        <v>6087</v>
      </c>
      <c r="V170" s="6" t="s">
        <v>866</v>
      </c>
    </row>
    <row r="171" spans="1:22" ht="20" customHeight="1" x14ac:dyDescent="0.15">
      <c r="A171" s="15">
        <v>169</v>
      </c>
      <c r="B171" s="16" t="s">
        <v>4426</v>
      </c>
      <c r="C171" s="14">
        <v>40</v>
      </c>
      <c r="D171" s="35" t="str" cm="1">
        <f t="array" ref="D171">_xlfn.IFS(C171&lt;31, "Emerging Talent", AND(C171 &gt; 30, C171 &lt; 55), "Core Contributor", C171 &gt; 54, "Established Expert")</f>
        <v>Core Contributor</v>
      </c>
      <c r="E171" s="6" t="s">
        <v>389</v>
      </c>
      <c r="F171" s="6" t="s">
        <v>5535</v>
      </c>
      <c r="G171" s="19" t="s">
        <v>210</v>
      </c>
      <c r="H171" s="19" t="s">
        <v>56</v>
      </c>
      <c r="I171" s="30">
        <v>0</v>
      </c>
      <c r="J171" s="27">
        <v>1.7</v>
      </c>
      <c r="K171" s="40" t="str">
        <f t="shared" si="14"/>
        <v>Needs Significant Improvement</v>
      </c>
      <c r="L171" s="37">
        <v>132531</v>
      </c>
      <c r="M171" s="37">
        <f t="shared" si="15"/>
        <v>31266.497142857144</v>
      </c>
      <c r="N171" s="40" t="str">
        <f t="shared" si="16"/>
        <v>Low Income</v>
      </c>
      <c r="O171" s="39">
        <v>4170</v>
      </c>
      <c r="P171" s="39">
        <f t="shared" si="17"/>
        <v>0</v>
      </c>
      <c r="Q171" s="41">
        <f t="shared" si="18"/>
        <v>0</v>
      </c>
      <c r="R171" s="33" t="str">
        <f t="shared" si="19"/>
        <v>No Bonus</v>
      </c>
      <c r="S171" s="38">
        <f t="shared" si="20"/>
        <v>31266.497142857144</v>
      </c>
      <c r="T171" s="6" t="s">
        <v>139</v>
      </c>
      <c r="U171" s="6" t="s">
        <v>6088</v>
      </c>
      <c r="V171" s="6" t="s">
        <v>869</v>
      </c>
    </row>
    <row r="172" spans="1:22" ht="20" customHeight="1" x14ac:dyDescent="0.15">
      <c r="A172" s="15">
        <v>170</v>
      </c>
      <c r="B172" s="16" t="s">
        <v>870</v>
      </c>
      <c r="C172" s="14">
        <v>41</v>
      </c>
      <c r="D172" s="35" t="str" cm="1">
        <f t="array" ref="D172">_xlfn.IFS(C172&lt;31, "Emerging Talent", AND(C172 &gt; 30, C172 &lt; 55), "Core Contributor", C172 &gt; 54, "Established Expert")</f>
        <v>Core Contributor</v>
      </c>
      <c r="E172" s="6" t="s">
        <v>163</v>
      </c>
      <c r="F172" s="6" t="s">
        <v>5498</v>
      </c>
      <c r="G172" s="19" t="s">
        <v>244</v>
      </c>
      <c r="H172" s="19" t="s">
        <v>158</v>
      </c>
      <c r="I172" s="30">
        <v>10</v>
      </c>
      <c r="J172" s="27">
        <v>3.2</v>
      </c>
      <c r="K172" s="40" t="str">
        <f t="shared" si="14"/>
        <v>Meets Expectations</v>
      </c>
      <c r="L172" s="37">
        <v>38051</v>
      </c>
      <c r="M172" s="37">
        <f t="shared" si="15"/>
        <v>31807.529795918374</v>
      </c>
      <c r="N172" s="40" t="str">
        <f t="shared" si="16"/>
        <v>Low Income</v>
      </c>
      <c r="O172" s="39">
        <v>10593</v>
      </c>
      <c r="P172" s="39">
        <f t="shared" si="17"/>
        <v>200.00000000000034</v>
      </c>
      <c r="Q172" s="41">
        <f t="shared" si="18"/>
        <v>6.2878193082967692E-3</v>
      </c>
      <c r="R172" s="33" t="str">
        <f t="shared" si="19"/>
        <v>Small Bonus</v>
      </c>
      <c r="S172" s="38">
        <f t="shared" si="20"/>
        <v>32007.529795918374</v>
      </c>
      <c r="T172" s="6" t="s">
        <v>76</v>
      </c>
      <c r="U172" s="6" t="s">
        <v>6089</v>
      </c>
      <c r="V172" s="7" t="s">
        <v>6818</v>
      </c>
    </row>
    <row r="173" spans="1:22" ht="20" customHeight="1" x14ac:dyDescent="0.15">
      <c r="A173" s="15">
        <v>171</v>
      </c>
      <c r="B173" s="16" t="s">
        <v>873</v>
      </c>
      <c r="C173" s="14">
        <v>48</v>
      </c>
      <c r="D173" s="35" t="str" cm="1">
        <f t="array" ref="D173">_xlfn.IFS(C173&lt;31, "Emerging Talent", AND(C173 &gt; 30, C173 &lt; 55), "Core Contributor", C173 &gt; 54, "Established Expert")</f>
        <v>Core Contributor</v>
      </c>
      <c r="E173" s="6" t="s">
        <v>389</v>
      </c>
      <c r="F173" s="6" t="s">
        <v>5573</v>
      </c>
      <c r="G173" s="19" t="s">
        <v>210</v>
      </c>
      <c r="H173" s="19" t="s">
        <v>136</v>
      </c>
      <c r="I173" s="30">
        <v>7</v>
      </c>
      <c r="J173" s="27">
        <v>3</v>
      </c>
      <c r="K173" s="40" t="str">
        <f t="shared" si="14"/>
        <v>Meets Expectations</v>
      </c>
      <c r="L173" s="37">
        <v>110486</v>
      </c>
      <c r="M173" s="37">
        <f t="shared" si="15"/>
        <v>81173.387755102027</v>
      </c>
      <c r="N173" s="40" t="str">
        <f t="shared" si="16"/>
        <v>High Income</v>
      </c>
      <c r="O173" s="39">
        <v>10559</v>
      </c>
      <c r="P173" s="39">
        <f t="shared" si="17"/>
        <v>0</v>
      </c>
      <c r="Q173" s="41">
        <f t="shared" si="18"/>
        <v>0</v>
      </c>
      <c r="R173" s="33" t="str">
        <f t="shared" si="19"/>
        <v>No Bonus</v>
      </c>
      <c r="S173" s="38">
        <f t="shared" si="20"/>
        <v>81173.387755102027</v>
      </c>
      <c r="T173" s="6" t="s">
        <v>265</v>
      </c>
      <c r="U173" s="6" t="s">
        <v>6090</v>
      </c>
      <c r="V173" s="6" t="s">
        <v>877</v>
      </c>
    </row>
    <row r="174" spans="1:22" ht="20" customHeight="1" x14ac:dyDescent="0.15">
      <c r="A174" s="15">
        <v>172</v>
      </c>
      <c r="B174" s="16" t="s">
        <v>954</v>
      </c>
      <c r="C174" s="14">
        <v>24</v>
      </c>
      <c r="D174" s="35" t="str" cm="1">
        <f t="array" ref="D174">_xlfn.IFS(C174&lt;31, "Emerging Talent", AND(C174 &gt; 30, C174 &lt; 55), "Core Contributor", C174 &gt; 54, "Established Expert")</f>
        <v>Emerging Talent</v>
      </c>
      <c r="E174" s="6" t="s">
        <v>93</v>
      </c>
      <c r="F174" s="6" t="s">
        <v>5574</v>
      </c>
      <c r="G174" s="19" t="s">
        <v>46</v>
      </c>
      <c r="H174" s="19" t="s">
        <v>32</v>
      </c>
      <c r="I174" s="30">
        <v>0</v>
      </c>
      <c r="J174" s="27">
        <v>4.8</v>
      </c>
      <c r="K174" s="40" t="str">
        <f t="shared" si="14"/>
        <v>Outstanding Performance</v>
      </c>
      <c r="L174" s="37">
        <v>107585</v>
      </c>
      <c r="M174" s="37">
        <f t="shared" si="15"/>
        <v>202347.62448979594</v>
      </c>
      <c r="N174" s="40" t="str">
        <f t="shared" si="16"/>
        <v>Very High Income</v>
      </c>
      <c r="O174" s="39">
        <v>10636</v>
      </c>
      <c r="P174" s="39">
        <f t="shared" si="17"/>
        <v>16199.999999999996</v>
      </c>
      <c r="Q174" s="41">
        <f t="shared" si="18"/>
        <v>8.0060243063624081E-2</v>
      </c>
      <c r="R174" s="33" t="str">
        <f t="shared" si="19"/>
        <v>Outstanding Bonus</v>
      </c>
      <c r="S174" s="38">
        <f t="shared" si="20"/>
        <v>218547.62448979594</v>
      </c>
      <c r="T174" s="6" t="s">
        <v>204</v>
      </c>
      <c r="U174" s="6" t="s">
        <v>6091</v>
      </c>
      <c r="V174" s="6" t="s">
        <v>882</v>
      </c>
    </row>
    <row r="175" spans="1:22" ht="20" customHeight="1" x14ac:dyDescent="0.15">
      <c r="A175" s="15">
        <v>173</v>
      </c>
      <c r="B175" s="16" t="s">
        <v>690</v>
      </c>
      <c r="C175" s="14">
        <v>53</v>
      </c>
      <c r="D175" s="35" t="str" cm="1">
        <f t="array" ref="D175">_xlfn.IFS(C175&lt;31, "Emerging Talent", AND(C175 &gt; 30, C175 &lt; 55), "Core Contributor", C175 &gt; 54, "Established Expert")</f>
        <v>Core Contributor</v>
      </c>
      <c r="E175" s="6" t="s">
        <v>163</v>
      </c>
      <c r="F175" s="6" t="s">
        <v>5446</v>
      </c>
      <c r="G175" s="19" t="s">
        <v>494</v>
      </c>
      <c r="H175" s="19" t="s">
        <v>499</v>
      </c>
      <c r="I175" s="30">
        <v>6</v>
      </c>
      <c r="J175" s="27">
        <v>2</v>
      </c>
      <c r="K175" s="40" t="str">
        <f t="shared" si="14"/>
        <v>Below Expectations</v>
      </c>
      <c r="L175" s="37">
        <v>59137</v>
      </c>
      <c r="M175" s="37">
        <f t="shared" si="15"/>
        <v>19310.040816326527</v>
      </c>
      <c r="N175" s="40" t="str">
        <f t="shared" si="16"/>
        <v>Low Income</v>
      </c>
      <c r="O175" s="39">
        <v>4881</v>
      </c>
      <c r="P175" s="39">
        <f t="shared" si="17"/>
        <v>0</v>
      </c>
      <c r="Q175" s="41">
        <f t="shared" si="18"/>
        <v>0</v>
      </c>
      <c r="R175" s="33" t="str">
        <f t="shared" si="19"/>
        <v>No Bonus</v>
      </c>
      <c r="S175" s="38">
        <f t="shared" si="20"/>
        <v>19310.040816326527</v>
      </c>
      <c r="T175" s="6" t="s">
        <v>139</v>
      </c>
      <c r="U175" s="6" t="s">
        <v>886</v>
      </c>
      <c r="V175" s="6" t="s">
        <v>887</v>
      </c>
    </row>
    <row r="176" spans="1:22" ht="20" customHeight="1" x14ac:dyDescent="0.15">
      <c r="A176" s="15">
        <v>174</v>
      </c>
      <c r="B176" s="16" t="s">
        <v>4409</v>
      </c>
      <c r="C176" s="14">
        <v>50</v>
      </c>
      <c r="D176" s="35" t="str" cm="1">
        <f t="array" ref="D176">_xlfn.IFS(C176&lt;31, "Emerging Talent", AND(C176 &gt; 30, C176 &lt; 55), "Core Contributor", C176 &gt; 54, "Established Expert")</f>
        <v>Core Contributor</v>
      </c>
      <c r="E176" s="6" t="s">
        <v>389</v>
      </c>
      <c r="F176" s="6" t="s">
        <v>5575</v>
      </c>
      <c r="G176" s="19" t="s">
        <v>696</v>
      </c>
      <c r="H176" s="19" t="s">
        <v>211</v>
      </c>
      <c r="I176" s="30">
        <v>10</v>
      </c>
      <c r="J176" s="27">
        <v>3</v>
      </c>
      <c r="K176" s="40" t="str">
        <f t="shared" si="14"/>
        <v>Meets Expectations</v>
      </c>
      <c r="L176" s="37">
        <v>84248</v>
      </c>
      <c r="M176" s="37">
        <f t="shared" si="15"/>
        <v>61896.489795918358</v>
      </c>
      <c r="N176" s="40" t="str">
        <f t="shared" si="16"/>
        <v>Medium Income</v>
      </c>
      <c r="O176" s="39">
        <v>12797</v>
      </c>
      <c r="P176" s="39">
        <f t="shared" si="17"/>
        <v>0</v>
      </c>
      <c r="Q176" s="41">
        <f t="shared" si="18"/>
        <v>0</v>
      </c>
      <c r="R176" s="33" t="str">
        <f t="shared" si="19"/>
        <v>No Bonus</v>
      </c>
      <c r="S176" s="38">
        <f t="shared" si="20"/>
        <v>61896.489795918358</v>
      </c>
      <c r="T176" s="6" t="s">
        <v>271</v>
      </c>
      <c r="U176" s="9" t="s">
        <v>6092</v>
      </c>
      <c r="V176" s="6" t="s">
        <v>891</v>
      </c>
    </row>
    <row r="177" spans="1:22" ht="20" customHeight="1" x14ac:dyDescent="0.15">
      <c r="A177" s="15">
        <v>175</v>
      </c>
      <c r="B177" s="16" t="s">
        <v>4411</v>
      </c>
      <c r="C177" s="14">
        <v>32</v>
      </c>
      <c r="D177" s="35" t="str" cm="1">
        <f t="array" ref="D177">_xlfn.IFS(C177&lt;31, "Emerging Talent", AND(C177 &gt; 30, C177 &lt; 55), "Core Contributor", C177 &gt; 54, "Established Expert")</f>
        <v>Core Contributor</v>
      </c>
      <c r="E177" s="6" t="s">
        <v>163</v>
      </c>
      <c r="F177" s="6" t="s">
        <v>5446</v>
      </c>
      <c r="G177" s="19" t="s">
        <v>4457</v>
      </c>
      <c r="H177" s="19" t="s">
        <v>224</v>
      </c>
      <c r="I177" s="30">
        <v>3</v>
      </c>
      <c r="J177" s="27">
        <v>4.3</v>
      </c>
      <c r="K177" s="40" t="str">
        <f t="shared" si="14"/>
        <v>Outstanding Performance</v>
      </c>
      <c r="L177" s="37">
        <v>123862</v>
      </c>
      <c r="M177" s="37">
        <f t="shared" si="15"/>
        <v>186955.78612244895</v>
      </c>
      <c r="N177" s="40" t="str">
        <f t="shared" si="16"/>
        <v>Very High Income</v>
      </c>
      <c r="O177" s="39">
        <v>18513</v>
      </c>
      <c r="P177" s="39">
        <f t="shared" si="17"/>
        <v>8449.9999999999982</v>
      </c>
      <c r="Q177" s="41">
        <f t="shared" si="18"/>
        <v>4.5197852258317212E-2</v>
      </c>
      <c r="R177" s="33" t="str">
        <f t="shared" si="19"/>
        <v>Average Bonus</v>
      </c>
      <c r="S177" s="38">
        <f t="shared" si="20"/>
        <v>195405.78612244895</v>
      </c>
      <c r="T177" s="6" t="s">
        <v>76</v>
      </c>
      <c r="U177" s="9" t="s">
        <v>6093</v>
      </c>
      <c r="V177" s="6" t="s">
        <v>893</v>
      </c>
    </row>
    <row r="178" spans="1:22" ht="20" customHeight="1" x14ac:dyDescent="0.15">
      <c r="A178" s="15">
        <v>176</v>
      </c>
      <c r="B178" s="16" t="s">
        <v>1195</v>
      </c>
      <c r="C178" s="14">
        <v>27</v>
      </c>
      <c r="D178" s="35" t="str" cm="1">
        <f t="array" ref="D178">_xlfn.IFS(C178&lt;31, "Emerging Talent", AND(C178 &gt; 30, C178 &lt; 55), "Core Contributor", C178 &gt; 54, "Established Expert")</f>
        <v>Emerging Talent</v>
      </c>
      <c r="E178" s="6" t="s">
        <v>163</v>
      </c>
      <c r="F178" s="6" t="s">
        <v>5455</v>
      </c>
      <c r="G178" s="19" t="s">
        <v>864</v>
      </c>
      <c r="H178" s="19" t="s">
        <v>56</v>
      </c>
      <c r="I178" s="30">
        <v>6</v>
      </c>
      <c r="J178" s="27">
        <v>2</v>
      </c>
      <c r="K178" s="40" t="str">
        <f t="shared" si="14"/>
        <v>Below Expectations</v>
      </c>
      <c r="L178" s="37">
        <v>111854</v>
      </c>
      <c r="M178" s="37">
        <f t="shared" si="15"/>
        <v>36523.755102040814</v>
      </c>
      <c r="N178" s="40" t="str">
        <f t="shared" si="16"/>
        <v>Low Income</v>
      </c>
      <c r="O178" s="39">
        <v>15722</v>
      </c>
      <c r="P178" s="39">
        <f t="shared" si="17"/>
        <v>0</v>
      </c>
      <c r="Q178" s="41">
        <f t="shared" si="18"/>
        <v>0</v>
      </c>
      <c r="R178" s="33" t="str">
        <f t="shared" si="19"/>
        <v>No Bonus</v>
      </c>
      <c r="S178" s="38">
        <f t="shared" si="20"/>
        <v>36523.755102040814</v>
      </c>
      <c r="T178" s="6" t="s">
        <v>296</v>
      </c>
      <c r="U178" s="6" t="s">
        <v>6094</v>
      </c>
      <c r="V178" s="6" t="s">
        <v>896</v>
      </c>
    </row>
    <row r="179" spans="1:22" ht="20" customHeight="1" x14ac:dyDescent="0.15">
      <c r="A179" s="15">
        <v>177</v>
      </c>
      <c r="B179" s="16" t="s">
        <v>585</v>
      </c>
      <c r="C179" s="14">
        <v>19</v>
      </c>
      <c r="D179" s="35" t="str" cm="1">
        <f t="array" ref="D179">_xlfn.IFS(C179&lt;31, "Emerging Talent", AND(C179 &gt; 30, C179 &lt; 55), "Core Contributor", C179 &gt; 54, "Established Expert")</f>
        <v>Emerging Talent</v>
      </c>
      <c r="E179" s="6" t="s">
        <v>93</v>
      </c>
      <c r="F179" s="6" t="s">
        <v>5525</v>
      </c>
      <c r="G179" s="19" t="s">
        <v>4457</v>
      </c>
      <c r="H179" s="19" t="s">
        <v>56</v>
      </c>
      <c r="I179" s="30">
        <v>8</v>
      </c>
      <c r="J179" s="27">
        <v>3.4</v>
      </c>
      <c r="K179" s="40" t="str">
        <f t="shared" si="14"/>
        <v>Meets Expectations</v>
      </c>
      <c r="L179" s="37">
        <v>115519</v>
      </c>
      <c r="M179" s="37">
        <f t="shared" si="15"/>
        <v>109012.21551020409</v>
      </c>
      <c r="N179" s="40" t="str">
        <f t="shared" si="16"/>
        <v>High Income</v>
      </c>
      <c r="O179" s="39">
        <v>19273</v>
      </c>
      <c r="P179" s="39">
        <f t="shared" si="17"/>
        <v>799.99999999999955</v>
      </c>
      <c r="Q179" s="41">
        <f t="shared" si="18"/>
        <v>7.3386271094097299E-3</v>
      </c>
      <c r="R179" s="33" t="str">
        <f t="shared" si="19"/>
        <v>Small Bonus</v>
      </c>
      <c r="S179" s="38">
        <f t="shared" si="20"/>
        <v>109812.21551020409</v>
      </c>
      <c r="T179" s="6" t="s">
        <v>139</v>
      </c>
      <c r="U179" s="6" t="s">
        <v>6095</v>
      </c>
      <c r="V179" s="6" t="s">
        <v>898</v>
      </c>
    </row>
    <row r="180" spans="1:22" ht="20" customHeight="1" x14ac:dyDescent="0.15">
      <c r="A180" s="15">
        <v>178</v>
      </c>
      <c r="B180" s="16" t="s">
        <v>852</v>
      </c>
      <c r="C180" s="14">
        <v>41</v>
      </c>
      <c r="D180" s="35" t="str" cm="1">
        <f t="array" ref="D180">_xlfn.IFS(C180&lt;31, "Emerging Talent", AND(C180 &gt; 30, C180 &lt; 55), "Core Contributor", C180 &gt; 54, "Established Expert")</f>
        <v>Core Contributor</v>
      </c>
      <c r="E180" s="7" t="s">
        <v>5970</v>
      </c>
      <c r="F180" s="6" t="s">
        <v>5576</v>
      </c>
      <c r="G180" s="19" t="s">
        <v>244</v>
      </c>
      <c r="H180" s="19" t="s">
        <v>431</v>
      </c>
      <c r="I180" s="30">
        <v>1</v>
      </c>
      <c r="J180" s="27">
        <v>4.2</v>
      </c>
      <c r="K180" s="40" t="str">
        <f t="shared" si="14"/>
        <v>Exceeds Expectations</v>
      </c>
      <c r="L180" s="37">
        <v>86935</v>
      </c>
      <c r="M180" s="37">
        <f t="shared" si="15"/>
        <v>125186.4</v>
      </c>
      <c r="N180" s="40" t="str">
        <f t="shared" si="16"/>
        <v>Very High Income</v>
      </c>
      <c r="O180" s="39">
        <v>14652</v>
      </c>
      <c r="P180" s="39">
        <f t="shared" si="17"/>
        <v>7200.0000000000018</v>
      </c>
      <c r="Q180" s="41">
        <f t="shared" si="18"/>
        <v>5.7514234773106361E-2</v>
      </c>
      <c r="R180" s="33" t="str">
        <f t="shared" si="19"/>
        <v>Average Bonus</v>
      </c>
      <c r="S180" s="38">
        <f t="shared" si="20"/>
        <v>132386.4</v>
      </c>
      <c r="T180" s="6" t="s">
        <v>296</v>
      </c>
      <c r="U180" s="6" t="s">
        <v>902</v>
      </c>
      <c r="V180" s="6" t="s">
        <v>903</v>
      </c>
    </row>
    <row r="181" spans="1:22" ht="20" customHeight="1" x14ac:dyDescent="0.15">
      <c r="A181" s="15">
        <v>179</v>
      </c>
      <c r="B181" s="16" t="s">
        <v>305</v>
      </c>
      <c r="C181" s="14">
        <v>59</v>
      </c>
      <c r="D181" s="35" t="str" cm="1">
        <f t="array" ref="D181">_xlfn.IFS(C181&lt;31, "Emerging Talent", AND(C181 &gt; 30, C181 &lt; 55), "Core Contributor", C181 &gt; 54, "Established Expert")</f>
        <v>Established Expert</v>
      </c>
      <c r="E181" s="6" t="s">
        <v>389</v>
      </c>
      <c r="F181" s="6" t="s">
        <v>5446</v>
      </c>
      <c r="G181" s="19" t="s">
        <v>648</v>
      </c>
      <c r="H181" s="19" t="s">
        <v>799</v>
      </c>
      <c r="I181" s="30">
        <v>7</v>
      </c>
      <c r="J181" s="27">
        <v>3</v>
      </c>
      <c r="K181" s="40" t="str">
        <f t="shared" si="14"/>
        <v>Meets Expectations</v>
      </c>
      <c r="L181" s="37">
        <v>75062</v>
      </c>
      <c r="M181" s="37">
        <f t="shared" si="15"/>
        <v>55147.591836734689</v>
      </c>
      <c r="N181" s="40" t="str">
        <f t="shared" si="16"/>
        <v>Medium Income</v>
      </c>
      <c r="O181" s="39">
        <v>16492</v>
      </c>
      <c r="P181" s="39">
        <f t="shared" si="17"/>
        <v>0</v>
      </c>
      <c r="Q181" s="41">
        <f t="shared" si="18"/>
        <v>0</v>
      </c>
      <c r="R181" s="33" t="str">
        <f t="shared" si="19"/>
        <v>No Bonus</v>
      </c>
      <c r="S181" s="38">
        <f t="shared" si="20"/>
        <v>55147.591836734689</v>
      </c>
      <c r="T181" s="6" t="s">
        <v>368</v>
      </c>
      <c r="U181" s="6" t="s">
        <v>6096</v>
      </c>
      <c r="V181" s="6" t="s">
        <v>907</v>
      </c>
    </row>
    <row r="182" spans="1:22" ht="20" customHeight="1" x14ac:dyDescent="0.15">
      <c r="A182" s="15">
        <v>180</v>
      </c>
      <c r="B182" s="16" t="s">
        <v>1813</v>
      </c>
      <c r="C182" s="14">
        <v>36</v>
      </c>
      <c r="D182" s="35" t="str" cm="1">
        <f t="array" ref="D182">_xlfn.IFS(C182&lt;31, "Emerging Talent", AND(C182 &gt; 30, C182 &lt; 55), "Core Contributor", C182 &gt; 54, "Established Expert")</f>
        <v>Core Contributor</v>
      </c>
      <c r="E182" s="6" t="s">
        <v>389</v>
      </c>
      <c r="F182" s="6" t="s">
        <v>5577</v>
      </c>
      <c r="G182" s="19" t="s">
        <v>157</v>
      </c>
      <c r="H182" s="19" t="s">
        <v>167</v>
      </c>
      <c r="I182" s="30">
        <v>10</v>
      </c>
      <c r="J182" s="27">
        <v>1.3</v>
      </c>
      <c r="K182" s="40" t="str">
        <f t="shared" si="14"/>
        <v>Needs Significant Improvement</v>
      </c>
      <c r="L182" s="37">
        <v>119355</v>
      </c>
      <c r="M182" s="37">
        <f t="shared" si="15"/>
        <v>16466.118367346942</v>
      </c>
      <c r="N182" s="40" t="str">
        <f t="shared" si="16"/>
        <v>Low Income</v>
      </c>
      <c r="O182" s="39">
        <v>11984</v>
      </c>
      <c r="P182" s="39">
        <f t="shared" si="17"/>
        <v>0</v>
      </c>
      <c r="Q182" s="41">
        <f t="shared" si="18"/>
        <v>0</v>
      </c>
      <c r="R182" s="33" t="str">
        <f t="shared" si="19"/>
        <v>No Bonus</v>
      </c>
      <c r="S182" s="38">
        <f t="shared" si="20"/>
        <v>16466.118367346942</v>
      </c>
      <c r="T182" s="6" t="s">
        <v>296</v>
      </c>
      <c r="U182" s="9" t="s">
        <v>6097</v>
      </c>
      <c r="V182" s="6" t="s">
        <v>911</v>
      </c>
    </row>
    <row r="183" spans="1:22" ht="20" customHeight="1" x14ac:dyDescent="0.15">
      <c r="A183" s="15">
        <v>181</v>
      </c>
      <c r="B183" s="16" t="s">
        <v>912</v>
      </c>
      <c r="C183" s="14">
        <v>39</v>
      </c>
      <c r="D183" s="35" t="str" cm="1">
        <f t="array" ref="D183">_xlfn.IFS(C183&lt;31, "Emerging Talent", AND(C183 &gt; 30, C183 &lt; 55), "Core Contributor", C183 &gt; 54, "Established Expert")</f>
        <v>Core Contributor</v>
      </c>
      <c r="E183" s="6" t="s">
        <v>389</v>
      </c>
      <c r="F183" s="6" t="s">
        <v>5553</v>
      </c>
      <c r="G183" s="19" t="s">
        <v>4457</v>
      </c>
      <c r="H183" s="19" t="s">
        <v>136</v>
      </c>
      <c r="I183" s="30">
        <v>4</v>
      </c>
      <c r="J183" s="27">
        <v>1.2</v>
      </c>
      <c r="K183" s="40" t="str">
        <f t="shared" si="14"/>
        <v>Needs Significant Improvement</v>
      </c>
      <c r="L183" s="37">
        <v>44241</v>
      </c>
      <c r="M183" s="37">
        <f t="shared" si="15"/>
        <v>15000</v>
      </c>
      <c r="N183" s="40" t="str">
        <f t="shared" si="16"/>
        <v>Low Income</v>
      </c>
      <c r="O183" s="39">
        <v>16613</v>
      </c>
      <c r="P183" s="39">
        <f t="shared" si="17"/>
        <v>0</v>
      </c>
      <c r="Q183" s="41">
        <f t="shared" si="18"/>
        <v>0</v>
      </c>
      <c r="R183" s="33" t="str">
        <f t="shared" si="19"/>
        <v>No Bonus</v>
      </c>
      <c r="S183" s="38">
        <f t="shared" si="20"/>
        <v>15000</v>
      </c>
      <c r="T183" s="6" t="s">
        <v>26</v>
      </c>
      <c r="U183" s="9" t="s">
        <v>6098</v>
      </c>
      <c r="V183" s="6" t="s">
        <v>914</v>
      </c>
    </row>
    <row r="184" spans="1:22" ht="20" customHeight="1" x14ac:dyDescent="0.15">
      <c r="A184" s="15">
        <v>182</v>
      </c>
      <c r="B184" s="16" t="s">
        <v>776</v>
      </c>
      <c r="C184" s="14">
        <v>30</v>
      </c>
      <c r="D184" s="35" t="str" cm="1">
        <f t="array" ref="D184">_xlfn.IFS(C184&lt;31, "Emerging Talent", AND(C184 &gt; 30, C184 &lt; 55), "Core Contributor", C184 &gt; 54, "Established Expert")</f>
        <v>Emerging Talent</v>
      </c>
      <c r="E184" s="6" t="s">
        <v>389</v>
      </c>
      <c r="F184" s="6" t="s">
        <v>5558</v>
      </c>
      <c r="G184" s="19" t="s">
        <v>648</v>
      </c>
      <c r="H184" s="19" t="s">
        <v>431</v>
      </c>
      <c r="I184" s="30">
        <v>6</v>
      </c>
      <c r="J184" s="27">
        <v>2.7</v>
      </c>
      <c r="K184" s="40" t="str">
        <f t="shared" si="14"/>
        <v>Below Expectations</v>
      </c>
      <c r="L184" s="37">
        <v>83508</v>
      </c>
      <c r="M184" s="37">
        <f t="shared" si="15"/>
        <v>49695.781224489801</v>
      </c>
      <c r="N184" s="40" t="str">
        <f t="shared" si="16"/>
        <v>Low Income</v>
      </c>
      <c r="O184" s="39">
        <v>9093</v>
      </c>
      <c r="P184" s="39">
        <f t="shared" si="17"/>
        <v>0</v>
      </c>
      <c r="Q184" s="41">
        <f t="shared" si="18"/>
        <v>0</v>
      </c>
      <c r="R184" s="33" t="str">
        <f t="shared" si="19"/>
        <v>No Bonus</v>
      </c>
      <c r="S184" s="38">
        <f t="shared" si="20"/>
        <v>49695.781224489801</v>
      </c>
      <c r="T184" s="6" t="s">
        <v>265</v>
      </c>
      <c r="U184" s="6" t="s">
        <v>915</v>
      </c>
      <c r="V184" s="6" t="s">
        <v>916</v>
      </c>
    </row>
    <row r="185" spans="1:22" ht="20" customHeight="1" x14ac:dyDescent="0.15">
      <c r="A185" s="15">
        <v>183</v>
      </c>
      <c r="B185" s="16" t="s">
        <v>4429</v>
      </c>
      <c r="C185" s="14">
        <v>64</v>
      </c>
      <c r="D185" s="35" t="str" cm="1">
        <f t="array" ref="D185">_xlfn.IFS(C185&lt;31, "Emerging Talent", AND(C185 &gt; 30, C185 &lt; 55), "Core Contributor", C185 &gt; 54, "Established Expert")</f>
        <v>Established Expert</v>
      </c>
      <c r="E185" s="6" t="s">
        <v>163</v>
      </c>
      <c r="F185" s="6" t="s">
        <v>5578</v>
      </c>
      <c r="G185" s="19" t="s">
        <v>648</v>
      </c>
      <c r="H185" s="19" t="s">
        <v>842</v>
      </c>
      <c r="I185" s="30">
        <v>1</v>
      </c>
      <c r="J185" s="27">
        <v>1.1000000000000001</v>
      </c>
      <c r="K185" s="40" t="str">
        <f t="shared" si="14"/>
        <v>Needs Significant Improvement</v>
      </c>
      <c r="L185" s="37">
        <v>36116</v>
      </c>
      <c r="M185" s="37">
        <f t="shared" si="15"/>
        <v>15000</v>
      </c>
      <c r="N185" s="40" t="str">
        <f t="shared" si="16"/>
        <v>Low Income</v>
      </c>
      <c r="O185" s="39" t="s">
        <v>5969</v>
      </c>
      <c r="P185" s="39">
        <f t="shared" si="17"/>
        <v>0</v>
      </c>
      <c r="Q185" s="41">
        <f t="shared" si="18"/>
        <v>0</v>
      </c>
      <c r="R185" s="33" t="str">
        <f t="shared" si="19"/>
        <v>No Bonus</v>
      </c>
      <c r="S185" s="38">
        <f t="shared" si="20"/>
        <v>15000</v>
      </c>
      <c r="T185" s="6" t="s">
        <v>139</v>
      </c>
      <c r="U185" s="6" t="s">
        <v>919</v>
      </c>
      <c r="V185" s="6" t="s">
        <v>920</v>
      </c>
    </row>
    <row r="186" spans="1:22" ht="20" customHeight="1" x14ac:dyDescent="0.15">
      <c r="A186" s="15">
        <v>184</v>
      </c>
      <c r="B186" s="16" t="s">
        <v>1180</v>
      </c>
      <c r="C186" s="14">
        <v>34</v>
      </c>
      <c r="D186" s="35" t="str" cm="1">
        <f t="array" ref="D186">_xlfn.IFS(C186&lt;31, "Emerging Talent", AND(C186 &gt; 30, C186 &lt; 55), "Core Contributor", C186 &gt; 54, "Established Expert")</f>
        <v>Core Contributor</v>
      </c>
      <c r="E186" s="6" t="s">
        <v>163</v>
      </c>
      <c r="F186" s="6" t="s">
        <v>5579</v>
      </c>
      <c r="G186" s="19" t="s">
        <v>576</v>
      </c>
      <c r="H186" s="19" t="s">
        <v>47</v>
      </c>
      <c r="I186" s="30">
        <v>7</v>
      </c>
      <c r="J186" s="27">
        <v>4.5</v>
      </c>
      <c r="K186" s="40" t="str">
        <f t="shared" si="14"/>
        <v>Outstanding Performance</v>
      </c>
      <c r="L186" s="37">
        <v>97072</v>
      </c>
      <c r="M186" s="37">
        <f t="shared" si="15"/>
        <v>160465.95918367349</v>
      </c>
      <c r="N186" s="40" t="str">
        <f t="shared" si="16"/>
        <v>Very High Income</v>
      </c>
      <c r="O186" s="39">
        <v>227</v>
      </c>
      <c r="P186" s="39">
        <f t="shared" si="17"/>
        <v>11250</v>
      </c>
      <c r="Q186" s="41">
        <f t="shared" si="18"/>
        <v>7.0108327381279409E-2</v>
      </c>
      <c r="R186" s="33" t="str">
        <f t="shared" si="19"/>
        <v>High Bonus</v>
      </c>
      <c r="S186" s="38">
        <f t="shared" si="20"/>
        <v>171715.95918367349</v>
      </c>
      <c r="T186" s="6" t="s">
        <v>422</v>
      </c>
      <c r="U186" s="6" t="s">
        <v>6099</v>
      </c>
      <c r="V186" s="6" t="s">
        <v>925</v>
      </c>
    </row>
    <row r="187" spans="1:22" ht="20" customHeight="1" x14ac:dyDescent="0.15">
      <c r="A187" s="15">
        <v>185</v>
      </c>
      <c r="B187" s="16" t="s">
        <v>926</v>
      </c>
      <c r="C187" s="14">
        <v>53</v>
      </c>
      <c r="D187" s="35" t="str" cm="1">
        <f t="array" ref="D187">_xlfn.IFS(C187&lt;31, "Emerging Talent", AND(C187 &gt; 30, C187 &lt; 55), "Core Contributor", C187 &gt; 54, "Established Expert")</f>
        <v>Core Contributor</v>
      </c>
      <c r="E187" s="6" t="s">
        <v>163</v>
      </c>
      <c r="F187" s="6" t="s">
        <v>5580</v>
      </c>
      <c r="G187" s="19" t="s">
        <v>864</v>
      </c>
      <c r="H187" s="19" t="s">
        <v>930</v>
      </c>
      <c r="I187" s="30">
        <v>7</v>
      </c>
      <c r="J187" s="27">
        <v>1.3</v>
      </c>
      <c r="K187" s="40" t="str">
        <f t="shared" si="14"/>
        <v>Needs Significant Improvement</v>
      </c>
      <c r="L187" s="37">
        <v>131053</v>
      </c>
      <c r="M187" s="37">
        <f t="shared" si="15"/>
        <v>18079.964897959188</v>
      </c>
      <c r="N187" s="40" t="str">
        <f t="shared" si="16"/>
        <v>Low Income</v>
      </c>
      <c r="O187" s="39">
        <v>13580</v>
      </c>
      <c r="P187" s="39">
        <f t="shared" si="17"/>
        <v>0</v>
      </c>
      <c r="Q187" s="41">
        <f t="shared" si="18"/>
        <v>0</v>
      </c>
      <c r="R187" s="33" t="str">
        <f t="shared" si="19"/>
        <v>No Bonus</v>
      </c>
      <c r="S187" s="38">
        <f t="shared" si="20"/>
        <v>18079.964897959188</v>
      </c>
      <c r="T187" s="6" t="s">
        <v>204</v>
      </c>
      <c r="U187" s="6" t="s">
        <v>932</v>
      </c>
      <c r="V187" s="6" t="s">
        <v>933</v>
      </c>
    </row>
    <row r="188" spans="1:22" ht="20" customHeight="1" x14ac:dyDescent="0.15">
      <c r="A188" s="15">
        <v>186</v>
      </c>
      <c r="B188" s="16" t="s">
        <v>815</v>
      </c>
      <c r="C188" s="14">
        <v>45</v>
      </c>
      <c r="D188" s="35" t="str" cm="1">
        <f t="array" ref="D188">_xlfn.IFS(C188&lt;31, "Emerging Talent", AND(C188 &gt; 30, C188 &lt; 55), "Core Contributor", C188 &gt; 54, "Established Expert")</f>
        <v>Core Contributor</v>
      </c>
      <c r="E188" s="6" t="s">
        <v>163</v>
      </c>
      <c r="F188" s="6" t="s">
        <v>5446</v>
      </c>
      <c r="G188" s="19" t="s">
        <v>648</v>
      </c>
      <c r="H188" s="19" t="s">
        <v>32</v>
      </c>
      <c r="I188" s="30">
        <v>5</v>
      </c>
      <c r="J188" s="27">
        <v>1.6</v>
      </c>
      <c r="K188" s="40" t="str">
        <f t="shared" si="14"/>
        <v>Needs Significant Improvement</v>
      </c>
      <c r="L188" s="37">
        <v>133508</v>
      </c>
      <c r="M188" s="37">
        <f t="shared" si="15"/>
        <v>27900.447346938781</v>
      </c>
      <c r="N188" s="40" t="str">
        <f t="shared" si="16"/>
        <v>Low Income</v>
      </c>
      <c r="O188" s="39">
        <v>14912</v>
      </c>
      <c r="P188" s="39">
        <f t="shared" si="17"/>
        <v>0</v>
      </c>
      <c r="Q188" s="41">
        <f t="shared" si="18"/>
        <v>0</v>
      </c>
      <c r="R188" s="33" t="str">
        <f t="shared" si="19"/>
        <v>No Bonus</v>
      </c>
      <c r="S188" s="38">
        <f t="shared" si="20"/>
        <v>27900.447346938781</v>
      </c>
      <c r="T188" s="6" t="s">
        <v>265</v>
      </c>
      <c r="U188" s="6" t="s">
        <v>6100</v>
      </c>
      <c r="V188" s="6" t="s">
        <v>938</v>
      </c>
    </row>
    <row r="189" spans="1:22" ht="20" customHeight="1" x14ac:dyDescent="0.15">
      <c r="A189" s="15">
        <v>187</v>
      </c>
      <c r="B189" s="16" t="s">
        <v>939</v>
      </c>
      <c r="C189" s="14">
        <v>45</v>
      </c>
      <c r="D189" s="35" t="str" cm="1">
        <f t="array" ref="D189">_xlfn.IFS(C189&lt;31, "Emerging Talent", AND(C189 &gt; 30, C189 &lt; 55), "Core Contributor", C189 &gt; 54, "Established Expert")</f>
        <v>Core Contributor</v>
      </c>
      <c r="E189" s="6" t="s">
        <v>389</v>
      </c>
      <c r="F189" s="6" t="s">
        <v>5581</v>
      </c>
      <c r="G189" s="19" t="s">
        <v>696</v>
      </c>
      <c r="H189" s="19" t="s">
        <v>499</v>
      </c>
      <c r="I189" s="30">
        <v>9</v>
      </c>
      <c r="J189" s="27">
        <v>2.5</v>
      </c>
      <c r="K189" s="40" t="str">
        <f t="shared" si="14"/>
        <v>Below Expectations</v>
      </c>
      <c r="L189" s="37">
        <v>30707</v>
      </c>
      <c r="M189" s="37">
        <f t="shared" si="15"/>
        <v>15666.836734693878</v>
      </c>
      <c r="N189" s="40" t="str">
        <f t="shared" si="16"/>
        <v>Low Income</v>
      </c>
      <c r="O189" s="39" t="s">
        <v>5969</v>
      </c>
      <c r="P189" s="39">
        <f t="shared" si="17"/>
        <v>0</v>
      </c>
      <c r="Q189" s="41">
        <f t="shared" si="18"/>
        <v>0</v>
      </c>
      <c r="R189" s="33" t="str">
        <f t="shared" si="19"/>
        <v>No Bonus</v>
      </c>
      <c r="S189" s="38">
        <f t="shared" si="20"/>
        <v>15666.836734693878</v>
      </c>
      <c r="T189" s="6" t="s">
        <v>49</v>
      </c>
      <c r="U189" s="6" t="s">
        <v>942</v>
      </c>
      <c r="V189" s="6" t="s">
        <v>943</v>
      </c>
    </row>
    <row r="190" spans="1:22" ht="20" customHeight="1" x14ac:dyDescent="0.15">
      <c r="A190" s="15">
        <v>188</v>
      </c>
      <c r="B190" s="16" t="s">
        <v>4436</v>
      </c>
      <c r="C190" s="14">
        <v>37</v>
      </c>
      <c r="D190" s="35" t="str" cm="1">
        <f t="array" ref="D190">_xlfn.IFS(C190&lt;31, "Emerging Talent", AND(C190 &gt; 30, C190 &lt; 55), "Core Contributor", C190 &gt; 54, "Established Expert")</f>
        <v>Core Contributor</v>
      </c>
      <c r="E190" s="6" t="s">
        <v>163</v>
      </c>
      <c r="F190" s="6" t="s">
        <v>5582</v>
      </c>
      <c r="G190" s="19" t="s">
        <v>157</v>
      </c>
      <c r="H190" s="19" t="s">
        <v>36</v>
      </c>
      <c r="I190" s="30">
        <v>6</v>
      </c>
      <c r="J190" s="27">
        <v>1.4</v>
      </c>
      <c r="K190" s="40" t="str">
        <f t="shared" si="14"/>
        <v>Needs Significant Improvement</v>
      </c>
      <c r="L190" s="37">
        <v>90827</v>
      </c>
      <c r="M190" s="37">
        <f t="shared" si="15"/>
        <v>15000</v>
      </c>
      <c r="N190" s="40" t="str">
        <f t="shared" si="16"/>
        <v>Low Income</v>
      </c>
      <c r="O190" s="39">
        <v>7386</v>
      </c>
      <c r="P190" s="39">
        <f t="shared" si="17"/>
        <v>0</v>
      </c>
      <c r="Q190" s="41">
        <f t="shared" si="18"/>
        <v>0</v>
      </c>
      <c r="R190" s="33" t="str">
        <f t="shared" si="19"/>
        <v>No Bonus</v>
      </c>
      <c r="S190" s="38">
        <f t="shared" si="20"/>
        <v>15000</v>
      </c>
      <c r="T190" s="6" t="s">
        <v>49</v>
      </c>
      <c r="U190" s="6" t="s">
        <v>6101</v>
      </c>
      <c r="V190" s="6" t="s">
        <v>947</v>
      </c>
    </row>
    <row r="191" spans="1:22" ht="20" customHeight="1" x14ac:dyDescent="0.15">
      <c r="A191" s="15">
        <v>189</v>
      </c>
      <c r="B191" s="16" t="s">
        <v>948</v>
      </c>
      <c r="C191" s="14">
        <v>40</v>
      </c>
      <c r="D191" s="35" t="str" cm="1">
        <f t="array" ref="D191">_xlfn.IFS(C191&lt;31, "Emerging Talent", AND(C191 &gt; 30, C191 &lt; 55), "Core Contributor", C191 &gt; 54, "Established Expert")</f>
        <v>Core Contributor</v>
      </c>
      <c r="E191" s="6" t="s">
        <v>389</v>
      </c>
      <c r="F191" s="6" t="s">
        <v>5583</v>
      </c>
      <c r="G191" s="19" t="s">
        <v>4457</v>
      </c>
      <c r="H191" s="19" t="s">
        <v>32</v>
      </c>
      <c r="I191" s="30">
        <v>6</v>
      </c>
      <c r="J191" s="27">
        <v>3.3</v>
      </c>
      <c r="K191" s="40" t="str">
        <f t="shared" si="14"/>
        <v>Meets Expectations</v>
      </c>
      <c r="L191" s="37">
        <v>66506</v>
      </c>
      <c r="M191" s="37">
        <f t="shared" si="15"/>
        <v>59122.476734693875</v>
      </c>
      <c r="N191" s="40" t="str">
        <f t="shared" si="16"/>
        <v>Medium Income</v>
      </c>
      <c r="O191" s="39">
        <v>16880</v>
      </c>
      <c r="P191" s="39">
        <f t="shared" si="17"/>
        <v>449.99999999999949</v>
      </c>
      <c r="Q191" s="41">
        <f t="shared" si="18"/>
        <v>7.6113184841583833E-3</v>
      </c>
      <c r="R191" s="33" t="str">
        <f t="shared" si="19"/>
        <v>Small Bonus</v>
      </c>
      <c r="S191" s="38">
        <f t="shared" si="20"/>
        <v>59572.476734693875</v>
      </c>
      <c r="T191" s="6" t="s">
        <v>49</v>
      </c>
      <c r="U191" s="6" t="s">
        <v>952</v>
      </c>
      <c r="V191" s="6" t="s">
        <v>953</v>
      </c>
    </row>
    <row r="192" spans="1:22" ht="20" customHeight="1" x14ac:dyDescent="0.15">
      <c r="A192" s="15">
        <v>190</v>
      </c>
      <c r="B192" s="16" t="s">
        <v>954</v>
      </c>
      <c r="C192" s="14">
        <v>26</v>
      </c>
      <c r="D192" s="35" t="str" cm="1">
        <f t="array" ref="D192">_xlfn.IFS(C192&lt;31, "Emerging Talent", AND(C192 &gt; 30, C192 &lt; 55), "Core Contributor", C192 &gt; 54, "Established Expert")</f>
        <v>Emerging Talent</v>
      </c>
      <c r="E192" s="6" t="s">
        <v>93</v>
      </c>
      <c r="F192" s="6" t="s">
        <v>5574</v>
      </c>
      <c r="G192" s="19" t="s">
        <v>864</v>
      </c>
      <c r="H192" s="19" t="s">
        <v>806</v>
      </c>
      <c r="I192" s="30">
        <v>0</v>
      </c>
      <c r="J192" s="27">
        <v>3.9</v>
      </c>
      <c r="K192" s="40" t="str">
        <f t="shared" si="14"/>
        <v>Exceeds Expectations</v>
      </c>
      <c r="L192" s="37">
        <v>36353</v>
      </c>
      <c r="M192" s="37">
        <f t="shared" si="15"/>
        <v>45137.071836734693</v>
      </c>
      <c r="N192" s="40" t="str">
        <f t="shared" si="16"/>
        <v>Low Income</v>
      </c>
      <c r="O192" s="39">
        <v>11547</v>
      </c>
      <c r="P192" s="39">
        <f t="shared" si="17"/>
        <v>4049.9999999999991</v>
      </c>
      <c r="Q192" s="41">
        <f t="shared" si="18"/>
        <v>8.9726688843468946E-2</v>
      </c>
      <c r="R192" s="33" t="str">
        <f t="shared" si="19"/>
        <v>Small Bonus</v>
      </c>
      <c r="S192" s="38">
        <f t="shared" si="20"/>
        <v>49187.071836734693</v>
      </c>
      <c r="T192" s="6" t="s">
        <v>49</v>
      </c>
      <c r="U192" s="7" t="s">
        <v>5970</v>
      </c>
      <c r="V192" s="6" t="s">
        <v>956</v>
      </c>
    </row>
    <row r="193" spans="1:22" ht="20" customHeight="1" x14ac:dyDescent="0.15">
      <c r="A193" s="15">
        <v>191</v>
      </c>
      <c r="B193" s="16" t="s">
        <v>109</v>
      </c>
      <c r="C193" s="14">
        <v>41</v>
      </c>
      <c r="D193" s="35" t="str" cm="1">
        <f t="array" ref="D193">_xlfn.IFS(C193&lt;31, "Emerging Talent", AND(C193 &gt; 30, C193 &lt; 55), "Core Contributor", C193 &gt; 54, "Established Expert")</f>
        <v>Core Contributor</v>
      </c>
      <c r="E193" s="6" t="s">
        <v>163</v>
      </c>
      <c r="F193" s="6" t="s">
        <v>5584</v>
      </c>
      <c r="G193" s="19" t="s">
        <v>244</v>
      </c>
      <c r="H193" s="19" t="s">
        <v>431</v>
      </c>
      <c r="I193" s="30">
        <v>1</v>
      </c>
      <c r="J193" s="27">
        <v>2</v>
      </c>
      <c r="K193" s="40" t="str">
        <f t="shared" si="14"/>
        <v>Below Expectations</v>
      </c>
      <c r="L193" s="37">
        <v>117200</v>
      </c>
      <c r="M193" s="37">
        <f t="shared" si="15"/>
        <v>38269.387755102034</v>
      </c>
      <c r="N193" s="40" t="str">
        <f t="shared" si="16"/>
        <v>Low Income</v>
      </c>
      <c r="O193" s="39">
        <v>2246</v>
      </c>
      <c r="P193" s="39">
        <f t="shared" si="17"/>
        <v>0</v>
      </c>
      <c r="Q193" s="41">
        <f t="shared" si="18"/>
        <v>0</v>
      </c>
      <c r="R193" s="33" t="str">
        <f t="shared" si="19"/>
        <v>No Bonus</v>
      </c>
      <c r="S193" s="38">
        <f t="shared" si="20"/>
        <v>38269.387755102034</v>
      </c>
      <c r="T193" s="6" t="s">
        <v>368</v>
      </c>
      <c r="U193" s="6" t="s">
        <v>960</v>
      </c>
      <c r="V193" s="7" t="s">
        <v>6818</v>
      </c>
    </row>
    <row r="194" spans="1:22" ht="20" customHeight="1" x14ac:dyDescent="0.15">
      <c r="A194" s="15">
        <v>192</v>
      </c>
      <c r="B194" s="16" t="s">
        <v>1501</v>
      </c>
      <c r="C194" s="14">
        <v>49</v>
      </c>
      <c r="D194" s="35" t="str" cm="1">
        <f t="array" ref="D194">_xlfn.IFS(C194&lt;31, "Emerging Talent", AND(C194 &gt; 30, C194 &lt; 55), "Core Contributor", C194 &gt; 54, "Established Expert")</f>
        <v>Core Contributor</v>
      </c>
      <c r="E194" s="6" t="s">
        <v>163</v>
      </c>
      <c r="F194" s="6" t="s">
        <v>5565</v>
      </c>
      <c r="G194" s="19" t="s">
        <v>648</v>
      </c>
      <c r="H194" s="19" t="s">
        <v>120</v>
      </c>
      <c r="I194" s="30">
        <v>0</v>
      </c>
      <c r="J194" s="27">
        <v>1.7</v>
      </c>
      <c r="K194" s="40" t="str">
        <f t="shared" si="14"/>
        <v>Needs Significant Improvement</v>
      </c>
      <c r="L194" s="37">
        <v>51484</v>
      </c>
      <c r="M194" s="37">
        <f t="shared" si="15"/>
        <v>15000</v>
      </c>
      <c r="N194" s="40" t="str">
        <f t="shared" si="16"/>
        <v>Low Income</v>
      </c>
      <c r="O194" s="39">
        <v>2250</v>
      </c>
      <c r="P194" s="39">
        <f t="shared" si="17"/>
        <v>0</v>
      </c>
      <c r="Q194" s="41">
        <f t="shared" si="18"/>
        <v>0</v>
      </c>
      <c r="R194" s="33" t="str">
        <f t="shared" si="19"/>
        <v>No Bonus</v>
      </c>
      <c r="S194" s="38">
        <f t="shared" si="20"/>
        <v>15000</v>
      </c>
      <c r="T194" s="6" t="s">
        <v>271</v>
      </c>
      <c r="U194" s="9" t="s">
        <v>6102</v>
      </c>
      <c r="V194" s="6" t="s">
        <v>963</v>
      </c>
    </row>
    <row r="195" spans="1:22" ht="20" customHeight="1" x14ac:dyDescent="0.15">
      <c r="A195" s="15">
        <v>193</v>
      </c>
      <c r="B195" s="16" t="s">
        <v>964</v>
      </c>
      <c r="C195" s="14">
        <v>33</v>
      </c>
      <c r="D195" s="35" t="str" cm="1">
        <f t="array" ref="D195">_xlfn.IFS(C195&lt;31, "Emerging Talent", AND(C195 &gt; 30, C195 &lt; 55), "Core Contributor", C195 &gt; 54, "Established Expert")</f>
        <v>Core Contributor</v>
      </c>
      <c r="E195" s="6" t="s">
        <v>163</v>
      </c>
      <c r="F195" s="6" t="s">
        <v>5585</v>
      </c>
      <c r="G195" s="19" t="s">
        <v>210</v>
      </c>
      <c r="H195" s="19" t="s">
        <v>381</v>
      </c>
      <c r="I195" s="30">
        <v>7</v>
      </c>
      <c r="J195" s="27">
        <v>3.6</v>
      </c>
      <c r="K195" s="40" t="str">
        <f t="shared" si="14"/>
        <v>Exceeds Expectations</v>
      </c>
      <c r="L195" s="37">
        <v>41558</v>
      </c>
      <c r="M195" s="37">
        <f t="shared" si="15"/>
        <v>43966.667755102055</v>
      </c>
      <c r="N195" s="40" t="str">
        <f t="shared" si="16"/>
        <v>Low Income</v>
      </c>
      <c r="O195" s="39">
        <v>18536</v>
      </c>
      <c r="P195" s="39">
        <f t="shared" si="17"/>
        <v>1800.0000000000005</v>
      </c>
      <c r="Q195" s="41">
        <f t="shared" si="18"/>
        <v>4.0940105127505864E-2</v>
      </c>
      <c r="R195" s="33" t="str">
        <f t="shared" si="19"/>
        <v>Small Bonus</v>
      </c>
      <c r="S195" s="38">
        <f t="shared" si="20"/>
        <v>45766.667755102055</v>
      </c>
      <c r="T195" s="6" t="s">
        <v>204</v>
      </c>
      <c r="U195" s="6" t="s">
        <v>967</v>
      </c>
      <c r="V195" s="6" t="s">
        <v>968</v>
      </c>
    </row>
    <row r="196" spans="1:22" ht="20" customHeight="1" x14ac:dyDescent="0.15">
      <c r="A196" s="15">
        <v>194</v>
      </c>
      <c r="B196" s="16" t="s">
        <v>4347</v>
      </c>
      <c r="C196" s="14">
        <v>42</v>
      </c>
      <c r="D196" s="35" t="str" cm="1">
        <f t="array" ref="D196">_xlfn.IFS(C196&lt;31, "Emerging Talent", AND(C196 &gt; 30, C196 &lt; 55), "Core Contributor", C196 &gt; 54, "Established Expert")</f>
        <v>Core Contributor</v>
      </c>
      <c r="E196" s="6" t="s">
        <v>93</v>
      </c>
      <c r="F196" s="6" t="s">
        <v>5446</v>
      </c>
      <c r="G196" s="19" t="s">
        <v>576</v>
      </c>
      <c r="H196" s="19" t="s">
        <v>499</v>
      </c>
      <c r="I196" s="30">
        <v>4</v>
      </c>
      <c r="J196" s="27">
        <v>3</v>
      </c>
      <c r="K196" s="40" t="str">
        <f t="shared" ref="K196:K259" si="21">IF(J196&lt; 2, "Needs Significant Improvement", IF(J196 &lt; 3, "Below Expectations", IF(J196 &lt; 3.5, "Meets Expectations", IF(J196 &lt; 4.3, "Exceeds Expectations", "Outstanding Performance"))))</f>
        <v>Meets Expectations</v>
      </c>
      <c r="L196" s="37">
        <v>54616</v>
      </c>
      <c r="M196" s="37">
        <f t="shared" ref="M196:M259" si="22">MIN(300000, MAX(15000,L196* ( J196 / 3.5) ^ 2))</f>
        <v>40126.040816326524</v>
      </c>
      <c r="N196" s="40" t="str">
        <f t="shared" ref="N196:N259" si="23">IF(M196 &lt; 50000, "Low Income", IF(M196 &lt; 80000, "Medium Income", IF(M196 &lt; 110000, "High Income", "Very High Income")))</f>
        <v>Low Income</v>
      </c>
      <c r="O196" s="39">
        <v>15609</v>
      </c>
      <c r="P196" s="39">
        <f t="shared" ref="P196:P259" si="24">IF(J196&lt; 3,0, IF(20000 * ((J196 - 3)/2)^2 = 0, 0, MIN(20000, 20000 * ((J196 - 3)/2)^2)))</f>
        <v>0</v>
      </c>
      <c r="Q196" s="41">
        <f t="shared" ref="Q196:Q259" si="25">IF(P196=0, 0, P196/M196)</f>
        <v>0</v>
      </c>
      <c r="R196" s="33" t="str">
        <f t="shared" ref="R196:R259" si="26">IF(P196=0, "No Bonus", IF(P196&lt;=5000, "Small Bonus", IF(P196&lt;=10000, "Average Bonus", IF(P196&lt;=15000, "High Bonus", "Outstanding Bonus"))))</f>
        <v>No Bonus</v>
      </c>
      <c r="S196" s="38">
        <f t="shared" ref="S196:S259" si="27">IF(TYPE(P196)=2,M196+ 0, M196 + P196)</f>
        <v>40126.040816326524</v>
      </c>
      <c r="T196" s="6" t="s">
        <v>139</v>
      </c>
      <c r="U196" s="6" t="s">
        <v>972</v>
      </c>
      <c r="V196" s="6" t="s">
        <v>973</v>
      </c>
    </row>
    <row r="197" spans="1:22" ht="20" customHeight="1" x14ac:dyDescent="0.15">
      <c r="A197" s="15">
        <v>195</v>
      </c>
      <c r="B197" s="16" t="s">
        <v>4432</v>
      </c>
      <c r="C197" s="14">
        <v>51</v>
      </c>
      <c r="D197" s="35" t="str" cm="1">
        <f t="array" ref="D197">_xlfn.IFS(C197&lt;31, "Emerging Talent", AND(C197 &gt; 30, C197 &lt; 55), "Core Contributor", C197 &gt; 54, "Established Expert")</f>
        <v>Core Contributor</v>
      </c>
      <c r="E197" s="6" t="s">
        <v>163</v>
      </c>
      <c r="F197" s="6" t="s">
        <v>5586</v>
      </c>
      <c r="G197" s="19" t="s">
        <v>576</v>
      </c>
      <c r="H197" s="19" t="s">
        <v>842</v>
      </c>
      <c r="I197" s="30">
        <v>5</v>
      </c>
      <c r="J197" s="27">
        <v>1.3</v>
      </c>
      <c r="K197" s="40" t="str">
        <f t="shared" si="21"/>
        <v>Needs Significant Improvement</v>
      </c>
      <c r="L197" s="37">
        <v>36579</v>
      </c>
      <c r="M197" s="37">
        <f t="shared" si="22"/>
        <v>15000</v>
      </c>
      <c r="N197" s="40" t="str">
        <f t="shared" si="23"/>
        <v>Low Income</v>
      </c>
      <c r="O197" s="39">
        <v>17234</v>
      </c>
      <c r="P197" s="39">
        <f t="shared" si="24"/>
        <v>0</v>
      </c>
      <c r="Q197" s="41">
        <f t="shared" si="25"/>
        <v>0</v>
      </c>
      <c r="R197" s="33" t="str">
        <f t="shared" si="26"/>
        <v>No Bonus</v>
      </c>
      <c r="S197" s="38">
        <f t="shared" si="27"/>
        <v>15000</v>
      </c>
      <c r="T197" s="6" t="s">
        <v>271</v>
      </c>
      <c r="U197" s="6" t="s">
        <v>6103</v>
      </c>
      <c r="V197" s="6" t="s">
        <v>977</v>
      </c>
    </row>
    <row r="198" spans="1:22" ht="20" customHeight="1" x14ac:dyDescent="0.15">
      <c r="A198" s="15">
        <v>196</v>
      </c>
      <c r="B198" s="16" t="s">
        <v>803</v>
      </c>
      <c r="C198" s="14">
        <v>43</v>
      </c>
      <c r="D198" s="35" t="str" cm="1">
        <f t="array" ref="D198">_xlfn.IFS(C198&lt;31, "Emerging Talent", AND(C198 &gt; 30, C198 &lt; 55), "Core Contributor", C198 &gt; 54, "Established Expert")</f>
        <v>Core Contributor</v>
      </c>
      <c r="E198" s="6" t="s">
        <v>163</v>
      </c>
      <c r="F198" s="6" t="s">
        <v>5587</v>
      </c>
      <c r="G198" s="19" t="s">
        <v>696</v>
      </c>
      <c r="H198" s="19" t="s">
        <v>732</v>
      </c>
      <c r="I198" s="30">
        <v>10</v>
      </c>
      <c r="J198" s="27">
        <v>3.7</v>
      </c>
      <c r="K198" s="40" t="str">
        <f t="shared" si="21"/>
        <v>Exceeds Expectations</v>
      </c>
      <c r="L198" s="37">
        <v>108889</v>
      </c>
      <c r="M198" s="37">
        <f t="shared" si="22"/>
        <v>121689.0130612245</v>
      </c>
      <c r="N198" s="40" t="str">
        <f t="shared" si="23"/>
        <v>Very High Income</v>
      </c>
      <c r="O198" s="39" t="s">
        <v>5969</v>
      </c>
      <c r="P198" s="39">
        <f t="shared" si="24"/>
        <v>2450.0000000000014</v>
      </c>
      <c r="Q198" s="41">
        <f t="shared" si="25"/>
        <v>2.0133288440488468E-2</v>
      </c>
      <c r="R198" s="33" t="str">
        <f t="shared" si="26"/>
        <v>Small Bonus</v>
      </c>
      <c r="S198" s="38">
        <f t="shared" si="27"/>
        <v>124139.0130612245</v>
      </c>
      <c r="T198" s="6" t="s">
        <v>76</v>
      </c>
      <c r="U198" s="9" t="s">
        <v>6104</v>
      </c>
      <c r="V198" s="6" t="s">
        <v>980</v>
      </c>
    </row>
    <row r="199" spans="1:22" ht="20" customHeight="1" x14ac:dyDescent="0.15">
      <c r="A199" s="15">
        <v>197</v>
      </c>
      <c r="B199" s="16" t="s">
        <v>2522</v>
      </c>
      <c r="C199" s="14">
        <v>41</v>
      </c>
      <c r="D199" s="35" t="str" cm="1">
        <f t="array" ref="D199">_xlfn.IFS(C199&lt;31, "Emerging Talent", AND(C199 &gt; 30, C199 &lt; 55), "Core Contributor", C199 &gt; 54, "Established Expert")</f>
        <v>Core Contributor</v>
      </c>
      <c r="E199" s="6" t="s">
        <v>389</v>
      </c>
      <c r="F199" s="6" t="s">
        <v>5588</v>
      </c>
      <c r="G199" s="19" t="s">
        <v>4457</v>
      </c>
      <c r="H199" s="19" t="s">
        <v>32</v>
      </c>
      <c r="I199" s="30">
        <v>0</v>
      </c>
      <c r="J199" s="27">
        <v>2.6</v>
      </c>
      <c r="K199" s="40" t="str">
        <f t="shared" si="21"/>
        <v>Below Expectations</v>
      </c>
      <c r="L199" s="37">
        <v>34335</v>
      </c>
      <c r="M199" s="37">
        <f t="shared" si="22"/>
        <v>18947.314285714288</v>
      </c>
      <c r="N199" s="40" t="str">
        <f t="shared" si="23"/>
        <v>Low Income</v>
      </c>
      <c r="O199" s="39">
        <v>19188</v>
      </c>
      <c r="P199" s="39">
        <f t="shared" si="24"/>
        <v>0</v>
      </c>
      <c r="Q199" s="41">
        <f t="shared" si="25"/>
        <v>0</v>
      </c>
      <c r="R199" s="33" t="str">
        <f t="shared" si="26"/>
        <v>No Bonus</v>
      </c>
      <c r="S199" s="38">
        <f t="shared" si="27"/>
        <v>18947.314285714288</v>
      </c>
      <c r="T199" s="6" t="s">
        <v>49</v>
      </c>
      <c r="U199" s="9" t="s">
        <v>6105</v>
      </c>
      <c r="V199" s="6" t="s">
        <v>983</v>
      </c>
    </row>
    <row r="200" spans="1:22" ht="20" customHeight="1" x14ac:dyDescent="0.15">
      <c r="A200" s="15">
        <v>198</v>
      </c>
      <c r="B200" s="16" t="s">
        <v>776</v>
      </c>
      <c r="C200" s="14">
        <v>63</v>
      </c>
      <c r="D200" s="35" t="str" cm="1">
        <f t="array" ref="D200">_xlfn.IFS(C200&lt;31, "Emerging Talent", AND(C200 &gt; 30, C200 &lt; 55), "Core Contributor", C200 &gt; 54, "Established Expert")</f>
        <v>Established Expert</v>
      </c>
      <c r="E200" s="6" t="s">
        <v>93</v>
      </c>
      <c r="F200" s="6" t="s">
        <v>5589</v>
      </c>
      <c r="G200" s="19" t="s">
        <v>494</v>
      </c>
      <c r="H200" s="19" t="s">
        <v>32</v>
      </c>
      <c r="I200" s="30">
        <v>5</v>
      </c>
      <c r="J200" s="27">
        <v>1.8</v>
      </c>
      <c r="K200" s="40" t="str">
        <f t="shared" si="21"/>
        <v>Needs Significant Improvement</v>
      </c>
      <c r="L200" s="37">
        <v>101813</v>
      </c>
      <c r="M200" s="37">
        <f t="shared" si="22"/>
        <v>26928.499591836742</v>
      </c>
      <c r="N200" s="40" t="str">
        <f t="shared" si="23"/>
        <v>Low Income</v>
      </c>
      <c r="O200" s="39">
        <v>10661</v>
      </c>
      <c r="P200" s="39">
        <f t="shared" si="24"/>
        <v>0</v>
      </c>
      <c r="Q200" s="41">
        <f t="shared" si="25"/>
        <v>0</v>
      </c>
      <c r="R200" s="33" t="str">
        <f t="shared" si="26"/>
        <v>No Bonus</v>
      </c>
      <c r="S200" s="38">
        <f t="shared" si="27"/>
        <v>26928.499591836742</v>
      </c>
      <c r="T200" s="6" t="s">
        <v>265</v>
      </c>
      <c r="U200" s="6" t="s">
        <v>6106</v>
      </c>
      <c r="V200" s="6" t="s">
        <v>989</v>
      </c>
    </row>
    <row r="201" spans="1:22" ht="20" customHeight="1" x14ac:dyDescent="0.15">
      <c r="A201" s="15">
        <v>199</v>
      </c>
      <c r="B201" s="16" t="s">
        <v>964</v>
      </c>
      <c r="C201" s="14">
        <v>33</v>
      </c>
      <c r="D201" s="35" t="str" cm="1">
        <f t="array" ref="D201">_xlfn.IFS(C201&lt;31, "Emerging Talent", AND(C201 &gt; 30, C201 &lt; 55), "Core Contributor", C201 &gt; 54, "Established Expert")</f>
        <v>Core Contributor</v>
      </c>
      <c r="E201" s="6" t="s">
        <v>389</v>
      </c>
      <c r="F201" s="6" t="s">
        <v>5590</v>
      </c>
      <c r="G201" s="19" t="s">
        <v>648</v>
      </c>
      <c r="H201" s="19" t="s">
        <v>136</v>
      </c>
      <c r="I201" s="30">
        <v>4</v>
      </c>
      <c r="J201" s="27">
        <v>4.0999999999999996</v>
      </c>
      <c r="K201" s="40" t="str">
        <f t="shared" si="21"/>
        <v>Exceeds Expectations</v>
      </c>
      <c r="L201" s="37">
        <v>78271</v>
      </c>
      <c r="M201" s="37">
        <f t="shared" si="22"/>
        <v>107406.98040816323</v>
      </c>
      <c r="N201" s="40" t="str">
        <f t="shared" si="23"/>
        <v>High Income</v>
      </c>
      <c r="O201" s="39">
        <v>8848</v>
      </c>
      <c r="P201" s="39">
        <f t="shared" si="24"/>
        <v>6049.9999999999964</v>
      </c>
      <c r="Q201" s="41">
        <f t="shared" si="25"/>
        <v>5.6327810138680517E-2</v>
      </c>
      <c r="R201" s="33" t="str">
        <f t="shared" si="26"/>
        <v>Average Bonus</v>
      </c>
      <c r="S201" s="38">
        <f t="shared" si="27"/>
        <v>113456.98040816323</v>
      </c>
      <c r="T201" s="6" t="s">
        <v>204</v>
      </c>
      <c r="U201" s="6" t="s">
        <v>992</v>
      </c>
      <c r="V201" s="7" t="s">
        <v>6818</v>
      </c>
    </row>
    <row r="202" spans="1:22" ht="20" customHeight="1" x14ac:dyDescent="0.15">
      <c r="A202" s="15">
        <v>200</v>
      </c>
      <c r="B202" s="16" t="s">
        <v>4437</v>
      </c>
      <c r="C202" s="14">
        <v>57</v>
      </c>
      <c r="D202" s="35" t="str" cm="1">
        <f t="array" ref="D202">_xlfn.IFS(C202&lt;31, "Emerging Talent", AND(C202 &gt; 30, C202 &lt; 55), "Core Contributor", C202 &gt; 54, "Established Expert")</f>
        <v>Established Expert</v>
      </c>
      <c r="E202" s="6" t="s">
        <v>163</v>
      </c>
      <c r="F202" s="6" t="s">
        <v>5591</v>
      </c>
      <c r="G202" s="19" t="s">
        <v>864</v>
      </c>
      <c r="H202" s="19" t="s">
        <v>499</v>
      </c>
      <c r="I202" s="30">
        <v>10</v>
      </c>
      <c r="J202" s="27">
        <v>1.8</v>
      </c>
      <c r="K202" s="40" t="str">
        <f t="shared" si="21"/>
        <v>Needs Significant Improvement</v>
      </c>
      <c r="L202" s="37">
        <v>95755</v>
      </c>
      <c r="M202" s="37">
        <f t="shared" si="22"/>
        <v>25326.22040816327</v>
      </c>
      <c r="N202" s="40" t="str">
        <f t="shared" si="23"/>
        <v>Low Income</v>
      </c>
      <c r="O202" s="39">
        <v>4084</v>
      </c>
      <c r="P202" s="39">
        <f t="shared" si="24"/>
        <v>0</v>
      </c>
      <c r="Q202" s="41">
        <f t="shared" si="25"/>
        <v>0</v>
      </c>
      <c r="R202" s="33" t="str">
        <f t="shared" si="26"/>
        <v>No Bonus</v>
      </c>
      <c r="S202" s="38">
        <f t="shared" si="27"/>
        <v>25326.22040816327</v>
      </c>
      <c r="T202" s="6" t="s">
        <v>422</v>
      </c>
      <c r="U202" s="9" t="s">
        <v>6107</v>
      </c>
      <c r="V202" s="6" t="s">
        <v>997</v>
      </c>
    </row>
    <row r="203" spans="1:22" ht="20" customHeight="1" x14ac:dyDescent="0.15">
      <c r="A203" s="15">
        <v>201</v>
      </c>
      <c r="B203" s="16" t="s">
        <v>570</v>
      </c>
      <c r="C203" s="14">
        <v>57</v>
      </c>
      <c r="D203" s="35" t="str" cm="1">
        <f t="array" ref="D203">_xlfn.IFS(C203&lt;31, "Emerging Talent", AND(C203 &gt; 30, C203 &lt; 55), "Core Contributor", C203 &gt; 54, "Established Expert")</f>
        <v>Established Expert</v>
      </c>
      <c r="E203" s="7" t="s">
        <v>5970</v>
      </c>
      <c r="F203" s="6" t="s">
        <v>5592</v>
      </c>
      <c r="G203" s="19" t="s">
        <v>648</v>
      </c>
      <c r="H203" s="19" t="s">
        <v>842</v>
      </c>
      <c r="I203" s="30">
        <v>8</v>
      </c>
      <c r="J203" s="27">
        <v>3</v>
      </c>
      <c r="K203" s="40" t="str">
        <f t="shared" si="21"/>
        <v>Meets Expectations</v>
      </c>
      <c r="L203" s="37">
        <v>101201</v>
      </c>
      <c r="M203" s="37">
        <f t="shared" si="22"/>
        <v>74351.755102040814</v>
      </c>
      <c r="N203" s="40" t="str">
        <f t="shared" si="23"/>
        <v>Medium Income</v>
      </c>
      <c r="O203" s="39">
        <v>8200</v>
      </c>
      <c r="P203" s="39">
        <f t="shared" si="24"/>
        <v>0</v>
      </c>
      <c r="Q203" s="41">
        <f t="shared" si="25"/>
        <v>0</v>
      </c>
      <c r="R203" s="33" t="str">
        <f t="shared" si="26"/>
        <v>No Bonus</v>
      </c>
      <c r="S203" s="38">
        <f t="shared" si="27"/>
        <v>74351.755102040814</v>
      </c>
      <c r="T203" s="6" t="s">
        <v>271</v>
      </c>
      <c r="U203" s="6" t="s">
        <v>6108</v>
      </c>
      <c r="V203" s="6" t="s">
        <v>1001</v>
      </c>
    </row>
    <row r="204" spans="1:22" ht="20" customHeight="1" x14ac:dyDescent="0.15">
      <c r="A204" s="15">
        <v>202</v>
      </c>
      <c r="B204" s="16" t="s">
        <v>4438</v>
      </c>
      <c r="C204" s="14">
        <v>23</v>
      </c>
      <c r="D204" s="35" t="str" cm="1">
        <f t="array" ref="D204">_xlfn.IFS(C204&lt;31, "Emerging Talent", AND(C204 &gt; 30, C204 &lt; 55), "Core Contributor", C204 &gt; 54, "Established Expert")</f>
        <v>Emerging Talent</v>
      </c>
      <c r="E204" s="6" t="s">
        <v>389</v>
      </c>
      <c r="F204" s="6" t="s">
        <v>5593</v>
      </c>
      <c r="G204" s="19" t="s">
        <v>864</v>
      </c>
      <c r="H204" s="19" t="s">
        <v>47</v>
      </c>
      <c r="I204" s="30">
        <v>6</v>
      </c>
      <c r="J204" s="27">
        <v>4.3</v>
      </c>
      <c r="K204" s="40" t="str">
        <f t="shared" si="21"/>
        <v>Outstanding Performance</v>
      </c>
      <c r="L204" s="37">
        <v>138174</v>
      </c>
      <c r="M204" s="37">
        <f t="shared" si="22"/>
        <v>208558.14367346934</v>
      </c>
      <c r="N204" s="40" t="str">
        <f t="shared" si="23"/>
        <v>Very High Income</v>
      </c>
      <c r="O204" s="39">
        <v>16810</v>
      </c>
      <c r="P204" s="39">
        <f t="shared" si="24"/>
        <v>8449.9999999999982</v>
      </c>
      <c r="Q204" s="41">
        <f t="shared" si="25"/>
        <v>4.05162793030504E-2</v>
      </c>
      <c r="R204" s="33" t="str">
        <f t="shared" si="26"/>
        <v>Average Bonus</v>
      </c>
      <c r="S204" s="38">
        <f t="shared" si="27"/>
        <v>217008.14367346934</v>
      </c>
      <c r="T204" s="6" t="s">
        <v>204</v>
      </c>
      <c r="U204" s="6" t="s">
        <v>1004</v>
      </c>
      <c r="V204" s="6" t="s">
        <v>1005</v>
      </c>
    </row>
    <row r="205" spans="1:22" ht="20" customHeight="1" x14ac:dyDescent="0.15">
      <c r="A205" s="15">
        <v>203</v>
      </c>
      <c r="B205" s="16" t="s">
        <v>4439</v>
      </c>
      <c r="C205" s="14">
        <v>52</v>
      </c>
      <c r="D205" s="35" t="str" cm="1">
        <f t="array" ref="D205">_xlfn.IFS(C205&lt;31, "Emerging Talent", AND(C205 &gt; 30, C205 &lt; 55), "Core Contributor", C205 &gt; 54, "Established Expert")</f>
        <v>Core Contributor</v>
      </c>
      <c r="E205" s="7" t="s">
        <v>5970</v>
      </c>
      <c r="F205" s="6" t="s">
        <v>5594</v>
      </c>
      <c r="G205" s="19" t="s">
        <v>4457</v>
      </c>
      <c r="H205" s="19" t="s">
        <v>224</v>
      </c>
      <c r="I205" s="30">
        <v>9</v>
      </c>
      <c r="J205" s="27">
        <v>2</v>
      </c>
      <c r="K205" s="40" t="str">
        <f t="shared" si="21"/>
        <v>Below Expectations</v>
      </c>
      <c r="L205" s="37">
        <v>91900</v>
      </c>
      <c r="M205" s="37">
        <f t="shared" si="22"/>
        <v>30008.163265306121</v>
      </c>
      <c r="N205" s="40" t="str">
        <f t="shared" si="23"/>
        <v>Low Income</v>
      </c>
      <c r="O205" s="39">
        <v>4131</v>
      </c>
      <c r="P205" s="39">
        <f t="shared" si="24"/>
        <v>0</v>
      </c>
      <c r="Q205" s="41">
        <f t="shared" si="25"/>
        <v>0</v>
      </c>
      <c r="R205" s="33" t="str">
        <f t="shared" si="26"/>
        <v>No Bonus</v>
      </c>
      <c r="S205" s="38">
        <f t="shared" si="27"/>
        <v>30008.163265306121</v>
      </c>
      <c r="T205" s="6" t="s">
        <v>76</v>
      </c>
      <c r="U205" s="6" t="s">
        <v>6109</v>
      </c>
      <c r="V205" s="6" t="s">
        <v>1009</v>
      </c>
    </row>
    <row r="206" spans="1:22" ht="20" customHeight="1" x14ac:dyDescent="0.15">
      <c r="A206" s="15">
        <v>204</v>
      </c>
      <c r="B206" s="16" t="s">
        <v>2727</v>
      </c>
      <c r="C206" s="14">
        <v>35</v>
      </c>
      <c r="D206" s="35" t="str" cm="1">
        <f t="array" ref="D206">_xlfn.IFS(C206&lt;31, "Emerging Talent", AND(C206 &gt; 30, C206 &lt; 55), "Core Contributor", C206 &gt; 54, "Established Expert")</f>
        <v>Core Contributor</v>
      </c>
      <c r="E206" s="6" t="s">
        <v>163</v>
      </c>
      <c r="F206" s="6" t="s">
        <v>5595</v>
      </c>
      <c r="G206" s="19" t="s">
        <v>244</v>
      </c>
      <c r="H206" s="19" t="s">
        <v>842</v>
      </c>
      <c r="I206" s="30">
        <v>2</v>
      </c>
      <c r="J206" s="27">
        <v>4.0999999999999996</v>
      </c>
      <c r="K206" s="40" t="str">
        <f t="shared" si="21"/>
        <v>Exceeds Expectations</v>
      </c>
      <c r="L206" s="37">
        <v>31969</v>
      </c>
      <c r="M206" s="37">
        <f t="shared" si="22"/>
        <v>43869.297142857133</v>
      </c>
      <c r="N206" s="40" t="str">
        <f t="shared" si="23"/>
        <v>Low Income</v>
      </c>
      <c r="O206" s="39" t="s">
        <v>5969</v>
      </c>
      <c r="P206" s="39">
        <f t="shared" si="24"/>
        <v>6049.9999999999964</v>
      </c>
      <c r="Q206" s="41">
        <f t="shared" si="25"/>
        <v>0.13790966334150778</v>
      </c>
      <c r="R206" s="33" t="str">
        <f t="shared" si="26"/>
        <v>Average Bonus</v>
      </c>
      <c r="S206" s="38">
        <f t="shared" si="27"/>
        <v>49919.297142857133</v>
      </c>
      <c r="T206" s="6" t="s">
        <v>26</v>
      </c>
      <c r="U206" s="6" t="s">
        <v>6110</v>
      </c>
      <c r="V206" s="6" t="s">
        <v>1014</v>
      </c>
    </row>
    <row r="207" spans="1:22" ht="20" customHeight="1" x14ac:dyDescent="0.15">
      <c r="A207" s="15">
        <v>205</v>
      </c>
      <c r="B207" s="16" t="s">
        <v>3610</v>
      </c>
      <c r="C207" s="14">
        <v>58</v>
      </c>
      <c r="D207" s="35" t="str" cm="1">
        <f t="array" ref="D207">_xlfn.IFS(C207&lt;31, "Emerging Talent", AND(C207 &gt; 30, C207 &lt; 55), "Core Contributor", C207 &gt; 54, "Established Expert")</f>
        <v>Established Expert</v>
      </c>
      <c r="E207" s="6" t="s">
        <v>163</v>
      </c>
      <c r="F207" s="6" t="s">
        <v>5596</v>
      </c>
      <c r="G207" s="19" t="s">
        <v>46</v>
      </c>
      <c r="H207" s="19" t="s">
        <v>158</v>
      </c>
      <c r="I207" s="30">
        <v>9</v>
      </c>
      <c r="J207" s="27">
        <v>1.4</v>
      </c>
      <c r="K207" s="40" t="str">
        <f t="shared" si="21"/>
        <v>Needs Significant Improvement</v>
      </c>
      <c r="L207" s="37">
        <v>87341</v>
      </c>
      <c r="M207" s="37">
        <f t="shared" si="22"/>
        <v>15000</v>
      </c>
      <c r="N207" s="40" t="str">
        <f t="shared" si="23"/>
        <v>Low Income</v>
      </c>
      <c r="O207" s="39">
        <v>8681</v>
      </c>
      <c r="P207" s="39">
        <f t="shared" si="24"/>
        <v>0</v>
      </c>
      <c r="Q207" s="41">
        <f t="shared" si="25"/>
        <v>0</v>
      </c>
      <c r="R207" s="33" t="str">
        <f t="shared" si="26"/>
        <v>No Bonus</v>
      </c>
      <c r="S207" s="38">
        <f t="shared" si="27"/>
        <v>15000</v>
      </c>
      <c r="T207" s="6" t="s">
        <v>422</v>
      </c>
      <c r="U207" s="9" t="s">
        <v>6111</v>
      </c>
      <c r="V207" s="6" t="s">
        <v>1018</v>
      </c>
    </row>
    <row r="208" spans="1:22" ht="20" customHeight="1" x14ac:dyDescent="0.15">
      <c r="A208" s="15">
        <v>206</v>
      </c>
      <c r="B208" s="16" t="s">
        <v>4439</v>
      </c>
      <c r="C208" s="14">
        <v>42</v>
      </c>
      <c r="D208" s="35" t="str" cm="1">
        <f t="array" ref="D208">_xlfn.IFS(C208&lt;31, "Emerging Talent", AND(C208 &gt; 30, C208 &lt; 55), "Core Contributor", C208 &gt; 54, "Established Expert")</f>
        <v>Core Contributor</v>
      </c>
      <c r="E208" s="6" t="s">
        <v>163</v>
      </c>
      <c r="F208" s="6" t="s">
        <v>5594</v>
      </c>
      <c r="G208" s="19" t="s">
        <v>696</v>
      </c>
      <c r="H208" s="19" t="s">
        <v>211</v>
      </c>
      <c r="I208" s="30">
        <v>5</v>
      </c>
      <c r="J208" s="27">
        <v>3.1</v>
      </c>
      <c r="K208" s="40" t="str">
        <f t="shared" si="21"/>
        <v>Meets Expectations</v>
      </c>
      <c r="L208" s="37">
        <v>73406</v>
      </c>
      <c r="M208" s="37">
        <f t="shared" si="22"/>
        <v>57586.257959183677</v>
      </c>
      <c r="N208" s="40" t="str">
        <f t="shared" si="23"/>
        <v>Medium Income</v>
      </c>
      <c r="O208" s="39">
        <v>19846</v>
      </c>
      <c r="P208" s="39">
        <f t="shared" si="24"/>
        <v>50.000000000000085</v>
      </c>
      <c r="Q208" s="41">
        <f t="shared" si="25"/>
        <v>8.6826270315114719E-4</v>
      </c>
      <c r="R208" s="33" t="str">
        <f t="shared" si="26"/>
        <v>Small Bonus</v>
      </c>
      <c r="S208" s="38">
        <f t="shared" si="27"/>
        <v>57636.257959183677</v>
      </c>
      <c r="T208" s="6" t="s">
        <v>368</v>
      </c>
      <c r="U208" s="6" t="s">
        <v>6112</v>
      </c>
      <c r="V208" s="6" t="s">
        <v>1021</v>
      </c>
    </row>
    <row r="209" spans="1:22" ht="20" customHeight="1" x14ac:dyDescent="0.15">
      <c r="A209" s="15">
        <v>207</v>
      </c>
      <c r="B209" s="16" t="s">
        <v>3939</v>
      </c>
      <c r="C209" s="14">
        <v>44</v>
      </c>
      <c r="D209" s="35" t="str" cm="1">
        <f t="array" ref="D209">_xlfn.IFS(C209&lt;31, "Emerging Talent", AND(C209 &gt; 30, C209 &lt; 55), "Core Contributor", C209 &gt; 54, "Established Expert")</f>
        <v>Core Contributor</v>
      </c>
      <c r="E209" s="6" t="s">
        <v>389</v>
      </c>
      <c r="F209" s="6" t="s">
        <v>5446</v>
      </c>
      <c r="G209" s="19" t="s">
        <v>4457</v>
      </c>
      <c r="H209" s="19" t="s">
        <v>136</v>
      </c>
      <c r="I209" s="30">
        <v>6</v>
      </c>
      <c r="J209" s="27">
        <v>2.2999999999999998</v>
      </c>
      <c r="K209" s="40" t="str">
        <f t="shared" si="21"/>
        <v>Below Expectations</v>
      </c>
      <c r="L209" s="37">
        <v>140989</v>
      </c>
      <c r="M209" s="37">
        <f t="shared" si="22"/>
        <v>60884.229387755106</v>
      </c>
      <c r="N209" s="40" t="str">
        <f t="shared" si="23"/>
        <v>Medium Income</v>
      </c>
      <c r="O209" s="39">
        <v>8613</v>
      </c>
      <c r="P209" s="39">
        <f t="shared" si="24"/>
        <v>0</v>
      </c>
      <c r="Q209" s="41">
        <f t="shared" si="25"/>
        <v>0</v>
      </c>
      <c r="R209" s="33" t="str">
        <f t="shared" si="26"/>
        <v>No Bonus</v>
      </c>
      <c r="S209" s="38">
        <f t="shared" si="27"/>
        <v>60884.229387755106</v>
      </c>
      <c r="T209" s="6" t="s">
        <v>49</v>
      </c>
      <c r="U209" s="6" t="s">
        <v>6113</v>
      </c>
      <c r="V209" s="6" t="s">
        <v>1025</v>
      </c>
    </row>
    <row r="210" spans="1:22" ht="20" customHeight="1" x14ac:dyDescent="0.15">
      <c r="A210" s="15">
        <v>208</v>
      </c>
      <c r="B210" s="16" t="s">
        <v>1699</v>
      </c>
      <c r="C210" s="14">
        <v>55</v>
      </c>
      <c r="D210" s="35" t="str" cm="1">
        <f t="array" ref="D210">_xlfn.IFS(C210&lt;31, "Emerging Talent", AND(C210 &gt; 30, C210 &lt; 55), "Core Contributor", C210 &gt; 54, "Established Expert")</f>
        <v>Established Expert</v>
      </c>
      <c r="E210" s="6" t="s">
        <v>389</v>
      </c>
      <c r="F210" s="6" t="s">
        <v>5446</v>
      </c>
      <c r="G210" s="19" t="s">
        <v>696</v>
      </c>
      <c r="H210" s="19" t="s">
        <v>431</v>
      </c>
      <c r="I210" s="30">
        <v>9</v>
      </c>
      <c r="J210" s="27">
        <v>2.2999999999999998</v>
      </c>
      <c r="K210" s="40" t="str">
        <f t="shared" si="21"/>
        <v>Below Expectations</v>
      </c>
      <c r="L210" s="37">
        <v>115471</v>
      </c>
      <c r="M210" s="37">
        <f t="shared" si="22"/>
        <v>49864.619591836738</v>
      </c>
      <c r="N210" s="40" t="str">
        <f t="shared" si="23"/>
        <v>Low Income</v>
      </c>
      <c r="O210" s="39">
        <v>19468</v>
      </c>
      <c r="P210" s="39">
        <f t="shared" si="24"/>
        <v>0</v>
      </c>
      <c r="Q210" s="41">
        <f t="shared" si="25"/>
        <v>0</v>
      </c>
      <c r="R210" s="33" t="str">
        <f t="shared" si="26"/>
        <v>No Bonus</v>
      </c>
      <c r="S210" s="38">
        <f t="shared" si="27"/>
        <v>49864.619591836738</v>
      </c>
      <c r="T210" s="6" t="s">
        <v>204</v>
      </c>
      <c r="U210" s="6" t="s">
        <v>6114</v>
      </c>
      <c r="V210" s="6" t="s">
        <v>1029</v>
      </c>
    </row>
    <row r="211" spans="1:22" ht="20" customHeight="1" x14ac:dyDescent="0.15">
      <c r="A211" s="15">
        <v>209</v>
      </c>
      <c r="B211" s="16" t="s">
        <v>4437</v>
      </c>
      <c r="C211" s="14">
        <v>49</v>
      </c>
      <c r="D211" s="35" t="str" cm="1">
        <f t="array" ref="D211">_xlfn.IFS(C211&lt;31, "Emerging Talent", AND(C211 &gt; 30, C211 &lt; 55), "Core Contributor", C211 &gt; 54, "Established Expert")</f>
        <v>Core Contributor</v>
      </c>
      <c r="E211" s="6" t="s">
        <v>93</v>
      </c>
      <c r="F211" s="6" t="s">
        <v>5597</v>
      </c>
      <c r="G211" s="19" t="s">
        <v>4457</v>
      </c>
      <c r="H211" s="19" t="s">
        <v>806</v>
      </c>
      <c r="I211" s="30">
        <v>6</v>
      </c>
      <c r="J211" s="27">
        <v>4</v>
      </c>
      <c r="K211" s="40" t="str">
        <f t="shared" si="21"/>
        <v>Exceeds Expectations</v>
      </c>
      <c r="L211" s="37">
        <v>105136</v>
      </c>
      <c r="M211" s="37">
        <f t="shared" si="22"/>
        <v>137320.48979591834</v>
      </c>
      <c r="N211" s="40" t="str">
        <f t="shared" si="23"/>
        <v>Very High Income</v>
      </c>
      <c r="O211" s="39">
        <v>13302</v>
      </c>
      <c r="P211" s="39">
        <f t="shared" si="24"/>
        <v>5000</v>
      </c>
      <c r="Q211" s="41">
        <f t="shared" si="25"/>
        <v>3.6411172196012788E-2</v>
      </c>
      <c r="R211" s="33" t="str">
        <f t="shared" si="26"/>
        <v>Small Bonus</v>
      </c>
      <c r="S211" s="38">
        <f t="shared" si="27"/>
        <v>142320.48979591834</v>
      </c>
      <c r="T211" s="6" t="s">
        <v>368</v>
      </c>
      <c r="U211" s="6" t="s">
        <v>6115</v>
      </c>
      <c r="V211" s="6" t="s">
        <v>1033</v>
      </c>
    </row>
    <row r="212" spans="1:22" ht="20" customHeight="1" x14ac:dyDescent="0.15">
      <c r="A212" s="15">
        <v>210</v>
      </c>
      <c r="B212" s="16" t="s">
        <v>4412</v>
      </c>
      <c r="C212" s="14">
        <v>61</v>
      </c>
      <c r="D212" s="35" t="str" cm="1">
        <f t="array" ref="D212">_xlfn.IFS(C212&lt;31, "Emerging Talent", AND(C212 &gt; 30, C212 &lt; 55), "Core Contributor", C212 &gt; 54, "Established Expert")</f>
        <v>Established Expert</v>
      </c>
      <c r="E212" s="6" t="s">
        <v>5970</v>
      </c>
      <c r="F212" s="6" t="s">
        <v>5598</v>
      </c>
      <c r="G212" s="19" t="s">
        <v>210</v>
      </c>
      <c r="H212" s="19" t="s">
        <v>211</v>
      </c>
      <c r="I212" s="30">
        <v>3</v>
      </c>
      <c r="J212" s="27">
        <v>4.5</v>
      </c>
      <c r="K212" s="40" t="str">
        <f t="shared" si="21"/>
        <v>Outstanding Performance</v>
      </c>
      <c r="L212" s="37">
        <v>38772</v>
      </c>
      <c r="M212" s="37">
        <f t="shared" si="22"/>
        <v>64092.48979591838</v>
      </c>
      <c r="N212" s="40" t="str">
        <f t="shared" si="23"/>
        <v>Medium Income</v>
      </c>
      <c r="O212" s="39">
        <v>4956</v>
      </c>
      <c r="P212" s="39">
        <f t="shared" si="24"/>
        <v>11250</v>
      </c>
      <c r="Q212" s="41">
        <f t="shared" si="25"/>
        <v>0.17552758577209207</v>
      </c>
      <c r="R212" s="33" t="str">
        <f t="shared" si="26"/>
        <v>High Bonus</v>
      </c>
      <c r="S212" s="38">
        <f t="shared" si="27"/>
        <v>75342.489795918373</v>
      </c>
      <c r="T212" s="6" t="s">
        <v>296</v>
      </c>
      <c r="U212" s="6" t="s">
        <v>6116</v>
      </c>
      <c r="V212" s="6" t="s">
        <v>1036</v>
      </c>
    </row>
    <row r="213" spans="1:22" ht="20" customHeight="1" x14ac:dyDescent="0.15">
      <c r="A213" s="15">
        <v>211</v>
      </c>
      <c r="B213" s="16" t="s">
        <v>4413</v>
      </c>
      <c r="C213" s="14">
        <v>54</v>
      </c>
      <c r="D213" s="35" t="str" cm="1">
        <f t="array" ref="D213">_xlfn.IFS(C213&lt;31, "Emerging Talent", AND(C213 &gt; 30, C213 &lt; 55), "Core Contributor", C213 &gt; 54, "Established Expert")</f>
        <v>Core Contributor</v>
      </c>
      <c r="E213" s="7" t="s">
        <v>5970</v>
      </c>
      <c r="F213" s="6" t="s">
        <v>5599</v>
      </c>
      <c r="G213" s="19" t="s">
        <v>576</v>
      </c>
      <c r="H213" s="19" t="s">
        <v>47</v>
      </c>
      <c r="I213" s="30">
        <v>0</v>
      </c>
      <c r="J213" s="27">
        <v>2.7</v>
      </c>
      <c r="K213" s="40" t="str">
        <f t="shared" si="21"/>
        <v>Below Expectations</v>
      </c>
      <c r="L213" s="37">
        <v>113264</v>
      </c>
      <c r="M213" s="37">
        <f t="shared" si="22"/>
        <v>67403.637551020409</v>
      </c>
      <c r="N213" s="40" t="str">
        <f t="shared" si="23"/>
        <v>Medium Income</v>
      </c>
      <c r="O213" s="39">
        <v>2054</v>
      </c>
      <c r="P213" s="39">
        <f t="shared" si="24"/>
        <v>0</v>
      </c>
      <c r="Q213" s="41">
        <f t="shared" si="25"/>
        <v>0</v>
      </c>
      <c r="R213" s="33" t="str">
        <f t="shared" si="26"/>
        <v>No Bonus</v>
      </c>
      <c r="S213" s="38">
        <f t="shared" si="27"/>
        <v>67403.637551020409</v>
      </c>
      <c r="T213" s="6" t="s">
        <v>76</v>
      </c>
      <c r="U213" s="6" t="s">
        <v>6117</v>
      </c>
      <c r="V213" s="6" t="s">
        <v>1040</v>
      </c>
    </row>
    <row r="214" spans="1:22" ht="20" customHeight="1" x14ac:dyDescent="0.15">
      <c r="A214" s="15">
        <v>212</v>
      </c>
      <c r="B214" s="16" t="s">
        <v>4440</v>
      </c>
      <c r="C214" s="14">
        <v>62</v>
      </c>
      <c r="D214" s="35" t="str" cm="1">
        <f t="array" ref="D214">_xlfn.IFS(C214&lt;31, "Emerging Talent", AND(C214 &gt; 30, C214 &lt; 55), "Core Contributor", C214 &gt; 54, "Established Expert")</f>
        <v>Established Expert</v>
      </c>
      <c r="E214" s="6" t="s">
        <v>389</v>
      </c>
      <c r="F214" s="6" t="s">
        <v>5600</v>
      </c>
      <c r="G214" s="19" t="s">
        <v>4457</v>
      </c>
      <c r="H214" s="19" t="s">
        <v>431</v>
      </c>
      <c r="I214" s="30">
        <v>3</v>
      </c>
      <c r="J214" s="27">
        <v>4.3</v>
      </c>
      <c r="K214" s="40" t="str">
        <f t="shared" si="21"/>
        <v>Outstanding Performance</v>
      </c>
      <c r="L214" s="37">
        <v>72330</v>
      </c>
      <c r="M214" s="37">
        <f t="shared" si="22"/>
        <v>109174.01632653059</v>
      </c>
      <c r="N214" s="40" t="str">
        <f t="shared" si="23"/>
        <v>High Income</v>
      </c>
      <c r="O214" s="39">
        <v>6777</v>
      </c>
      <c r="P214" s="39">
        <f t="shared" si="24"/>
        <v>8449.9999999999982</v>
      </c>
      <c r="Q214" s="41">
        <f t="shared" si="25"/>
        <v>7.7399369230190598E-2</v>
      </c>
      <c r="R214" s="33" t="str">
        <f t="shared" si="26"/>
        <v>Average Bonus</v>
      </c>
      <c r="S214" s="38">
        <f t="shared" si="27"/>
        <v>117624.01632653059</v>
      </c>
      <c r="T214" s="6" t="s">
        <v>271</v>
      </c>
      <c r="U214" s="6" t="s">
        <v>6118</v>
      </c>
      <c r="V214" s="6" t="s">
        <v>1043</v>
      </c>
    </row>
    <row r="215" spans="1:22" ht="20" customHeight="1" x14ac:dyDescent="0.15">
      <c r="A215" s="15">
        <v>213</v>
      </c>
      <c r="B215" s="16" t="s">
        <v>4423</v>
      </c>
      <c r="C215" s="14">
        <v>32</v>
      </c>
      <c r="D215" s="35" t="str" cm="1">
        <f t="array" ref="D215">_xlfn.IFS(C215&lt;31, "Emerging Talent", AND(C215 &gt; 30, C215 &lt; 55), "Core Contributor", C215 &gt; 54, "Established Expert")</f>
        <v>Core Contributor</v>
      </c>
      <c r="E215" s="6" t="s">
        <v>163</v>
      </c>
      <c r="F215" s="6" t="s">
        <v>5601</v>
      </c>
      <c r="G215" s="19" t="s">
        <v>494</v>
      </c>
      <c r="H215" s="19" t="s">
        <v>842</v>
      </c>
      <c r="I215" s="30">
        <v>5</v>
      </c>
      <c r="J215" s="27">
        <v>1.1000000000000001</v>
      </c>
      <c r="K215" s="40" t="str">
        <f t="shared" si="21"/>
        <v>Needs Significant Improvement</v>
      </c>
      <c r="L215" s="37">
        <v>134763</v>
      </c>
      <c r="M215" s="37">
        <f t="shared" si="22"/>
        <v>15000</v>
      </c>
      <c r="N215" s="40" t="str">
        <f t="shared" si="23"/>
        <v>Low Income</v>
      </c>
      <c r="O215" s="39">
        <v>6814</v>
      </c>
      <c r="P215" s="39">
        <f t="shared" si="24"/>
        <v>0</v>
      </c>
      <c r="Q215" s="41">
        <f t="shared" si="25"/>
        <v>0</v>
      </c>
      <c r="R215" s="33" t="str">
        <f t="shared" si="26"/>
        <v>No Bonus</v>
      </c>
      <c r="S215" s="38">
        <f t="shared" si="27"/>
        <v>15000</v>
      </c>
      <c r="T215" s="6" t="s">
        <v>265</v>
      </c>
      <c r="U215" s="6" t="s">
        <v>6119</v>
      </c>
      <c r="V215" s="6" t="s">
        <v>1047</v>
      </c>
    </row>
    <row r="216" spans="1:22" ht="20" customHeight="1" x14ac:dyDescent="0.15">
      <c r="A216" s="15">
        <v>214</v>
      </c>
      <c r="B216" s="16" t="s">
        <v>4436</v>
      </c>
      <c r="C216" s="14">
        <v>41</v>
      </c>
      <c r="D216" s="35" t="str" cm="1">
        <f t="array" ref="D216">_xlfn.IFS(C216&lt;31, "Emerging Talent", AND(C216 &gt; 30, C216 &lt; 55), "Core Contributor", C216 &gt; 54, "Established Expert")</f>
        <v>Core Contributor</v>
      </c>
      <c r="E216" s="6" t="s">
        <v>163</v>
      </c>
      <c r="F216" s="6" t="s">
        <v>5582</v>
      </c>
      <c r="G216" s="19" t="s">
        <v>494</v>
      </c>
      <c r="H216" s="19" t="s">
        <v>32</v>
      </c>
      <c r="I216" s="30">
        <v>6</v>
      </c>
      <c r="J216" s="27">
        <v>2.8</v>
      </c>
      <c r="K216" s="40" t="str">
        <f t="shared" si="21"/>
        <v>Below Expectations</v>
      </c>
      <c r="L216" s="37">
        <v>60095</v>
      </c>
      <c r="M216" s="37">
        <f t="shared" si="22"/>
        <v>38460.799999999996</v>
      </c>
      <c r="N216" s="40" t="str">
        <f t="shared" si="23"/>
        <v>Low Income</v>
      </c>
      <c r="O216" s="39">
        <v>19856</v>
      </c>
      <c r="P216" s="39">
        <f t="shared" si="24"/>
        <v>0</v>
      </c>
      <c r="Q216" s="41">
        <f t="shared" si="25"/>
        <v>0</v>
      </c>
      <c r="R216" s="33" t="str">
        <f t="shared" si="26"/>
        <v>No Bonus</v>
      </c>
      <c r="S216" s="38">
        <f t="shared" si="27"/>
        <v>38460.799999999996</v>
      </c>
      <c r="T216" s="6" t="s">
        <v>76</v>
      </c>
      <c r="U216" s="9" t="s">
        <v>6120</v>
      </c>
      <c r="V216" s="6" t="s">
        <v>1050</v>
      </c>
    </row>
    <row r="217" spans="1:22" ht="20" customHeight="1" x14ac:dyDescent="0.15">
      <c r="A217" s="15">
        <v>215</v>
      </c>
      <c r="B217" s="16" t="s">
        <v>4240</v>
      </c>
      <c r="C217" s="14">
        <v>20</v>
      </c>
      <c r="D217" s="35" t="str" cm="1">
        <f t="array" ref="D217">_xlfn.IFS(C217&lt;31, "Emerging Talent", AND(C217 &gt; 30, C217 &lt; 55), "Core Contributor", C217 &gt; 54, "Established Expert")</f>
        <v>Emerging Talent</v>
      </c>
      <c r="E217" s="6" t="s">
        <v>5970</v>
      </c>
      <c r="F217" s="6" t="s">
        <v>5602</v>
      </c>
      <c r="G217" s="19" t="s">
        <v>6821</v>
      </c>
      <c r="H217" s="19" t="s">
        <v>136</v>
      </c>
      <c r="I217" s="30">
        <v>8</v>
      </c>
      <c r="J217" s="27">
        <v>2.8</v>
      </c>
      <c r="K217" s="40" t="str">
        <f t="shared" si="21"/>
        <v>Below Expectations</v>
      </c>
      <c r="L217" s="37">
        <v>120771</v>
      </c>
      <c r="M217" s="37">
        <f t="shared" si="22"/>
        <v>77293.439999999988</v>
      </c>
      <c r="N217" s="40" t="str">
        <f t="shared" si="23"/>
        <v>Medium Income</v>
      </c>
      <c r="O217" s="39">
        <v>1547</v>
      </c>
      <c r="P217" s="39">
        <f t="shared" si="24"/>
        <v>0</v>
      </c>
      <c r="Q217" s="41">
        <f t="shared" si="25"/>
        <v>0</v>
      </c>
      <c r="R217" s="33" t="str">
        <f t="shared" si="26"/>
        <v>No Bonus</v>
      </c>
      <c r="S217" s="38">
        <f t="shared" si="27"/>
        <v>77293.439999999988</v>
      </c>
      <c r="T217" s="6" t="s">
        <v>204</v>
      </c>
      <c r="U217" s="9" t="s">
        <v>6121</v>
      </c>
      <c r="V217" s="6" t="s">
        <v>1054</v>
      </c>
    </row>
    <row r="218" spans="1:22" ht="20" customHeight="1" x14ac:dyDescent="0.15">
      <c r="A218" s="15">
        <v>216</v>
      </c>
      <c r="B218" s="16" t="s">
        <v>3454</v>
      </c>
      <c r="C218" s="14">
        <v>53</v>
      </c>
      <c r="D218" s="35" t="str" cm="1">
        <f t="array" ref="D218">_xlfn.IFS(C218&lt;31, "Emerging Talent", AND(C218 &gt; 30, C218 &lt; 55), "Core Contributor", C218 &gt; 54, "Established Expert")</f>
        <v>Core Contributor</v>
      </c>
      <c r="E218" s="6" t="s">
        <v>93</v>
      </c>
      <c r="F218" s="6" t="s">
        <v>5603</v>
      </c>
      <c r="G218" s="19" t="s">
        <v>46</v>
      </c>
      <c r="H218" s="19" t="s">
        <v>120</v>
      </c>
      <c r="I218" s="30">
        <v>8</v>
      </c>
      <c r="J218" s="27">
        <v>4.3</v>
      </c>
      <c r="K218" s="40" t="str">
        <f t="shared" si="21"/>
        <v>Outstanding Performance</v>
      </c>
      <c r="L218" s="37">
        <v>48312</v>
      </c>
      <c r="M218" s="37">
        <f t="shared" si="22"/>
        <v>72921.541224489774</v>
      </c>
      <c r="N218" s="40" t="str">
        <f t="shared" si="23"/>
        <v>Medium Income</v>
      </c>
      <c r="O218" s="39">
        <v>19187</v>
      </c>
      <c r="P218" s="39">
        <f t="shared" si="24"/>
        <v>8449.9999999999982</v>
      </c>
      <c r="Q218" s="41">
        <f t="shared" si="25"/>
        <v>0.11587796771857276</v>
      </c>
      <c r="R218" s="33" t="str">
        <f t="shared" si="26"/>
        <v>Average Bonus</v>
      </c>
      <c r="S218" s="38">
        <f t="shared" si="27"/>
        <v>81371.541224489774</v>
      </c>
      <c r="T218" s="6" t="s">
        <v>26</v>
      </c>
      <c r="U218" s="6" t="s">
        <v>1056</v>
      </c>
      <c r="V218" s="6" t="s">
        <v>1057</v>
      </c>
    </row>
    <row r="219" spans="1:22" ht="20" customHeight="1" x14ac:dyDescent="0.15">
      <c r="A219" s="15">
        <v>217</v>
      </c>
      <c r="B219" s="16" t="s">
        <v>510</v>
      </c>
      <c r="C219" s="14">
        <v>59</v>
      </c>
      <c r="D219" s="35" t="str" cm="1">
        <f t="array" ref="D219">_xlfn.IFS(C219&lt;31, "Emerging Talent", AND(C219 &gt; 30, C219 &lt; 55), "Core Contributor", C219 &gt; 54, "Established Expert")</f>
        <v>Established Expert</v>
      </c>
      <c r="E219" s="6" t="s">
        <v>163</v>
      </c>
      <c r="F219" s="6" t="s">
        <v>5604</v>
      </c>
      <c r="G219" s="19" t="s">
        <v>4457</v>
      </c>
      <c r="H219" s="19" t="s">
        <v>158</v>
      </c>
      <c r="I219" s="30">
        <v>9</v>
      </c>
      <c r="J219" s="27">
        <v>4.2</v>
      </c>
      <c r="K219" s="40" t="str">
        <f t="shared" si="21"/>
        <v>Exceeds Expectations</v>
      </c>
      <c r="L219" s="37">
        <v>100671</v>
      </c>
      <c r="M219" s="37">
        <f t="shared" si="22"/>
        <v>144966.24</v>
      </c>
      <c r="N219" s="40" t="str">
        <f t="shared" si="23"/>
        <v>Very High Income</v>
      </c>
      <c r="O219" s="39">
        <v>11177</v>
      </c>
      <c r="P219" s="39">
        <f t="shared" si="24"/>
        <v>7200.0000000000018</v>
      </c>
      <c r="Q219" s="41">
        <f t="shared" si="25"/>
        <v>4.9666736200097365E-2</v>
      </c>
      <c r="R219" s="33" t="str">
        <f t="shared" si="26"/>
        <v>Average Bonus</v>
      </c>
      <c r="S219" s="38">
        <f t="shared" si="27"/>
        <v>152166.24</v>
      </c>
      <c r="T219" s="6" t="s">
        <v>76</v>
      </c>
      <c r="U219" s="6" t="s">
        <v>6122</v>
      </c>
      <c r="V219" s="6" t="s">
        <v>1062</v>
      </c>
    </row>
    <row r="220" spans="1:22" ht="20" customHeight="1" x14ac:dyDescent="0.15">
      <c r="A220" s="15">
        <v>218</v>
      </c>
      <c r="B220" s="16" t="s">
        <v>1319</v>
      </c>
      <c r="C220" s="14">
        <v>54</v>
      </c>
      <c r="D220" s="35" t="str" cm="1">
        <f t="array" ref="D220">_xlfn.IFS(C220&lt;31, "Emerging Talent", AND(C220 &gt; 30, C220 &lt; 55), "Core Contributor", C220 &gt; 54, "Established Expert")</f>
        <v>Core Contributor</v>
      </c>
      <c r="E220" s="6" t="s">
        <v>389</v>
      </c>
      <c r="F220" s="6" t="s">
        <v>5446</v>
      </c>
      <c r="G220" s="19" t="s">
        <v>4457</v>
      </c>
      <c r="H220" s="19" t="s">
        <v>158</v>
      </c>
      <c r="I220" s="30">
        <v>9</v>
      </c>
      <c r="J220" s="27">
        <v>4.8</v>
      </c>
      <c r="K220" s="40" t="str">
        <f t="shared" si="21"/>
        <v>Outstanding Performance</v>
      </c>
      <c r="L220" s="37">
        <v>78409</v>
      </c>
      <c r="M220" s="37">
        <f t="shared" si="22"/>
        <v>147472.92734693878</v>
      </c>
      <c r="N220" s="40" t="str">
        <f t="shared" si="23"/>
        <v>Very High Income</v>
      </c>
      <c r="O220" s="39" t="s">
        <v>5969</v>
      </c>
      <c r="P220" s="39">
        <f t="shared" si="24"/>
        <v>16199.999999999996</v>
      </c>
      <c r="Q220" s="41">
        <f t="shared" si="25"/>
        <v>0.10985067084135747</v>
      </c>
      <c r="R220" s="33" t="str">
        <f t="shared" si="26"/>
        <v>Outstanding Bonus</v>
      </c>
      <c r="S220" s="38">
        <f t="shared" si="27"/>
        <v>163672.92734693878</v>
      </c>
      <c r="T220" s="6" t="s">
        <v>26</v>
      </c>
      <c r="U220" s="6" t="s">
        <v>1065</v>
      </c>
      <c r="V220" s="6" t="s">
        <v>1066</v>
      </c>
    </row>
    <row r="221" spans="1:22" ht="20" customHeight="1" x14ac:dyDescent="0.15">
      <c r="A221" s="15">
        <v>219</v>
      </c>
      <c r="B221" s="16" t="s">
        <v>633</v>
      </c>
      <c r="C221" s="14">
        <v>44</v>
      </c>
      <c r="D221" s="35" t="str" cm="1">
        <f t="array" ref="D221">_xlfn.IFS(C221&lt;31, "Emerging Talent", AND(C221 &gt; 30, C221 &lt; 55), "Core Contributor", C221 &gt; 54, "Established Expert")</f>
        <v>Core Contributor</v>
      </c>
      <c r="E221" s="6" t="s">
        <v>389</v>
      </c>
      <c r="F221" s="6" t="s">
        <v>5532</v>
      </c>
      <c r="G221" s="19" t="s">
        <v>864</v>
      </c>
      <c r="H221" s="19" t="s">
        <v>56</v>
      </c>
      <c r="I221" s="30">
        <v>9</v>
      </c>
      <c r="J221" s="27">
        <v>4.8</v>
      </c>
      <c r="K221" s="40" t="str">
        <f t="shared" si="21"/>
        <v>Outstanding Performance</v>
      </c>
      <c r="L221" s="37">
        <v>46852</v>
      </c>
      <c r="M221" s="37">
        <f t="shared" si="22"/>
        <v>88120.006530612256</v>
      </c>
      <c r="N221" s="40" t="str">
        <f t="shared" si="23"/>
        <v>High Income</v>
      </c>
      <c r="O221" s="39" t="s">
        <v>5969</v>
      </c>
      <c r="P221" s="39">
        <f t="shared" si="24"/>
        <v>16199.999999999996</v>
      </c>
      <c r="Q221" s="41">
        <f t="shared" si="25"/>
        <v>0.18384020426022363</v>
      </c>
      <c r="R221" s="33" t="str">
        <f t="shared" si="26"/>
        <v>Outstanding Bonus</v>
      </c>
      <c r="S221" s="38">
        <f t="shared" si="27"/>
        <v>104320.00653061226</v>
      </c>
      <c r="T221" s="6" t="s">
        <v>271</v>
      </c>
      <c r="U221" s="7" t="s">
        <v>5970</v>
      </c>
      <c r="V221" s="7" t="s">
        <v>6818</v>
      </c>
    </row>
    <row r="222" spans="1:22" ht="20" customHeight="1" x14ac:dyDescent="0.15">
      <c r="A222" s="15">
        <v>220</v>
      </c>
      <c r="B222" s="16" t="s">
        <v>3454</v>
      </c>
      <c r="C222" s="14">
        <v>27</v>
      </c>
      <c r="D222" s="35" t="str" cm="1">
        <f t="array" ref="D222">_xlfn.IFS(C222&lt;31, "Emerging Talent", AND(C222 &gt; 30, C222 &lt; 55), "Core Contributor", C222 &gt; 54, "Established Expert")</f>
        <v>Emerging Talent</v>
      </c>
      <c r="E222" s="6" t="s">
        <v>163</v>
      </c>
      <c r="F222" s="6" t="s">
        <v>5560</v>
      </c>
      <c r="G222" s="19" t="s">
        <v>4457</v>
      </c>
      <c r="H222" s="19" t="s">
        <v>32</v>
      </c>
      <c r="I222" s="30">
        <v>1</v>
      </c>
      <c r="J222" s="27">
        <v>2.9</v>
      </c>
      <c r="K222" s="40" t="str">
        <f t="shared" si="21"/>
        <v>Below Expectations</v>
      </c>
      <c r="L222" s="37">
        <v>67999</v>
      </c>
      <c r="M222" s="37">
        <f t="shared" si="22"/>
        <v>46683.395102040813</v>
      </c>
      <c r="N222" s="40" t="str">
        <f t="shared" si="23"/>
        <v>Low Income</v>
      </c>
      <c r="O222" s="39">
        <v>14226</v>
      </c>
      <c r="P222" s="39">
        <f t="shared" si="24"/>
        <v>0</v>
      </c>
      <c r="Q222" s="41">
        <f t="shared" si="25"/>
        <v>0</v>
      </c>
      <c r="R222" s="33" t="str">
        <f t="shared" si="26"/>
        <v>No Bonus</v>
      </c>
      <c r="S222" s="38">
        <f t="shared" si="27"/>
        <v>46683.395102040813</v>
      </c>
      <c r="T222" s="6" t="s">
        <v>271</v>
      </c>
      <c r="U222" s="6" t="s">
        <v>6123</v>
      </c>
      <c r="V222" s="6" t="s">
        <v>1069</v>
      </c>
    </row>
    <row r="223" spans="1:22" ht="20" customHeight="1" x14ac:dyDescent="0.15">
      <c r="A223" s="15">
        <v>221</v>
      </c>
      <c r="B223" s="16" t="s">
        <v>1941</v>
      </c>
      <c r="C223" s="14">
        <v>46</v>
      </c>
      <c r="D223" s="35" t="str" cm="1">
        <f t="array" ref="D223">_xlfn.IFS(C223&lt;31, "Emerging Talent", AND(C223 &gt; 30, C223 &lt; 55), "Core Contributor", C223 &gt; 54, "Established Expert")</f>
        <v>Core Contributor</v>
      </c>
      <c r="E223" s="6" t="s">
        <v>389</v>
      </c>
      <c r="F223" s="6" t="s">
        <v>5508</v>
      </c>
      <c r="G223" s="19" t="s">
        <v>696</v>
      </c>
      <c r="H223" s="19" t="s">
        <v>56</v>
      </c>
      <c r="I223" s="30">
        <v>1</v>
      </c>
      <c r="J223" s="27">
        <v>4.4000000000000004</v>
      </c>
      <c r="K223" s="40" t="str">
        <f t="shared" si="21"/>
        <v>Outstanding Performance</v>
      </c>
      <c r="L223" s="37">
        <v>69491</v>
      </c>
      <c r="M223" s="37">
        <f t="shared" si="22"/>
        <v>109824.14367346943</v>
      </c>
      <c r="N223" s="40" t="str">
        <f t="shared" si="23"/>
        <v>High Income</v>
      </c>
      <c r="O223" s="39">
        <v>5493</v>
      </c>
      <c r="P223" s="39">
        <f t="shared" si="24"/>
        <v>9800.0000000000055</v>
      </c>
      <c r="Q223" s="41">
        <f t="shared" si="25"/>
        <v>8.9233566246940135E-2</v>
      </c>
      <c r="R223" s="33" t="str">
        <f t="shared" si="26"/>
        <v>Average Bonus</v>
      </c>
      <c r="S223" s="38">
        <f t="shared" si="27"/>
        <v>119624.14367346943</v>
      </c>
      <c r="T223" s="6" t="s">
        <v>139</v>
      </c>
      <c r="U223" s="9" t="s">
        <v>6124</v>
      </c>
      <c r="V223" s="6" t="s">
        <v>1071</v>
      </c>
    </row>
    <row r="224" spans="1:22" ht="20" customHeight="1" x14ac:dyDescent="0.15">
      <c r="A224" s="15">
        <v>222</v>
      </c>
      <c r="B224" s="16" t="s">
        <v>2811</v>
      </c>
      <c r="C224" s="14">
        <v>39</v>
      </c>
      <c r="D224" s="35" t="str" cm="1">
        <f t="array" ref="D224">_xlfn.IFS(C224&lt;31, "Emerging Talent", AND(C224 &gt; 30, C224 &lt; 55), "Core Contributor", C224 &gt; 54, "Established Expert")</f>
        <v>Core Contributor</v>
      </c>
      <c r="E224" s="7" t="s">
        <v>5970</v>
      </c>
      <c r="F224" s="6" t="s">
        <v>5605</v>
      </c>
      <c r="G224" s="19" t="s">
        <v>4457</v>
      </c>
      <c r="H224" s="19" t="s">
        <v>167</v>
      </c>
      <c r="I224" s="30">
        <v>0</v>
      </c>
      <c r="J224" s="27">
        <v>1.7</v>
      </c>
      <c r="K224" s="40" t="str">
        <f t="shared" si="21"/>
        <v>Needs Significant Improvement</v>
      </c>
      <c r="L224" s="37">
        <v>91986</v>
      </c>
      <c r="M224" s="37">
        <f t="shared" si="22"/>
        <v>21701.18693877551</v>
      </c>
      <c r="N224" s="40" t="str">
        <f t="shared" si="23"/>
        <v>Low Income</v>
      </c>
      <c r="O224" s="39">
        <v>15218</v>
      </c>
      <c r="P224" s="39">
        <f t="shared" si="24"/>
        <v>0</v>
      </c>
      <c r="Q224" s="41">
        <f t="shared" si="25"/>
        <v>0</v>
      </c>
      <c r="R224" s="33" t="str">
        <f t="shared" si="26"/>
        <v>No Bonus</v>
      </c>
      <c r="S224" s="38">
        <f t="shared" si="27"/>
        <v>21701.18693877551</v>
      </c>
      <c r="T224" s="6" t="s">
        <v>265</v>
      </c>
      <c r="U224" s="6" t="s">
        <v>1074</v>
      </c>
      <c r="V224" s="6" t="s">
        <v>1075</v>
      </c>
    </row>
    <row r="225" spans="1:22" ht="20" customHeight="1" x14ac:dyDescent="0.15">
      <c r="A225" s="15">
        <v>223</v>
      </c>
      <c r="B225" s="16" t="s">
        <v>2378</v>
      </c>
      <c r="C225" s="14">
        <v>25</v>
      </c>
      <c r="D225" s="35" t="str" cm="1">
        <f t="array" ref="D225">_xlfn.IFS(C225&lt;31, "Emerging Talent", AND(C225 &gt; 30, C225 &lt; 55), "Core Contributor", C225 &gt; 54, "Established Expert")</f>
        <v>Emerging Talent</v>
      </c>
      <c r="E225" s="6" t="s">
        <v>5970</v>
      </c>
      <c r="F225" s="6" t="s">
        <v>5530</v>
      </c>
      <c r="G225" s="19" t="s">
        <v>210</v>
      </c>
      <c r="H225" s="19" t="s">
        <v>431</v>
      </c>
      <c r="I225" s="30">
        <v>0</v>
      </c>
      <c r="J225" s="27">
        <v>4.3</v>
      </c>
      <c r="K225" s="40" t="str">
        <f t="shared" si="21"/>
        <v>Outstanding Performance</v>
      </c>
      <c r="L225" s="37">
        <v>149310</v>
      </c>
      <c r="M225" s="37">
        <f t="shared" si="22"/>
        <v>225366.68571428568</v>
      </c>
      <c r="N225" s="40" t="str">
        <f t="shared" si="23"/>
        <v>Very High Income</v>
      </c>
      <c r="O225" s="39">
        <v>2909</v>
      </c>
      <c r="P225" s="39">
        <f t="shared" si="24"/>
        <v>8449.9999999999982</v>
      </c>
      <c r="Q225" s="41">
        <f t="shared" si="25"/>
        <v>3.7494450314243429E-2</v>
      </c>
      <c r="R225" s="33" t="str">
        <f t="shared" si="26"/>
        <v>Average Bonus</v>
      </c>
      <c r="S225" s="38">
        <f t="shared" si="27"/>
        <v>233816.68571428568</v>
      </c>
      <c r="T225" s="6" t="s">
        <v>265</v>
      </c>
      <c r="U225" s="6" t="s">
        <v>6125</v>
      </c>
      <c r="V225" s="6" t="s">
        <v>1078</v>
      </c>
    </row>
    <row r="226" spans="1:22" ht="20" customHeight="1" x14ac:dyDescent="0.15">
      <c r="A226" s="15">
        <v>224</v>
      </c>
      <c r="B226" s="16" t="s">
        <v>4406</v>
      </c>
      <c r="C226" s="14">
        <v>43</v>
      </c>
      <c r="D226" s="35" t="str" cm="1">
        <f t="array" ref="D226">_xlfn.IFS(C226&lt;31, "Emerging Talent", AND(C226 &gt; 30, C226 &lt; 55), "Core Contributor", C226 &gt; 54, "Established Expert")</f>
        <v>Core Contributor</v>
      </c>
      <c r="E226" s="6" t="s">
        <v>93</v>
      </c>
      <c r="F226" s="6" t="s">
        <v>5606</v>
      </c>
      <c r="G226" s="19" t="s">
        <v>46</v>
      </c>
      <c r="H226" s="19" t="s">
        <v>930</v>
      </c>
      <c r="I226" s="30">
        <v>7</v>
      </c>
      <c r="J226" s="27">
        <v>2.8</v>
      </c>
      <c r="K226" s="40" t="str">
        <f t="shared" si="21"/>
        <v>Below Expectations</v>
      </c>
      <c r="L226" s="37">
        <v>50395</v>
      </c>
      <c r="M226" s="37">
        <f t="shared" si="22"/>
        <v>32252.799999999996</v>
      </c>
      <c r="N226" s="40" t="str">
        <f t="shared" si="23"/>
        <v>Low Income</v>
      </c>
      <c r="O226" s="39">
        <v>14447</v>
      </c>
      <c r="P226" s="39">
        <f t="shared" si="24"/>
        <v>0</v>
      </c>
      <c r="Q226" s="41">
        <f t="shared" si="25"/>
        <v>0</v>
      </c>
      <c r="R226" s="33" t="str">
        <f t="shared" si="26"/>
        <v>No Bonus</v>
      </c>
      <c r="S226" s="38">
        <f t="shared" si="27"/>
        <v>32252.799999999996</v>
      </c>
      <c r="T226" s="6" t="s">
        <v>204</v>
      </c>
      <c r="U226" s="6" t="s">
        <v>6126</v>
      </c>
      <c r="V226" s="6" t="s">
        <v>1083</v>
      </c>
    </row>
    <row r="227" spans="1:22" ht="20" customHeight="1" x14ac:dyDescent="0.15">
      <c r="A227" s="15">
        <v>225</v>
      </c>
      <c r="B227" s="16" t="s">
        <v>228</v>
      </c>
      <c r="C227" s="14">
        <v>60</v>
      </c>
      <c r="D227" s="35" t="str" cm="1">
        <f t="array" ref="D227">_xlfn.IFS(C227&lt;31, "Emerging Talent", AND(C227 &gt; 30, C227 &lt; 55), "Core Contributor", C227 &gt; 54, "Established Expert")</f>
        <v>Established Expert</v>
      </c>
      <c r="E227" s="6" t="s">
        <v>93</v>
      </c>
      <c r="F227" s="6" t="s">
        <v>5446</v>
      </c>
      <c r="G227" s="19" t="s">
        <v>244</v>
      </c>
      <c r="H227" s="19" t="s">
        <v>930</v>
      </c>
      <c r="I227" s="30">
        <v>0</v>
      </c>
      <c r="J227" s="27">
        <v>2.2000000000000002</v>
      </c>
      <c r="K227" s="40" t="str">
        <f t="shared" si="21"/>
        <v>Below Expectations</v>
      </c>
      <c r="L227" s="37">
        <v>46784</v>
      </c>
      <c r="M227" s="37">
        <f t="shared" si="22"/>
        <v>18484.453877551026</v>
      </c>
      <c r="N227" s="40" t="str">
        <f t="shared" si="23"/>
        <v>Low Income</v>
      </c>
      <c r="O227" s="39">
        <v>3282</v>
      </c>
      <c r="P227" s="39">
        <f t="shared" si="24"/>
        <v>0</v>
      </c>
      <c r="Q227" s="41">
        <f t="shared" si="25"/>
        <v>0</v>
      </c>
      <c r="R227" s="33" t="str">
        <f t="shared" si="26"/>
        <v>No Bonus</v>
      </c>
      <c r="S227" s="38">
        <f t="shared" si="27"/>
        <v>18484.453877551026</v>
      </c>
      <c r="T227" s="6" t="s">
        <v>204</v>
      </c>
      <c r="U227" s="6" t="s">
        <v>1086</v>
      </c>
      <c r="V227" s="6" t="s">
        <v>1087</v>
      </c>
    </row>
    <row r="228" spans="1:22" ht="20" customHeight="1" x14ac:dyDescent="0.15">
      <c r="A228" s="15">
        <v>226</v>
      </c>
      <c r="B228" s="16" t="s">
        <v>4429</v>
      </c>
      <c r="C228" s="14">
        <v>41</v>
      </c>
      <c r="D228" s="35" t="str" cm="1">
        <f t="array" ref="D228">_xlfn.IFS(C228&lt;31, "Emerging Talent", AND(C228 &gt; 30, C228 &lt; 55), "Core Contributor", C228 &gt; 54, "Established Expert")</f>
        <v>Core Contributor</v>
      </c>
      <c r="E228" s="7" t="s">
        <v>5970</v>
      </c>
      <c r="F228" s="6" t="s">
        <v>5578</v>
      </c>
      <c r="G228" s="19" t="s">
        <v>696</v>
      </c>
      <c r="H228" s="19" t="s">
        <v>32</v>
      </c>
      <c r="I228" s="30">
        <v>5</v>
      </c>
      <c r="J228" s="27">
        <v>3</v>
      </c>
      <c r="K228" s="40" t="str">
        <f t="shared" si="21"/>
        <v>Meets Expectations</v>
      </c>
      <c r="L228" s="37">
        <v>128513</v>
      </c>
      <c r="M228" s="37">
        <f t="shared" si="22"/>
        <v>94417.714285714275</v>
      </c>
      <c r="N228" s="40" t="str">
        <f t="shared" si="23"/>
        <v>High Income</v>
      </c>
      <c r="O228" s="39">
        <v>3933</v>
      </c>
      <c r="P228" s="39">
        <f t="shared" si="24"/>
        <v>0</v>
      </c>
      <c r="Q228" s="41">
        <f t="shared" si="25"/>
        <v>0</v>
      </c>
      <c r="R228" s="33" t="str">
        <f t="shared" si="26"/>
        <v>No Bonus</v>
      </c>
      <c r="S228" s="38">
        <f t="shared" si="27"/>
        <v>94417.714285714275</v>
      </c>
      <c r="T228" s="6" t="s">
        <v>26</v>
      </c>
      <c r="U228" s="6" t="s">
        <v>6127</v>
      </c>
      <c r="V228" s="6" t="s">
        <v>1090</v>
      </c>
    </row>
    <row r="229" spans="1:22" ht="20" customHeight="1" x14ac:dyDescent="0.15">
      <c r="A229" s="15">
        <v>227</v>
      </c>
      <c r="B229" s="16" t="s">
        <v>4377</v>
      </c>
      <c r="C229" s="14">
        <v>33</v>
      </c>
      <c r="D229" s="35" t="str" cm="1">
        <f t="array" ref="D229">_xlfn.IFS(C229&lt;31, "Emerging Talent", AND(C229 &gt; 30, C229 &lt; 55), "Core Contributor", C229 &gt; 54, "Established Expert")</f>
        <v>Core Contributor</v>
      </c>
      <c r="E229" s="6" t="s">
        <v>93</v>
      </c>
      <c r="F229" s="6" t="s">
        <v>5446</v>
      </c>
      <c r="G229" s="19" t="s">
        <v>157</v>
      </c>
      <c r="H229" s="19" t="s">
        <v>175</v>
      </c>
      <c r="I229" s="30">
        <v>9</v>
      </c>
      <c r="J229" s="27">
        <v>1.3</v>
      </c>
      <c r="K229" s="40" t="str">
        <f t="shared" si="21"/>
        <v>Needs Significant Improvement</v>
      </c>
      <c r="L229" s="37">
        <v>69379</v>
      </c>
      <c r="M229" s="37">
        <f t="shared" si="22"/>
        <v>15000</v>
      </c>
      <c r="N229" s="40" t="str">
        <f t="shared" si="23"/>
        <v>Low Income</v>
      </c>
      <c r="O229" s="39">
        <v>13294</v>
      </c>
      <c r="P229" s="39">
        <f t="shared" si="24"/>
        <v>0</v>
      </c>
      <c r="Q229" s="41">
        <f t="shared" si="25"/>
        <v>0</v>
      </c>
      <c r="R229" s="33" t="str">
        <f t="shared" si="26"/>
        <v>No Bonus</v>
      </c>
      <c r="S229" s="38">
        <f t="shared" si="27"/>
        <v>15000</v>
      </c>
      <c r="T229" s="6" t="s">
        <v>76</v>
      </c>
      <c r="U229" s="6" t="s">
        <v>6128</v>
      </c>
      <c r="V229" s="6" t="s">
        <v>1093</v>
      </c>
    </row>
    <row r="230" spans="1:22" ht="20" customHeight="1" x14ac:dyDescent="0.15">
      <c r="A230" s="15">
        <v>228</v>
      </c>
      <c r="B230" s="16" t="s">
        <v>1984</v>
      </c>
      <c r="C230" s="14">
        <v>41</v>
      </c>
      <c r="D230" s="35" t="str" cm="1">
        <f t="array" ref="D230">_xlfn.IFS(C230&lt;31, "Emerging Talent", AND(C230 &gt; 30, C230 &lt; 55), "Core Contributor", C230 &gt; 54, "Established Expert")</f>
        <v>Core Contributor</v>
      </c>
      <c r="E230" s="6" t="s">
        <v>163</v>
      </c>
      <c r="F230" s="6" t="s">
        <v>5461</v>
      </c>
      <c r="G230" s="19" t="s">
        <v>576</v>
      </c>
      <c r="H230" s="19" t="s">
        <v>158</v>
      </c>
      <c r="I230" s="30">
        <v>9</v>
      </c>
      <c r="J230" s="27">
        <v>4.5</v>
      </c>
      <c r="K230" s="40" t="str">
        <f t="shared" si="21"/>
        <v>Outstanding Performance</v>
      </c>
      <c r="L230" s="37">
        <v>121309</v>
      </c>
      <c r="M230" s="37">
        <f t="shared" si="22"/>
        <v>200531.20408163269</v>
      </c>
      <c r="N230" s="40" t="str">
        <f t="shared" si="23"/>
        <v>Very High Income</v>
      </c>
      <c r="O230" s="39">
        <v>9352</v>
      </c>
      <c r="P230" s="39">
        <f t="shared" si="24"/>
        <v>11250</v>
      </c>
      <c r="Q230" s="41">
        <f t="shared" si="25"/>
        <v>5.610099461338857E-2</v>
      </c>
      <c r="R230" s="33" t="str">
        <f t="shared" si="26"/>
        <v>High Bonus</v>
      </c>
      <c r="S230" s="38">
        <f t="shared" si="27"/>
        <v>211781.20408163269</v>
      </c>
      <c r="T230" s="6" t="s">
        <v>265</v>
      </c>
      <c r="U230" s="6" t="s">
        <v>1097</v>
      </c>
      <c r="V230" s="6" t="s">
        <v>1098</v>
      </c>
    </row>
    <row r="231" spans="1:22" ht="20" customHeight="1" x14ac:dyDescent="0.15">
      <c r="A231" s="15">
        <v>229</v>
      </c>
      <c r="B231" s="16" t="s">
        <v>4441</v>
      </c>
      <c r="C231" s="14">
        <v>45</v>
      </c>
      <c r="D231" s="35" t="str" cm="1">
        <f t="array" ref="D231">_xlfn.IFS(C231&lt;31, "Emerging Talent", AND(C231 &gt; 30, C231 &lt; 55), "Core Contributor", C231 &gt; 54, "Established Expert")</f>
        <v>Core Contributor</v>
      </c>
      <c r="E231" s="6" t="s">
        <v>389</v>
      </c>
      <c r="F231" s="6" t="s">
        <v>5607</v>
      </c>
      <c r="G231" s="19" t="s">
        <v>46</v>
      </c>
      <c r="H231" s="19" t="s">
        <v>499</v>
      </c>
      <c r="I231" s="30">
        <v>0</v>
      </c>
      <c r="J231" s="27">
        <v>4</v>
      </c>
      <c r="K231" s="40" t="str">
        <f t="shared" si="21"/>
        <v>Exceeds Expectations</v>
      </c>
      <c r="L231" s="37">
        <v>118087</v>
      </c>
      <c r="M231" s="37">
        <f t="shared" si="22"/>
        <v>154236.08163265305</v>
      </c>
      <c r="N231" s="40" t="str">
        <f t="shared" si="23"/>
        <v>Very High Income</v>
      </c>
      <c r="O231" s="39" t="s">
        <v>5969</v>
      </c>
      <c r="P231" s="39">
        <f t="shared" si="24"/>
        <v>5000</v>
      </c>
      <c r="Q231" s="41">
        <f t="shared" si="25"/>
        <v>3.2417836002269516E-2</v>
      </c>
      <c r="R231" s="33" t="str">
        <f t="shared" si="26"/>
        <v>Small Bonus</v>
      </c>
      <c r="S231" s="38">
        <f t="shared" si="27"/>
        <v>159236.08163265305</v>
      </c>
      <c r="T231" s="6" t="s">
        <v>26</v>
      </c>
      <c r="U231" s="9" t="s">
        <v>6129</v>
      </c>
      <c r="V231" s="6" t="s">
        <v>1100</v>
      </c>
    </row>
    <row r="232" spans="1:22" ht="20" customHeight="1" x14ac:dyDescent="0.15">
      <c r="A232" s="15">
        <v>230</v>
      </c>
      <c r="B232" s="16" t="s">
        <v>201</v>
      </c>
      <c r="C232" s="14">
        <v>38</v>
      </c>
      <c r="D232" s="35" t="str" cm="1">
        <f t="array" ref="D232">_xlfn.IFS(C232&lt;31, "Emerging Talent", AND(C232 &gt; 30, C232 &lt; 55), "Core Contributor", C232 &gt; 54, "Established Expert")</f>
        <v>Core Contributor</v>
      </c>
      <c r="E232" s="6" t="s">
        <v>163</v>
      </c>
      <c r="F232" s="6" t="s">
        <v>5608</v>
      </c>
      <c r="G232" s="19" t="s">
        <v>244</v>
      </c>
      <c r="H232" s="19" t="s">
        <v>732</v>
      </c>
      <c r="I232" s="30">
        <v>3</v>
      </c>
      <c r="J232" s="27">
        <v>2.9</v>
      </c>
      <c r="K232" s="40" t="str">
        <f t="shared" si="21"/>
        <v>Below Expectations</v>
      </c>
      <c r="L232" s="37">
        <v>48975</v>
      </c>
      <c r="M232" s="37">
        <f t="shared" si="22"/>
        <v>33622.836734693876</v>
      </c>
      <c r="N232" s="40" t="str">
        <f t="shared" si="23"/>
        <v>Low Income</v>
      </c>
      <c r="O232" s="39">
        <v>2480</v>
      </c>
      <c r="P232" s="39">
        <f t="shared" si="24"/>
        <v>0</v>
      </c>
      <c r="Q232" s="41">
        <f t="shared" si="25"/>
        <v>0</v>
      </c>
      <c r="R232" s="33" t="str">
        <f t="shared" si="26"/>
        <v>No Bonus</v>
      </c>
      <c r="S232" s="38">
        <f t="shared" si="27"/>
        <v>33622.836734693876</v>
      </c>
      <c r="T232" s="6" t="s">
        <v>296</v>
      </c>
      <c r="U232" s="9" t="s">
        <v>6130</v>
      </c>
      <c r="V232" s="6" t="s">
        <v>1104</v>
      </c>
    </row>
    <row r="233" spans="1:22" ht="20" customHeight="1" x14ac:dyDescent="0.15">
      <c r="A233" s="15">
        <v>231</v>
      </c>
      <c r="B233" s="16" t="s">
        <v>2995</v>
      </c>
      <c r="C233" s="14">
        <v>20</v>
      </c>
      <c r="D233" s="35" t="str" cm="1">
        <f t="array" ref="D233">_xlfn.IFS(C233&lt;31, "Emerging Talent", AND(C233 &gt; 30, C233 &lt; 55), "Core Contributor", C233 &gt; 54, "Established Expert")</f>
        <v>Emerging Talent</v>
      </c>
      <c r="E233" s="6" t="s">
        <v>163</v>
      </c>
      <c r="F233" s="6" t="s">
        <v>5609</v>
      </c>
      <c r="G233" s="19" t="s">
        <v>648</v>
      </c>
      <c r="H233" s="19" t="s">
        <v>431</v>
      </c>
      <c r="I233" s="30">
        <v>1</v>
      </c>
      <c r="J233" s="27">
        <v>2.9</v>
      </c>
      <c r="K233" s="40" t="str">
        <f t="shared" si="21"/>
        <v>Below Expectations</v>
      </c>
      <c r="L233" s="37">
        <v>77090</v>
      </c>
      <c r="M233" s="37">
        <f t="shared" si="22"/>
        <v>52924.644897959173</v>
      </c>
      <c r="N233" s="40" t="str">
        <f t="shared" si="23"/>
        <v>Medium Income</v>
      </c>
      <c r="O233" s="39">
        <v>11444</v>
      </c>
      <c r="P233" s="39">
        <f t="shared" si="24"/>
        <v>0</v>
      </c>
      <c r="Q233" s="41">
        <f t="shared" si="25"/>
        <v>0</v>
      </c>
      <c r="R233" s="33" t="str">
        <f t="shared" si="26"/>
        <v>No Bonus</v>
      </c>
      <c r="S233" s="38">
        <f t="shared" si="27"/>
        <v>52924.644897959173</v>
      </c>
      <c r="T233" s="6" t="s">
        <v>76</v>
      </c>
      <c r="U233" s="6" t="s">
        <v>6131</v>
      </c>
      <c r="V233" s="6" t="s">
        <v>1109</v>
      </c>
    </row>
    <row r="234" spans="1:22" ht="20" customHeight="1" x14ac:dyDescent="0.15">
      <c r="A234" s="15">
        <v>232</v>
      </c>
      <c r="B234" s="16" t="s">
        <v>1941</v>
      </c>
      <c r="C234" s="14">
        <v>65</v>
      </c>
      <c r="D234" s="35" t="str" cm="1">
        <f t="array" ref="D234">_xlfn.IFS(C234&lt;31, "Emerging Talent", AND(C234 &gt; 30, C234 &lt; 55), "Core Contributor", C234 &gt; 54, "Established Expert")</f>
        <v>Established Expert</v>
      </c>
      <c r="E234" s="7" t="s">
        <v>5970</v>
      </c>
      <c r="F234" s="6" t="s">
        <v>5446</v>
      </c>
      <c r="G234" s="19" t="s">
        <v>494</v>
      </c>
      <c r="H234" s="19" t="s">
        <v>167</v>
      </c>
      <c r="I234" s="30">
        <v>0</v>
      </c>
      <c r="J234" s="27">
        <v>4.5999999999999996</v>
      </c>
      <c r="K234" s="40" t="str">
        <f t="shared" si="21"/>
        <v>Outstanding Performance</v>
      </c>
      <c r="L234" s="37">
        <v>49459</v>
      </c>
      <c r="M234" s="37">
        <f t="shared" si="22"/>
        <v>85432.852244897964</v>
      </c>
      <c r="N234" s="40" t="str">
        <f t="shared" si="23"/>
        <v>High Income</v>
      </c>
      <c r="O234" s="39">
        <v>18151</v>
      </c>
      <c r="P234" s="39">
        <f t="shared" si="24"/>
        <v>12799.999999999993</v>
      </c>
      <c r="Q234" s="41">
        <f t="shared" si="25"/>
        <v>0.14982526819200756</v>
      </c>
      <c r="R234" s="33" t="str">
        <f t="shared" si="26"/>
        <v>High Bonus</v>
      </c>
      <c r="S234" s="38">
        <f t="shared" si="27"/>
        <v>98232.852244897949</v>
      </c>
      <c r="T234" s="6" t="s">
        <v>265</v>
      </c>
      <c r="U234" s="6" t="s">
        <v>1111</v>
      </c>
      <c r="V234" s="6" t="s">
        <v>1112</v>
      </c>
    </row>
    <row r="235" spans="1:22" ht="20" customHeight="1" x14ac:dyDescent="0.15">
      <c r="A235" s="15">
        <v>233</v>
      </c>
      <c r="B235" s="16" t="s">
        <v>3195</v>
      </c>
      <c r="C235" s="14">
        <v>57</v>
      </c>
      <c r="D235" s="35" t="str" cm="1">
        <f t="array" ref="D235">_xlfn.IFS(C235&lt;31, "Emerging Talent", AND(C235 &gt; 30, C235 &lt; 55), "Core Contributor", C235 &gt; 54, "Established Expert")</f>
        <v>Established Expert</v>
      </c>
      <c r="E235" s="6" t="s">
        <v>389</v>
      </c>
      <c r="F235" s="6" t="s">
        <v>5610</v>
      </c>
      <c r="G235" s="19" t="s">
        <v>46</v>
      </c>
      <c r="H235" s="19" t="s">
        <v>842</v>
      </c>
      <c r="I235" s="30">
        <v>0</v>
      </c>
      <c r="J235" s="27">
        <v>3.5</v>
      </c>
      <c r="K235" s="40" t="str">
        <f t="shared" si="21"/>
        <v>Exceeds Expectations</v>
      </c>
      <c r="L235" s="37">
        <v>83830</v>
      </c>
      <c r="M235" s="37">
        <f t="shared" si="22"/>
        <v>83830</v>
      </c>
      <c r="N235" s="40" t="str">
        <f t="shared" si="23"/>
        <v>High Income</v>
      </c>
      <c r="O235" s="39">
        <v>9804</v>
      </c>
      <c r="P235" s="39">
        <f t="shared" si="24"/>
        <v>1250</v>
      </c>
      <c r="Q235" s="41">
        <f t="shared" si="25"/>
        <v>1.4911129667183587E-2</v>
      </c>
      <c r="R235" s="33" t="str">
        <f t="shared" si="26"/>
        <v>Small Bonus</v>
      </c>
      <c r="S235" s="38">
        <f t="shared" si="27"/>
        <v>85080</v>
      </c>
      <c r="T235" s="6" t="s">
        <v>49</v>
      </c>
      <c r="U235" s="9" t="s">
        <v>6132</v>
      </c>
      <c r="V235" s="6" t="s">
        <v>1116</v>
      </c>
    </row>
    <row r="236" spans="1:22" ht="20" customHeight="1" x14ac:dyDescent="0.15">
      <c r="A236" s="15">
        <v>234</v>
      </c>
      <c r="B236" s="16" t="s">
        <v>4417</v>
      </c>
      <c r="C236" s="14">
        <v>41</v>
      </c>
      <c r="D236" s="35" t="str" cm="1">
        <f t="array" ref="D236">_xlfn.IFS(C236&lt;31, "Emerging Talent", AND(C236 &gt; 30, C236 &lt; 55), "Core Contributor", C236 &gt; 54, "Established Expert")</f>
        <v>Core Contributor</v>
      </c>
      <c r="E236" s="7" t="s">
        <v>5970</v>
      </c>
      <c r="F236" s="6" t="s">
        <v>5611</v>
      </c>
      <c r="G236" s="19" t="s">
        <v>696</v>
      </c>
      <c r="H236" s="19" t="s">
        <v>32</v>
      </c>
      <c r="I236" s="30">
        <v>4</v>
      </c>
      <c r="J236" s="27">
        <v>4.9000000000000004</v>
      </c>
      <c r="K236" s="40" t="str">
        <f t="shared" si="21"/>
        <v>Outstanding Performance</v>
      </c>
      <c r="L236" s="37">
        <v>80822</v>
      </c>
      <c r="M236" s="37">
        <f t="shared" si="22"/>
        <v>158411.12000000002</v>
      </c>
      <c r="N236" s="40" t="str">
        <f t="shared" si="23"/>
        <v>Very High Income</v>
      </c>
      <c r="O236" s="39">
        <v>12659</v>
      </c>
      <c r="P236" s="39">
        <f t="shared" si="24"/>
        <v>18050.000000000007</v>
      </c>
      <c r="Q236" s="41">
        <f t="shared" si="25"/>
        <v>0.11394402110154896</v>
      </c>
      <c r="R236" s="33" t="str">
        <f t="shared" si="26"/>
        <v>Outstanding Bonus</v>
      </c>
      <c r="S236" s="38">
        <f t="shared" si="27"/>
        <v>176461.12000000002</v>
      </c>
      <c r="T236" s="6" t="s">
        <v>296</v>
      </c>
      <c r="U236" s="6" t="s">
        <v>6133</v>
      </c>
      <c r="V236" s="6" t="s">
        <v>1120</v>
      </c>
    </row>
    <row r="237" spans="1:22" ht="20" customHeight="1" x14ac:dyDescent="0.15">
      <c r="A237" s="15">
        <v>235</v>
      </c>
      <c r="B237" s="16" t="s">
        <v>2906</v>
      </c>
      <c r="C237" s="14">
        <v>35</v>
      </c>
      <c r="D237" s="35" t="str" cm="1">
        <f t="array" ref="D237">_xlfn.IFS(C237&lt;31, "Emerging Talent", AND(C237 &gt; 30, C237 &lt; 55), "Core Contributor", C237 &gt; 54, "Established Expert")</f>
        <v>Core Contributor</v>
      </c>
      <c r="E237" s="6" t="s">
        <v>163</v>
      </c>
      <c r="F237" s="6" t="s">
        <v>5612</v>
      </c>
      <c r="G237" s="19" t="s">
        <v>864</v>
      </c>
      <c r="H237" s="19" t="s">
        <v>842</v>
      </c>
      <c r="I237" s="30">
        <v>6</v>
      </c>
      <c r="J237" s="27">
        <v>4.2</v>
      </c>
      <c r="K237" s="40" t="str">
        <f t="shared" si="21"/>
        <v>Exceeds Expectations</v>
      </c>
      <c r="L237" s="37">
        <v>78671</v>
      </c>
      <c r="M237" s="37">
        <f t="shared" si="22"/>
        <v>113286.23999999999</v>
      </c>
      <c r="N237" s="40" t="str">
        <f t="shared" si="23"/>
        <v>Very High Income</v>
      </c>
      <c r="O237" s="39">
        <v>6455</v>
      </c>
      <c r="P237" s="39">
        <f t="shared" si="24"/>
        <v>7200.0000000000018</v>
      </c>
      <c r="Q237" s="41">
        <f t="shared" si="25"/>
        <v>6.3555821077652522E-2</v>
      </c>
      <c r="R237" s="33" t="str">
        <f t="shared" si="26"/>
        <v>Average Bonus</v>
      </c>
      <c r="S237" s="38">
        <f t="shared" si="27"/>
        <v>120486.23999999999</v>
      </c>
      <c r="T237" s="6" t="s">
        <v>271</v>
      </c>
      <c r="U237" s="6" t="s">
        <v>1124</v>
      </c>
      <c r="V237" s="6" t="s">
        <v>1125</v>
      </c>
    </row>
    <row r="238" spans="1:22" ht="20" customHeight="1" x14ac:dyDescent="0.15">
      <c r="A238" s="15">
        <v>236</v>
      </c>
      <c r="B238" s="16" t="s">
        <v>2341</v>
      </c>
      <c r="C238" s="14">
        <v>20</v>
      </c>
      <c r="D238" s="35" t="str" cm="1">
        <f t="array" ref="D238">_xlfn.IFS(C238&lt;31, "Emerging Talent", AND(C238 &gt; 30, C238 &lt; 55), "Core Contributor", C238 &gt; 54, "Established Expert")</f>
        <v>Emerging Talent</v>
      </c>
      <c r="E238" s="6" t="s">
        <v>389</v>
      </c>
      <c r="F238" s="6" t="s">
        <v>5446</v>
      </c>
      <c r="G238" s="19" t="s">
        <v>4457</v>
      </c>
      <c r="H238" s="19" t="s">
        <v>136</v>
      </c>
      <c r="I238" s="30">
        <v>2</v>
      </c>
      <c r="J238" s="27">
        <v>3</v>
      </c>
      <c r="K238" s="40" t="str">
        <f t="shared" si="21"/>
        <v>Meets Expectations</v>
      </c>
      <c r="L238" s="37">
        <v>120377</v>
      </c>
      <c r="M238" s="37">
        <f t="shared" si="22"/>
        <v>88440.244897959172</v>
      </c>
      <c r="N238" s="40" t="str">
        <f t="shared" si="23"/>
        <v>High Income</v>
      </c>
      <c r="O238" s="39">
        <v>17188</v>
      </c>
      <c r="P238" s="39">
        <f t="shared" si="24"/>
        <v>0</v>
      </c>
      <c r="Q238" s="41">
        <f t="shared" si="25"/>
        <v>0</v>
      </c>
      <c r="R238" s="33" t="str">
        <f t="shared" si="26"/>
        <v>No Bonus</v>
      </c>
      <c r="S238" s="38">
        <f t="shared" si="27"/>
        <v>88440.244897959172</v>
      </c>
      <c r="T238" s="6" t="s">
        <v>296</v>
      </c>
      <c r="U238" s="6" t="s">
        <v>1127</v>
      </c>
      <c r="V238" s="6" t="s">
        <v>1128</v>
      </c>
    </row>
    <row r="239" spans="1:22" ht="20" customHeight="1" x14ac:dyDescent="0.15">
      <c r="A239" s="15">
        <v>237</v>
      </c>
      <c r="B239" s="16" t="s">
        <v>4422</v>
      </c>
      <c r="C239" s="14">
        <v>18</v>
      </c>
      <c r="D239" s="35" t="str" cm="1">
        <f t="array" ref="D239">_xlfn.IFS(C239&lt;31, "Emerging Talent", AND(C239 &gt; 30, C239 &lt; 55), "Core Contributor", C239 &gt; 54, "Established Expert")</f>
        <v>Emerging Talent</v>
      </c>
      <c r="E239" s="7" t="s">
        <v>5970</v>
      </c>
      <c r="F239" s="6" t="s">
        <v>5446</v>
      </c>
      <c r="G239" s="19" t="s">
        <v>696</v>
      </c>
      <c r="H239" s="19" t="s">
        <v>175</v>
      </c>
      <c r="I239" s="30">
        <v>3</v>
      </c>
      <c r="J239" s="27">
        <v>2.5</v>
      </c>
      <c r="K239" s="40" t="str">
        <f t="shared" si="21"/>
        <v>Below Expectations</v>
      </c>
      <c r="L239" s="37">
        <v>138732</v>
      </c>
      <c r="M239" s="37">
        <f t="shared" si="22"/>
        <v>70781.632653061228</v>
      </c>
      <c r="N239" s="40" t="str">
        <f t="shared" si="23"/>
        <v>Medium Income</v>
      </c>
      <c r="O239" s="39">
        <v>11663</v>
      </c>
      <c r="P239" s="39">
        <f t="shared" si="24"/>
        <v>0</v>
      </c>
      <c r="Q239" s="41">
        <f t="shared" si="25"/>
        <v>0</v>
      </c>
      <c r="R239" s="33" t="str">
        <f t="shared" si="26"/>
        <v>No Bonus</v>
      </c>
      <c r="S239" s="38">
        <f t="shared" si="27"/>
        <v>70781.632653061228</v>
      </c>
      <c r="T239" s="6" t="s">
        <v>265</v>
      </c>
      <c r="U239" s="7" t="s">
        <v>5970</v>
      </c>
      <c r="V239" s="6" t="s">
        <v>1131</v>
      </c>
    </row>
    <row r="240" spans="1:22" ht="20" customHeight="1" x14ac:dyDescent="0.15">
      <c r="A240" s="15">
        <v>238</v>
      </c>
      <c r="B240" s="16" t="s">
        <v>3983</v>
      </c>
      <c r="C240" s="14">
        <v>26</v>
      </c>
      <c r="D240" s="35" t="str" cm="1">
        <f t="array" ref="D240">_xlfn.IFS(C240&lt;31, "Emerging Talent", AND(C240 &gt; 30, C240 &lt; 55), "Core Contributor", C240 &gt; 54, "Established Expert")</f>
        <v>Emerging Talent</v>
      </c>
      <c r="E240" s="6" t="s">
        <v>163</v>
      </c>
      <c r="F240" s="6" t="s">
        <v>5446</v>
      </c>
      <c r="G240" s="19" t="s">
        <v>4457</v>
      </c>
      <c r="H240" s="19" t="s">
        <v>136</v>
      </c>
      <c r="I240" s="30">
        <v>9</v>
      </c>
      <c r="J240" s="27">
        <v>1.6</v>
      </c>
      <c r="K240" s="40" t="str">
        <f t="shared" si="21"/>
        <v>Needs Significant Improvement</v>
      </c>
      <c r="L240" s="37">
        <v>114251</v>
      </c>
      <c r="M240" s="37">
        <f t="shared" si="22"/>
        <v>23876.127346938778</v>
      </c>
      <c r="N240" s="40" t="str">
        <f t="shared" si="23"/>
        <v>Low Income</v>
      </c>
      <c r="O240" s="39">
        <v>3998</v>
      </c>
      <c r="P240" s="39">
        <f t="shared" si="24"/>
        <v>0</v>
      </c>
      <c r="Q240" s="41">
        <f t="shared" si="25"/>
        <v>0</v>
      </c>
      <c r="R240" s="33" t="str">
        <f t="shared" si="26"/>
        <v>No Bonus</v>
      </c>
      <c r="S240" s="38">
        <f t="shared" si="27"/>
        <v>23876.127346938778</v>
      </c>
      <c r="T240" s="6" t="s">
        <v>368</v>
      </c>
      <c r="U240" s="6" t="s">
        <v>6134</v>
      </c>
      <c r="V240" s="6" t="s">
        <v>1135</v>
      </c>
    </row>
    <row r="241" spans="1:22" ht="20" customHeight="1" x14ac:dyDescent="0.15">
      <c r="A241" s="15">
        <v>239</v>
      </c>
      <c r="B241" s="16" t="s">
        <v>682</v>
      </c>
      <c r="C241" s="14">
        <v>24</v>
      </c>
      <c r="D241" s="35" t="str" cm="1">
        <f t="array" ref="D241">_xlfn.IFS(C241&lt;31, "Emerging Talent", AND(C241 &gt; 30, C241 &lt; 55), "Core Contributor", C241 &gt; 54, "Established Expert")</f>
        <v>Emerging Talent</v>
      </c>
      <c r="E241" s="6" t="s">
        <v>163</v>
      </c>
      <c r="F241" s="6" t="s">
        <v>5446</v>
      </c>
      <c r="G241" s="19" t="s">
        <v>6821</v>
      </c>
      <c r="H241" s="19" t="s">
        <v>120</v>
      </c>
      <c r="I241" s="30">
        <v>3</v>
      </c>
      <c r="J241" s="27">
        <v>3.5</v>
      </c>
      <c r="K241" s="40" t="str">
        <f t="shared" si="21"/>
        <v>Exceeds Expectations</v>
      </c>
      <c r="L241" s="37">
        <v>8929</v>
      </c>
      <c r="M241" s="37">
        <f t="shared" si="22"/>
        <v>15000</v>
      </c>
      <c r="N241" s="40" t="str">
        <f t="shared" si="23"/>
        <v>Low Income</v>
      </c>
      <c r="O241" s="39">
        <v>18110</v>
      </c>
      <c r="P241" s="39">
        <f t="shared" si="24"/>
        <v>1250</v>
      </c>
      <c r="Q241" s="41">
        <f t="shared" si="25"/>
        <v>8.3333333333333329E-2</v>
      </c>
      <c r="R241" s="33" t="str">
        <f t="shared" si="26"/>
        <v>Small Bonus</v>
      </c>
      <c r="S241" s="38">
        <f t="shared" si="27"/>
        <v>16250</v>
      </c>
      <c r="T241" s="6" t="s">
        <v>139</v>
      </c>
      <c r="U241" s="9" t="s">
        <v>6135</v>
      </c>
      <c r="V241" s="6" t="s">
        <v>1139</v>
      </c>
    </row>
    <row r="242" spans="1:22" ht="20" customHeight="1" x14ac:dyDescent="0.15">
      <c r="A242" s="15">
        <v>240</v>
      </c>
      <c r="B242" s="16" t="s">
        <v>4442</v>
      </c>
      <c r="C242" s="14">
        <v>20</v>
      </c>
      <c r="D242" s="35" t="str" cm="1">
        <f t="array" ref="D242">_xlfn.IFS(C242&lt;31, "Emerging Talent", AND(C242 &gt; 30, C242 &lt; 55), "Core Contributor", C242 &gt; 54, "Established Expert")</f>
        <v>Emerging Talent</v>
      </c>
      <c r="E242" s="7" t="s">
        <v>5970</v>
      </c>
      <c r="F242" s="6" t="s">
        <v>5613</v>
      </c>
      <c r="G242" s="19" t="s">
        <v>576</v>
      </c>
      <c r="H242" s="19" t="s">
        <v>732</v>
      </c>
      <c r="I242" s="30">
        <v>7</v>
      </c>
      <c r="J242" s="27">
        <v>2.1</v>
      </c>
      <c r="K242" s="40" t="str">
        <f t="shared" si="21"/>
        <v>Below Expectations</v>
      </c>
      <c r="L242" s="37">
        <v>148183</v>
      </c>
      <c r="M242" s="37">
        <f t="shared" si="22"/>
        <v>53345.88</v>
      </c>
      <c r="N242" s="40" t="str">
        <f t="shared" si="23"/>
        <v>Medium Income</v>
      </c>
      <c r="O242" s="39">
        <v>11979</v>
      </c>
      <c r="P242" s="39">
        <f t="shared" si="24"/>
        <v>0</v>
      </c>
      <c r="Q242" s="41">
        <f t="shared" si="25"/>
        <v>0</v>
      </c>
      <c r="R242" s="33" t="str">
        <f t="shared" si="26"/>
        <v>No Bonus</v>
      </c>
      <c r="S242" s="38">
        <f t="shared" si="27"/>
        <v>53345.88</v>
      </c>
      <c r="T242" s="6" t="s">
        <v>49</v>
      </c>
      <c r="U242" s="9" t="s">
        <v>6136</v>
      </c>
      <c r="V242" s="6" t="s">
        <v>1144</v>
      </c>
    </row>
    <row r="243" spans="1:22" ht="20" customHeight="1" x14ac:dyDescent="0.15">
      <c r="A243" s="15">
        <v>241</v>
      </c>
      <c r="B243" s="16" t="s">
        <v>2522</v>
      </c>
      <c r="C243" s="14">
        <v>37</v>
      </c>
      <c r="D243" s="35" t="str" cm="1">
        <f t="array" ref="D243">_xlfn.IFS(C243&lt;31, "Emerging Talent", AND(C243 &gt; 30, C243 &lt; 55), "Core Contributor", C243 &gt; 54, "Established Expert")</f>
        <v>Core Contributor</v>
      </c>
      <c r="E243" s="6" t="s">
        <v>93</v>
      </c>
      <c r="F243" s="6" t="s">
        <v>5588</v>
      </c>
      <c r="G243" s="19" t="s">
        <v>864</v>
      </c>
      <c r="H243" s="19" t="s">
        <v>507</v>
      </c>
      <c r="I243" s="30">
        <v>1</v>
      </c>
      <c r="J243" s="27">
        <v>4.0999999999999996</v>
      </c>
      <c r="K243" s="40" t="str">
        <f t="shared" si="21"/>
        <v>Exceeds Expectations</v>
      </c>
      <c r="L243" s="37">
        <v>96749</v>
      </c>
      <c r="M243" s="37">
        <f t="shared" si="22"/>
        <v>132763.32163265301</v>
      </c>
      <c r="N243" s="40" t="str">
        <f t="shared" si="23"/>
        <v>Very High Income</v>
      </c>
      <c r="O243" s="39">
        <v>3677</v>
      </c>
      <c r="P243" s="39">
        <f t="shared" si="24"/>
        <v>6049.9999999999964</v>
      </c>
      <c r="Q243" s="41">
        <f t="shared" si="25"/>
        <v>4.5569814957928896E-2</v>
      </c>
      <c r="R243" s="33" t="str">
        <f t="shared" si="26"/>
        <v>Average Bonus</v>
      </c>
      <c r="S243" s="38">
        <f t="shared" si="27"/>
        <v>138813.32163265301</v>
      </c>
      <c r="T243" s="6" t="s">
        <v>422</v>
      </c>
      <c r="U243" s="6" t="s">
        <v>1146</v>
      </c>
      <c r="V243" s="6" t="s">
        <v>1147</v>
      </c>
    </row>
    <row r="244" spans="1:22" ht="20" customHeight="1" x14ac:dyDescent="0.15">
      <c r="A244" s="15">
        <v>242</v>
      </c>
      <c r="B244" s="16" t="s">
        <v>1620</v>
      </c>
      <c r="C244" s="14">
        <v>24</v>
      </c>
      <c r="D244" s="35" t="str" cm="1">
        <f t="array" ref="D244">_xlfn.IFS(C244&lt;31, "Emerging Talent", AND(C244 &gt; 30, C244 &lt; 55), "Core Contributor", C244 &gt; 54, "Established Expert")</f>
        <v>Emerging Talent</v>
      </c>
      <c r="E244" s="6" t="s">
        <v>389</v>
      </c>
      <c r="F244" s="6" t="s">
        <v>5614</v>
      </c>
      <c r="G244" s="19" t="s">
        <v>648</v>
      </c>
      <c r="H244" s="19" t="s">
        <v>158</v>
      </c>
      <c r="I244" s="30">
        <v>1</v>
      </c>
      <c r="J244" s="27">
        <v>3.5</v>
      </c>
      <c r="K244" s="40" t="str">
        <f t="shared" si="21"/>
        <v>Exceeds Expectations</v>
      </c>
      <c r="L244" s="37">
        <v>112764</v>
      </c>
      <c r="M244" s="37">
        <f t="shared" si="22"/>
        <v>112764</v>
      </c>
      <c r="N244" s="40" t="str">
        <f t="shared" si="23"/>
        <v>Very High Income</v>
      </c>
      <c r="O244" s="39">
        <v>10206</v>
      </c>
      <c r="P244" s="39">
        <f t="shared" si="24"/>
        <v>1250</v>
      </c>
      <c r="Q244" s="41">
        <f t="shared" si="25"/>
        <v>1.1085098080947819E-2</v>
      </c>
      <c r="R244" s="33" t="str">
        <f t="shared" si="26"/>
        <v>Small Bonus</v>
      </c>
      <c r="S244" s="38">
        <f t="shared" si="27"/>
        <v>114014</v>
      </c>
      <c r="T244" s="6" t="s">
        <v>422</v>
      </c>
      <c r="U244" s="6" t="s">
        <v>6137</v>
      </c>
      <c r="V244" s="6" t="s">
        <v>1151</v>
      </c>
    </row>
    <row r="245" spans="1:22" ht="20" customHeight="1" x14ac:dyDescent="0.15">
      <c r="A245" s="15">
        <v>243</v>
      </c>
      <c r="B245" s="16" t="s">
        <v>4443</v>
      </c>
      <c r="C245" s="14">
        <v>64</v>
      </c>
      <c r="D245" s="35" t="str" cm="1">
        <f t="array" ref="D245">_xlfn.IFS(C245&lt;31, "Emerging Talent", AND(C245 &gt; 30, C245 &lt; 55), "Core Contributor", C245 &gt; 54, "Established Expert")</f>
        <v>Established Expert</v>
      </c>
      <c r="E245" s="7" t="s">
        <v>5970</v>
      </c>
      <c r="F245" s="6" t="s">
        <v>5446</v>
      </c>
      <c r="G245" s="19" t="s">
        <v>244</v>
      </c>
      <c r="H245" s="19" t="s">
        <v>56</v>
      </c>
      <c r="I245" s="30">
        <v>0</v>
      </c>
      <c r="J245" s="27">
        <v>5</v>
      </c>
      <c r="K245" s="40" t="str">
        <f t="shared" si="21"/>
        <v>Outstanding Performance</v>
      </c>
      <c r="L245" s="37">
        <v>53002</v>
      </c>
      <c r="M245" s="37">
        <f t="shared" si="22"/>
        <v>108167.34693877552</v>
      </c>
      <c r="N245" s="40" t="str">
        <f t="shared" si="23"/>
        <v>High Income</v>
      </c>
      <c r="O245" s="39">
        <v>3571</v>
      </c>
      <c r="P245" s="39">
        <f t="shared" si="24"/>
        <v>20000</v>
      </c>
      <c r="Q245" s="41">
        <f t="shared" si="25"/>
        <v>0.18489868306856344</v>
      </c>
      <c r="R245" s="33" t="str">
        <f t="shared" si="26"/>
        <v>Outstanding Bonus</v>
      </c>
      <c r="S245" s="38">
        <f t="shared" si="27"/>
        <v>128167.34693877552</v>
      </c>
      <c r="T245" s="6" t="s">
        <v>296</v>
      </c>
      <c r="U245" s="6" t="s">
        <v>6138</v>
      </c>
      <c r="V245" s="6" t="s">
        <v>1155</v>
      </c>
    </row>
    <row r="246" spans="1:22" ht="20" customHeight="1" x14ac:dyDescent="0.15">
      <c r="A246" s="15">
        <v>244</v>
      </c>
      <c r="B246" s="16" t="s">
        <v>1156</v>
      </c>
      <c r="C246" s="14">
        <v>45</v>
      </c>
      <c r="D246" s="35" t="str" cm="1">
        <f t="array" ref="D246">_xlfn.IFS(C246&lt;31, "Emerging Talent", AND(C246 &gt; 30, C246 &lt; 55), "Core Contributor", C246 &gt; 54, "Established Expert")</f>
        <v>Core Contributor</v>
      </c>
      <c r="E246" s="6" t="s">
        <v>389</v>
      </c>
      <c r="F246" s="6" t="s">
        <v>5446</v>
      </c>
      <c r="G246" s="19" t="s">
        <v>4457</v>
      </c>
      <c r="H246" s="19" t="s">
        <v>47</v>
      </c>
      <c r="I246" s="30">
        <v>7</v>
      </c>
      <c r="J246" s="27">
        <v>1</v>
      </c>
      <c r="K246" s="40" t="str">
        <f t="shared" si="21"/>
        <v>Needs Significant Improvement</v>
      </c>
      <c r="L246" s="37">
        <v>75529</v>
      </c>
      <c r="M246" s="37">
        <f t="shared" si="22"/>
        <v>15000</v>
      </c>
      <c r="N246" s="40" t="str">
        <f t="shared" si="23"/>
        <v>Low Income</v>
      </c>
      <c r="O246" s="39">
        <v>14787</v>
      </c>
      <c r="P246" s="39">
        <f t="shared" si="24"/>
        <v>0</v>
      </c>
      <c r="Q246" s="41">
        <f t="shared" si="25"/>
        <v>0</v>
      </c>
      <c r="R246" s="33" t="str">
        <f t="shared" si="26"/>
        <v>No Bonus</v>
      </c>
      <c r="S246" s="38">
        <f t="shared" si="27"/>
        <v>15000</v>
      </c>
      <c r="T246" s="6" t="s">
        <v>26</v>
      </c>
      <c r="U246" s="9" t="s">
        <v>6139</v>
      </c>
      <c r="V246" s="6" t="s">
        <v>1160</v>
      </c>
    </row>
    <row r="247" spans="1:22" ht="20" customHeight="1" x14ac:dyDescent="0.15">
      <c r="A247" s="15">
        <v>245</v>
      </c>
      <c r="B247" s="16" t="s">
        <v>1261</v>
      </c>
      <c r="C247" s="14">
        <v>31</v>
      </c>
      <c r="D247" s="35" t="str" cm="1">
        <f t="array" ref="D247">_xlfn.IFS(C247&lt;31, "Emerging Talent", AND(C247 &gt; 30, C247 &lt; 55), "Core Contributor", C247 &gt; 54, "Established Expert")</f>
        <v>Core Contributor</v>
      </c>
      <c r="E247" s="6" t="s">
        <v>93</v>
      </c>
      <c r="F247" s="6" t="s">
        <v>5615</v>
      </c>
      <c r="G247" s="19" t="s">
        <v>244</v>
      </c>
      <c r="H247" s="19" t="s">
        <v>211</v>
      </c>
      <c r="I247" s="30">
        <v>2</v>
      </c>
      <c r="J247" s="27">
        <v>3.3</v>
      </c>
      <c r="K247" s="40" t="str">
        <f t="shared" si="21"/>
        <v>Meets Expectations</v>
      </c>
      <c r="L247" s="37">
        <v>147985</v>
      </c>
      <c r="M247" s="37">
        <f t="shared" si="22"/>
        <v>131555.6448979592</v>
      </c>
      <c r="N247" s="40" t="str">
        <f t="shared" si="23"/>
        <v>Very High Income</v>
      </c>
      <c r="O247" s="39">
        <v>19725</v>
      </c>
      <c r="P247" s="39">
        <f t="shared" si="24"/>
        <v>449.99999999999949</v>
      </c>
      <c r="Q247" s="41">
        <f t="shared" si="25"/>
        <v>3.4206057850960396E-3</v>
      </c>
      <c r="R247" s="33" t="str">
        <f t="shared" si="26"/>
        <v>Small Bonus</v>
      </c>
      <c r="S247" s="38">
        <f t="shared" si="27"/>
        <v>132005.6448979592</v>
      </c>
      <c r="T247" s="6" t="s">
        <v>204</v>
      </c>
      <c r="U247" s="6" t="s">
        <v>6140</v>
      </c>
      <c r="V247" s="6" t="s">
        <v>1164</v>
      </c>
    </row>
    <row r="248" spans="1:22" ht="20" customHeight="1" x14ac:dyDescent="0.15">
      <c r="A248" s="15">
        <v>246</v>
      </c>
      <c r="B248" s="16" t="s">
        <v>1165</v>
      </c>
      <c r="C248" s="14">
        <v>47</v>
      </c>
      <c r="D248" s="35" t="str" cm="1">
        <f t="array" ref="D248">_xlfn.IFS(C248&lt;31, "Emerging Talent", AND(C248 &gt; 30, C248 &lt; 55), "Core Contributor", C248 &gt; 54, "Established Expert")</f>
        <v>Core Contributor</v>
      </c>
      <c r="E248" s="7" t="s">
        <v>5970</v>
      </c>
      <c r="F248" s="6" t="s">
        <v>5616</v>
      </c>
      <c r="G248" s="19" t="s">
        <v>648</v>
      </c>
      <c r="H248" s="19" t="s">
        <v>211</v>
      </c>
      <c r="I248" s="30">
        <v>10</v>
      </c>
      <c r="J248" s="27">
        <v>1</v>
      </c>
      <c r="K248" s="40" t="str">
        <f t="shared" si="21"/>
        <v>Needs Significant Improvement</v>
      </c>
      <c r="L248" s="37">
        <v>90475</v>
      </c>
      <c r="M248" s="37">
        <f t="shared" si="22"/>
        <v>15000</v>
      </c>
      <c r="N248" s="40" t="str">
        <f t="shared" si="23"/>
        <v>Low Income</v>
      </c>
      <c r="O248" s="39">
        <v>9232</v>
      </c>
      <c r="P248" s="39">
        <f t="shared" si="24"/>
        <v>0</v>
      </c>
      <c r="Q248" s="41">
        <f t="shared" si="25"/>
        <v>0</v>
      </c>
      <c r="R248" s="33" t="str">
        <f t="shared" si="26"/>
        <v>No Bonus</v>
      </c>
      <c r="S248" s="38">
        <f t="shared" si="27"/>
        <v>15000</v>
      </c>
      <c r="T248" s="6" t="s">
        <v>26</v>
      </c>
      <c r="U248" s="6" t="s">
        <v>1167</v>
      </c>
      <c r="V248" s="6" t="s">
        <v>1168</v>
      </c>
    </row>
    <row r="249" spans="1:22" ht="20" customHeight="1" x14ac:dyDescent="0.15">
      <c r="A249" s="15">
        <v>247</v>
      </c>
      <c r="B249" s="16" t="s">
        <v>1569</v>
      </c>
      <c r="C249" s="14">
        <v>41</v>
      </c>
      <c r="D249" s="35" t="str" cm="1">
        <f t="array" ref="D249">_xlfn.IFS(C249&lt;31, "Emerging Talent", AND(C249 &gt; 30, C249 &lt; 55), "Core Contributor", C249 &gt; 54, "Established Expert")</f>
        <v>Core Contributor</v>
      </c>
      <c r="E249" s="6" t="s">
        <v>163</v>
      </c>
      <c r="F249" s="6" t="s">
        <v>5518</v>
      </c>
      <c r="G249" s="19" t="s">
        <v>210</v>
      </c>
      <c r="H249" s="19" t="s">
        <v>211</v>
      </c>
      <c r="I249" s="30">
        <v>2</v>
      </c>
      <c r="J249" s="27">
        <v>3.2</v>
      </c>
      <c r="K249" s="40" t="str">
        <f t="shared" si="21"/>
        <v>Meets Expectations</v>
      </c>
      <c r="L249" s="37">
        <v>81511</v>
      </c>
      <c r="M249" s="37">
        <f t="shared" si="22"/>
        <v>68136.542040816334</v>
      </c>
      <c r="N249" s="40" t="str">
        <f t="shared" si="23"/>
        <v>Medium Income</v>
      </c>
      <c r="O249" s="39">
        <v>1502</v>
      </c>
      <c r="P249" s="39">
        <f t="shared" si="24"/>
        <v>200.00000000000034</v>
      </c>
      <c r="Q249" s="41">
        <f t="shared" si="25"/>
        <v>2.9352825078823763E-3</v>
      </c>
      <c r="R249" s="33" t="str">
        <f t="shared" si="26"/>
        <v>Small Bonus</v>
      </c>
      <c r="S249" s="38">
        <f t="shared" si="27"/>
        <v>68336.542040816334</v>
      </c>
      <c r="T249" s="6" t="s">
        <v>271</v>
      </c>
      <c r="U249" s="6" t="s">
        <v>6141</v>
      </c>
      <c r="V249" s="6" t="s">
        <v>1173</v>
      </c>
    </row>
    <row r="250" spans="1:22" ht="20" customHeight="1" x14ac:dyDescent="0.15">
      <c r="A250" s="15">
        <v>248</v>
      </c>
      <c r="B250" s="16" t="s">
        <v>2995</v>
      </c>
      <c r="C250" s="14">
        <v>58</v>
      </c>
      <c r="D250" s="35" t="str" cm="1">
        <f t="array" ref="D250">_xlfn.IFS(C250&lt;31, "Emerging Talent", AND(C250 &gt; 30, C250 &lt; 55), "Core Contributor", C250 &gt; 54, "Established Expert")</f>
        <v>Established Expert</v>
      </c>
      <c r="E250" s="6" t="s">
        <v>389</v>
      </c>
      <c r="F250" s="6" t="s">
        <v>5617</v>
      </c>
      <c r="G250" s="19" t="s">
        <v>864</v>
      </c>
      <c r="H250" s="19" t="s">
        <v>136</v>
      </c>
      <c r="I250" s="30">
        <v>0</v>
      </c>
      <c r="J250" s="27">
        <v>2.5</v>
      </c>
      <c r="K250" s="40" t="str">
        <f t="shared" si="21"/>
        <v>Below Expectations</v>
      </c>
      <c r="L250" s="37">
        <v>142332</v>
      </c>
      <c r="M250" s="37">
        <f t="shared" si="22"/>
        <v>72618.367346938772</v>
      </c>
      <c r="N250" s="40" t="str">
        <f t="shared" si="23"/>
        <v>Medium Income</v>
      </c>
      <c r="O250" s="39">
        <v>4762</v>
      </c>
      <c r="P250" s="39">
        <f t="shared" si="24"/>
        <v>0</v>
      </c>
      <c r="Q250" s="41">
        <f t="shared" si="25"/>
        <v>0</v>
      </c>
      <c r="R250" s="33" t="str">
        <f t="shared" si="26"/>
        <v>No Bonus</v>
      </c>
      <c r="S250" s="38">
        <f t="shared" si="27"/>
        <v>72618.367346938772</v>
      </c>
      <c r="T250" s="6" t="s">
        <v>76</v>
      </c>
      <c r="U250" s="7" t="s">
        <v>5970</v>
      </c>
      <c r="V250" s="6" t="s">
        <v>1177</v>
      </c>
    </row>
    <row r="251" spans="1:22" ht="20" customHeight="1" x14ac:dyDescent="0.15">
      <c r="A251" s="15">
        <v>249</v>
      </c>
      <c r="B251" s="16" t="s">
        <v>1984</v>
      </c>
      <c r="C251" s="14">
        <v>60</v>
      </c>
      <c r="D251" s="35" t="str" cm="1">
        <f t="array" ref="D251">_xlfn.IFS(C251&lt;31, "Emerging Talent", AND(C251 &gt; 30, C251 &lt; 55), "Core Contributor", C251 &gt; 54, "Established Expert")</f>
        <v>Established Expert</v>
      </c>
      <c r="E251" s="6" t="s">
        <v>389</v>
      </c>
      <c r="F251" s="6" t="s">
        <v>5461</v>
      </c>
      <c r="G251" s="19" t="s">
        <v>648</v>
      </c>
      <c r="H251" s="19" t="s">
        <v>431</v>
      </c>
      <c r="I251" s="30">
        <v>5</v>
      </c>
      <c r="J251" s="27">
        <v>2.9</v>
      </c>
      <c r="K251" s="40" t="str">
        <f t="shared" si="21"/>
        <v>Below Expectations</v>
      </c>
      <c r="L251" s="37">
        <v>53501</v>
      </c>
      <c r="M251" s="37">
        <f t="shared" si="22"/>
        <v>36730.074285714283</v>
      </c>
      <c r="N251" s="40" t="str">
        <f t="shared" si="23"/>
        <v>Low Income</v>
      </c>
      <c r="O251" s="39">
        <v>15099</v>
      </c>
      <c r="P251" s="39">
        <f t="shared" si="24"/>
        <v>0</v>
      </c>
      <c r="Q251" s="41">
        <f t="shared" si="25"/>
        <v>0</v>
      </c>
      <c r="R251" s="33" t="str">
        <f t="shared" si="26"/>
        <v>No Bonus</v>
      </c>
      <c r="S251" s="38">
        <f t="shared" si="27"/>
        <v>36730.074285714283</v>
      </c>
      <c r="T251" s="6" t="s">
        <v>139</v>
      </c>
      <c r="U251" s="7" t="s">
        <v>5970</v>
      </c>
      <c r="V251" s="6" t="s">
        <v>1179</v>
      </c>
    </row>
    <row r="252" spans="1:22" ht="20" customHeight="1" x14ac:dyDescent="0.15">
      <c r="A252" s="15">
        <v>250</v>
      </c>
      <c r="B252" s="16" t="s">
        <v>1180</v>
      </c>
      <c r="C252" s="14">
        <v>31</v>
      </c>
      <c r="D252" s="35" t="str" cm="1">
        <f t="array" ref="D252">_xlfn.IFS(C252&lt;31, "Emerging Talent", AND(C252 &gt; 30, C252 &lt; 55), "Core Contributor", C252 &gt; 54, "Established Expert")</f>
        <v>Core Contributor</v>
      </c>
      <c r="E252" s="6" t="s">
        <v>389</v>
      </c>
      <c r="F252" s="6" t="s">
        <v>5618</v>
      </c>
      <c r="G252" s="19" t="s">
        <v>864</v>
      </c>
      <c r="H252" s="19" t="s">
        <v>47</v>
      </c>
      <c r="I252" s="30">
        <v>10</v>
      </c>
      <c r="J252" s="27">
        <v>3</v>
      </c>
      <c r="K252" s="40" t="str">
        <f t="shared" si="21"/>
        <v>Meets Expectations</v>
      </c>
      <c r="L252" s="37">
        <v>98394</v>
      </c>
      <c r="M252" s="37">
        <f t="shared" si="22"/>
        <v>72289.469387755089</v>
      </c>
      <c r="N252" s="40" t="str">
        <f t="shared" si="23"/>
        <v>Medium Income</v>
      </c>
      <c r="O252" s="39" t="s">
        <v>5969</v>
      </c>
      <c r="P252" s="39">
        <f t="shared" si="24"/>
        <v>0</v>
      </c>
      <c r="Q252" s="41">
        <f t="shared" si="25"/>
        <v>0</v>
      </c>
      <c r="R252" s="33" t="str">
        <f t="shared" si="26"/>
        <v>No Bonus</v>
      </c>
      <c r="S252" s="38">
        <f t="shared" si="27"/>
        <v>72289.469387755089</v>
      </c>
      <c r="T252" s="6" t="s">
        <v>271</v>
      </c>
      <c r="U252" s="6" t="s">
        <v>6142</v>
      </c>
      <c r="V252" s="6" t="s">
        <v>1185</v>
      </c>
    </row>
    <row r="253" spans="1:22" ht="20" customHeight="1" x14ac:dyDescent="0.15">
      <c r="A253" s="15">
        <v>251</v>
      </c>
      <c r="B253" s="16" t="s">
        <v>1186</v>
      </c>
      <c r="C253" s="14">
        <v>33</v>
      </c>
      <c r="D253" s="35" t="str" cm="1">
        <f t="array" ref="D253">_xlfn.IFS(C253&lt;31, "Emerging Talent", AND(C253 &gt; 30, C253 &lt; 55), "Core Contributor", C253 &gt; 54, "Established Expert")</f>
        <v>Core Contributor</v>
      </c>
      <c r="E253" s="6" t="s">
        <v>389</v>
      </c>
      <c r="F253" s="6" t="s">
        <v>5619</v>
      </c>
      <c r="G253" s="19" t="s">
        <v>157</v>
      </c>
      <c r="H253" s="19" t="s">
        <v>211</v>
      </c>
      <c r="I253" s="30">
        <v>3</v>
      </c>
      <c r="J253" s="27">
        <v>3</v>
      </c>
      <c r="K253" s="40" t="str">
        <f t="shared" si="21"/>
        <v>Meets Expectations</v>
      </c>
      <c r="L253" s="37">
        <v>123248</v>
      </c>
      <c r="M253" s="37">
        <f t="shared" si="22"/>
        <v>90549.551020408151</v>
      </c>
      <c r="N253" s="40" t="str">
        <f t="shared" si="23"/>
        <v>High Income</v>
      </c>
      <c r="O253" s="39">
        <v>10492</v>
      </c>
      <c r="P253" s="39">
        <f t="shared" si="24"/>
        <v>0</v>
      </c>
      <c r="Q253" s="41">
        <f t="shared" si="25"/>
        <v>0</v>
      </c>
      <c r="R253" s="33" t="str">
        <f t="shared" si="26"/>
        <v>No Bonus</v>
      </c>
      <c r="S253" s="38">
        <f t="shared" si="27"/>
        <v>90549.551020408151</v>
      </c>
      <c r="T253" s="6" t="s">
        <v>265</v>
      </c>
      <c r="U253" s="6" t="s">
        <v>6143</v>
      </c>
      <c r="V253" s="6" t="s">
        <v>1191</v>
      </c>
    </row>
    <row r="254" spans="1:22" ht="20" customHeight="1" x14ac:dyDescent="0.15">
      <c r="A254" s="15">
        <v>252</v>
      </c>
      <c r="B254" s="16" t="s">
        <v>1747</v>
      </c>
      <c r="C254" s="14">
        <v>34</v>
      </c>
      <c r="D254" s="35" t="str" cm="1">
        <f t="array" ref="D254">_xlfn.IFS(C254&lt;31, "Emerging Talent", AND(C254 &gt; 30, C254 &lt; 55), "Core Contributor", C254 &gt; 54, "Established Expert")</f>
        <v>Core Contributor</v>
      </c>
      <c r="E254" s="6" t="s">
        <v>163</v>
      </c>
      <c r="F254" s="6" t="s">
        <v>5620</v>
      </c>
      <c r="G254" s="19" t="s">
        <v>46</v>
      </c>
      <c r="H254" s="19" t="s">
        <v>381</v>
      </c>
      <c r="I254" s="30">
        <v>5</v>
      </c>
      <c r="J254" s="27">
        <v>4.5999999999999996</v>
      </c>
      <c r="K254" s="40" t="str">
        <f t="shared" si="21"/>
        <v>Outstanding Performance</v>
      </c>
      <c r="L254" s="37">
        <v>147777</v>
      </c>
      <c r="M254" s="37">
        <f t="shared" si="22"/>
        <v>255262.14857142858</v>
      </c>
      <c r="N254" s="40" t="str">
        <f t="shared" si="23"/>
        <v>Very High Income</v>
      </c>
      <c r="O254" s="39">
        <v>1156</v>
      </c>
      <c r="P254" s="39">
        <f t="shared" si="24"/>
        <v>12799.999999999993</v>
      </c>
      <c r="Q254" s="41">
        <f t="shared" si="25"/>
        <v>5.0144528170882489E-2</v>
      </c>
      <c r="R254" s="33" t="str">
        <f t="shared" si="26"/>
        <v>High Bonus</v>
      </c>
      <c r="S254" s="38">
        <f t="shared" si="27"/>
        <v>268062.14857142855</v>
      </c>
      <c r="T254" s="6" t="s">
        <v>204</v>
      </c>
      <c r="U254" s="6" t="s">
        <v>6144</v>
      </c>
      <c r="V254" s="7" t="s">
        <v>6818</v>
      </c>
    </row>
    <row r="255" spans="1:22" ht="20" customHeight="1" x14ac:dyDescent="0.15">
      <c r="A255" s="15">
        <v>253</v>
      </c>
      <c r="B255" s="16" t="s">
        <v>1195</v>
      </c>
      <c r="C255" s="14">
        <v>65</v>
      </c>
      <c r="D255" s="35" t="str" cm="1">
        <f t="array" ref="D255">_xlfn.IFS(C255&lt;31, "Emerging Talent", AND(C255 &gt; 30, C255 &lt; 55), "Core Contributor", C255 &gt; 54, "Established Expert")</f>
        <v>Established Expert</v>
      </c>
      <c r="E255" s="6" t="s">
        <v>93</v>
      </c>
      <c r="F255" s="6" t="s">
        <v>5621</v>
      </c>
      <c r="G255" s="19" t="s">
        <v>696</v>
      </c>
      <c r="H255" s="19" t="s">
        <v>47</v>
      </c>
      <c r="I255" s="30">
        <v>3</v>
      </c>
      <c r="J255" s="27">
        <v>1.3</v>
      </c>
      <c r="K255" s="40" t="str">
        <f t="shared" si="21"/>
        <v>Needs Significant Improvement</v>
      </c>
      <c r="L255" s="37">
        <v>71704</v>
      </c>
      <c r="M255" s="37">
        <f t="shared" si="22"/>
        <v>15000</v>
      </c>
      <c r="N255" s="40" t="str">
        <f t="shared" si="23"/>
        <v>Low Income</v>
      </c>
      <c r="O255" s="39">
        <v>6958</v>
      </c>
      <c r="P255" s="39">
        <f t="shared" si="24"/>
        <v>0</v>
      </c>
      <c r="Q255" s="41">
        <f t="shared" si="25"/>
        <v>0</v>
      </c>
      <c r="R255" s="33" t="str">
        <f t="shared" si="26"/>
        <v>No Bonus</v>
      </c>
      <c r="S255" s="38">
        <f t="shared" si="27"/>
        <v>15000</v>
      </c>
      <c r="T255" s="6" t="s">
        <v>271</v>
      </c>
      <c r="U255" s="6" t="s">
        <v>1199</v>
      </c>
      <c r="V255" s="6" t="s">
        <v>1200</v>
      </c>
    </row>
    <row r="256" spans="1:22" ht="20" customHeight="1" x14ac:dyDescent="0.15">
      <c r="A256" s="15">
        <v>254</v>
      </c>
      <c r="B256" s="16" t="s">
        <v>4434</v>
      </c>
      <c r="C256" s="14">
        <v>21</v>
      </c>
      <c r="D256" s="35" t="str" cm="1">
        <f t="array" ref="D256">_xlfn.IFS(C256&lt;31, "Emerging Talent", AND(C256 &gt; 30, C256 &lt; 55), "Core Contributor", C256 &gt; 54, "Established Expert")</f>
        <v>Emerging Talent</v>
      </c>
      <c r="E256" s="7" t="s">
        <v>5970</v>
      </c>
      <c r="F256" s="6" t="s">
        <v>5622</v>
      </c>
      <c r="G256" s="19" t="s">
        <v>4457</v>
      </c>
      <c r="H256" s="19" t="s">
        <v>732</v>
      </c>
      <c r="I256" s="30">
        <v>10</v>
      </c>
      <c r="J256" s="27">
        <v>3.2</v>
      </c>
      <c r="K256" s="40" t="str">
        <f t="shared" si="21"/>
        <v>Meets Expectations</v>
      </c>
      <c r="L256" s="37">
        <v>108299</v>
      </c>
      <c r="M256" s="37">
        <f t="shared" si="22"/>
        <v>90529.123265306131</v>
      </c>
      <c r="N256" s="40" t="str">
        <f t="shared" si="23"/>
        <v>High Income</v>
      </c>
      <c r="O256" s="39">
        <v>19943</v>
      </c>
      <c r="P256" s="39">
        <f t="shared" si="24"/>
        <v>200.00000000000034</v>
      </c>
      <c r="Q256" s="41">
        <f t="shared" si="25"/>
        <v>2.2092338110231893E-3</v>
      </c>
      <c r="R256" s="33" t="str">
        <f t="shared" si="26"/>
        <v>Small Bonus</v>
      </c>
      <c r="S256" s="38">
        <f t="shared" si="27"/>
        <v>90729.123265306131</v>
      </c>
      <c r="T256" s="6" t="s">
        <v>26</v>
      </c>
      <c r="U256" s="6" t="s">
        <v>6145</v>
      </c>
      <c r="V256" s="6" t="s">
        <v>1204</v>
      </c>
    </row>
    <row r="257" spans="1:22" ht="20" customHeight="1" x14ac:dyDescent="0.15">
      <c r="A257" s="15">
        <v>255</v>
      </c>
      <c r="B257" s="16" t="s">
        <v>1156</v>
      </c>
      <c r="C257" s="14">
        <v>18</v>
      </c>
      <c r="D257" s="35" t="str" cm="1">
        <f t="array" ref="D257">_xlfn.IFS(C257&lt;31, "Emerging Talent", AND(C257 &gt; 30, C257 &lt; 55), "Core Contributor", C257 &gt; 54, "Established Expert")</f>
        <v>Emerging Talent</v>
      </c>
      <c r="E257" s="7" t="s">
        <v>5970</v>
      </c>
      <c r="F257" s="6" t="s">
        <v>5446</v>
      </c>
      <c r="G257" s="19" t="s">
        <v>46</v>
      </c>
      <c r="H257" s="19" t="s">
        <v>930</v>
      </c>
      <c r="I257" s="30">
        <v>7</v>
      </c>
      <c r="J257" s="27">
        <v>3.3</v>
      </c>
      <c r="K257" s="40" t="str">
        <f t="shared" si="21"/>
        <v>Meets Expectations</v>
      </c>
      <c r="L257" s="37">
        <v>108730</v>
      </c>
      <c r="M257" s="37">
        <f t="shared" si="22"/>
        <v>96658.751020408163</v>
      </c>
      <c r="N257" s="40" t="str">
        <f t="shared" si="23"/>
        <v>High Income</v>
      </c>
      <c r="O257" s="39">
        <v>9446</v>
      </c>
      <c r="P257" s="39">
        <f t="shared" si="24"/>
        <v>449.99999999999949</v>
      </c>
      <c r="Q257" s="41">
        <f t="shared" si="25"/>
        <v>4.6555536384386776E-3</v>
      </c>
      <c r="R257" s="33" t="str">
        <f t="shared" si="26"/>
        <v>Small Bonus</v>
      </c>
      <c r="S257" s="38">
        <f t="shared" si="27"/>
        <v>97108.751020408163</v>
      </c>
      <c r="T257" s="6" t="s">
        <v>204</v>
      </c>
      <c r="U257" s="6" t="s">
        <v>6146</v>
      </c>
      <c r="V257" s="7" t="s">
        <v>6818</v>
      </c>
    </row>
    <row r="258" spans="1:22" ht="20" customHeight="1" x14ac:dyDescent="0.15">
      <c r="A258" s="15">
        <v>256</v>
      </c>
      <c r="B258" s="16" t="s">
        <v>1319</v>
      </c>
      <c r="C258" s="14">
        <v>24</v>
      </c>
      <c r="D258" s="35" t="str" cm="1">
        <f t="array" ref="D258">_xlfn.IFS(C258&lt;31, "Emerging Talent", AND(C258 &gt; 30, C258 &lt; 55), "Core Contributor", C258 &gt; 54, "Established Expert")</f>
        <v>Emerging Talent</v>
      </c>
      <c r="E258" s="6" t="s">
        <v>163</v>
      </c>
      <c r="F258" s="6" t="s">
        <v>5446</v>
      </c>
      <c r="G258" s="19" t="s">
        <v>157</v>
      </c>
      <c r="H258" s="19" t="s">
        <v>842</v>
      </c>
      <c r="I258" s="30">
        <v>1</v>
      </c>
      <c r="J258" s="27">
        <v>3</v>
      </c>
      <c r="K258" s="40" t="str">
        <f t="shared" si="21"/>
        <v>Meets Expectations</v>
      </c>
      <c r="L258" s="37">
        <v>56410</v>
      </c>
      <c r="M258" s="37">
        <f t="shared" si="22"/>
        <v>41444.081632653055</v>
      </c>
      <c r="N258" s="40" t="str">
        <f t="shared" si="23"/>
        <v>Low Income</v>
      </c>
      <c r="O258" s="39">
        <v>14577</v>
      </c>
      <c r="P258" s="39">
        <f t="shared" si="24"/>
        <v>0</v>
      </c>
      <c r="Q258" s="41">
        <f t="shared" si="25"/>
        <v>0</v>
      </c>
      <c r="R258" s="33" t="str">
        <f t="shared" si="26"/>
        <v>No Bonus</v>
      </c>
      <c r="S258" s="38">
        <f t="shared" si="27"/>
        <v>41444.081632653055</v>
      </c>
      <c r="T258" s="6" t="s">
        <v>422</v>
      </c>
      <c r="U258" s="9" t="s">
        <v>6147</v>
      </c>
      <c r="V258" s="6" t="s">
        <v>1211</v>
      </c>
    </row>
    <row r="259" spans="1:22" ht="20" customHeight="1" x14ac:dyDescent="0.15">
      <c r="A259" s="15">
        <v>257</v>
      </c>
      <c r="B259" s="16" t="s">
        <v>510</v>
      </c>
      <c r="C259" s="14">
        <v>51</v>
      </c>
      <c r="D259" s="35" t="str" cm="1">
        <f t="array" ref="D259">_xlfn.IFS(C259&lt;31, "Emerging Talent", AND(C259 &gt; 30, C259 &lt; 55), "Core Contributor", C259 &gt; 54, "Established Expert")</f>
        <v>Core Contributor</v>
      </c>
      <c r="E259" s="6" t="s">
        <v>389</v>
      </c>
      <c r="F259" s="6" t="s">
        <v>5446</v>
      </c>
      <c r="G259" s="19" t="s">
        <v>648</v>
      </c>
      <c r="H259" s="19" t="s">
        <v>842</v>
      </c>
      <c r="I259" s="30">
        <v>7</v>
      </c>
      <c r="J259" s="27">
        <v>2.9</v>
      </c>
      <c r="K259" s="40" t="str">
        <f t="shared" si="21"/>
        <v>Below Expectations</v>
      </c>
      <c r="L259" s="37">
        <v>82017</v>
      </c>
      <c r="M259" s="37">
        <f t="shared" si="22"/>
        <v>56307.181224489788</v>
      </c>
      <c r="N259" s="40" t="str">
        <f t="shared" si="23"/>
        <v>Medium Income</v>
      </c>
      <c r="O259" s="39" t="s">
        <v>5969</v>
      </c>
      <c r="P259" s="39">
        <f t="shared" si="24"/>
        <v>0</v>
      </c>
      <c r="Q259" s="41">
        <f t="shared" si="25"/>
        <v>0</v>
      </c>
      <c r="R259" s="33" t="str">
        <f t="shared" si="26"/>
        <v>No Bonus</v>
      </c>
      <c r="S259" s="38">
        <f t="shared" si="27"/>
        <v>56307.181224489788</v>
      </c>
      <c r="T259" s="6" t="s">
        <v>49</v>
      </c>
      <c r="U259" s="6" t="s">
        <v>6148</v>
      </c>
      <c r="V259" s="6" t="s">
        <v>1216</v>
      </c>
    </row>
    <row r="260" spans="1:22" ht="20" customHeight="1" x14ac:dyDescent="0.15">
      <c r="A260" s="15">
        <v>258</v>
      </c>
      <c r="B260" s="16" t="s">
        <v>1616</v>
      </c>
      <c r="C260" s="14">
        <v>37</v>
      </c>
      <c r="D260" s="35" t="str" cm="1">
        <f t="array" ref="D260">_xlfn.IFS(C260&lt;31, "Emerging Talent", AND(C260 &gt; 30, C260 &lt; 55), "Core Contributor", C260 &gt; 54, "Established Expert")</f>
        <v>Core Contributor</v>
      </c>
      <c r="E260" s="6" t="s">
        <v>163</v>
      </c>
      <c r="F260" s="6" t="s">
        <v>5623</v>
      </c>
      <c r="G260" s="19" t="s">
        <v>696</v>
      </c>
      <c r="H260" s="19" t="s">
        <v>930</v>
      </c>
      <c r="I260" s="30">
        <v>8</v>
      </c>
      <c r="J260" s="27">
        <v>2.2999999999999998</v>
      </c>
      <c r="K260" s="40" t="str">
        <f t="shared" ref="K260:K323" si="28">IF(J260&lt; 2, "Needs Significant Improvement", IF(J260 &lt; 3, "Below Expectations", IF(J260 &lt; 3.5, "Meets Expectations", IF(J260 &lt; 4.3, "Exceeds Expectations", "Outstanding Performance"))))</f>
        <v>Below Expectations</v>
      </c>
      <c r="L260" s="37">
        <v>130243</v>
      </c>
      <c r="M260" s="37">
        <f t="shared" ref="M260:M323" si="29">MIN(300000, MAX(15000,L260* ( J260 / 3.5) ^ 2))</f>
        <v>56243.711836734699</v>
      </c>
      <c r="N260" s="40" t="str">
        <f t="shared" ref="N260:N323" si="30">IF(M260 &lt; 50000, "Low Income", IF(M260 &lt; 80000, "Medium Income", IF(M260 &lt; 110000, "High Income", "Very High Income")))</f>
        <v>Medium Income</v>
      </c>
      <c r="O260" s="39" t="s">
        <v>5969</v>
      </c>
      <c r="P260" s="39">
        <f t="shared" ref="P260:P323" si="31">IF(J260&lt; 3,0, IF(20000 * ((J260 - 3)/2)^2 = 0, 0, MIN(20000, 20000 * ((J260 - 3)/2)^2)))</f>
        <v>0</v>
      </c>
      <c r="Q260" s="41">
        <f t="shared" ref="Q260:Q323" si="32">IF(P260=0, 0, P260/M260)</f>
        <v>0</v>
      </c>
      <c r="R260" s="33" t="str">
        <f t="shared" ref="R260:R323" si="33">IF(P260=0, "No Bonus", IF(P260&lt;=5000, "Small Bonus", IF(P260&lt;=10000, "Average Bonus", IF(P260&lt;=15000, "High Bonus", "Outstanding Bonus"))))</f>
        <v>No Bonus</v>
      </c>
      <c r="S260" s="38">
        <f t="shared" ref="S260:S323" si="34">IF(TYPE(P260)=2,M260+ 0, M260 + P260)</f>
        <v>56243.711836734699</v>
      </c>
      <c r="T260" s="6" t="s">
        <v>296</v>
      </c>
      <c r="U260" s="7" t="s">
        <v>5970</v>
      </c>
      <c r="V260" s="6" t="s">
        <v>1219</v>
      </c>
    </row>
    <row r="261" spans="1:22" ht="20" customHeight="1" x14ac:dyDescent="0.15">
      <c r="A261" s="15">
        <v>259</v>
      </c>
      <c r="B261" s="16" t="s">
        <v>2870</v>
      </c>
      <c r="C261" s="14">
        <v>18</v>
      </c>
      <c r="D261" s="35" t="str" cm="1">
        <f t="array" ref="D261">_xlfn.IFS(C261&lt;31, "Emerging Talent", AND(C261 &gt; 30, C261 &lt; 55), "Core Contributor", C261 &gt; 54, "Established Expert")</f>
        <v>Emerging Talent</v>
      </c>
      <c r="E261" s="6" t="s">
        <v>93</v>
      </c>
      <c r="F261" s="6" t="s">
        <v>5446</v>
      </c>
      <c r="G261" s="19" t="s">
        <v>244</v>
      </c>
      <c r="H261" s="19" t="s">
        <v>136</v>
      </c>
      <c r="I261" s="30">
        <v>5</v>
      </c>
      <c r="J261" s="27">
        <v>3.5</v>
      </c>
      <c r="K261" s="40" t="str">
        <f t="shared" si="28"/>
        <v>Exceeds Expectations</v>
      </c>
      <c r="L261" s="37">
        <v>85878</v>
      </c>
      <c r="M261" s="37">
        <f t="shared" si="29"/>
        <v>85878</v>
      </c>
      <c r="N261" s="40" t="str">
        <f t="shared" si="30"/>
        <v>High Income</v>
      </c>
      <c r="O261" s="39">
        <v>14507</v>
      </c>
      <c r="P261" s="39">
        <f t="shared" si="31"/>
        <v>1250</v>
      </c>
      <c r="Q261" s="41">
        <f t="shared" si="32"/>
        <v>1.4555532266703929E-2</v>
      </c>
      <c r="R261" s="33" t="str">
        <f t="shared" si="33"/>
        <v>Small Bonus</v>
      </c>
      <c r="S261" s="38">
        <f t="shared" si="34"/>
        <v>87128</v>
      </c>
      <c r="T261" s="6" t="s">
        <v>265</v>
      </c>
      <c r="U261" s="9" t="s">
        <v>6149</v>
      </c>
      <c r="V261" s="6" t="s">
        <v>1221</v>
      </c>
    </row>
    <row r="262" spans="1:22" ht="20" customHeight="1" x14ac:dyDescent="0.15">
      <c r="A262" s="15">
        <v>260</v>
      </c>
      <c r="B262" s="16" t="s">
        <v>1481</v>
      </c>
      <c r="C262" s="14">
        <v>49</v>
      </c>
      <c r="D262" s="35" t="str" cm="1">
        <f t="array" ref="D262">_xlfn.IFS(C262&lt;31, "Emerging Talent", AND(C262 &gt; 30, C262 &lt; 55), "Core Contributor", C262 &gt; 54, "Established Expert")</f>
        <v>Core Contributor</v>
      </c>
      <c r="E262" s="6" t="s">
        <v>163</v>
      </c>
      <c r="F262" s="6" t="s">
        <v>5446</v>
      </c>
      <c r="G262" s="19" t="s">
        <v>157</v>
      </c>
      <c r="H262" s="19" t="s">
        <v>56</v>
      </c>
      <c r="I262" s="30">
        <v>0</v>
      </c>
      <c r="J262" s="27">
        <v>4.2</v>
      </c>
      <c r="K262" s="40" t="str">
        <f t="shared" si="28"/>
        <v>Exceeds Expectations</v>
      </c>
      <c r="L262" s="37">
        <v>98807</v>
      </c>
      <c r="M262" s="37">
        <f t="shared" si="29"/>
        <v>142282.07999999999</v>
      </c>
      <c r="N262" s="40" t="str">
        <f t="shared" si="30"/>
        <v>Very High Income</v>
      </c>
      <c r="O262" s="39" t="s">
        <v>5969</v>
      </c>
      <c r="P262" s="39">
        <f t="shared" si="31"/>
        <v>7200.0000000000018</v>
      </c>
      <c r="Q262" s="41">
        <f t="shared" si="32"/>
        <v>5.0603702166850541E-2</v>
      </c>
      <c r="R262" s="33" t="str">
        <f t="shared" si="33"/>
        <v>Average Bonus</v>
      </c>
      <c r="S262" s="38">
        <f t="shared" si="34"/>
        <v>149482.07999999999</v>
      </c>
      <c r="T262" s="6" t="s">
        <v>49</v>
      </c>
      <c r="U262" s="6" t="s">
        <v>6150</v>
      </c>
      <c r="V262" s="6" t="s">
        <v>1225</v>
      </c>
    </row>
    <row r="263" spans="1:22" ht="20" customHeight="1" x14ac:dyDescent="0.15">
      <c r="A263" s="15">
        <v>261</v>
      </c>
      <c r="B263" s="16" t="s">
        <v>744</v>
      </c>
      <c r="C263" s="14">
        <v>26</v>
      </c>
      <c r="D263" s="35" t="str" cm="1">
        <f t="array" ref="D263">_xlfn.IFS(C263&lt;31, "Emerging Talent", AND(C263 &gt; 30, C263 &lt; 55), "Core Contributor", C263 &gt; 54, "Established Expert")</f>
        <v>Emerging Talent</v>
      </c>
      <c r="E263" s="6" t="s">
        <v>163</v>
      </c>
      <c r="F263" s="6" t="s">
        <v>5624</v>
      </c>
      <c r="G263" s="19" t="s">
        <v>4457</v>
      </c>
      <c r="H263" s="19" t="s">
        <v>32</v>
      </c>
      <c r="I263" s="30">
        <v>3</v>
      </c>
      <c r="J263" s="27">
        <v>2.9</v>
      </c>
      <c r="K263" s="40" t="str">
        <f t="shared" si="28"/>
        <v>Below Expectations</v>
      </c>
      <c r="L263" s="37">
        <v>139008</v>
      </c>
      <c r="M263" s="37">
        <f t="shared" si="29"/>
        <v>95433.247346938762</v>
      </c>
      <c r="N263" s="40" t="str">
        <f t="shared" si="30"/>
        <v>High Income</v>
      </c>
      <c r="O263" s="39">
        <v>19839</v>
      </c>
      <c r="P263" s="39">
        <f t="shared" si="31"/>
        <v>0</v>
      </c>
      <c r="Q263" s="41">
        <f t="shared" si="32"/>
        <v>0</v>
      </c>
      <c r="R263" s="33" t="str">
        <f t="shared" si="33"/>
        <v>No Bonus</v>
      </c>
      <c r="S263" s="38">
        <f t="shared" si="34"/>
        <v>95433.247346938762</v>
      </c>
      <c r="T263" s="6" t="s">
        <v>368</v>
      </c>
      <c r="U263" s="6" t="s">
        <v>6151</v>
      </c>
      <c r="V263" s="6" t="s">
        <v>1229</v>
      </c>
    </row>
    <row r="264" spans="1:22" ht="20" customHeight="1" x14ac:dyDescent="0.15">
      <c r="A264" s="15">
        <v>262</v>
      </c>
      <c r="B264" s="16" t="s">
        <v>4422</v>
      </c>
      <c r="C264" s="14">
        <v>61</v>
      </c>
      <c r="D264" s="35" t="str" cm="1">
        <f t="array" ref="D264">_xlfn.IFS(C264&lt;31, "Emerging Talent", AND(C264 &gt; 30, C264 &lt; 55), "Core Contributor", C264 &gt; 54, "Established Expert")</f>
        <v>Established Expert</v>
      </c>
      <c r="E264" s="6" t="s">
        <v>163</v>
      </c>
      <c r="F264" s="6" t="s">
        <v>5625</v>
      </c>
      <c r="G264" s="19" t="s">
        <v>576</v>
      </c>
      <c r="H264" s="19" t="s">
        <v>136</v>
      </c>
      <c r="I264" s="30">
        <v>7</v>
      </c>
      <c r="J264" s="27">
        <v>3</v>
      </c>
      <c r="K264" s="40" t="str">
        <f t="shared" si="28"/>
        <v>Meets Expectations</v>
      </c>
      <c r="L264" s="37">
        <v>134188</v>
      </c>
      <c r="M264" s="37">
        <f t="shared" si="29"/>
        <v>98587.102040816317</v>
      </c>
      <c r="N264" s="40" t="str">
        <f t="shared" si="30"/>
        <v>High Income</v>
      </c>
      <c r="O264" s="39">
        <v>6046</v>
      </c>
      <c r="P264" s="39">
        <f t="shared" si="31"/>
        <v>0</v>
      </c>
      <c r="Q264" s="41">
        <f t="shared" si="32"/>
        <v>0</v>
      </c>
      <c r="R264" s="33" t="str">
        <f t="shared" si="33"/>
        <v>No Bonus</v>
      </c>
      <c r="S264" s="38">
        <f t="shared" si="34"/>
        <v>98587.102040816317</v>
      </c>
      <c r="T264" s="6" t="s">
        <v>271</v>
      </c>
      <c r="U264" s="6" t="s">
        <v>1232</v>
      </c>
      <c r="V264" s="6" t="s">
        <v>1233</v>
      </c>
    </row>
    <row r="265" spans="1:22" ht="20" customHeight="1" x14ac:dyDescent="0.15">
      <c r="A265" s="15">
        <v>263</v>
      </c>
      <c r="B265" s="16" t="s">
        <v>305</v>
      </c>
      <c r="C265" s="14">
        <v>22</v>
      </c>
      <c r="D265" s="35" t="str" cm="1">
        <f t="array" ref="D265">_xlfn.IFS(C265&lt;31, "Emerging Talent", AND(C265 &gt; 30, C265 &lt; 55), "Core Contributor", C265 &gt; 54, "Established Expert")</f>
        <v>Emerging Talent</v>
      </c>
      <c r="E265" s="6" t="s">
        <v>163</v>
      </c>
      <c r="F265" s="6" t="s">
        <v>5446</v>
      </c>
      <c r="G265" s="19" t="s">
        <v>4457</v>
      </c>
      <c r="H265" s="19" t="s">
        <v>842</v>
      </c>
      <c r="I265" s="30">
        <v>3</v>
      </c>
      <c r="J265" s="27">
        <v>2.2000000000000002</v>
      </c>
      <c r="K265" s="40" t="str">
        <f t="shared" si="28"/>
        <v>Below Expectations</v>
      </c>
      <c r="L265" s="37">
        <v>118415</v>
      </c>
      <c r="M265" s="37">
        <f t="shared" si="29"/>
        <v>46786.008163265324</v>
      </c>
      <c r="N265" s="40" t="str">
        <f t="shared" si="30"/>
        <v>Low Income</v>
      </c>
      <c r="O265" s="39">
        <v>6327</v>
      </c>
      <c r="P265" s="39">
        <f t="shared" si="31"/>
        <v>0</v>
      </c>
      <c r="Q265" s="41">
        <f t="shared" si="32"/>
        <v>0</v>
      </c>
      <c r="R265" s="33" t="str">
        <f t="shared" si="33"/>
        <v>No Bonus</v>
      </c>
      <c r="S265" s="38">
        <f t="shared" si="34"/>
        <v>46786.008163265324</v>
      </c>
      <c r="T265" s="6" t="s">
        <v>204</v>
      </c>
      <c r="U265" s="9" t="s">
        <v>6152</v>
      </c>
      <c r="V265" s="6" t="s">
        <v>1237</v>
      </c>
    </row>
    <row r="266" spans="1:22" ht="20" customHeight="1" x14ac:dyDescent="0.15">
      <c r="A266" s="15">
        <v>264</v>
      </c>
      <c r="B266" s="16" t="s">
        <v>4444</v>
      </c>
      <c r="C266" s="14">
        <v>20</v>
      </c>
      <c r="D266" s="35" t="str" cm="1">
        <f t="array" ref="D266">_xlfn.IFS(C266&lt;31, "Emerging Talent", AND(C266 &gt; 30, C266 &lt; 55), "Core Contributor", C266 &gt; 54, "Established Expert")</f>
        <v>Emerging Talent</v>
      </c>
      <c r="E266" s="6" t="s">
        <v>163</v>
      </c>
      <c r="F266" s="6" t="s">
        <v>5626</v>
      </c>
      <c r="G266" s="19" t="s">
        <v>576</v>
      </c>
      <c r="H266" s="19" t="s">
        <v>507</v>
      </c>
      <c r="I266" s="30">
        <v>0</v>
      </c>
      <c r="J266" s="27">
        <v>1.4</v>
      </c>
      <c r="K266" s="40" t="str">
        <f t="shared" si="28"/>
        <v>Needs Significant Improvement</v>
      </c>
      <c r="L266" s="37">
        <v>140294</v>
      </c>
      <c r="M266" s="37">
        <f t="shared" si="29"/>
        <v>22447.039999999997</v>
      </c>
      <c r="N266" s="40" t="str">
        <f t="shared" si="30"/>
        <v>Low Income</v>
      </c>
      <c r="O266" s="39">
        <v>18698</v>
      </c>
      <c r="P266" s="39">
        <f t="shared" si="31"/>
        <v>0</v>
      </c>
      <c r="Q266" s="41">
        <f t="shared" si="32"/>
        <v>0</v>
      </c>
      <c r="R266" s="33" t="str">
        <f t="shared" si="33"/>
        <v>No Bonus</v>
      </c>
      <c r="S266" s="38">
        <f t="shared" si="34"/>
        <v>22447.039999999997</v>
      </c>
      <c r="T266" s="6" t="s">
        <v>204</v>
      </c>
      <c r="U266" s="9" t="s">
        <v>6153</v>
      </c>
      <c r="V266" s="6" t="s">
        <v>1240</v>
      </c>
    </row>
    <row r="267" spans="1:22" ht="20" customHeight="1" x14ac:dyDescent="0.15">
      <c r="A267" s="15">
        <v>265</v>
      </c>
      <c r="B267" s="16" t="s">
        <v>3195</v>
      </c>
      <c r="C267" s="14">
        <v>54</v>
      </c>
      <c r="D267" s="35" t="str" cm="1">
        <f t="array" ref="D267">_xlfn.IFS(C267&lt;31, "Emerging Talent", AND(C267 &gt; 30, C267 &lt; 55), "Core Contributor", C267 &gt; 54, "Established Expert")</f>
        <v>Core Contributor</v>
      </c>
      <c r="E267" s="6" t="s">
        <v>93</v>
      </c>
      <c r="F267" s="6" t="s">
        <v>5610</v>
      </c>
      <c r="G267" s="19" t="s">
        <v>244</v>
      </c>
      <c r="H267" s="19" t="s">
        <v>499</v>
      </c>
      <c r="I267" s="30">
        <v>4</v>
      </c>
      <c r="J267" s="27">
        <v>4.0999999999999996</v>
      </c>
      <c r="K267" s="40" t="str">
        <f t="shared" si="28"/>
        <v>Exceeds Expectations</v>
      </c>
      <c r="L267" s="37">
        <v>135817</v>
      </c>
      <c r="M267" s="37">
        <f t="shared" si="29"/>
        <v>186374.18530612238</v>
      </c>
      <c r="N267" s="40" t="str">
        <f t="shared" si="30"/>
        <v>Very High Income</v>
      </c>
      <c r="O267" s="39">
        <v>15379</v>
      </c>
      <c r="P267" s="39">
        <f t="shared" si="31"/>
        <v>6049.9999999999964</v>
      </c>
      <c r="Q267" s="41">
        <f t="shared" si="32"/>
        <v>3.2461577176381914E-2</v>
      </c>
      <c r="R267" s="33" t="str">
        <f t="shared" si="33"/>
        <v>Average Bonus</v>
      </c>
      <c r="S267" s="38">
        <f t="shared" si="34"/>
        <v>192424.18530612238</v>
      </c>
      <c r="T267" s="6" t="s">
        <v>49</v>
      </c>
      <c r="U267" s="9" t="s">
        <v>6154</v>
      </c>
      <c r="V267" s="6" t="s">
        <v>1241</v>
      </c>
    </row>
    <row r="268" spans="1:22" ht="20" customHeight="1" x14ac:dyDescent="0.15">
      <c r="A268" s="15">
        <v>266</v>
      </c>
      <c r="B268" s="16" t="s">
        <v>2504</v>
      </c>
      <c r="C268" s="14">
        <v>49</v>
      </c>
      <c r="D268" s="35" t="str" cm="1">
        <f t="array" ref="D268">_xlfn.IFS(C268&lt;31, "Emerging Talent", AND(C268 &gt; 30, C268 &lt; 55), "Core Contributor", C268 &gt; 54, "Established Expert")</f>
        <v>Core Contributor</v>
      </c>
      <c r="E268" s="6" t="s">
        <v>389</v>
      </c>
      <c r="F268" s="6" t="s">
        <v>5627</v>
      </c>
      <c r="G268" s="19" t="s">
        <v>648</v>
      </c>
      <c r="H268" s="19" t="s">
        <v>431</v>
      </c>
      <c r="I268" s="30">
        <v>0</v>
      </c>
      <c r="J268" s="27">
        <v>1.5</v>
      </c>
      <c r="K268" s="40" t="str">
        <f t="shared" si="28"/>
        <v>Needs Significant Improvement</v>
      </c>
      <c r="L268" s="37">
        <v>84406</v>
      </c>
      <c r="M268" s="37">
        <f t="shared" si="29"/>
        <v>15503.142857142855</v>
      </c>
      <c r="N268" s="40" t="str">
        <f t="shared" si="30"/>
        <v>Low Income</v>
      </c>
      <c r="O268" s="39">
        <v>7115</v>
      </c>
      <c r="P268" s="39">
        <f t="shared" si="31"/>
        <v>0</v>
      </c>
      <c r="Q268" s="41">
        <f t="shared" si="32"/>
        <v>0</v>
      </c>
      <c r="R268" s="33" t="str">
        <f t="shared" si="33"/>
        <v>No Bonus</v>
      </c>
      <c r="S268" s="38">
        <f t="shared" si="34"/>
        <v>15503.142857142855</v>
      </c>
      <c r="T268" s="6" t="s">
        <v>139</v>
      </c>
      <c r="U268" s="9" t="s">
        <v>6155</v>
      </c>
      <c r="V268" s="6" t="s">
        <v>1244</v>
      </c>
    </row>
    <row r="269" spans="1:22" ht="20" customHeight="1" x14ac:dyDescent="0.15">
      <c r="A269" s="15">
        <v>267</v>
      </c>
      <c r="B269" s="16" t="s">
        <v>1284</v>
      </c>
      <c r="C269" s="14">
        <v>56</v>
      </c>
      <c r="D269" s="35" t="str" cm="1">
        <f t="array" ref="D269">_xlfn.IFS(C269&lt;31, "Emerging Talent", AND(C269 &gt; 30, C269 &lt; 55), "Core Contributor", C269 &gt; 54, "Established Expert")</f>
        <v>Established Expert</v>
      </c>
      <c r="E269" s="6" t="s">
        <v>163</v>
      </c>
      <c r="F269" s="6" t="s">
        <v>5446</v>
      </c>
      <c r="G269" s="19" t="s">
        <v>864</v>
      </c>
      <c r="H269" s="19" t="s">
        <v>167</v>
      </c>
      <c r="I269" s="30">
        <v>9</v>
      </c>
      <c r="J269" s="27">
        <v>4.4000000000000004</v>
      </c>
      <c r="K269" s="40" t="str">
        <f t="shared" si="28"/>
        <v>Outstanding Performance</v>
      </c>
      <c r="L269" s="37">
        <v>108564</v>
      </c>
      <c r="M269" s="37">
        <f t="shared" si="29"/>
        <v>171575.43183673476</v>
      </c>
      <c r="N269" s="40" t="str">
        <f t="shared" si="30"/>
        <v>Very High Income</v>
      </c>
      <c r="O269" s="39">
        <v>6277</v>
      </c>
      <c r="P269" s="39">
        <f t="shared" si="31"/>
        <v>9800.0000000000055</v>
      </c>
      <c r="Q269" s="41">
        <f t="shared" si="32"/>
        <v>5.7117734719300289E-2</v>
      </c>
      <c r="R269" s="33" t="str">
        <f t="shared" si="33"/>
        <v>Average Bonus</v>
      </c>
      <c r="S269" s="38">
        <f t="shared" si="34"/>
        <v>181375.43183673476</v>
      </c>
      <c r="T269" s="6" t="s">
        <v>422</v>
      </c>
      <c r="U269" s="9" t="s">
        <v>6156</v>
      </c>
      <c r="V269" s="6" t="s">
        <v>1247</v>
      </c>
    </row>
    <row r="270" spans="1:22" ht="20" customHeight="1" x14ac:dyDescent="0.15">
      <c r="A270" s="15">
        <v>268</v>
      </c>
      <c r="B270" s="16" t="s">
        <v>3987</v>
      </c>
      <c r="C270" s="14">
        <v>54</v>
      </c>
      <c r="D270" s="35" t="str" cm="1">
        <f t="array" ref="D270">_xlfn.IFS(C270&lt;31, "Emerging Talent", AND(C270 &gt; 30, C270 &lt; 55), "Core Contributor", C270 &gt; 54, "Established Expert")</f>
        <v>Core Contributor</v>
      </c>
      <c r="E270" s="6" t="s">
        <v>389</v>
      </c>
      <c r="F270" s="6" t="s">
        <v>5512</v>
      </c>
      <c r="G270" s="19" t="s">
        <v>494</v>
      </c>
      <c r="H270" s="19" t="s">
        <v>211</v>
      </c>
      <c r="I270" s="30">
        <v>0</v>
      </c>
      <c r="J270" s="27">
        <v>1.2</v>
      </c>
      <c r="K270" s="40" t="str">
        <f t="shared" si="28"/>
        <v>Needs Significant Improvement</v>
      </c>
      <c r="L270" s="37">
        <v>55830</v>
      </c>
      <c r="M270" s="37">
        <f t="shared" si="29"/>
        <v>15000</v>
      </c>
      <c r="N270" s="40" t="str">
        <f t="shared" si="30"/>
        <v>Low Income</v>
      </c>
      <c r="O270" s="39">
        <v>15788</v>
      </c>
      <c r="P270" s="39">
        <f t="shared" si="31"/>
        <v>0</v>
      </c>
      <c r="Q270" s="41">
        <f t="shared" si="32"/>
        <v>0</v>
      </c>
      <c r="R270" s="33" t="str">
        <f t="shared" si="33"/>
        <v>No Bonus</v>
      </c>
      <c r="S270" s="38">
        <f t="shared" si="34"/>
        <v>15000</v>
      </c>
      <c r="T270" s="6" t="s">
        <v>204</v>
      </c>
      <c r="U270" s="6" t="s">
        <v>1250</v>
      </c>
      <c r="V270" s="6" t="s">
        <v>1251</v>
      </c>
    </row>
    <row r="271" spans="1:22" ht="20" customHeight="1" x14ac:dyDescent="0.15">
      <c r="A271" s="15">
        <v>269</v>
      </c>
      <c r="B271" s="16" t="s">
        <v>133</v>
      </c>
      <c r="C271" s="14">
        <v>45</v>
      </c>
      <c r="D271" s="35" t="str" cm="1">
        <f t="array" ref="D271">_xlfn.IFS(C271&lt;31, "Emerging Talent", AND(C271 &gt; 30, C271 &lt; 55), "Core Contributor", C271 &gt; 54, "Established Expert")</f>
        <v>Core Contributor</v>
      </c>
      <c r="E271" s="6" t="s">
        <v>5970</v>
      </c>
      <c r="F271" s="6" t="s">
        <v>5628</v>
      </c>
      <c r="G271" s="19" t="s">
        <v>157</v>
      </c>
      <c r="H271" s="19" t="s">
        <v>211</v>
      </c>
      <c r="I271" s="30">
        <v>9</v>
      </c>
      <c r="J271" s="27">
        <v>3.2</v>
      </c>
      <c r="K271" s="40" t="str">
        <f t="shared" si="28"/>
        <v>Meets Expectations</v>
      </c>
      <c r="L271" s="37">
        <v>35782</v>
      </c>
      <c r="M271" s="37">
        <f t="shared" si="29"/>
        <v>29910.831020408168</v>
      </c>
      <c r="N271" s="40" t="str">
        <f t="shared" si="30"/>
        <v>Low Income</v>
      </c>
      <c r="O271" s="39">
        <v>18946</v>
      </c>
      <c r="P271" s="39">
        <f t="shared" si="31"/>
        <v>200.00000000000034</v>
      </c>
      <c r="Q271" s="41">
        <f t="shared" si="32"/>
        <v>6.6865410681348266E-3</v>
      </c>
      <c r="R271" s="33" t="str">
        <f t="shared" si="33"/>
        <v>Small Bonus</v>
      </c>
      <c r="S271" s="38">
        <f t="shared" si="34"/>
        <v>30110.831020408168</v>
      </c>
      <c r="T271" s="6" t="s">
        <v>49</v>
      </c>
      <c r="U271" s="6" t="s">
        <v>6157</v>
      </c>
      <c r="V271" s="6" t="s">
        <v>1256</v>
      </c>
    </row>
    <row r="272" spans="1:22" ht="20" customHeight="1" x14ac:dyDescent="0.15">
      <c r="A272" s="15">
        <v>270</v>
      </c>
      <c r="B272" s="16" t="s">
        <v>1261</v>
      </c>
      <c r="C272" s="14">
        <v>48</v>
      </c>
      <c r="D272" s="35" t="str" cm="1">
        <f t="array" ref="D272">_xlfn.IFS(C272&lt;31, "Emerging Talent", AND(C272 &gt; 30, C272 &lt; 55), "Core Contributor", C272 &gt; 54, "Established Expert")</f>
        <v>Core Contributor</v>
      </c>
      <c r="E272" s="6" t="s">
        <v>163</v>
      </c>
      <c r="F272" s="6" t="s">
        <v>5552</v>
      </c>
      <c r="G272" s="19" t="s">
        <v>4457</v>
      </c>
      <c r="H272" s="19" t="s">
        <v>167</v>
      </c>
      <c r="I272" s="30">
        <v>0</v>
      </c>
      <c r="J272" s="27">
        <v>4.9000000000000004</v>
      </c>
      <c r="K272" s="40" t="str">
        <f t="shared" si="28"/>
        <v>Outstanding Performance</v>
      </c>
      <c r="L272" s="37">
        <v>53303</v>
      </c>
      <c r="M272" s="37">
        <f t="shared" si="29"/>
        <v>104473.88000000002</v>
      </c>
      <c r="N272" s="40" t="str">
        <f t="shared" si="30"/>
        <v>High Income</v>
      </c>
      <c r="O272" s="39">
        <v>18433</v>
      </c>
      <c r="P272" s="39">
        <f t="shared" si="31"/>
        <v>18050.000000000007</v>
      </c>
      <c r="Q272" s="41">
        <f t="shared" si="32"/>
        <v>0.17277045707501248</v>
      </c>
      <c r="R272" s="33" t="str">
        <f t="shared" si="33"/>
        <v>Outstanding Bonus</v>
      </c>
      <c r="S272" s="38">
        <f t="shared" si="34"/>
        <v>122523.88000000003</v>
      </c>
      <c r="T272" s="6" t="s">
        <v>422</v>
      </c>
      <c r="U272" s="6" t="s">
        <v>6158</v>
      </c>
      <c r="V272" s="6" t="s">
        <v>1259</v>
      </c>
    </row>
    <row r="273" spans="1:22" ht="20" customHeight="1" x14ac:dyDescent="0.15">
      <c r="A273" s="15">
        <v>271</v>
      </c>
      <c r="B273" s="16" t="s">
        <v>4437</v>
      </c>
      <c r="C273" s="14">
        <v>21</v>
      </c>
      <c r="D273" s="35" t="str" cm="1">
        <f t="array" ref="D273">_xlfn.IFS(C273&lt;31, "Emerging Talent", AND(C273 &gt; 30, C273 &lt; 55), "Core Contributor", C273 &gt; 54, "Established Expert")</f>
        <v>Emerging Talent</v>
      </c>
      <c r="E273" s="6" t="s">
        <v>163</v>
      </c>
      <c r="F273" s="6" t="s">
        <v>5591</v>
      </c>
      <c r="G273" s="19" t="s">
        <v>576</v>
      </c>
      <c r="H273" s="19" t="s">
        <v>47</v>
      </c>
      <c r="I273" s="30">
        <v>1</v>
      </c>
      <c r="J273" s="27">
        <v>3</v>
      </c>
      <c r="K273" s="40" t="str">
        <f t="shared" si="28"/>
        <v>Meets Expectations</v>
      </c>
      <c r="L273" s="37">
        <v>72766</v>
      </c>
      <c r="M273" s="37">
        <f t="shared" si="29"/>
        <v>53460.734693877544</v>
      </c>
      <c r="N273" s="40" t="str">
        <f t="shared" si="30"/>
        <v>Medium Income</v>
      </c>
      <c r="O273" s="39">
        <v>11412</v>
      </c>
      <c r="P273" s="39">
        <f t="shared" si="31"/>
        <v>0</v>
      </c>
      <c r="Q273" s="41">
        <f t="shared" si="32"/>
        <v>0</v>
      </c>
      <c r="R273" s="33" t="str">
        <f t="shared" si="33"/>
        <v>No Bonus</v>
      </c>
      <c r="S273" s="38">
        <f t="shared" si="34"/>
        <v>53460.734693877544</v>
      </c>
      <c r="T273" s="6" t="s">
        <v>368</v>
      </c>
      <c r="U273" s="7" t="s">
        <v>5970</v>
      </c>
      <c r="V273" s="6" t="s">
        <v>1260</v>
      </c>
    </row>
    <row r="274" spans="1:22" ht="20" customHeight="1" x14ac:dyDescent="0.15">
      <c r="A274" s="15">
        <v>272</v>
      </c>
      <c r="B274" s="16" t="s">
        <v>1261</v>
      </c>
      <c r="C274" s="14">
        <v>20</v>
      </c>
      <c r="D274" s="35" t="str" cm="1">
        <f t="array" ref="D274">_xlfn.IFS(C274&lt;31, "Emerging Talent", AND(C274 &gt; 30, C274 &lt; 55), "Core Contributor", C274 &gt; 54, "Established Expert")</f>
        <v>Emerging Talent</v>
      </c>
      <c r="E274" s="6" t="s">
        <v>163</v>
      </c>
      <c r="F274" s="6" t="s">
        <v>5629</v>
      </c>
      <c r="G274" s="19" t="s">
        <v>46</v>
      </c>
      <c r="H274" s="19" t="s">
        <v>732</v>
      </c>
      <c r="I274" s="30">
        <v>2</v>
      </c>
      <c r="J274" s="27">
        <v>2.1</v>
      </c>
      <c r="K274" s="40" t="str">
        <f t="shared" si="28"/>
        <v>Below Expectations</v>
      </c>
      <c r="L274" s="37">
        <v>138916</v>
      </c>
      <c r="M274" s="37">
        <f t="shared" si="29"/>
        <v>50009.759999999995</v>
      </c>
      <c r="N274" s="40" t="str">
        <f t="shared" si="30"/>
        <v>Medium Income</v>
      </c>
      <c r="O274" s="39">
        <v>2174</v>
      </c>
      <c r="P274" s="39">
        <f t="shared" si="31"/>
        <v>0</v>
      </c>
      <c r="Q274" s="41">
        <f t="shared" si="32"/>
        <v>0</v>
      </c>
      <c r="R274" s="33" t="str">
        <f t="shared" si="33"/>
        <v>No Bonus</v>
      </c>
      <c r="S274" s="38">
        <f t="shared" si="34"/>
        <v>50009.759999999995</v>
      </c>
      <c r="T274" s="6" t="s">
        <v>422</v>
      </c>
      <c r="U274" s="6" t="s">
        <v>6159</v>
      </c>
      <c r="V274" s="6" t="s">
        <v>1265</v>
      </c>
    </row>
    <row r="275" spans="1:22" ht="20" customHeight="1" x14ac:dyDescent="0.15">
      <c r="A275" s="15">
        <v>273</v>
      </c>
      <c r="B275" s="16" t="s">
        <v>1266</v>
      </c>
      <c r="C275" s="14">
        <v>51</v>
      </c>
      <c r="D275" s="35" t="str" cm="1">
        <f t="array" ref="D275">_xlfn.IFS(C275&lt;31, "Emerging Talent", AND(C275 &gt; 30, C275 &lt; 55), "Core Contributor", C275 &gt; 54, "Established Expert")</f>
        <v>Core Contributor</v>
      </c>
      <c r="E275" s="7" t="s">
        <v>5970</v>
      </c>
      <c r="F275" s="6" t="s">
        <v>5446</v>
      </c>
      <c r="G275" s="19" t="s">
        <v>244</v>
      </c>
      <c r="H275" s="19" t="s">
        <v>47</v>
      </c>
      <c r="I275" s="30">
        <v>0</v>
      </c>
      <c r="J275" s="27">
        <v>1.6</v>
      </c>
      <c r="K275" s="40" t="str">
        <f t="shared" si="28"/>
        <v>Needs Significant Improvement</v>
      </c>
      <c r="L275" s="37">
        <v>126371</v>
      </c>
      <c r="M275" s="37">
        <f t="shared" si="29"/>
        <v>26408.960000000003</v>
      </c>
      <c r="N275" s="40" t="str">
        <f t="shared" si="30"/>
        <v>Low Income</v>
      </c>
      <c r="O275" s="39" t="s">
        <v>5969</v>
      </c>
      <c r="P275" s="39">
        <f t="shared" si="31"/>
        <v>0</v>
      </c>
      <c r="Q275" s="41">
        <f t="shared" si="32"/>
        <v>0</v>
      </c>
      <c r="R275" s="33" t="str">
        <f t="shared" si="33"/>
        <v>No Bonus</v>
      </c>
      <c r="S275" s="38">
        <f t="shared" si="34"/>
        <v>26408.960000000003</v>
      </c>
      <c r="T275" s="6" t="s">
        <v>204</v>
      </c>
      <c r="U275" s="9" t="s">
        <v>6160</v>
      </c>
      <c r="V275" s="6" t="s">
        <v>1269</v>
      </c>
    </row>
    <row r="276" spans="1:22" ht="20" customHeight="1" x14ac:dyDescent="0.15">
      <c r="A276" s="15">
        <v>274</v>
      </c>
      <c r="B276" s="16" t="s">
        <v>4409</v>
      </c>
      <c r="C276" s="14">
        <v>42</v>
      </c>
      <c r="D276" s="35" t="str" cm="1">
        <f t="array" ref="D276">_xlfn.IFS(C276&lt;31, "Emerging Talent", AND(C276 &gt; 30, C276 &lt; 55), "Core Contributor", C276 &gt; 54, "Established Expert")</f>
        <v>Core Contributor</v>
      </c>
      <c r="E276" s="6" t="s">
        <v>163</v>
      </c>
      <c r="F276" s="6" t="s">
        <v>5575</v>
      </c>
      <c r="G276" s="19" t="s">
        <v>696</v>
      </c>
      <c r="H276" s="19" t="s">
        <v>431</v>
      </c>
      <c r="I276" s="30">
        <v>6</v>
      </c>
      <c r="J276" s="27">
        <v>3.8</v>
      </c>
      <c r="K276" s="40" t="str">
        <f t="shared" si="28"/>
        <v>Exceeds Expectations</v>
      </c>
      <c r="L276" s="37">
        <v>63851</v>
      </c>
      <c r="M276" s="37">
        <f t="shared" si="29"/>
        <v>75265.995102040804</v>
      </c>
      <c r="N276" s="40" t="str">
        <f t="shared" si="30"/>
        <v>Medium Income</v>
      </c>
      <c r="O276" s="39">
        <v>9064</v>
      </c>
      <c r="P276" s="39">
        <f t="shared" si="31"/>
        <v>3199.9999999999982</v>
      </c>
      <c r="Q276" s="41">
        <f t="shared" si="32"/>
        <v>4.2515879789560257E-2</v>
      </c>
      <c r="R276" s="33" t="str">
        <f t="shared" si="33"/>
        <v>Small Bonus</v>
      </c>
      <c r="S276" s="38">
        <f t="shared" si="34"/>
        <v>78465.995102040804</v>
      </c>
      <c r="T276" s="6" t="s">
        <v>296</v>
      </c>
      <c r="U276" s="6" t="s">
        <v>6161</v>
      </c>
      <c r="V276" s="6" t="s">
        <v>1274</v>
      </c>
    </row>
    <row r="277" spans="1:22" ht="20" customHeight="1" x14ac:dyDescent="0.15">
      <c r="A277" s="15">
        <v>275</v>
      </c>
      <c r="B277" s="16" t="s">
        <v>4439</v>
      </c>
      <c r="C277" s="14">
        <v>39</v>
      </c>
      <c r="D277" s="35" t="str" cm="1">
        <f t="array" ref="D277">_xlfn.IFS(C277&lt;31, "Emerging Talent", AND(C277 &gt; 30, C277 &lt; 55), "Core Contributor", C277 &gt; 54, "Established Expert")</f>
        <v>Core Contributor</v>
      </c>
      <c r="E277" s="6" t="s">
        <v>389</v>
      </c>
      <c r="F277" s="6" t="s">
        <v>5630</v>
      </c>
      <c r="G277" s="19" t="s">
        <v>157</v>
      </c>
      <c r="H277" s="19" t="s">
        <v>56</v>
      </c>
      <c r="I277" s="30">
        <v>0</v>
      </c>
      <c r="J277" s="27">
        <v>2.7</v>
      </c>
      <c r="K277" s="40" t="str">
        <f t="shared" si="28"/>
        <v>Below Expectations</v>
      </c>
      <c r="L277" s="37">
        <v>66512</v>
      </c>
      <c r="M277" s="37">
        <f t="shared" si="29"/>
        <v>39581.426938775512</v>
      </c>
      <c r="N277" s="40" t="str">
        <f t="shared" si="30"/>
        <v>Low Income</v>
      </c>
      <c r="O277" s="39">
        <v>7255</v>
      </c>
      <c r="P277" s="39">
        <f t="shared" si="31"/>
        <v>0</v>
      </c>
      <c r="Q277" s="41">
        <f t="shared" si="32"/>
        <v>0</v>
      </c>
      <c r="R277" s="33" t="str">
        <f t="shared" si="33"/>
        <v>No Bonus</v>
      </c>
      <c r="S277" s="38">
        <f t="shared" si="34"/>
        <v>39581.426938775512</v>
      </c>
      <c r="T277" s="6" t="s">
        <v>296</v>
      </c>
      <c r="U277" s="6" t="s">
        <v>6162</v>
      </c>
      <c r="V277" s="6" t="s">
        <v>1279</v>
      </c>
    </row>
    <row r="278" spans="1:22" ht="20" customHeight="1" x14ac:dyDescent="0.15">
      <c r="A278" s="15">
        <v>276</v>
      </c>
      <c r="B278" s="16" t="s">
        <v>4442</v>
      </c>
      <c r="C278" s="14">
        <v>60</v>
      </c>
      <c r="D278" s="35" t="str" cm="1">
        <f t="array" ref="D278">_xlfn.IFS(C278&lt;31, "Emerging Talent", AND(C278 &gt; 30, C278 &lt; 55), "Core Contributor", C278 &gt; 54, "Established Expert")</f>
        <v>Established Expert</v>
      </c>
      <c r="E278" s="6" t="s">
        <v>163</v>
      </c>
      <c r="F278" s="6" t="s">
        <v>5631</v>
      </c>
      <c r="G278" s="19" t="s">
        <v>46</v>
      </c>
      <c r="H278" s="19" t="s">
        <v>431</v>
      </c>
      <c r="I278" s="30">
        <v>5</v>
      </c>
      <c r="J278" s="27">
        <v>5</v>
      </c>
      <c r="K278" s="40" t="str">
        <f t="shared" si="28"/>
        <v>Outstanding Performance</v>
      </c>
      <c r="L278" s="37">
        <v>83266</v>
      </c>
      <c r="M278" s="37">
        <f t="shared" si="29"/>
        <v>169930.61224489796</v>
      </c>
      <c r="N278" s="40" t="str">
        <f t="shared" si="30"/>
        <v>Very High Income</v>
      </c>
      <c r="O278" s="39">
        <v>14824</v>
      </c>
      <c r="P278" s="39">
        <f t="shared" si="31"/>
        <v>20000</v>
      </c>
      <c r="Q278" s="41">
        <f t="shared" si="32"/>
        <v>0.11769509763889223</v>
      </c>
      <c r="R278" s="33" t="str">
        <f t="shared" si="33"/>
        <v>Outstanding Bonus</v>
      </c>
      <c r="S278" s="38">
        <f t="shared" si="34"/>
        <v>189930.61224489796</v>
      </c>
      <c r="T278" s="6" t="s">
        <v>422</v>
      </c>
      <c r="U278" s="6" t="s">
        <v>1282</v>
      </c>
      <c r="V278" s="6" t="s">
        <v>1283</v>
      </c>
    </row>
    <row r="279" spans="1:22" ht="20" customHeight="1" x14ac:dyDescent="0.15">
      <c r="A279" s="15">
        <v>277</v>
      </c>
      <c r="B279" s="16" t="s">
        <v>1284</v>
      </c>
      <c r="C279" s="14">
        <v>51</v>
      </c>
      <c r="D279" s="35" t="str" cm="1">
        <f t="array" ref="D279">_xlfn.IFS(C279&lt;31, "Emerging Talent", AND(C279 &gt; 30, C279 &lt; 55), "Core Contributor", C279 &gt; 54, "Established Expert")</f>
        <v>Core Contributor</v>
      </c>
      <c r="E279" s="6" t="s">
        <v>93</v>
      </c>
      <c r="F279" s="6" t="s">
        <v>5632</v>
      </c>
      <c r="G279" s="19" t="s">
        <v>864</v>
      </c>
      <c r="H279" s="19" t="s">
        <v>499</v>
      </c>
      <c r="I279" s="30">
        <v>2</v>
      </c>
      <c r="J279" s="27">
        <v>1.5</v>
      </c>
      <c r="K279" s="40" t="str">
        <f t="shared" si="28"/>
        <v>Needs Significant Improvement</v>
      </c>
      <c r="L279" s="37">
        <v>127265</v>
      </c>
      <c r="M279" s="37">
        <f t="shared" si="29"/>
        <v>23375.204081632652</v>
      </c>
      <c r="N279" s="40" t="str">
        <f t="shared" si="30"/>
        <v>Low Income</v>
      </c>
      <c r="O279" s="39">
        <v>9733</v>
      </c>
      <c r="P279" s="39">
        <f t="shared" si="31"/>
        <v>0</v>
      </c>
      <c r="Q279" s="41">
        <f t="shared" si="32"/>
        <v>0</v>
      </c>
      <c r="R279" s="33" t="str">
        <f t="shared" si="33"/>
        <v>No Bonus</v>
      </c>
      <c r="S279" s="38">
        <f t="shared" si="34"/>
        <v>23375.204081632652</v>
      </c>
      <c r="T279" s="6" t="s">
        <v>76</v>
      </c>
      <c r="U279" s="6" t="s">
        <v>6163</v>
      </c>
      <c r="V279" s="6" t="s">
        <v>1288</v>
      </c>
    </row>
    <row r="280" spans="1:22" ht="20" customHeight="1" x14ac:dyDescent="0.15">
      <c r="A280" s="15">
        <v>278</v>
      </c>
      <c r="B280" s="16" t="s">
        <v>873</v>
      </c>
      <c r="C280" s="14">
        <v>41</v>
      </c>
      <c r="D280" s="35" t="str" cm="1">
        <f t="array" ref="D280">_xlfn.IFS(C280&lt;31, "Emerging Talent", AND(C280 &gt; 30, C280 &lt; 55), "Core Contributor", C280 &gt; 54, "Established Expert")</f>
        <v>Core Contributor</v>
      </c>
      <c r="E280" s="6" t="s">
        <v>163</v>
      </c>
      <c r="F280" s="6" t="s">
        <v>5633</v>
      </c>
      <c r="G280" s="19" t="s">
        <v>4457</v>
      </c>
      <c r="H280" s="19" t="s">
        <v>136</v>
      </c>
      <c r="I280" s="30">
        <v>10</v>
      </c>
      <c r="J280" s="27">
        <v>4.5</v>
      </c>
      <c r="K280" s="40" t="str">
        <f t="shared" si="28"/>
        <v>Outstanding Performance</v>
      </c>
      <c r="L280" s="37">
        <v>115510</v>
      </c>
      <c r="M280" s="37">
        <f t="shared" si="29"/>
        <v>190945.10204081636</v>
      </c>
      <c r="N280" s="40" t="str">
        <f t="shared" si="30"/>
        <v>Very High Income</v>
      </c>
      <c r="O280" s="39">
        <v>306</v>
      </c>
      <c r="P280" s="39">
        <f t="shared" si="31"/>
        <v>11250</v>
      </c>
      <c r="Q280" s="41">
        <f t="shared" si="32"/>
        <v>5.8917457843957702E-2</v>
      </c>
      <c r="R280" s="33" t="str">
        <f t="shared" si="33"/>
        <v>High Bonus</v>
      </c>
      <c r="S280" s="38">
        <f t="shared" si="34"/>
        <v>202195.10204081636</v>
      </c>
      <c r="T280" s="6" t="s">
        <v>204</v>
      </c>
      <c r="U280" s="9" t="s">
        <v>6164</v>
      </c>
      <c r="V280" s="6" t="s">
        <v>1292</v>
      </c>
    </row>
    <row r="281" spans="1:22" ht="20" customHeight="1" x14ac:dyDescent="0.15">
      <c r="A281" s="15">
        <v>279</v>
      </c>
      <c r="B281" s="16" t="s">
        <v>2618</v>
      </c>
      <c r="C281" s="14">
        <v>26</v>
      </c>
      <c r="D281" s="35" t="str" cm="1">
        <f t="array" ref="D281">_xlfn.IFS(C281&lt;31, "Emerging Talent", AND(C281 &gt; 30, C281 &lt; 55), "Core Contributor", C281 &gt; 54, "Established Expert")</f>
        <v>Emerging Talent</v>
      </c>
      <c r="E281" s="6" t="s">
        <v>389</v>
      </c>
      <c r="F281" s="6" t="s">
        <v>5542</v>
      </c>
      <c r="G281" s="19" t="s">
        <v>696</v>
      </c>
      <c r="H281" s="19" t="s">
        <v>32</v>
      </c>
      <c r="I281" s="30">
        <v>4</v>
      </c>
      <c r="J281" s="27">
        <v>2</v>
      </c>
      <c r="K281" s="40" t="str">
        <f t="shared" si="28"/>
        <v>Below Expectations</v>
      </c>
      <c r="L281" s="37">
        <v>106027</v>
      </c>
      <c r="M281" s="37">
        <f t="shared" si="29"/>
        <v>34621.061224489793</v>
      </c>
      <c r="N281" s="40" t="str">
        <f t="shared" si="30"/>
        <v>Low Income</v>
      </c>
      <c r="O281" s="39">
        <v>18705</v>
      </c>
      <c r="P281" s="39">
        <f t="shared" si="31"/>
        <v>0</v>
      </c>
      <c r="Q281" s="41">
        <f t="shared" si="32"/>
        <v>0</v>
      </c>
      <c r="R281" s="33" t="str">
        <f t="shared" si="33"/>
        <v>No Bonus</v>
      </c>
      <c r="S281" s="38">
        <f t="shared" si="34"/>
        <v>34621.061224489793</v>
      </c>
      <c r="T281" s="6" t="s">
        <v>49</v>
      </c>
      <c r="U281" s="6" t="s">
        <v>6165</v>
      </c>
      <c r="V281" s="6" t="s">
        <v>1295</v>
      </c>
    </row>
    <row r="282" spans="1:22" ht="20" customHeight="1" x14ac:dyDescent="0.15">
      <c r="A282" s="15">
        <v>280</v>
      </c>
      <c r="B282" s="16" t="s">
        <v>4355</v>
      </c>
      <c r="C282" s="14">
        <v>41</v>
      </c>
      <c r="D282" s="35" t="str" cm="1">
        <f t="array" ref="D282">_xlfn.IFS(C282&lt;31, "Emerging Talent", AND(C282 &gt; 30, C282 &lt; 55), "Core Contributor", C282 &gt; 54, "Established Expert")</f>
        <v>Core Contributor</v>
      </c>
      <c r="E282" s="6" t="s">
        <v>389</v>
      </c>
      <c r="F282" s="6" t="s">
        <v>5634</v>
      </c>
      <c r="G282" s="19" t="s">
        <v>46</v>
      </c>
      <c r="H282" s="19" t="s">
        <v>842</v>
      </c>
      <c r="I282" s="30">
        <v>8</v>
      </c>
      <c r="J282" s="27">
        <v>2.9</v>
      </c>
      <c r="K282" s="40" t="str">
        <f t="shared" si="28"/>
        <v>Below Expectations</v>
      </c>
      <c r="L282" s="37">
        <v>47996</v>
      </c>
      <c r="M282" s="37">
        <f t="shared" si="29"/>
        <v>32950.723265306115</v>
      </c>
      <c r="N282" s="40" t="str">
        <f t="shared" si="30"/>
        <v>Low Income</v>
      </c>
      <c r="O282" s="39">
        <v>13428</v>
      </c>
      <c r="P282" s="39">
        <f t="shared" si="31"/>
        <v>0</v>
      </c>
      <c r="Q282" s="41">
        <f t="shared" si="32"/>
        <v>0</v>
      </c>
      <c r="R282" s="33" t="str">
        <f t="shared" si="33"/>
        <v>No Bonus</v>
      </c>
      <c r="S282" s="38">
        <f t="shared" si="34"/>
        <v>32950.723265306115</v>
      </c>
      <c r="T282" s="6" t="s">
        <v>26</v>
      </c>
      <c r="U282" s="9" t="s">
        <v>6166</v>
      </c>
      <c r="V282" s="6" t="s">
        <v>1297</v>
      </c>
    </row>
    <row r="283" spans="1:22" ht="20" customHeight="1" x14ac:dyDescent="0.15">
      <c r="A283" s="15">
        <v>281</v>
      </c>
      <c r="B283" s="16" t="s">
        <v>939</v>
      </c>
      <c r="C283" s="14">
        <v>28</v>
      </c>
      <c r="D283" s="35" t="str" cm="1">
        <f t="array" ref="D283">_xlfn.IFS(C283&lt;31, "Emerging Talent", AND(C283 &gt; 30, C283 &lt; 55), "Core Contributor", C283 &gt; 54, "Established Expert")</f>
        <v>Emerging Talent</v>
      </c>
      <c r="E283" s="6" t="s">
        <v>163</v>
      </c>
      <c r="F283" s="6" t="s">
        <v>5454</v>
      </c>
      <c r="G283" s="19" t="s">
        <v>46</v>
      </c>
      <c r="H283" s="19" t="s">
        <v>499</v>
      </c>
      <c r="I283" s="30">
        <v>1</v>
      </c>
      <c r="J283" s="27">
        <v>3.8</v>
      </c>
      <c r="K283" s="40" t="str">
        <f t="shared" si="28"/>
        <v>Exceeds Expectations</v>
      </c>
      <c r="L283" s="37">
        <v>81730</v>
      </c>
      <c r="M283" s="37">
        <f t="shared" si="29"/>
        <v>96341.322448979583</v>
      </c>
      <c r="N283" s="40" t="str">
        <f t="shared" si="30"/>
        <v>High Income</v>
      </c>
      <c r="O283" s="39" t="s">
        <v>5969</v>
      </c>
      <c r="P283" s="39">
        <f t="shared" si="31"/>
        <v>3199.9999999999982</v>
      </c>
      <c r="Q283" s="41">
        <f t="shared" si="32"/>
        <v>3.3215238473549638E-2</v>
      </c>
      <c r="R283" s="33" t="str">
        <f t="shared" si="33"/>
        <v>Small Bonus</v>
      </c>
      <c r="S283" s="38">
        <f t="shared" si="34"/>
        <v>99541.322448979583</v>
      </c>
      <c r="T283" s="6" t="s">
        <v>76</v>
      </c>
      <c r="U283" s="6" t="s">
        <v>6167</v>
      </c>
      <c r="V283" s="6" t="s">
        <v>1300</v>
      </c>
    </row>
    <row r="284" spans="1:22" ht="20" customHeight="1" x14ac:dyDescent="0.15">
      <c r="A284" s="15">
        <v>282</v>
      </c>
      <c r="B284" s="16" t="s">
        <v>815</v>
      </c>
      <c r="C284" s="14">
        <v>44</v>
      </c>
      <c r="D284" s="35" t="str" cm="1">
        <f t="array" ref="D284">_xlfn.IFS(C284&lt;31, "Emerging Talent", AND(C284 &gt; 30, C284 &lt; 55), "Core Contributor", C284 &gt; 54, "Established Expert")</f>
        <v>Core Contributor</v>
      </c>
      <c r="E284" s="6" t="s">
        <v>389</v>
      </c>
      <c r="F284" s="6" t="s">
        <v>5635</v>
      </c>
      <c r="G284" s="19" t="s">
        <v>494</v>
      </c>
      <c r="H284" s="19" t="s">
        <v>56</v>
      </c>
      <c r="I284" s="30">
        <v>0</v>
      </c>
      <c r="J284" s="27">
        <v>3.5</v>
      </c>
      <c r="K284" s="40" t="str">
        <f t="shared" si="28"/>
        <v>Exceeds Expectations</v>
      </c>
      <c r="L284" s="37">
        <v>68031</v>
      </c>
      <c r="M284" s="37">
        <f t="shared" si="29"/>
        <v>68031</v>
      </c>
      <c r="N284" s="40" t="str">
        <f t="shared" si="30"/>
        <v>Medium Income</v>
      </c>
      <c r="O284" s="39">
        <v>369</v>
      </c>
      <c r="P284" s="39">
        <f t="shared" si="31"/>
        <v>1250</v>
      </c>
      <c r="Q284" s="41">
        <f t="shared" si="32"/>
        <v>1.8373976569505079E-2</v>
      </c>
      <c r="R284" s="33" t="str">
        <f t="shared" si="33"/>
        <v>Small Bonus</v>
      </c>
      <c r="S284" s="38">
        <f t="shared" si="34"/>
        <v>69281</v>
      </c>
      <c r="T284" s="6" t="s">
        <v>204</v>
      </c>
      <c r="U284" s="6" t="s">
        <v>6168</v>
      </c>
      <c r="V284" s="6" t="s">
        <v>1303</v>
      </c>
    </row>
    <row r="285" spans="1:22" ht="20" customHeight="1" x14ac:dyDescent="0.15">
      <c r="A285" s="15">
        <v>283</v>
      </c>
      <c r="B285" s="16" t="s">
        <v>4445</v>
      </c>
      <c r="C285" s="14">
        <v>45</v>
      </c>
      <c r="D285" s="35" t="str" cm="1">
        <f t="array" ref="D285">_xlfn.IFS(C285&lt;31, "Emerging Talent", AND(C285 &gt; 30, C285 &lt; 55), "Core Contributor", C285 &gt; 54, "Established Expert")</f>
        <v>Core Contributor</v>
      </c>
      <c r="E285" s="6" t="s">
        <v>163</v>
      </c>
      <c r="F285" s="6" t="s">
        <v>5636</v>
      </c>
      <c r="G285" s="19" t="s">
        <v>494</v>
      </c>
      <c r="H285" s="19" t="s">
        <v>175</v>
      </c>
      <c r="I285" s="30">
        <v>5</v>
      </c>
      <c r="J285" s="27">
        <v>1.9</v>
      </c>
      <c r="K285" s="40" t="str">
        <f t="shared" si="28"/>
        <v>Needs Significant Improvement</v>
      </c>
      <c r="L285" s="37">
        <v>74492</v>
      </c>
      <c r="M285" s="37">
        <f t="shared" si="29"/>
        <v>21952.336326530611</v>
      </c>
      <c r="N285" s="40" t="str">
        <f t="shared" si="30"/>
        <v>Low Income</v>
      </c>
      <c r="O285" s="39">
        <v>6770</v>
      </c>
      <c r="P285" s="39">
        <f t="shared" si="31"/>
        <v>0</v>
      </c>
      <c r="Q285" s="41">
        <f t="shared" si="32"/>
        <v>0</v>
      </c>
      <c r="R285" s="33" t="str">
        <f t="shared" si="33"/>
        <v>No Bonus</v>
      </c>
      <c r="S285" s="38">
        <f t="shared" si="34"/>
        <v>21952.336326530611</v>
      </c>
      <c r="T285" s="6" t="s">
        <v>271</v>
      </c>
      <c r="U285" s="6" t="s">
        <v>6169</v>
      </c>
      <c r="V285" s="6" t="s">
        <v>1307</v>
      </c>
    </row>
    <row r="286" spans="1:22" ht="20" customHeight="1" x14ac:dyDescent="0.15">
      <c r="A286" s="15">
        <v>284</v>
      </c>
      <c r="B286" s="16" t="s">
        <v>1319</v>
      </c>
      <c r="C286" s="14">
        <v>63</v>
      </c>
      <c r="D286" s="35" t="str" cm="1">
        <f t="array" ref="D286">_xlfn.IFS(C286&lt;31, "Emerging Talent", AND(C286 &gt; 30, C286 &lt; 55), "Core Contributor", C286 &gt; 54, "Established Expert")</f>
        <v>Established Expert</v>
      </c>
      <c r="E286" s="6" t="s">
        <v>389</v>
      </c>
      <c r="F286" s="6" t="s">
        <v>5446</v>
      </c>
      <c r="G286" s="19" t="s">
        <v>210</v>
      </c>
      <c r="H286" s="19" t="s">
        <v>842</v>
      </c>
      <c r="I286" s="30">
        <v>9</v>
      </c>
      <c r="J286" s="27">
        <v>2.7</v>
      </c>
      <c r="K286" s="40" t="str">
        <f t="shared" si="28"/>
        <v>Below Expectations</v>
      </c>
      <c r="L286" s="37">
        <v>144819</v>
      </c>
      <c r="M286" s="37">
        <f t="shared" si="29"/>
        <v>86182.082448979592</v>
      </c>
      <c r="N286" s="40" t="str">
        <f t="shared" si="30"/>
        <v>High Income</v>
      </c>
      <c r="O286" s="39">
        <v>12773</v>
      </c>
      <c r="P286" s="39">
        <f t="shared" si="31"/>
        <v>0</v>
      </c>
      <c r="Q286" s="41">
        <f t="shared" si="32"/>
        <v>0</v>
      </c>
      <c r="R286" s="33" t="str">
        <f t="shared" si="33"/>
        <v>No Bonus</v>
      </c>
      <c r="S286" s="38">
        <f t="shared" si="34"/>
        <v>86182.082448979592</v>
      </c>
      <c r="T286" s="6" t="s">
        <v>76</v>
      </c>
      <c r="U286" s="9" t="s">
        <v>6170</v>
      </c>
      <c r="V286" s="6" t="s">
        <v>1310</v>
      </c>
    </row>
    <row r="287" spans="1:22" ht="20" customHeight="1" x14ac:dyDescent="0.15">
      <c r="A287" s="15">
        <v>285</v>
      </c>
      <c r="B287" s="16" t="s">
        <v>305</v>
      </c>
      <c r="C287" s="14">
        <v>41</v>
      </c>
      <c r="D287" s="35" t="str" cm="1">
        <f t="array" ref="D287">_xlfn.IFS(C287&lt;31, "Emerging Talent", AND(C287 &gt; 30, C287 &lt; 55), "Core Contributor", C287 &gt; 54, "Established Expert")</f>
        <v>Core Contributor</v>
      </c>
      <c r="E287" s="7" t="s">
        <v>5970</v>
      </c>
      <c r="F287" s="6" t="s">
        <v>5637</v>
      </c>
      <c r="G287" s="19" t="s">
        <v>210</v>
      </c>
      <c r="H287" s="19" t="s">
        <v>32</v>
      </c>
      <c r="I287" s="30">
        <v>3</v>
      </c>
      <c r="J287" s="27">
        <v>1.1000000000000001</v>
      </c>
      <c r="K287" s="40" t="str">
        <f t="shared" si="28"/>
        <v>Needs Significant Improvement</v>
      </c>
      <c r="L287" s="37">
        <v>40327</v>
      </c>
      <c r="M287" s="37">
        <f t="shared" si="29"/>
        <v>15000</v>
      </c>
      <c r="N287" s="40" t="str">
        <f t="shared" si="30"/>
        <v>Low Income</v>
      </c>
      <c r="O287" s="39">
        <v>1543</v>
      </c>
      <c r="P287" s="39">
        <f t="shared" si="31"/>
        <v>0</v>
      </c>
      <c r="Q287" s="41">
        <f t="shared" si="32"/>
        <v>0</v>
      </c>
      <c r="R287" s="33" t="str">
        <f t="shared" si="33"/>
        <v>No Bonus</v>
      </c>
      <c r="S287" s="38">
        <f t="shared" si="34"/>
        <v>15000</v>
      </c>
      <c r="T287" s="6" t="s">
        <v>271</v>
      </c>
      <c r="U287" s="6" t="s">
        <v>1314</v>
      </c>
      <c r="V287" s="6" t="s">
        <v>1315</v>
      </c>
    </row>
    <row r="288" spans="1:22" ht="20" customHeight="1" x14ac:dyDescent="0.15">
      <c r="A288" s="15">
        <v>286</v>
      </c>
      <c r="B288" s="16" t="s">
        <v>682</v>
      </c>
      <c r="C288" s="14">
        <v>53</v>
      </c>
      <c r="D288" s="35" t="str" cm="1">
        <f t="array" ref="D288">_xlfn.IFS(C288&lt;31, "Emerging Talent", AND(C288 &gt; 30, C288 &lt; 55), "Core Contributor", C288 &gt; 54, "Established Expert")</f>
        <v>Core Contributor</v>
      </c>
      <c r="E288" s="6" t="s">
        <v>163</v>
      </c>
      <c r="F288" s="6" t="s">
        <v>5491</v>
      </c>
      <c r="G288" s="19" t="s">
        <v>576</v>
      </c>
      <c r="H288" s="19" t="s">
        <v>779</v>
      </c>
      <c r="I288" s="30">
        <v>3</v>
      </c>
      <c r="J288" s="27">
        <v>1.5</v>
      </c>
      <c r="K288" s="40" t="str">
        <f t="shared" si="28"/>
        <v>Needs Significant Improvement</v>
      </c>
      <c r="L288" s="37">
        <v>103506</v>
      </c>
      <c r="M288" s="37">
        <f t="shared" si="29"/>
        <v>19011.306122448979</v>
      </c>
      <c r="N288" s="40" t="str">
        <f t="shared" si="30"/>
        <v>Low Income</v>
      </c>
      <c r="O288" s="39">
        <v>15266</v>
      </c>
      <c r="P288" s="39">
        <f t="shared" si="31"/>
        <v>0</v>
      </c>
      <c r="Q288" s="41">
        <f t="shared" si="32"/>
        <v>0</v>
      </c>
      <c r="R288" s="33" t="str">
        <f t="shared" si="33"/>
        <v>No Bonus</v>
      </c>
      <c r="S288" s="38">
        <f t="shared" si="34"/>
        <v>19011.306122448979</v>
      </c>
      <c r="T288" s="6" t="s">
        <v>265</v>
      </c>
      <c r="U288" s="6" t="s">
        <v>6171</v>
      </c>
      <c r="V288" s="6" t="s">
        <v>1318</v>
      </c>
    </row>
    <row r="289" spans="1:22" ht="20" customHeight="1" x14ac:dyDescent="0.15">
      <c r="A289" s="15">
        <v>287</v>
      </c>
      <c r="B289" s="16" t="s">
        <v>1319</v>
      </c>
      <c r="C289" s="14">
        <v>26</v>
      </c>
      <c r="D289" s="35" t="str" cm="1">
        <f t="array" ref="D289">_xlfn.IFS(C289&lt;31, "Emerging Talent", AND(C289 &gt; 30, C289 &lt; 55), "Core Contributor", C289 &gt; 54, "Established Expert")</f>
        <v>Emerging Talent</v>
      </c>
      <c r="E289" s="6" t="s">
        <v>163</v>
      </c>
      <c r="F289" s="6" t="s">
        <v>5638</v>
      </c>
      <c r="G289" s="19" t="s">
        <v>46</v>
      </c>
      <c r="H289" s="19" t="s">
        <v>81</v>
      </c>
      <c r="I289" s="30">
        <v>10</v>
      </c>
      <c r="J289" s="27">
        <v>2</v>
      </c>
      <c r="K289" s="40" t="str">
        <f t="shared" si="28"/>
        <v>Below Expectations</v>
      </c>
      <c r="L289" s="37">
        <v>125455</v>
      </c>
      <c r="M289" s="37">
        <f t="shared" si="29"/>
        <v>40964.897959183669</v>
      </c>
      <c r="N289" s="40" t="str">
        <f t="shared" si="30"/>
        <v>Low Income</v>
      </c>
      <c r="O289" s="39">
        <v>12826</v>
      </c>
      <c r="P289" s="39">
        <f t="shared" si="31"/>
        <v>0</v>
      </c>
      <c r="Q289" s="41">
        <f t="shared" si="32"/>
        <v>0</v>
      </c>
      <c r="R289" s="33" t="str">
        <f t="shared" si="33"/>
        <v>No Bonus</v>
      </c>
      <c r="S289" s="38">
        <f t="shared" si="34"/>
        <v>40964.897959183669</v>
      </c>
      <c r="T289" s="6" t="s">
        <v>26</v>
      </c>
      <c r="U289" s="7" t="s">
        <v>5970</v>
      </c>
      <c r="V289" s="6" t="s">
        <v>1322</v>
      </c>
    </row>
    <row r="290" spans="1:22" ht="20" customHeight="1" x14ac:dyDescent="0.15">
      <c r="A290" s="15">
        <v>288</v>
      </c>
      <c r="B290" s="16" t="s">
        <v>4240</v>
      </c>
      <c r="C290" s="14">
        <v>34</v>
      </c>
      <c r="D290" s="35" t="str" cm="1">
        <f t="array" ref="D290">_xlfn.IFS(C290&lt;31, "Emerging Talent", AND(C290 &gt; 30, C290 &lt; 55), "Core Contributor", C290 &gt; 54, "Established Expert")</f>
        <v>Core Contributor</v>
      </c>
      <c r="E290" s="6" t="s">
        <v>389</v>
      </c>
      <c r="F290" s="6" t="s">
        <v>5639</v>
      </c>
      <c r="G290" s="19" t="s">
        <v>494</v>
      </c>
      <c r="H290" s="19" t="s">
        <v>175</v>
      </c>
      <c r="I290" s="30">
        <v>8</v>
      </c>
      <c r="J290" s="27">
        <v>4.5</v>
      </c>
      <c r="K290" s="40" t="str">
        <f t="shared" si="28"/>
        <v>Outstanding Performance</v>
      </c>
      <c r="L290" s="37">
        <v>116915</v>
      </c>
      <c r="M290" s="37">
        <f t="shared" si="29"/>
        <v>193267.65306122453</v>
      </c>
      <c r="N290" s="40" t="str">
        <f t="shared" si="30"/>
        <v>Very High Income</v>
      </c>
      <c r="O290" s="39">
        <v>7837</v>
      </c>
      <c r="P290" s="39">
        <f t="shared" si="31"/>
        <v>11250</v>
      </c>
      <c r="Q290" s="41">
        <f t="shared" si="32"/>
        <v>5.8209430402904286E-2</v>
      </c>
      <c r="R290" s="33" t="str">
        <f t="shared" si="33"/>
        <v>High Bonus</v>
      </c>
      <c r="S290" s="38">
        <f t="shared" si="34"/>
        <v>204517.65306122453</v>
      </c>
      <c r="T290" s="6" t="s">
        <v>422</v>
      </c>
      <c r="U290" s="6" t="s">
        <v>6172</v>
      </c>
      <c r="V290" s="6" t="s">
        <v>1326</v>
      </c>
    </row>
    <row r="291" spans="1:22" ht="20" customHeight="1" x14ac:dyDescent="0.15">
      <c r="A291" s="15">
        <v>289</v>
      </c>
      <c r="B291" s="16" t="s">
        <v>4414</v>
      </c>
      <c r="C291" s="14">
        <v>31</v>
      </c>
      <c r="D291" s="35" t="str" cm="1">
        <f t="array" ref="D291">_xlfn.IFS(C291&lt;31, "Emerging Talent", AND(C291 &gt; 30, C291 &lt; 55), "Core Contributor", C291 &gt; 54, "Established Expert")</f>
        <v>Core Contributor</v>
      </c>
      <c r="E291" s="6" t="s">
        <v>389</v>
      </c>
      <c r="F291" s="6" t="s">
        <v>5640</v>
      </c>
      <c r="G291" s="19" t="s">
        <v>4457</v>
      </c>
      <c r="H291" s="19" t="s">
        <v>806</v>
      </c>
      <c r="I291" s="30">
        <v>4</v>
      </c>
      <c r="J291" s="27">
        <v>1.5</v>
      </c>
      <c r="K291" s="40" t="str">
        <f t="shared" si="28"/>
        <v>Needs Significant Improvement</v>
      </c>
      <c r="L291" s="37">
        <v>35702</v>
      </c>
      <c r="M291" s="37">
        <f t="shared" si="29"/>
        <v>15000</v>
      </c>
      <c r="N291" s="40" t="str">
        <f t="shared" si="30"/>
        <v>Low Income</v>
      </c>
      <c r="O291" s="39">
        <v>17510</v>
      </c>
      <c r="P291" s="39">
        <f t="shared" si="31"/>
        <v>0</v>
      </c>
      <c r="Q291" s="41">
        <f t="shared" si="32"/>
        <v>0</v>
      </c>
      <c r="R291" s="33" t="str">
        <f t="shared" si="33"/>
        <v>No Bonus</v>
      </c>
      <c r="S291" s="38">
        <f t="shared" si="34"/>
        <v>15000</v>
      </c>
      <c r="T291" s="6" t="s">
        <v>26</v>
      </c>
      <c r="U291" s="6" t="s">
        <v>1329</v>
      </c>
      <c r="V291" s="6" t="s">
        <v>1330</v>
      </c>
    </row>
    <row r="292" spans="1:22" ht="20" customHeight="1" x14ac:dyDescent="0.15">
      <c r="A292" s="15">
        <v>290</v>
      </c>
      <c r="B292" s="16" t="s">
        <v>744</v>
      </c>
      <c r="C292" s="14">
        <v>41</v>
      </c>
      <c r="D292" s="35" t="str" cm="1">
        <f t="array" ref="D292">_xlfn.IFS(C292&lt;31, "Emerging Talent", AND(C292 &gt; 30, C292 &lt; 55), "Core Contributor", C292 &gt; 54, "Established Expert")</f>
        <v>Core Contributor</v>
      </c>
      <c r="E292" s="6" t="s">
        <v>389</v>
      </c>
      <c r="F292" s="6" t="s">
        <v>5641</v>
      </c>
      <c r="G292" s="19" t="s">
        <v>576</v>
      </c>
      <c r="H292" s="19" t="s">
        <v>36</v>
      </c>
      <c r="I292" s="30">
        <v>4</v>
      </c>
      <c r="J292" s="27">
        <v>2.1</v>
      </c>
      <c r="K292" s="40" t="str">
        <f t="shared" si="28"/>
        <v>Below Expectations</v>
      </c>
      <c r="L292" s="37">
        <v>6048</v>
      </c>
      <c r="M292" s="37">
        <f t="shared" si="29"/>
        <v>15000</v>
      </c>
      <c r="N292" s="40" t="str">
        <f t="shared" si="30"/>
        <v>Low Income</v>
      </c>
      <c r="O292" s="39">
        <v>13366</v>
      </c>
      <c r="P292" s="39">
        <f t="shared" si="31"/>
        <v>0</v>
      </c>
      <c r="Q292" s="41">
        <f t="shared" si="32"/>
        <v>0</v>
      </c>
      <c r="R292" s="33" t="str">
        <f t="shared" si="33"/>
        <v>No Bonus</v>
      </c>
      <c r="S292" s="38">
        <f t="shared" si="34"/>
        <v>15000</v>
      </c>
      <c r="T292" s="6" t="s">
        <v>204</v>
      </c>
      <c r="U292" s="6" t="s">
        <v>1334</v>
      </c>
      <c r="V292" s="6" t="s">
        <v>1335</v>
      </c>
    </row>
    <row r="293" spans="1:22" ht="20" customHeight="1" x14ac:dyDescent="0.15">
      <c r="A293" s="15">
        <v>291</v>
      </c>
      <c r="B293" s="16" t="s">
        <v>4410</v>
      </c>
      <c r="C293" s="14">
        <v>39</v>
      </c>
      <c r="D293" s="35" t="str" cm="1">
        <f t="array" ref="D293">_xlfn.IFS(C293&lt;31, "Emerging Talent", AND(C293 &gt; 30, C293 &lt; 55), "Core Contributor", C293 &gt; 54, "Established Expert")</f>
        <v>Core Contributor</v>
      </c>
      <c r="E293" s="6" t="s">
        <v>389</v>
      </c>
      <c r="F293" s="6" t="s">
        <v>5472</v>
      </c>
      <c r="G293" s="19" t="s">
        <v>576</v>
      </c>
      <c r="H293" s="19" t="s">
        <v>120</v>
      </c>
      <c r="I293" s="30">
        <v>6</v>
      </c>
      <c r="J293" s="27">
        <v>2.9</v>
      </c>
      <c r="K293" s="40" t="str">
        <f t="shared" si="28"/>
        <v>Below Expectations</v>
      </c>
      <c r="L293" s="37">
        <v>136155</v>
      </c>
      <c r="M293" s="37">
        <f t="shared" si="29"/>
        <v>93474.575510204071</v>
      </c>
      <c r="N293" s="40" t="str">
        <f t="shared" si="30"/>
        <v>High Income</v>
      </c>
      <c r="O293" s="39">
        <v>11429</v>
      </c>
      <c r="P293" s="39">
        <f t="shared" si="31"/>
        <v>0</v>
      </c>
      <c r="Q293" s="41">
        <f t="shared" si="32"/>
        <v>0</v>
      </c>
      <c r="R293" s="33" t="str">
        <f t="shared" si="33"/>
        <v>No Bonus</v>
      </c>
      <c r="S293" s="38">
        <f t="shared" si="34"/>
        <v>93474.575510204071</v>
      </c>
      <c r="T293" s="6" t="s">
        <v>76</v>
      </c>
      <c r="U293" s="6" t="s">
        <v>1337</v>
      </c>
      <c r="V293" s="6" t="s">
        <v>1338</v>
      </c>
    </row>
    <row r="294" spans="1:22" ht="20" customHeight="1" x14ac:dyDescent="0.15">
      <c r="A294" s="15">
        <v>292</v>
      </c>
      <c r="B294" s="16" t="s">
        <v>1488</v>
      </c>
      <c r="C294" s="14">
        <v>48</v>
      </c>
      <c r="D294" s="35" t="str" cm="1">
        <f t="array" ref="D294">_xlfn.IFS(C294&lt;31, "Emerging Talent", AND(C294 &gt; 30, C294 &lt; 55), "Core Contributor", C294 &gt; 54, "Established Expert")</f>
        <v>Core Contributor</v>
      </c>
      <c r="E294" s="6" t="s">
        <v>389</v>
      </c>
      <c r="F294" s="6" t="s">
        <v>5642</v>
      </c>
      <c r="G294" s="19" t="s">
        <v>157</v>
      </c>
      <c r="H294" s="19" t="s">
        <v>499</v>
      </c>
      <c r="I294" s="30">
        <v>7</v>
      </c>
      <c r="J294" s="27">
        <v>3.5</v>
      </c>
      <c r="K294" s="40" t="str">
        <f t="shared" si="28"/>
        <v>Exceeds Expectations</v>
      </c>
      <c r="L294" s="37">
        <v>68575</v>
      </c>
      <c r="M294" s="37">
        <f t="shared" si="29"/>
        <v>68575</v>
      </c>
      <c r="N294" s="40" t="str">
        <f t="shared" si="30"/>
        <v>Medium Income</v>
      </c>
      <c r="O294" s="39">
        <v>17519</v>
      </c>
      <c r="P294" s="39">
        <f t="shared" si="31"/>
        <v>1250</v>
      </c>
      <c r="Q294" s="41">
        <f t="shared" si="32"/>
        <v>1.8228217280349981E-2</v>
      </c>
      <c r="R294" s="33" t="str">
        <f t="shared" si="33"/>
        <v>Small Bonus</v>
      </c>
      <c r="S294" s="38">
        <f t="shared" si="34"/>
        <v>69825</v>
      </c>
      <c r="T294" s="6" t="s">
        <v>368</v>
      </c>
      <c r="U294" s="6" t="s">
        <v>1341</v>
      </c>
      <c r="V294" s="6" t="s">
        <v>1342</v>
      </c>
    </row>
    <row r="295" spans="1:22" ht="20" customHeight="1" x14ac:dyDescent="0.15">
      <c r="A295" s="15">
        <v>293</v>
      </c>
      <c r="B295" s="16" t="s">
        <v>1266</v>
      </c>
      <c r="C295" s="14">
        <v>19</v>
      </c>
      <c r="D295" s="35" t="str" cm="1">
        <f t="array" ref="D295">_xlfn.IFS(C295&lt;31, "Emerging Talent", AND(C295 &gt; 30, C295 &lt; 55), "Core Contributor", C295 &gt; 54, "Established Expert")</f>
        <v>Emerging Talent</v>
      </c>
      <c r="E295" s="6" t="s">
        <v>389</v>
      </c>
      <c r="F295" s="6" t="s">
        <v>5643</v>
      </c>
      <c r="G295" s="19" t="s">
        <v>157</v>
      </c>
      <c r="H295" s="19" t="s">
        <v>56</v>
      </c>
      <c r="I295" s="30">
        <v>8</v>
      </c>
      <c r="J295" s="27">
        <v>4.8</v>
      </c>
      <c r="K295" s="40" t="str">
        <f t="shared" si="28"/>
        <v>Outstanding Performance</v>
      </c>
      <c r="L295" s="37">
        <v>45697</v>
      </c>
      <c r="M295" s="37">
        <f t="shared" si="29"/>
        <v>85947.663673469389</v>
      </c>
      <c r="N295" s="40" t="str">
        <f t="shared" si="30"/>
        <v>High Income</v>
      </c>
      <c r="O295" s="39">
        <v>1934</v>
      </c>
      <c r="P295" s="39">
        <f t="shared" si="31"/>
        <v>16199.999999999996</v>
      </c>
      <c r="Q295" s="41">
        <f t="shared" si="32"/>
        <v>0.18848679891458953</v>
      </c>
      <c r="R295" s="33" t="str">
        <f t="shared" si="33"/>
        <v>Outstanding Bonus</v>
      </c>
      <c r="S295" s="38">
        <f t="shared" si="34"/>
        <v>102147.66367346939</v>
      </c>
      <c r="T295" s="6" t="s">
        <v>296</v>
      </c>
      <c r="U295" s="6" t="s">
        <v>6173</v>
      </c>
      <c r="V295" s="6" t="s">
        <v>1346</v>
      </c>
    </row>
    <row r="296" spans="1:22" ht="20" customHeight="1" x14ac:dyDescent="0.15">
      <c r="A296" s="15">
        <v>294</v>
      </c>
      <c r="B296" s="16" t="s">
        <v>4438</v>
      </c>
      <c r="C296" s="14">
        <v>28</v>
      </c>
      <c r="D296" s="35" t="str" cm="1">
        <f t="array" ref="D296">_xlfn.IFS(C296&lt;31, "Emerging Talent", AND(C296 &gt; 30, C296 &lt; 55), "Core Contributor", C296 &gt; 54, "Established Expert")</f>
        <v>Emerging Talent</v>
      </c>
      <c r="E296" s="7" t="s">
        <v>5970</v>
      </c>
      <c r="F296" s="6" t="s">
        <v>5593</v>
      </c>
      <c r="G296" s="19" t="s">
        <v>648</v>
      </c>
      <c r="H296" s="19" t="s">
        <v>224</v>
      </c>
      <c r="I296" s="30">
        <v>2</v>
      </c>
      <c r="J296" s="27">
        <v>1.1000000000000001</v>
      </c>
      <c r="K296" s="40" t="str">
        <f t="shared" si="28"/>
        <v>Needs Significant Improvement</v>
      </c>
      <c r="L296" s="37">
        <v>140788</v>
      </c>
      <c r="M296" s="37">
        <f t="shared" si="29"/>
        <v>15000</v>
      </c>
      <c r="N296" s="40" t="str">
        <f t="shared" si="30"/>
        <v>Low Income</v>
      </c>
      <c r="O296" s="39">
        <v>12504</v>
      </c>
      <c r="P296" s="39">
        <f t="shared" si="31"/>
        <v>0</v>
      </c>
      <c r="Q296" s="41">
        <f t="shared" si="32"/>
        <v>0</v>
      </c>
      <c r="R296" s="33" t="str">
        <f t="shared" si="33"/>
        <v>No Bonus</v>
      </c>
      <c r="S296" s="38">
        <f t="shared" si="34"/>
        <v>15000</v>
      </c>
      <c r="T296" s="6" t="s">
        <v>26</v>
      </c>
      <c r="U296" s="9" t="s">
        <v>6174</v>
      </c>
      <c r="V296" s="6" t="s">
        <v>1348</v>
      </c>
    </row>
    <row r="297" spans="1:22" ht="20" customHeight="1" x14ac:dyDescent="0.15">
      <c r="A297" s="15">
        <v>295</v>
      </c>
      <c r="B297" s="16" t="s">
        <v>4412</v>
      </c>
      <c r="C297" s="14">
        <v>20</v>
      </c>
      <c r="D297" s="35" t="str" cm="1">
        <f t="array" ref="D297">_xlfn.IFS(C297&lt;31, "Emerging Talent", AND(C297 &gt; 30, C297 &lt; 55), "Core Contributor", C297 &gt; 54, "Established Expert")</f>
        <v>Emerging Talent</v>
      </c>
      <c r="E297" s="6" t="s">
        <v>389</v>
      </c>
      <c r="F297" s="6" t="s">
        <v>5644</v>
      </c>
      <c r="G297" s="19" t="s">
        <v>157</v>
      </c>
      <c r="H297" s="19" t="s">
        <v>930</v>
      </c>
      <c r="I297" s="30">
        <v>9</v>
      </c>
      <c r="J297" s="27">
        <v>3.4</v>
      </c>
      <c r="K297" s="40" t="str">
        <f t="shared" si="28"/>
        <v>Meets Expectations</v>
      </c>
      <c r="L297" s="37">
        <v>105370</v>
      </c>
      <c r="M297" s="37">
        <f t="shared" si="29"/>
        <v>99434.873469387749</v>
      </c>
      <c r="N297" s="40" t="str">
        <f t="shared" si="30"/>
        <v>High Income</v>
      </c>
      <c r="O297" s="39">
        <v>18042</v>
      </c>
      <c r="P297" s="39">
        <f t="shared" si="31"/>
        <v>799.99999999999955</v>
      </c>
      <c r="Q297" s="41">
        <f t="shared" si="32"/>
        <v>8.0454670689181235E-3</v>
      </c>
      <c r="R297" s="33" t="str">
        <f t="shared" si="33"/>
        <v>Small Bonus</v>
      </c>
      <c r="S297" s="38">
        <f t="shared" si="34"/>
        <v>100234.87346938775</v>
      </c>
      <c r="T297" s="6" t="s">
        <v>49</v>
      </c>
      <c r="U297" s="6" t="s">
        <v>1353</v>
      </c>
      <c r="V297" s="6" t="s">
        <v>1354</v>
      </c>
    </row>
    <row r="298" spans="1:22" ht="20" customHeight="1" x14ac:dyDescent="0.15">
      <c r="A298" s="15">
        <v>296</v>
      </c>
      <c r="B298" s="16" t="s">
        <v>4446</v>
      </c>
      <c r="C298" s="14">
        <v>36</v>
      </c>
      <c r="D298" s="35" t="str" cm="1">
        <f t="array" ref="D298">_xlfn.IFS(C298&lt;31, "Emerging Talent", AND(C298 &gt; 30, C298 &lt; 55), "Core Contributor", C298 &gt; 54, "Established Expert")</f>
        <v>Core Contributor</v>
      </c>
      <c r="E298" s="7" t="s">
        <v>5970</v>
      </c>
      <c r="F298" s="6" t="s">
        <v>5645</v>
      </c>
      <c r="G298" s="19" t="s">
        <v>4457</v>
      </c>
      <c r="H298" s="19" t="s">
        <v>158</v>
      </c>
      <c r="I298" s="30">
        <v>10</v>
      </c>
      <c r="J298" s="27">
        <v>3.05</v>
      </c>
      <c r="K298" s="40" t="str">
        <f t="shared" si="28"/>
        <v>Meets Expectations</v>
      </c>
      <c r="L298" s="37">
        <v>72421</v>
      </c>
      <c r="M298" s="37">
        <f t="shared" si="29"/>
        <v>54995.620612244878</v>
      </c>
      <c r="N298" s="40" t="str">
        <f t="shared" si="30"/>
        <v>Medium Income</v>
      </c>
      <c r="O298" s="39" t="s">
        <v>5969</v>
      </c>
      <c r="P298" s="39">
        <f t="shared" si="31"/>
        <v>12.499999999999911</v>
      </c>
      <c r="Q298" s="41">
        <f t="shared" si="32"/>
        <v>2.2729082535740606E-4</v>
      </c>
      <c r="R298" s="33" t="str">
        <f t="shared" si="33"/>
        <v>Small Bonus</v>
      </c>
      <c r="S298" s="38">
        <f t="shared" si="34"/>
        <v>55008.120612244878</v>
      </c>
      <c r="T298" s="6" t="s">
        <v>296</v>
      </c>
      <c r="U298" s="6" t="s">
        <v>6175</v>
      </c>
      <c r="V298" s="7" t="s">
        <v>6818</v>
      </c>
    </row>
    <row r="299" spans="1:22" ht="20" customHeight="1" x14ac:dyDescent="0.15">
      <c r="A299" s="15">
        <v>297</v>
      </c>
      <c r="B299" s="16" t="s">
        <v>1358</v>
      </c>
      <c r="C299" s="14">
        <v>34</v>
      </c>
      <c r="D299" s="35" t="str" cm="1">
        <f t="array" ref="D299">_xlfn.IFS(C299&lt;31, "Emerging Talent", AND(C299 &gt; 30, C299 &lt; 55), "Core Contributor", C299 &gt; 54, "Established Expert")</f>
        <v>Core Contributor</v>
      </c>
      <c r="E299" s="6" t="s">
        <v>93</v>
      </c>
      <c r="F299" s="6" t="s">
        <v>5646</v>
      </c>
      <c r="G299" s="19" t="s">
        <v>494</v>
      </c>
      <c r="H299" s="19" t="s">
        <v>158</v>
      </c>
      <c r="I299" s="30">
        <v>6</v>
      </c>
      <c r="J299" s="27">
        <v>3.8</v>
      </c>
      <c r="K299" s="40" t="str">
        <f t="shared" si="28"/>
        <v>Exceeds Expectations</v>
      </c>
      <c r="L299" s="37">
        <v>59870</v>
      </c>
      <c r="M299" s="37">
        <f t="shared" si="29"/>
        <v>70573.289795918361</v>
      </c>
      <c r="N299" s="40" t="str">
        <f t="shared" si="30"/>
        <v>Medium Income</v>
      </c>
      <c r="O299" s="39">
        <v>11806</v>
      </c>
      <c r="P299" s="39">
        <f t="shared" si="31"/>
        <v>3199.9999999999982</v>
      </c>
      <c r="Q299" s="41">
        <f t="shared" si="32"/>
        <v>4.5342933697063839E-2</v>
      </c>
      <c r="R299" s="33" t="str">
        <f t="shared" si="33"/>
        <v>Small Bonus</v>
      </c>
      <c r="S299" s="38">
        <f t="shared" si="34"/>
        <v>73773.289795918361</v>
      </c>
      <c r="T299" s="6" t="s">
        <v>265</v>
      </c>
      <c r="U299" s="9" t="s">
        <v>6176</v>
      </c>
      <c r="V299" s="6" t="s">
        <v>1361</v>
      </c>
    </row>
    <row r="300" spans="1:22" ht="20" customHeight="1" x14ac:dyDescent="0.15">
      <c r="A300" s="15">
        <v>298</v>
      </c>
      <c r="B300" s="16" t="s">
        <v>690</v>
      </c>
      <c r="C300" s="14">
        <v>39</v>
      </c>
      <c r="D300" s="35" t="str" cm="1">
        <f t="array" ref="D300">_xlfn.IFS(C300&lt;31, "Emerging Talent", AND(C300 &gt; 30, C300 &lt; 55), "Core Contributor", C300 &gt; 54, "Established Expert")</f>
        <v>Core Contributor</v>
      </c>
      <c r="E300" s="6" t="s">
        <v>389</v>
      </c>
      <c r="F300" s="6" t="s">
        <v>5647</v>
      </c>
      <c r="G300" s="19" t="s">
        <v>494</v>
      </c>
      <c r="H300" s="19" t="s">
        <v>431</v>
      </c>
      <c r="I300" s="30">
        <v>6</v>
      </c>
      <c r="J300" s="27">
        <v>4.8</v>
      </c>
      <c r="K300" s="40" t="str">
        <f t="shared" si="28"/>
        <v>Outstanding Performance</v>
      </c>
      <c r="L300" s="37">
        <v>79861</v>
      </c>
      <c r="M300" s="37">
        <f t="shared" si="29"/>
        <v>150203.87265306123</v>
      </c>
      <c r="N300" s="40" t="str">
        <f t="shared" si="30"/>
        <v>Very High Income</v>
      </c>
      <c r="O300" s="39">
        <v>18425</v>
      </c>
      <c r="P300" s="39">
        <f t="shared" si="31"/>
        <v>16199.999999999996</v>
      </c>
      <c r="Q300" s="41">
        <f t="shared" si="32"/>
        <v>0.10785341092648473</v>
      </c>
      <c r="R300" s="33" t="str">
        <f t="shared" si="33"/>
        <v>Outstanding Bonus</v>
      </c>
      <c r="S300" s="38">
        <f t="shared" si="34"/>
        <v>166403.87265306123</v>
      </c>
      <c r="T300" s="6" t="s">
        <v>422</v>
      </c>
      <c r="U300" s="9" t="s">
        <v>6177</v>
      </c>
      <c r="V300" s="6" t="s">
        <v>1365</v>
      </c>
    </row>
    <row r="301" spans="1:22" ht="20" customHeight="1" x14ac:dyDescent="0.15">
      <c r="A301" s="15">
        <v>299</v>
      </c>
      <c r="B301" s="16" t="s">
        <v>109</v>
      </c>
      <c r="C301" s="14">
        <v>18</v>
      </c>
      <c r="D301" s="35" t="str" cm="1">
        <f t="array" ref="D301">_xlfn.IFS(C301&lt;31, "Emerging Talent", AND(C301 &gt; 30, C301 &lt; 55), "Core Contributor", C301 &gt; 54, "Established Expert")</f>
        <v>Emerging Talent</v>
      </c>
      <c r="E301" s="6" t="s">
        <v>163</v>
      </c>
      <c r="F301" s="6" t="s">
        <v>5459</v>
      </c>
      <c r="G301" s="19" t="s">
        <v>210</v>
      </c>
      <c r="H301" s="19" t="s">
        <v>175</v>
      </c>
      <c r="I301" s="30">
        <v>8</v>
      </c>
      <c r="J301" s="27">
        <v>4.2</v>
      </c>
      <c r="K301" s="40" t="str">
        <f t="shared" si="28"/>
        <v>Exceeds Expectations</v>
      </c>
      <c r="L301" s="37">
        <v>31397</v>
      </c>
      <c r="M301" s="37">
        <f t="shared" si="29"/>
        <v>45211.68</v>
      </c>
      <c r="N301" s="40" t="str">
        <f t="shared" si="30"/>
        <v>Low Income</v>
      </c>
      <c r="O301" s="39">
        <v>7069</v>
      </c>
      <c r="P301" s="39">
        <f t="shared" si="31"/>
        <v>7200.0000000000018</v>
      </c>
      <c r="Q301" s="41">
        <f t="shared" si="32"/>
        <v>0.15925088384240538</v>
      </c>
      <c r="R301" s="33" t="str">
        <f t="shared" si="33"/>
        <v>Average Bonus</v>
      </c>
      <c r="S301" s="38">
        <f t="shared" si="34"/>
        <v>52411.68</v>
      </c>
      <c r="T301" s="6" t="s">
        <v>76</v>
      </c>
      <c r="U301" s="6" t="s">
        <v>6178</v>
      </c>
      <c r="V301" s="6" t="s">
        <v>1368</v>
      </c>
    </row>
    <row r="302" spans="1:22" ht="20" customHeight="1" x14ac:dyDescent="0.15">
      <c r="A302" s="15">
        <v>300</v>
      </c>
      <c r="B302" s="16" t="s">
        <v>4417</v>
      </c>
      <c r="C302" s="14">
        <v>41</v>
      </c>
      <c r="D302" s="35" t="str" cm="1">
        <f t="array" ref="D302">_xlfn.IFS(C302&lt;31, "Emerging Talent", AND(C302 &gt; 30, C302 &lt; 55), "Core Contributor", C302 &gt; 54, "Established Expert")</f>
        <v>Core Contributor</v>
      </c>
      <c r="E302" s="6" t="s">
        <v>163</v>
      </c>
      <c r="F302" s="6" t="s">
        <v>5648</v>
      </c>
      <c r="G302" s="19" t="s">
        <v>494</v>
      </c>
      <c r="H302" s="19" t="s">
        <v>175</v>
      </c>
      <c r="I302" s="30">
        <v>1</v>
      </c>
      <c r="J302" s="27">
        <v>4.7</v>
      </c>
      <c r="K302" s="40" t="str">
        <f t="shared" si="28"/>
        <v>Outstanding Performance</v>
      </c>
      <c r="L302" s="37">
        <v>121710</v>
      </c>
      <c r="M302" s="37">
        <f t="shared" si="29"/>
        <v>219475.42040816331</v>
      </c>
      <c r="N302" s="40" t="str">
        <f t="shared" si="30"/>
        <v>Very High Income</v>
      </c>
      <c r="O302" s="39">
        <v>18088</v>
      </c>
      <c r="P302" s="39">
        <f t="shared" si="31"/>
        <v>14450.000000000004</v>
      </c>
      <c r="Q302" s="41">
        <f t="shared" si="32"/>
        <v>6.5838807703965288E-2</v>
      </c>
      <c r="R302" s="33" t="str">
        <f t="shared" si="33"/>
        <v>High Bonus</v>
      </c>
      <c r="S302" s="38">
        <f t="shared" si="34"/>
        <v>233925.42040816331</v>
      </c>
      <c r="T302" s="6" t="s">
        <v>76</v>
      </c>
      <c r="U302" s="6" t="s">
        <v>6179</v>
      </c>
      <c r="V302" s="6" t="s">
        <v>1373</v>
      </c>
    </row>
    <row r="303" spans="1:22" ht="20" customHeight="1" x14ac:dyDescent="0.15">
      <c r="A303" s="15">
        <v>301</v>
      </c>
      <c r="B303" s="16" t="s">
        <v>3136</v>
      </c>
      <c r="C303" s="14">
        <v>63</v>
      </c>
      <c r="D303" s="35" t="str" cm="1">
        <f t="array" ref="D303">_xlfn.IFS(C303&lt;31, "Emerging Talent", AND(C303 &gt; 30, C303 &lt; 55), "Core Contributor", C303 &gt; 54, "Established Expert")</f>
        <v>Established Expert</v>
      </c>
      <c r="E303" s="6" t="s">
        <v>163</v>
      </c>
      <c r="F303" s="6" t="s">
        <v>5649</v>
      </c>
      <c r="G303" s="19" t="s">
        <v>494</v>
      </c>
      <c r="H303" s="19" t="s">
        <v>175</v>
      </c>
      <c r="I303" s="30">
        <v>4</v>
      </c>
      <c r="J303" s="27">
        <v>2.1</v>
      </c>
      <c r="K303" s="40" t="str">
        <f t="shared" si="28"/>
        <v>Below Expectations</v>
      </c>
      <c r="L303" s="37">
        <v>69178</v>
      </c>
      <c r="M303" s="37">
        <f t="shared" si="29"/>
        <v>24904.079999999998</v>
      </c>
      <c r="N303" s="40" t="str">
        <f t="shared" si="30"/>
        <v>Low Income</v>
      </c>
      <c r="O303" s="39">
        <v>17026</v>
      </c>
      <c r="P303" s="39">
        <f t="shared" si="31"/>
        <v>0</v>
      </c>
      <c r="Q303" s="41">
        <f t="shared" si="32"/>
        <v>0</v>
      </c>
      <c r="R303" s="33" t="str">
        <f t="shared" si="33"/>
        <v>No Bonus</v>
      </c>
      <c r="S303" s="38">
        <f t="shared" si="34"/>
        <v>24904.079999999998</v>
      </c>
      <c r="T303" s="6" t="s">
        <v>296</v>
      </c>
      <c r="U303" s="6" t="s">
        <v>6180</v>
      </c>
      <c r="V303" s="6" t="s">
        <v>1377</v>
      </c>
    </row>
    <row r="304" spans="1:22" ht="20" customHeight="1" x14ac:dyDescent="0.15">
      <c r="A304" s="15">
        <v>302</v>
      </c>
      <c r="B304" s="16" t="s">
        <v>4415</v>
      </c>
      <c r="C304" s="14">
        <v>46</v>
      </c>
      <c r="D304" s="35" t="str" cm="1">
        <f t="array" ref="D304">_xlfn.IFS(C304&lt;31, "Emerging Talent", AND(C304 &gt; 30, C304 &lt; 55), "Core Contributor", C304 &gt; 54, "Established Expert")</f>
        <v>Core Contributor</v>
      </c>
      <c r="E304" s="6" t="s">
        <v>389</v>
      </c>
      <c r="F304" s="6" t="s">
        <v>5446</v>
      </c>
      <c r="G304" s="19" t="s">
        <v>210</v>
      </c>
      <c r="H304" s="19" t="s">
        <v>211</v>
      </c>
      <c r="I304" s="30">
        <v>2</v>
      </c>
      <c r="J304" s="27">
        <v>4.2</v>
      </c>
      <c r="K304" s="40" t="str">
        <f t="shared" si="28"/>
        <v>Exceeds Expectations</v>
      </c>
      <c r="L304" s="37">
        <v>80481</v>
      </c>
      <c r="M304" s="37">
        <f t="shared" si="29"/>
        <v>115892.64</v>
      </c>
      <c r="N304" s="40" t="str">
        <f t="shared" si="30"/>
        <v>Very High Income</v>
      </c>
      <c r="O304" s="39">
        <v>13134</v>
      </c>
      <c r="P304" s="39">
        <f t="shared" si="31"/>
        <v>7200.0000000000018</v>
      </c>
      <c r="Q304" s="41">
        <f t="shared" si="32"/>
        <v>6.2126464631403699E-2</v>
      </c>
      <c r="R304" s="33" t="str">
        <f t="shared" si="33"/>
        <v>Average Bonus</v>
      </c>
      <c r="S304" s="38">
        <f t="shared" si="34"/>
        <v>123092.64</v>
      </c>
      <c r="T304" s="6" t="s">
        <v>76</v>
      </c>
      <c r="U304" s="6" t="s">
        <v>6181</v>
      </c>
      <c r="V304" s="6" t="s">
        <v>1381</v>
      </c>
    </row>
    <row r="305" spans="1:22" ht="20" customHeight="1" x14ac:dyDescent="0.15">
      <c r="A305" s="15">
        <v>303</v>
      </c>
      <c r="B305" s="16" t="s">
        <v>1195</v>
      </c>
      <c r="C305" s="14">
        <v>41</v>
      </c>
      <c r="D305" s="35" t="str" cm="1">
        <f t="array" ref="D305">_xlfn.IFS(C305&lt;31, "Emerging Talent", AND(C305 &gt; 30, C305 &lt; 55), "Core Contributor", C305 &gt; 54, "Established Expert")</f>
        <v>Core Contributor</v>
      </c>
      <c r="E305" s="7" t="s">
        <v>5970</v>
      </c>
      <c r="F305" s="6" t="s">
        <v>5446</v>
      </c>
      <c r="G305" s="19" t="s">
        <v>576</v>
      </c>
      <c r="H305" s="19" t="s">
        <v>158</v>
      </c>
      <c r="I305" s="30">
        <v>3</v>
      </c>
      <c r="J305" s="27">
        <v>1.9</v>
      </c>
      <c r="K305" s="40" t="str">
        <f t="shared" si="28"/>
        <v>Needs Significant Improvement</v>
      </c>
      <c r="L305" s="37">
        <v>121868</v>
      </c>
      <c r="M305" s="37">
        <f t="shared" si="29"/>
        <v>35913.753469387753</v>
      </c>
      <c r="N305" s="40" t="str">
        <f t="shared" si="30"/>
        <v>Low Income</v>
      </c>
      <c r="O305" s="39">
        <v>3854</v>
      </c>
      <c r="P305" s="39">
        <f t="shared" si="31"/>
        <v>0</v>
      </c>
      <c r="Q305" s="41">
        <f t="shared" si="32"/>
        <v>0</v>
      </c>
      <c r="R305" s="33" t="str">
        <f t="shared" si="33"/>
        <v>No Bonus</v>
      </c>
      <c r="S305" s="38">
        <f t="shared" si="34"/>
        <v>35913.753469387753</v>
      </c>
      <c r="T305" s="6" t="s">
        <v>271</v>
      </c>
      <c r="U305" s="6" t="s">
        <v>6182</v>
      </c>
      <c r="V305" s="6" t="s">
        <v>1385</v>
      </c>
    </row>
    <row r="306" spans="1:22" ht="20" customHeight="1" x14ac:dyDescent="0.15">
      <c r="A306" s="15">
        <v>304</v>
      </c>
      <c r="B306" s="16" t="s">
        <v>4446</v>
      </c>
      <c r="C306" s="14">
        <v>38</v>
      </c>
      <c r="D306" s="35" t="str" cm="1">
        <f t="array" ref="D306">_xlfn.IFS(C306&lt;31, "Emerging Talent", AND(C306 &gt; 30, C306 &lt; 55), "Core Contributor", C306 &gt; 54, "Established Expert")</f>
        <v>Core Contributor</v>
      </c>
      <c r="E306" s="6" t="s">
        <v>163</v>
      </c>
      <c r="F306" s="6" t="s">
        <v>5645</v>
      </c>
      <c r="G306" s="19" t="s">
        <v>576</v>
      </c>
      <c r="H306" s="19" t="s">
        <v>167</v>
      </c>
      <c r="I306" s="30">
        <v>6</v>
      </c>
      <c r="J306" s="27">
        <v>3.1</v>
      </c>
      <c r="K306" s="40" t="str">
        <f t="shared" si="28"/>
        <v>Meets Expectations</v>
      </c>
      <c r="L306" s="37">
        <v>102115</v>
      </c>
      <c r="M306" s="37">
        <f t="shared" si="29"/>
        <v>80108.175510204092</v>
      </c>
      <c r="N306" s="40" t="str">
        <f t="shared" si="30"/>
        <v>High Income</v>
      </c>
      <c r="O306" s="39">
        <v>5054</v>
      </c>
      <c r="P306" s="39">
        <f t="shared" si="31"/>
        <v>50.000000000000085</v>
      </c>
      <c r="Q306" s="41">
        <f t="shared" si="32"/>
        <v>6.2415602005105137E-4</v>
      </c>
      <c r="R306" s="33" t="str">
        <f t="shared" si="33"/>
        <v>Small Bonus</v>
      </c>
      <c r="S306" s="38">
        <f t="shared" si="34"/>
        <v>80158.175510204092</v>
      </c>
      <c r="T306" s="6" t="s">
        <v>296</v>
      </c>
      <c r="U306" s="6" t="s">
        <v>6183</v>
      </c>
      <c r="V306" s="6" t="s">
        <v>1388</v>
      </c>
    </row>
    <row r="307" spans="1:22" ht="20" customHeight="1" x14ac:dyDescent="0.15">
      <c r="A307" s="15">
        <v>305</v>
      </c>
      <c r="B307" s="16" t="s">
        <v>4433</v>
      </c>
      <c r="C307" s="14">
        <v>64</v>
      </c>
      <c r="D307" s="35" t="str" cm="1">
        <f t="array" ref="D307">_xlfn.IFS(C307&lt;31, "Emerging Talent", AND(C307 &gt; 30, C307 &lt; 55), "Core Contributor", C307 &gt; 54, "Established Expert")</f>
        <v>Established Expert</v>
      </c>
      <c r="E307" s="6" t="s">
        <v>93</v>
      </c>
      <c r="F307" s="6" t="s">
        <v>5650</v>
      </c>
      <c r="G307" s="19" t="s">
        <v>864</v>
      </c>
      <c r="H307" s="19" t="s">
        <v>56</v>
      </c>
      <c r="I307" s="30">
        <v>3</v>
      </c>
      <c r="J307" s="27">
        <v>4.9000000000000004</v>
      </c>
      <c r="K307" s="40" t="str">
        <f t="shared" si="28"/>
        <v>Outstanding Performance</v>
      </c>
      <c r="L307" s="37">
        <v>46996</v>
      </c>
      <c r="M307" s="37">
        <f t="shared" si="29"/>
        <v>92112.160000000018</v>
      </c>
      <c r="N307" s="40" t="str">
        <f t="shared" si="30"/>
        <v>High Income</v>
      </c>
      <c r="O307" s="39">
        <v>7216</v>
      </c>
      <c r="P307" s="39">
        <f t="shared" si="31"/>
        <v>18050.000000000007</v>
      </c>
      <c r="Q307" s="41">
        <f t="shared" si="32"/>
        <v>0.19595675532958953</v>
      </c>
      <c r="R307" s="33" t="str">
        <f t="shared" si="33"/>
        <v>Outstanding Bonus</v>
      </c>
      <c r="S307" s="38">
        <f t="shared" si="34"/>
        <v>110162.16000000003</v>
      </c>
      <c r="T307" s="6" t="s">
        <v>49</v>
      </c>
      <c r="U307" s="6" t="s">
        <v>6184</v>
      </c>
      <c r="V307" s="6" t="s">
        <v>1394</v>
      </c>
    </row>
    <row r="308" spans="1:22" ht="20" customHeight="1" x14ac:dyDescent="0.15">
      <c r="A308" s="15">
        <v>306</v>
      </c>
      <c r="B308" s="16" t="s">
        <v>2870</v>
      </c>
      <c r="C308" s="14">
        <v>36</v>
      </c>
      <c r="D308" s="35" t="str" cm="1">
        <f t="array" ref="D308">_xlfn.IFS(C308&lt;31, "Emerging Talent", AND(C308 &gt; 30, C308 &lt; 55), "Core Contributor", C308 &gt; 54, "Established Expert")</f>
        <v>Core Contributor</v>
      </c>
      <c r="E308" s="6" t="s">
        <v>163</v>
      </c>
      <c r="F308" s="6" t="s">
        <v>5446</v>
      </c>
      <c r="G308" s="19" t="s">
        <v>4457</v>
      </c>
      <c r="H308" s="19" t="s">
        <v>32</v>
      </c>
      <c r="I308" s="30">
        <v>7</v>
      </c>
      <c r="J308" s="27">
        <v>2.1</v>
      </c>
      <c r="K308" s="40" t="str">
        <f t="shared" si="28"/>
        <v>Below Expectations</v>
      </c>
      <c r="L308" s="37">
        <v>121475</v>
      </c>
      <c r="M308" s="37">
        <f t="shared" si="29"/>
        <v>43731</v>
      </c>
      <c r="N308" s="40" t="str">
        <f t="shared" si="30"/>
        <v>Low Income</v>
      </c>
      <c r="O308" s="39">
        <v>17302</v>
      </c>
      <c r="P308" s="39">
        <f t="shared" si="31"/>
        <v>0</v>
      </c>
      <c r="Q308" s="41">
        <f t="shared" si="32"/>
        <v>0</v>
      </c>
      <c r="R308" s="33" t="str">
        <f t="shared" si="33"/>
        <v>No Bonus</v>
      </c>
      <c r="S308" s="38">
        <f t="shared" si="34"/>
        <v>43731</v>
      </c>
      <c r="T308" s="6" t="s">
        <v>296</v>
      </c>
      <c r="U308" s="6" t="s">
        <v>1396</v>
      </c>
      <c r="V308" s="6" t="s">
        <v>1397</v>
      </c>
    </row>
    <row r="309" spans="1:22" ht="20" customHeight="1" x14ac:dyDescent="0.15">
      <c r="A309" s="15">
        <v>307</v>
      </c>
      <c r="B309" s="16" t="s">
        <v>4419</v>
      </c>
      <c r="C309" s="14">
        <v>49</v>
      </c>
      <c r="D309" s="35" t="str" cm="1">
        <f t="array" ref="D309">_xlfn.IFS(C309&lt;31, "Emerging Talent", AND(C309 &gt; 30, C309 &lt; 55), "Core Contributor", C309 &gt; 54, "Established Expert")</f>
        <v>Core Contributor</v>
      </c>
      <c r="E309" s="6" t="s">
        <v>163</v>
      </c>
      <c r="F309" s="6" t="s">
        <v>5651</v>
      </c>
      <c r="G309" s="19" t="s">
        <v>494</v>
      </c>
      <c r="H309" s="19" t="s">
        <v>47</v>
      </c>
      <c r="I309" s="30">
        <v>5</v>
      </c>
      <c r="J309" s="27">
        <v>1.5</v>
      </c>
      <c r="K309" s="40" t="str">
        <f t="shared" si="28"/>
        <v>Needs Significant Improvement</v>
      </c>
      <c r="L309" s="37">
        <v>121288</v>
      </c>
      <c r="M309" s="37">
        <f t="shared" si="29"/>
        <v>22277.387755102038</v>
      </c>
      <c r="N309" s="40" t="str">
        <f t="shared" si="30"/>
        <v>Low Income</v>
      </c>
      <c r="O309" s="39">
        <v>2565</v>
      </c>
      <c r="P309" s="39">
        <f t="shared" si="31"/>
        <v>0</v>
      </c>
      <c r="Q309" s="41">
        <f t="shared" si="32"/>
        <v>0</v>
      </c>
      <c r="R309" s="33" t="str">
        <f t="shared" si="33"/>
        <v>No Bonus</v>
      </c>
      <c r="S309" s="38">
        <f t="shared" si="34"/>
        <v>22277.387755102038</v>
      </c>
      <c r="T309" s="6" t="s">
        <v>422</v>
      </c>
      <c r="U309" s="6" t="s">
        <v>6185</v>
      </c>
      <c r="V309" s="6" t="s">
        <v>1400</v>
      </c>
    </row>
    <row r="310" spans="1:22" ht="20" customHeight="1" x14ac:dyDescent="0.15">
      <c r="A310" s="15">
        <v>308</v>
      </c>
      <c r="B310" s="16" t="s">
        <v>4407</v>
      </c>
      <c r="C310" s="14">
        <v>64</v>
      </c>
      <c r="D310" s="35" t="str" cm="1">
        <f t="array" ref="D310">_xlfn.IFS(C310&lt;31, "Emerging Talent", AND(C310 &gt; 30, C310 &lt; 55), "Core Contributor", C310 &gt; 54, "Established Expert")</f>
        <v>Established Expert</v>
      </c>
      <c r="E310" s="6" t="s">
        <v>389</v>
      </c>
      <c r="F310" s="6" t="s">
        <v>5446</v>
      </c>
      <c r="G310" s="19" t="s">
        <v>244</v>
      </c>
      <c r="H310" s="19" t="s">
        <v>32</v>
      </c>
      <c r="I310" s="30">
        <v>6</v>
      </c>
      <c r="J310" s="27">
        <v>4.2</v>
      </c>
      <c r="K310" s="40" t="str">
        <f t="shared" si="28"/>
        <v>Exceeds Expectations</v>
      </c>
      <c r="L310" s="37">
        <v>46869</v>
      </c>
      <c r="M310" s="37">
        <f t="shared" si="29"/>
        <v>67491.360000000001</v>
      </c>
      <c r="N310" s="40" t="str">
        <f t="shared" si="30"/>
        <v>Medium Income</v>
      </c>
      <c r="O310" s="39">
        <v>17471</v>
      </c>
      <c r="P310" s="39">
        <f t="shared" si="31"/>
        <v>7200.0000000000018</v>
      </c>
      <c r="Q310" s="41">
        <f t="shared" si="32"/>
        <v>0.10668032174785042</v>
      </c>
      <c r="R310" s="33" t="str">
        <f t="shared" si="33"/>
        <v>Average Bonus</v>
      </c>
      <c r="S310" s="38">
        <f t="shared" si="34"/>
        <v>74691.360000000001</v>
      </c>
      <c r="T310" s="6" t="s">
        <v>296</v>
      </c>
      <c r="U310" s="6" t="s">
        <v>6186</v>
      </c>
      <c r="V310" s="6" t="s">
        <v>1403</v>
      </c>
    </row>
    <row r="311" spans="1:22" ht="20" customHeight="1" x14ac:dyDescent="0.15">
      <c r="A311" s="15">
        <v>309</v>
      </c>
      <c r="B311" s="16" t="s">
        <v>1950</v>
      </c>
      <c r="C311" s="14">
        <v>40</v>
      </c>
      <c r="D311" s="35" t="str" cm="1">
        <f t="array" ref="D311">_xlfn.IFS(C311&lt;31, "Emerging Talent", AND(C311 &gt; 30, C311 &lt; 55), "Core Contributor", C311 &gt; 54, "Established Expert")</f>
        <v>Core Contributor</v>
      </c>
      <c r="E311" s="6" t="s">
        <v>5970</v>
      </c>
      <c r="F311" s="6" t="s">
        <v>5652</v>
      </c>
      <c r="G311" s="19" t="s">
        <v>157</v>
      </c>
      <c r="H311" s="19" t="s">
        <v>499</v>
      </c>
      <c r="I311" s="30">
        <v>0</v>
      </c>
      <c r="J311" s="27">
        <v>1.4</v>
      </c>
      <c r="K311" s="40" t="str">
        <f t="shared" si="28"/>
        <v>Needs Significant Improvement</v>
      </c>
      <c r="L311" s="37">
        <v>87337</v>
      </c>
      <c r="M311" s="37">
        <f t="shared" si="29"/>
        <v>15000</v>
      </c>
      <c r="N311" s="40" t="str">
        <f t="shared" si="30"/>
        <v>Low Income</v>
      </c>
      <c r="O311" s="39">
        <v>12872</v>
      </c>
      <c r="P311" s="39">
        <f t="shared" si="31"/>
        <v>0</v>
      </c>
      <c r="Q311" s="41">
        <f t="shared" si="32"/>
        <v>0</v>
      </c>
      <c r="R311" s="33" t="str">
        <f t="shared" si="33"/>
        <v>No Bonus</v>
      </c>
      <c r="S311" s="38">
        <f t="shared" si="34"/>
        <v>15000</v>
      </c>
      <c r="T311" s="6" t="s">
        <v>368</v>
      </c>
      <c r="U311" s="6" t="s">
        <v>6187</v>
      </c>
      <c r="V311" s="6" t="s">
        <v>1406</v>
      </c>
    </row>
    <row r="312" spans="1:22" ht="20" customHeight="1" x14ac:dyDescent="0.15">
      <c r="A312" s="15">
        <v>310</v>
      </c>
      <c r="B312" s="16" t="s">
        <v>4405</v>
      </c>
      <c r="C312" s="14">
        <v>21</v>
      </c>
      <c r="D312" s="35" t="str" cm="1">
        <f t="array" ref="D312">_xlfn.IFS(C312&lt;31, "Emerging Talent", AND(C312 &gt; 30, C312 &lt; 55), "Core Contributor", C312 &gt; 54, "Established Expert")</f>
        <v>Emerging Talent</v>
      </c>
      <c r="E312" s="7" t="s">
        <v>5970</v>
      </c>
      <c r="F312" s="6" t="s">
        <v>5653</v>
      </c>
      <c r="G312" s="19" t="s">
        <v>4457</v>
      </c>
      <c r="H312" s="19" t="s">
        <v>120</v>
      </c>
      <c r="I312" s="30">
        <v>5</v>
      </c>
      <c r="J312" s="27">
        <v>3.4</v>
      </c>
      <c r="K312" s="40" t="str">
        <f t="shared" si="28"/>
        <v>Meets Expectations</v>
      </c>
      <c r="L312" s="37">
        <v>133717</v>
      </c>
      <c r="M312" s="37">
        <f t="shared" si="29"/>
        <v>126185.18530612245</v>
      </c>
      <c r="N312" s="40" t="str">
        <f t="shared" si="30"/>
        <v>Very High Income</v>
      </c>
      <c r="O312" s="39">
        <v>15900</v>
      </c>
      <c r="P312" s="39">
        <f t="shared" si="31"/>
        <v>799.99999999999955</v>
      </c>
      <c r="Q312" s="41">
        <f t="shared" si="32"/>
        <v>6.3398884588489321E-3</v>
      </c>
      <c r="R312" s="33" t="str">
        <f t="shared" si="33"/>
        <v>Small Bonus</v>
      </c>
      <c r="S312" s="38">
        <f t="shared" si="34"/>
        <v>126985.18530612245</v>
      </c>
      <c r="T312" s="6" t="s">
        <v>422</v>
      </c>
      <c r="U312" s="6" t="s">
        <v>6188</v>
      </c>
      <c r="V312" s="6" t="s">
        <v>1411</v>
      </c>
    </row>
    <row r="313" spans="1:22" ht="20" customHeight="1" x14ac:dyDescent="0.15">
      <c r="A313" s="15">
        <v>311</v>
      </c>
      <c r="B313" s="16" t="s">
        <v>4421</v>
      </c>
      <c r="C313" s="14">
        <v>28</v>
      </c>
      <c r="D313" s="35" t="str" cm="1">
        <f t="array" ref="D313">_xlfn.IFS(C313&lt;31, "Emerging Talent", AND(C313 &gt; 30, C313 &lt; 55), "Core Contributor", C313 &gt; 54, "Established Expert")</f>
        <v>Emerging Talent</v>
      </c>
      <c r="E313" s="6" t="s">
        <v>389</v>
      </c>
      <c r="F313" s="6" t="s">
        <v>5654</v>
      </c>
      <c r="G313" s="19" t="s">
        <v>46</v>
      </c>
      <c r="H313" s="19" t="s">
        <v>842</v>
      </c>
      <c r="I313" s="30">
        <v>9</v>
      </c>
      <c r="J313" s="27">
        <v>1.6</v>
      </c>
      <c r="K313" s="40" t="str">
        <f t="shared" si="28"/>
        <v>Needs Significant Improvement</v>
      </c>
      <c r="L313" s="37">
        <v>70972</v>
      </c>
      <c r="M313" s="37">
        <f t="shared" si="29"/>
        <v>15000</v>
      </c>
      <c r="N313" s="40" t="str">
        <f t="shared" si="30"/>
        <v>Low Income</v>
      </c>
      <c r="O313" s="39">
        <v>12202</v>
      </c>
      <c r="P313" s="39">
        <f t="shared" si="31"/>
        <v>0</v>
      </c>
      <c r="Q313" s="41">
        <f t="shared" si="32"/>
        <v>0</v>
      </c>
      <c r="R313" s="33" t="str">
        <f t="shared" si="33"/>
        <v>No Bonus</v>
      </c>
      <c r="S313" s="38">
        <f t="shared" si="34"/>
        <v>15000</v>
      </c>
      <c r="T313" s="6" t="s">
        <v>76</v>
      </c>
      <c r="U313" s="9" t="s">
        <v>6189</v>
      </c>
      <c r="V313" s="6" t="s">
        <v>1414</v>
      </c>
    </row>
    <row r="314" spans="1:22" ht="20" customHeight="1" x14ac:dyDescent="0.15">
      <c r="A314" s="15">
        <v>312</v>
      </c>
      <c r="B314" s="16" t="s">
        <v>2790</v>
      </c>
      <c r="C314" s="14">
        <v>52</v>
      </c>
      <c r="D314" s="35" t="str" cm="1">
        <f t="array" ref="D314">_xlfn.IFS(C314&lt;31, "Emerging Talent", AND(C314 &gt; 30, C314 &lt; 55), "Core Contributor", C314 &gt; 54, "Established Expert")</f>
        <v>Core Contributor</v>
      </c>
      <c r="E314" s="6" t="s">
        <v>389</v>
      </c>
      <c r="F314" s="6" t="s">
        <v>5655</v>
      </c>
      <c r="G314" s="19" t="s">
        <v>157</v>
      </c>
      <c r="H314" s="19" t="s">
        <v>47</v>
      </c>
      <c r="I314" s="30">
        <v>10</v>
      </c>
      <c r="J314" s="27">
        <v>3.5</v>
      </c>
      <c r="K314" s="40" t="str">
        <f t="shared" si="28"/>
        <v>Exceeds Expectations</v>
      </c>
      <c r="L314" s="37">
        <v>146925</v>
      </c>
      <c r="M314" s="37">
        <f t="shared" si="29"/>
        <v>146925</v>
      </c>
      <c r="N314" s="40" t="str">
        <f t="shared" si="30"/>
        <v>Very High Income</v>
      </c>
      <c r="O314" s="39">
        <v>8143</v>
      </c>
      <c r="P314" s="39">
        <f t="shared" si="31"/>
        <v>1250</v>
      </c>
      <c r="Q314" s="41">
        <f t="shared" si="32"/>
        <v>8.5077420452611876E-3</v>
      </c>
      <c r="R314" s="33" t="str">
        <f t="shared" si="33"/>
        <v>Small Bonus</v>
      </c>
      <c r="S314" s="38">
        <f t="shared" si="34"/>
        <v>148175</v>
      </c>
      <c r="T314" s="6" t="s">
        <v>271</v>
      </c>
      <c r="U314" s="6" t="s">
        <v>6190</v>
      </c>
      <c r="V314" s="6" t="s">
        <v>1418</v>
      </c>
    </row>
    <row r="315" spans="1:22" ht="20" customHeight="1" x14ac:dyDescent="0.15">
      <c r="A315" s="15">
        <v>313</v>
      </c>
      <c r="B315" s="16" t="s">
        <v>4415</v>
      </c>
      <c r="C315" s="14">
        <v>25</v>
      </c>
      <c r="D315" s="35" t="str" cm="1">
        <f t="array" ref="D315">_xlfn.IFS(C315&lt;31, "Emerging Talent", AND(C315 &gt; 30, C315 &lt; 55), "Core Contributor", C315 &gt; 54, "Established Expert")</f>
        <v>Emerging Talent</v>
      </c>
      <c r="E315" s="6" t="s">
        <v>389</v>
      </c>
      <c r="F315" s="6" t="s">
        <v>5656</v>
      </c>
      <c r="G315" s="19" t="s">
        <v>494</v>
      </c>
      <c r="H315" s="19" t="s">
        <v>224</v>
      </c>
      <c r="I315" s="30">
        <v>1</v>
      </c>
      <c r="J315" s="27">
        <v>1.3</v>
      </c>
      <c r="K315" s="40" t="str">
        <f t="shared" si="28"/>
        <v>Needs Significant Improvement</v>
      </c>
      <c r="L315" s="37">
        <v>113664</v>
      </c>
      <c r="M315" s="37">
        <f t="shared" si="29"/>
        <v>15680.992653061227</v>
      </c>
      <c r="N315" s="40" t="str">
        <f t="shared" si="30"/>
        <v>Low Income</v>
      </c>
      <c r="O315" s="39">
        <v>17350</v>
      </c>
      <c r="P315" s="39">
        <f t="shared" si="31"/>
        <v>0</v>
      </c>
      <c r="Q315" s="41">
        <f t="shared" si="32"/>
        <v>0</v>
      </c>
      <c r="R315" s="33" t="str">
        <f t="shared" si="33"/>
        <v>No Bonus</v>
      </c>
      <c r="S315" s="38">
        <f t="shared" si="34"/>
        <v>15680.992653061227</v>
      </c>
      <c r="T315" s="6" t="s">
        <v>76</v>
      </c>
      <c r="U315" s="6" t="s">
        <v>6191</v>
      </c>
      <c r="V315" s="6" t="s">
        <v>1423</v>
      </c>
    </row>
    <row r="316" spans="1:22" ht="20" customHeight="1" x14ac:dyDescent="0.15">
      <c r="A316" s="15">
        <v>314</v>
      </c>
      <c r="B316" s="16" t="s">
        <v>3939</v>
      </c>
      <c r="C316" s="14">
        <v>61</v>
      </c>
      <c r="D316" s="35" t="str" cm="1">
        <f t="array" ref="D316">_xlfn.IFS(C316&lt;31, "Emerging Talent", AND(C316 &gt; 30, C316 &lt; 55), "Core Contributor", C316 &gt; 54, "Established Expert")</f>
        <v>Established Expert</v>
      </c>
      <c r="E316" s="6" t="s">
        <v>163</v>
      </c>
      <c r="F316" s="6" t="s">
        <v>5657</v>
      </c>
      <c r="G316" s="19" t="s">
        <v>244</v>
      </c>
      <c r="H316" s="19" t="s">
        <v>175</v>
      </c>
      <c r="I316" s="30">
        <v>0</v>
      </c>
      <c r="J316" s="27">
        <v>3.8</v>
      </c>
      <c r="K316" s="40" t="str">
        <f t="shared" si="28"/>
        <v>Exceeds Expectations</v>
      </c>
      <c r="L316" s="37">
        <v>119221</v>
      </c>
      <c r="M316" s="37">
        <f t="shared" si="29"/>
        <v>140534.79510204081</v>
      </c>
      <c r="N316" s="40" t="str">
        <f t="shared" si="30"/>
        <v>Very High Income</v>
      </c>
      <c r="O316" s="39">
        <v>9877</v>
      </c>
      <c r="P316" s="39">
        <f t="shared" si="31"/>
        <v>3199.9999999999982</v>
      </c>
      <c r="Q316" s="41">
        <f t="shared" si="32"/>
        <v>2.2770161636315851E-2</v>
      </c>
      <c r="R316" s="33" t="str">
        <f t="shared" si="33"/>
        <v>Small Bonus</v>
      </c>
      <c r="S316" s="38">
        <f t="shared" si="34"/>
        <v>143734.79510204081</v>
      </c>
      <c r="T316" s="6" t="s">
        <v>368</v>
      </c>
      <c r="U316" s="6" t="s">
        <v>6192</v>
      </c>
      <c r="V316" s="6" t="s">
        <v>1426</v>
      </c>
    </row>
    <row r="317" spans="1:22" ht="20" customHeight="1" x14ac:dyDescent="0.15">
      <c r="A317" s="15">
        <v>315</v>
      </c>
      <c r="B317" s="16" t="s">
        <v>109</v>
      </c>
      <c r="C317" s="14">
        <v>64</v>
      </c>
      <c r="D317" s="35" t="str" cm="1">
        <f t="array" ref="D317">_xlfn.IFS(C317&lt;31, "Emerging Talent", AND(C317 &gt; 30, C317 &lt; 55), "Core Contributor", C317 &gt; 54, "Established Expert")</f>
        <v>Established Expert</v>
      </c>
      <c r="E317" s="6" t="s">
        <v>389</v>
      </c>
      <c r="F317" s="6" t="s">
        <v>5584</v>
      </c>
      <c r="G317" s="19" t="s">
        <v>210</v>
      </c>
      <c r="H317" s="19" t="s">
        <v>167</v>
      </c>
      <c r="I317" s="30">
        <v>8</v>
      </c>
      <c r="J317" s="27">
        <v>3</v>
      </c>
      <c r="K317" s="40" t="str">
        <f t="shared" si="28"/>
        <v>Meets Expectations</v>
      </c>
      <c r="L317" s="37">
        <v>69439</v>
      </c>
      <c r="M317" s="37">
        <f t="shared" si="29"/>
        <v>51016.408163265303</v>
      </c>
      <c r="N317" s="40" t="str">
        <f t="shared" si="30"/>
        <v>Medium Income</v>
      </c>
      <c r="O317" s="39">
        <v>15480</v>
      </c>
      <c r="P317" s="39">
        <f t="shared" si="31"/>
        <v>0</v>
      </c>
      <c r="Q317" s="41">
        <f t="shared" si="32"/>
        <v>0</v>
      </c>
      <c r="R317" s="33" t="str">
        <f t="shared" si="33"/>
        <v>No Bonus</v>
      </c>
      <c r="S317" s="38">
        <f t="shared" si="34"/>
        <v>51016.408163265303</v>
      </c>
      <c r="T317" s="6" t="s">
        <v>265</v>
      </c>
      <c r="U317" s="9" t="s">
        <v>6193</v>
      </c>
      <c r="V317" s="6" t="s">
        <v>1429</v>
      </c>
    </row>
    <row r="318" spans="1:22" ht="20" customHeight="1" x14ac:dyDescent="0.15">
      <c r="A318" s="15">
        <v>316</v>
      </c>
      <c r="B318" s="16" t="s">
        <v>4406</v>
      </c>
      <c r="C318" s="14">
        <v>52</v>
      </c>
      <c r="D318" s="35" t="str" cm="1">
        <f t="array" ref="D318">_xlfn.IFS(C318&lt;31, "Emerging Talent", AND(C318 &gt; 30, C318 &lt; 55), "Core Contributor", C318 &gt; 54, "Established Expert")</f>
        <v>Core Contributor</v>
      </c>
      <c r="E318" s="6" t="s">
        <v>163</v>
      </c>
      <c r="F318" s="6" t="s">
        <v>5451</v>
      </c>
      <c r="G318" s="19" t="s">
        <v>6821</v>
      </c>
      <c r="H318" s="19" t="s">
        <v>32</v>
      </c>
      <c r="I318" s="30">
        <v>5</v>
      </c>
      <c r="J318" s="27">
        <v>4.8</v>
      </c>
      <c r="K318" s="40" t="str">
        <f t="shared" si="28"/>
        <v>Outstanding Performance</v>
      </c>
      <c r="L318" s="37">
        <v>55558</v>
      </c>
      <c r="M318" s="37">
        <f t="shared" si="29"/>
        <v>104494.39346938777</v>
      </c>
      <c r="N318" s="40" t="str">
        <f t="shared" si="30"/>
        <v>High Income</v>
      </c>
      <c r="O318" s="39">
        <v>18999</v>
      </c>
      <c r="P318" s="39">
        <f t="shared" si="31"/>
        <v>16199.999999999996</v>
      </c>
      <c r="Q318" s="41">
        <f t="shared" si="32"/>
        <v>0.15503224108139235</v>
      </c>
      <c r="R318" s="33" t="str">
        <f t="shared" si="33"/>
        <v>Outstanding Bonus</v>
      </c>
      <c r="S318" s="38">
        <f t="shared" si="34"/>
        <v>120694.39346938777</v>
      </c>
      <c r="T318" s="6" t="s">
        <v>26</v>
      </c>
      <c r="U318" s="6" t="s">
        <v>6194</v>
      </c>
      <c r="V318" s="6" t="s">
        <v>1433</v>
      </c>
    </row>
    <row r="319" spans="1:22" ht="20" customHeight="1" x14ac:dyDescent="0.15">
      <c r="A319" s="15">
        <v>317</v>
      </c>
      <c r="B319" s="16" t="s">
        <v>1808</v>
      </c>
      <c r="C319" s="14">
        <v>41</v>
      </c>
      <c r="D319" s="35" t="str" cm="1">
        <f t="array" ref="D319">_xlfn.IFS(C319&lt;31, "Emerging Talent", AND(C319 &gt; 30, C319 &lt; 55), "Core Contributor", C319 &gt; 54, "Established Expert")</f>
        <v>Core Contributor</v>
      </c>
      <c r="E319" s="6" t="s">
        <v>163</v>
      </c>
      <c r="F319" s="6" t="s">
        <v>5658</v>
      </c>
      <c r="G319" s="19" t="s">
        <v>6821</v>
      </c>
      <c r="H319" s="19" t="s">
        <v>47</v>
      </c>
      <c r="I319" s="30">
        <v>3</v>
      </c>
      <c r="J319" s="27">
        <v>2.4</v>
      </c>
      <c r="K319" s="40" t="str">
        <f t="shared" si="28"/>
        <v>Below Expectations</v>
      </c>
      <c r="L319" s="37">
        <v>58604</v>
      </c>
      <c r="M319" s="37">
        <f t="shared" si="29"/>
        <v>27555.84</v>
      </c>
      <c r="N319" s="40" t="str">
        <f t="shared" si="30"/>
        <v>Low Income</v>
      </c>
      <c r="O319" s="39">
        <v>5770</v>
      </c>
      <c r="P319" s="39">
        <f t="shared" si="31"/>
        <v>0</v>
      </c>
      <c r="Q319" s="41">
        <f t="shared" si="32"/>
        <v>0</v>
      </c>
      <c r="R319" s="33" t="str">
        <f t="shared" si="33"/>
        <v>No Bonus</v>
      </c>
      <c r="S319" s="38">
        <f t="shared" si="34"/>
        <v>27555.84</v>
      </c>
      <c r="T319" s="6" t="s">
        <v>296</v>
      </c>
      <c r="U319" s="6" t="s">
        <v>6195</v>
      </c>
      <c r="V319" s="6" t="s">
        <v>1437</v>
      </c>
    </row>
    <row r="320" spans="1:22" ht="20" customHeight="1" x14ac:dyDescent="0.15">
      <c r="A320" s="15">
        <v>318</v>
      </c>
      <c r="B320" s="16" t="s">
        <v>4404</v>
      </c>
      <c r="C320" s="14">
        <v>40</v>
      </c>
      <c r="D320" s="35" t="str" cm="1">
        <f t="array" ref="D320">_xlfn.IFS(C320&lt;31, "Emerging Talent", AND(C320 &gt; 30, C320 &lt; 55), "Core Contributor", C320 &gt; 54, "Established Expert")</f>
        <v>Core Contributor</v>
      </c>
      <c r="E320" s="6" t="s">
        <v>93</v>
      </c>
      <c r="F320" s="6" t="s">
        <v>5659</v>
      </c>
      <c r="G320" s="19" t="s">
        <v>4457</v>
      </c>
      <c r="H320" s="19" t="s">
        <v>732</v>
      </c>
      <c r="I320" s="30">
        <v>9</v>
      </c>
      <c r="J320" s="27">
        <v>3.2</v>
      </c>
      <c r="K320" s="40" t="str">
        <f t="shared" si="28"/>
        <v>Meets Expectations</v>
      </c>
      <c r="L320" s="37">
        <v>70457</v>
      </c>
      <c r="M320" s="37">
        <f t="shared" si="29"/>
        <v>58896.300408163275</v>
      </c>
      <c r="N320" s="40" t="str">
        <f t="shared" si="30"/>
        <v>Medium Income</v>
      </c>
      <c r="O320" s="39">
        <v>5196</v>
      </c>
      <c r="P320" s="39">
        <f t="shared" si="31"/>
        <v>200.00000000000034</v>
      </c>
      <c r="Q320" s="41">
        <f t="shared" si="32"/>
        <v>3.3957990334530334E-3</v>
      </c>
      <c r="R320" s="33" t="str">
        <f t="shared" si="33"/>
        <v>Small Bonus</v>
      </c>
      <c r="S320" s="38">
        <f t="shared" si="34"/>
        <v>59096.300408163275</v>
      </c>
      <c r="T320" s="6" t="s">
        <v>368</v>
      </c>
      <c r="U320" s="9" t="s">
        <v>6196</v>
      </c>
      <c r="V320" s="6" t="s">
        <v>1440</v>
      </c>
    </row>
    <row r="321" spans="1:22" ht="20" customHeight="1" x14ac:dyDescent="0.15">
      <c r="A321" s="15">
        <v>319</v>
      </c>
      <c r="B321" s="16" t="s">
        <v>2427</v>
      </c>
      <c r="C321" s="14">
        <v>19</v>
      </c>
      <c r="D321" s="35" t="str" cm="1">
        <f t="array" ref="D321">_xlfn.IFS(C321&lt;31, "Emerging Talent", AND(C321 &gt; 30, C321 &lt; 55), "Core Contributor", C321 &gt; 54, "Established Expert")</f>
        <v>Emerging Talent</v>
      </c>
      <c r="E321" s="6" t="s">
        <v>389</v>
      </c>
      <c r="F321" s="6" t="s">
        <v>5446</v>
      </c>
      <c r="G321" s="19" t="s">
        <v>494</v>
      </c>
      <c r="H321" s="19" t="s">
        <v>175</v>
      </c>
      <c r="I321" s="30">
        <v>5</v>
      </c>
      <c r="J321" s="27">
        <v>3.8</v>
      </c>
      <c r="K321" s="40" t="str">
        <f t="shared" si="28"/>
        <v>Exceeds Expectations</v>
      </c>
      <c r="L321" s="37">
        <v>119778</v>
      </c>
      <c r="M321" s="37">
        <f t="shared" si="29"/>
        <v>141191.37306122447</v>
      </c>
      <c r="N321" s="40" t="str">
        <f t="shared" si="30"/>
        <v>Very High Income</v>
      </c>
      <c r="O321" s="39">
        <v>19578</v>
      </c>
      <c r="P321" s="39">
        <f t="shared" si="31"/>
        <v>3199.9999999999982</v>
      </c>
      <c r="Q321" s="41">
        <f t="shared" si="32"/>
        <v>2.2664274244378869E-2</v>
      </c>
      <c r="R321" s="33" t="str">
        <f t="shared" si="33"/>
        <v>Small Bonus</v>
      </c>
      <c r="S321" s="38">
        <f t="shared" si="34"/>
        <v>144391.37306122447</v>
      </c>
      <c r="T321" s="6" t="s">
        <v>49</v>
      </c>
      <c r="U321" s="9" t="s">
        <v>6197</v>
      </c>
      <c r="V321" s="6" t="s">
        <v>1443</v>
      </c>
    </row>
    <row r="322" spans="1:22" ht="20" customHeight="1" x14ac:dyDescent="0.15">
      <c r="A322" s="15">
        <v>320</v>
      </c>
      <c r="B322" s="16" t="s">
        <v>1569</v>
      </c>
      <c r="C322" s="14">
        <v>54</v>
      </c>
      <c r="D322" s="35" t="str" cm="1">
        <f t="array" ref="D322">_xlfn.IFS(C322&lt;31, "Emerging Talent", AND(C322 &gt; 30, C322 &lt; 55), "Core Contributor", C322 &gt; 54, "Established Expert")</f>
        <v>Core Contributor</v>
      </c>
      <c r="E322" s="6" t="s">
        <v>93</v>
      </c>
      <c r="F322" s="6" t="s">
        <v>5528</v>
      </c>
      <c r="G322" s="19" t="s">
        <v>210</v>
      </c>
      <c r="H322" s="19" t="s">
        <v>136</v>
      </c>
      <c r="I322" s="30">
        <v>2</v>
      </c>
      <c r="J322" s="27">
        <v>1.5</v>
      </c>
      <c r="K322" s="40" t="str">
        <f t="shared" si="28"/>
        <v>Needs Significant Improvement</v>
      </c>
      <c r="L322" s="37">
        <v>40508</v>
      </c>
      <c r="M322" s="37">
        <f t="shared" si="29"/>
        <v>15000</v>
      </c>
      <c r="N322" s="40" t="str">
        <f t="shared" si="30"/>
        <v>Low Income</v>
      </c>
      <c r="O322" s="39" t="s">
        <v>5969</v>
      </c>
      <c r="P322" s="39">
        <f t="shared" si="31"/>
        <v>0</v>
      </c>
      <c r="Q322" s="41">
        <f t="shared" si="32"/>
        <v>0</v>
      </c>
      <c r="R322" s="33" t="str">
        <f t="shared" si="33"/>
        <v>No Bonus</v>
      </c>
      <c r="S322" s="38">
        <f t="shared" si="34"/>
        <v>15000</v>
      </c>
      <c r="T322" s="6" t="s">
        <v>265</v>
      </c>
      <c r="U322" s="9" t="s">
        <v>6198</v>
      </c>
      <c r="V322" s="6" t="s">
        <v>1445</v>
      </c>
    </row>
    <row r="323" spans="1:22" ht="20" customHeight="1" x14ac:dyDescent="0.15">
      <c r="A323" s="15">
        <v>321</v>
      </c>
      <c r="B323" s="16" t="s">
        <v>744</v>
      </c>
      <c r="C323" s="14">
        <v>41</v>
      </c>
      <c r="D323" s="35" t="str" cm="1">
        <f t="array" ref="D323">_xlfn.IFS(C323&lt;31, "Emerging Talent", AND(C323 &gt; 30, C323 &lt; 55), "Core Contributor", C323 &gt; 54, "Established Expert")</f>
        <v>Core Contributor</v>
      </c>
      <c r="E323" s="6" t="s">
        <v>93</v>
      </c>
      <c r="F323" s="6" t="s">
        <v>5624</v>
      </c>
      <c r="G323" s="19" t="s">
        <v>576</v>
      </c>
      <c r="H323" s="19" t="s">
        <v>842</v>
      </c>
      <c r="I323" s="30">
        <v>2</v>
      </c>
      <c r="J323" s="27">
        <v>4.2</v>
      </c>
      <c r="K323" s="40" t="str">
        <f t="shared" si="28"/>
        <v>Exceeds Expectations</v>
      </c>
      <c r="L323" s="37">
        <v>58190</v>
      </c>
      <c r="M323" s="37">
        <f t="shared" si="29"/>
        <v>83793.599999999991</v>
      </c>
      <c r="N323" s="40" t="str">
        <f t="shared" si="30"/>
        <v>High Income</v>
      </c>
      <c r="O323" s="39">
        <v>11832</v>
      </c>
      <c r="P323" s="39">
        <f t="shared" si="31"/>
        <v>7200.0000000000018</v>
      </c>
      <c r="Q323" s="41">
        <f t="shared" si="32"/>
        <v>8.5925416738271213E-2</v>
      </c>
      <c r="R323" s="33" t="str">
        <f t="shared" si="33"/>
        <v>Average Bonus</v>
      </c>
      <c r="S323" s="38">
        <f t="shared" si="34"/>
        <v>90993.599999999991</v>
      </c>
      <c r="T323" s="6" t="s">
        <v>139</v>
      </c>
      <c r="U323" s="6" t="s">
        <v>1447</v>
      </c>
      <c r="V323" s="6" t="s">
        <v>1448</v>
      </c>
    </row>
    <row r="324" spans="1:22" ht="20" customHeight="1" x14ac:dyDescent="0.15">
      <c r="A324" s="15">
        <v>322</v>
      </c>
      <c r="B324" s="16" t="s">
        <v>4355</v>
      </c>
      <c r="C324" s="14">
        <v>45</v>
      </c>
      <c r="D324" s="35" t="str" cm="1">
        <f t="array" ref="D324">_xlfn.IFS(C324&lt;31, "Emerging Talent", AND(C324 &gt; 30, C324 &lt; 55), "Core Contributor", C324 &gt; 54, "Established Expert")</f>
        <v>Core Contributor</v>
      </c>
      <c r="E324" s="6" t="s">
        <v>163</v>
      </c>
      <c r="F324" s="6" t="s">
        <v>5660</v>
      </c>
      <c r="G324" s="19" t="s">
        <v>864</v>
      </c>
      <c r="H324" s="19" t="s">
        <v>779</v>
      </c>
      <c r="I324" s="30">
        <v>4</v>
      </c>
      <c r="J324" s="27">
        <v>4.3</v>
      </c>
      <c r="K324" s="40" t="str">
        <f t="shared" ref="K324:K387" si="35">IF(J324&lt; 2, "Needs Significant Improvement", IF(J324 &lt; 3, "Below Expectations", IF(J324 &lt; 3.5, "Meets Expectations", IF(J324 &lt; 4.3, "Exceeds Expectations", "Outstanding Performance"))))</f>
        <v>Outstanding Performance</v>
      </c>
      <c r="L324" s="37">
        <v>83437</v>
      </c>
      <c r="M324" s="37">
        <f t="shared" ref="M324:M387" si="36">MIN(300000, MAX(15000,L324* ( J324 / 3.5) ^ 2))</f>
        <v>125938.78612244895</v>
      </c>
      <c r="N324" s="40" t="str">
        <f t="shared" ref="N324:N387" si="37">IF(M324 &lt; 50000, "Low Income", IF(M324 &lt; 80000, "Medium Income", IF(M324 &lt; 110000, "High Income", "Very High Income")))</f>
        <v>Very High Income</v>
      </c>
      <c r="O324" s="39">
        <v>7699</v>
      </c>
      <c r="P324" s="39">
        <f t="shared" ref="P324:P387" si="38">IF(J324&lt; 3,0, IF(20000 * ((J324 - 3)/2)^2 = 0, 0, MIN(20000, 20000 * ((J324 - 3)/2)^2)))</f>
        <v>8449.9999999999982</v>
      </c>
      <c r="Q324" s="41">
        <f t="shared" ref="Q324:Q387" si="39">IF(P324=0, 0, P324/M324)</f>
        <v>6.7096088982342206E-2</v>
      </c>
      <c r="R324" s="33" t="str">
        <f t="shared" ref="R324:R387" si="40">IF(P324=0, "No Bonus", IF(P324&lt;=5000, "Small Bonus", IF(P324&lt;=10000, "Average Bonus", IF(P324&lt;=15000, "High Bonus", "Outstanding Bonus"))))</f>
        <v>Average Bonus</v>
      </c>
      <c r="S324" s="38">
        <f t="shared" ref="S324:S387" si="41">IF(TYPE(P324)=2,M324+ 0, M324 + P324)</f>
        <v>134388.78612244895</v>
      </c>
      <c r="T324" s="6" t="s">
        <v>76</v>
      </c>
      <c r="U324" s="9" t="s">
        <v>6199</v>
      </c>
      <c r="V324" s="6" t="s">
        <v>1452</v>
      </c>
    </row>
    <row r="325" spans="1:22" ht="20" customHeight="1" x14ac:dyDescent="0.15">
      <c r="A325" s="15">
        <v>323</v>
      </c>
      <c r="B325" s="16" t="s">
        <v>1984</v>
      </c>
      <c r="C325" s="14">
        <v>19</v>
      </c>
      <c r="D325" s="35" t="str" cm="1">
        <f t="array" ref="D325">_xlfn.IFS(C325&lt;31, "Emerging Talent", AND(C325 &gt; 30, C325 &lt; 55), "Core Contributor", C325 &gt; 54, "Established Expert")</f>
        <v>Emerging Talent</v>
      </c>
      <c r="E325" s="6" t="s">
        <v>163</v>
      </c>
      <c r="F325" s="6" t="s">
        <v>5446</v>
      </c>
      <c r="G325" s="19" t="s">
        <v>4457</v>
      </c>
      <c r="H325" s="19" t="s">
        <v>47</v>
      </c>
      <c r="I325" s="30">
        <v>1</v>
      </c>
      <c r="J325" s="27">
        <v>4.9000000000000004</v>
      </c>
      <c r="K325" s="40" t="str">
        <f t="shared" si="35"/>
        <v>Outstanding Performance</v>
      </c>
      <c r="L325" s="37">
        <v>98806</v>
      </c>
      <c r="M325" s="37">
        <f t="shared" si="36"/>
        <v>193659.76000000004</v>
      </c>
      <c r="N325" s="40" t="str">
        <f t="shared" si="37"/>
        <v>Very High Income</v>
      </c>
      <c r="O325" s="39">
        <v>19697</v>
      </c>
      <c r="P325" s="39">
        <f t="shared" si="38"/>
        <v>18050.000000000007</v>
      </c>
      <c r="Q325" s="41">
        <f t="shared" si="39"/>
        <v>9.3204700862998091E-2</v>
      </c>
      <c r="R325" s="33" t="str">
        <f t="shared" si="40"/>
        <v>Outstanding Bonus</v>
      </c>
      <c r="S325" s="38">
        <f t="shared" si="41"/>
        <v>211709.76000000004</v>
      </c>
      <c r="T325" s="6" t="s">
        <v>422</v>
      </c>
      <c r="U325" s="6" t="s">
        <v>6200</v>
      </c>
      <c r="V325" s="6" t="s">
        <v>1456</v>
      </c>
    </row>
    <row r="326" spans="1:22" ht="20" customHeight="1" x14ac:dyDescent="0.15">
      <c r="A326" s="15">
        <v>324</v>
      </c>
      <c r="B326" s="16" t="s">
        <v>1457</v>
      </c>
      <c r="C326" s="14">
        <v>41</v>
      </c>
      <c r="D326" s="35" t="str" cm="1">
        <f t="array" ref="D326">_xlfn.IFS(C326&lt;31, "Emerging Talent", AND(C326 &gt; 30, C326 &lt; 55), "Core Contributor", C326 &gt; 54, "Established Expert")</f>
        <v>Core Contributor</v>
      </c>
      <c r="E326" s="7" t="s">
        <v>5970</v>
      </c>
      <c r="F326" s="6" t="s">
        <v>5446</v>
      </c>
      <c r="G326" s="19" t="s">
        <v>576</v>
      </c>
      <c r="H326" s="19" t="s">
        <v>431</v>
      </c>
      <c r="I326" s="30">
        <v>1</v>
      </c>
      <c r="J326" s="27">
        <v>3</v>
      </c>
      <c r="K326" s="40" t="str">
        <f t="shared" si="35"/>
        <v>Meets Expectations</v>
      </c>
      <c r="L326" s="37">
        <v>60286</v>
      </c>
      <c r="M326" s="37">
        <f t="shared" si="36"/>
        <v>44291.755102040814</v>
      </c>
      <c r="N326" s="40" t="str">
        <f t="shared" si="37"/>
        <v>Low Income</v>
      </c>
      <c r="O326" s="39" t="s">
        <v>5969</v>
      </c>
      <c r="P326" s="39">
        <f t="shared" si="38"/>
        <v>0</v>
      </c>
      <c r="Q326" s="41">
        <f t="shared" si="39"/>
        <v>0</v>
      </c>
      <c r="R326" s="33" t="str">
        <f t="shared" si="40"/>
        <v>No Bonus</v>
      </c>
      <c r="S326" s="38">
        <f t="shared" si="41"/>
        <v>44291.755102040814</v>
      </c>
      <c r="T326" s="6" t="s">
        <v>204</v>
      </c>
      <c r="U326" s="6" t="s">
        <v>6201</v>
      </c>
      <c r="V326" s="6" t="s">
        <v>1459</v>
      </c>
    </row>
    <row r="327" spans="1:22" ht="20" customHeight="1" x14ac:dyDescent="0.15">
      <c r="A327" s="15">
        <v>325</v>
      </c>
      <c r="B327" s="16" t="s">
        <v>4412</v>
      </c>
      <c r="C327" s="14">
        <v>60</v>
      </c>
      <c r="D327" s="35" t="str" cm="1">
        <f t="array" ref="D327">_xlfn.IFS(C327&lt;31, "Emerging Talent", AND(C327 &gt; 30, C327 &lt; 55), "Core Contributor", C327 &gt; 54, "Established Expert")</f>
        <v>Established Expert</v>
      </c>
      <c r="E327" s="6" t="s">
        <v>163</v>
      </c>
      <c r="F327" s="6" t="s">
        <v>5446</v>
      </c>
      <c r="G327" s="19" t="s">
        <v>210</v>
      </c>
      <c r="H327" s="19" t="s">
        <v>842</v>
      </c>
      <c r="I327" s="30">
        <v>6</v>
      </c>
      <c r="J327" s="27">
        <v>2</v>
      </c>
      <c r="K327" s="40" t="str">
        <f t="shared" si="35"/>
        <v>Below Expectations</v>
      </c>
      <c r="L327" s="37">
        <v>67673</v>
      </c>
      <c r="M327" s="37">
        <f t="shared" si="36"/>
        <v>22097.306122448979</v>
      </c>
      <c r="N327" s="40" t="str">
        <f t="shared" si="37"/>
        <v>Low Income</v>
      </c>
      <c r="O327" s="39">
        <v>12852</v>
      </c>
      <c r="P327" s="39">
        <f t="shared" si="38"/>
        <v>0</v>
      </c>
      <c r="Q327" s="41">
        <f t="shared" si="39"/>
        <v>0</v>
      </c>
      <c r="R327" s="33" t="str">
        <f t="shared" si="40"/>
        <v>No Bonus</v>
      </c>
      <c r="S327" s="38">
        <f t="shared" si="41"/>
        <v>22097.306122448979</v>
      </c>
      <c r="T327" s="6" t="s">
        <v>76</v>
      </c>
      <c r="U327" s="6" t="s">
        <v>6202</v>
      </c>
      <c r="V327" s="6" t="s">
        <v>1464</v>
      </c>
    </row>
    <row r="328" spans="1:22" ht="20" customHeight="1" x14ac:dyDescent="0.15">
      <c r="A328" s="15">
        <v>326</v>
      </c>
      <c r="B328" s="16" t="s">
        <v>3165</v>
      </c>
      <c r="C328" s="14">
        <v>37</v>
      </c>
      <c r="D328" s="35" t="str" cm="1">
        <f t="array" ref="D328">_xlfn.IFS(C328&lt;31, "Emerging Talent", AND(C328 &gt; 30, C328 &lt; 55), "Core Contributor", C328 &gt; 54, "Established Expert")</f>
        <v>Core Contributor</v>
      </c>
      <c r="E328" s="6" t="s">
        <v>163</v>
      </c>
      <c r="F328" s="6" t="s">
        <v>5661</v>
      </c>
      <c r="G328" s="19" t="s">
        <v>210</v>
      </c>
      <c r="H328" s="19" t="s">
        <v>431</v>
      </c>
      <c r="I328" s="30">
        <v>10</v>
      </c>
      <c r="J328" s="27">
        <v>2</v>
      </c>
      <c r="K328" s="40" t="str">
        <f t="shared" si="35"/>
        <v>Below Expectations</v>
      </c>
      <c r="L328" s="37">
        <v>135616</v>
      </c>
      <c r="M328" s="37">
        <f t="shared" si="36"/>
        <v>44282.775510204076</v>
      </c>
      <c r="N328" s="40" t="str">
        <f t="shared" si="37"/>
        <v>Low Income</v>
      </c>
      <c r="O328" s="39">
        <v>11179</v>
      </c>
      <c r="P328" s="39">
        <f t="shared" si="38"/>
        <v>0</v>
      </c>
      <c r="Q328" s="41">
        <f t="shared" si="39"/>
        <v>0</v>
      </c>
      <c r="R328" s="33" t="str">
        <f t="shared" si="40"/>
        <v>No Bonus</v>
      </c>
      <c r="S328" s="38">
        <f t="shared" si="41"/>
        <v>44282.775510204076</v>
      </c>
      <c r="T328" s="6" t="s">
        <v>49</v>
      </c>
      <c r="U328" s="9" t="s">
        <v>6203</v>
      </c>
      <c r="V328" s="6" t="s">
        <v>1467</v>
      </c>
    </row>
    <row r="329" spans="1:22" ht="20" customHeight="1" x14ac:dyDescent="0.15">
      <c r="A329" s="15">
        <v>327</v>
      </c>
      <c r="B329" s="16" t="s">
        <v>1941</v>
      </c>
      <c r="C329" s="14">
        <v>42</v>
      </c>
      <c r="D329" s="35" t="str" cm="1">
        <f t="array" ref="D329">_xlfn.IFS(C329&lt;31, "Emerging Talent", AND(C329 &gt; 30, C329 &lt; 55), "Core Contributor", C329 &gt; 54, "Established Expert")</f>
        <v>Core Contributor</v>
      </c>
      <c r="E329" s="6" t="s">
        <v>93</v>
      </c>
      <c r="F329" s="6" t="s">
        <v>5662</v>
      </c>
      <c r="G329" s="19" t="s">
        <v>244</v>
      </c>
      <c r="H329" s="19" t="s">
        <v>32</v>
      </c>
      <c r="I329" s="30">
        <v>2</v>
      </c>
      <c r="J329" s="27">
        <v>2</v>
      </c>
      <c r="K329" s="40" t="str">
        <f t="shared" si="35"/>
        <v>Below Expectations</v>
      </c>
      <c r="L329" s="37">
        <v>125232</v>
      </c>
      <c r="M329" s="37">
        <f t="shared" si="36"/>
        <v>40892.081632653055</v>
      </c>
      <c r="N329" s="40" t="str">
        <f t="shared" si="37"/>
        <v>Low Income</v>
      </c>
      <c r="O329" s="39">
        <v>12048</v>
      </c>
      <c r="P329" s="39">
        <f t="shared" si="38"/>
        <v>0</v>
      </c>
      <c r="Q329" s="41">
        <f t="shared" si="39"/>
        <v>0</v>
      </c>
      <c r="R329" s="33" t="str">
        <f t="shared" si="40"/>
        <v>No Bonus</v>
      </c>
      <c r="S329" s="38">
        <f t="shared" si="41"/>
        <v>40892.081632653055</v>
      </c>
      <c r="T329" s="6" t="s">
        <v>422</v>
      </c>
      <c r="U329" s="6" t="s">
        <v>6204</v>
      </c>
      <c r="V329" s="6" t="s">
        <v>1470</v>
      </c>
    </row>
    <row r="330" spans="1:22" ht="20" customHeight="1" x14ac:dyDescent="0.15">
      <c r="A330" s="15">
        <v>328</v>
      </c>
      <c r="B330" s="16" t="s">
        <v>4426</v>
      </c>
      <c r="C330" s="14">
        <v>18</v>
      </c>
      <c r="D330" s="35" t="str" cm="1">
        <f t="array" ref="D330">_xlfn.IFS(C330&lt;31, "Emerging Talent", AND(C330 &gt; 30, C330 &lt; 55), "Core Contributor", C330 &gt; 54, "Established Expert")</f>
        <v>Emerging Talent</v>
      </c>
      <c r="E330" s="6" t="s">
        <v>163</v>
      </c>
      <c r="F330" s="6" t="s">
        <v>5663</v>
      </c>
      <c r="G330" s="19" t="s">
        <v>864</v>
      </c>
      <c r="H330" s="19" t="s">
        <v>842</v>
      </c>
      <c r="I330" s="30">
        <v>10</v>
      </c>
      <c r="J330" s="27">
        <v>3</v>
      </c>
      <c r="K330" s="40" t="str">
        <f t="shared" si="35"/>
        <v>Meets Expectations</v>
      </c>
      <c r="L330" s="37">
        <v>138538</v>
      </c>
      <c r="M330" s="37">
        <f t="shared" si="36"/>
        <v>101783.02040816325</v>
      </c>
      <c r="N330" s="40" t="str">
        <f t="shared" si="37"/>
        <v>High Income</v>
      </c>
      <c r="O330" s="39">
        <v>10106</v>
      </c>
      <c r="P330" s="39">
        <f t="shared" si="38"/>
        <v>0</v>
      </c>
      <c r="Q330" s="41">
        <f t="shared" si="39"/>
        <v>0</v>
      </c>
      <c r="R330" s="33" t="str">
        <f t="shared" si="40"/>
        <v>No Bonus</v>
      </c>
      <c r="S330" s="38">
        <f t="shared" si="41"/>
        <v>101783.02040816325</v>
      </c>
      <c r="T330" s="6" t="s">
        <v>265</v>
      </c>
      <c r="U330" s="6" t="s">
        <v>6205</v>
      </c>
      <c r="V330" s="6" t="s">
        <v>1474</v>
      </c>
    </row>
    <row r="331" spans="1:22" ht="20" customHeight="1" x14ac:dyDescent="0.15">
      <c r="A331" s="15">
        <v>329</v>
      </c>
      <c r="B331" s="16" t="s">
        <v>4433</v>
      </c>
      <c r="C331" s="14">
        <v>54</v>
      </c>
      <c r="D331" s="35" t="str" cm="1">
        <f t="array" ref="D331">_xlfn.IFS(C331&lt;31, "Emerging Talent", AND(C331 &gt; 30, C331 &lt; 55), "Core Contributor", C331 &gt; 54, "Established Expert")</f>
        <v>Core Contributor</v>
      </c>
      <c r="E331" s="6" t="s">
        <v>163</v>
      </c>
      <c r="F331" s="6" t="s">
        <v>5650</v>
      </c>
      <c r="G331" s="19" t="s">
        <v>576</v>
      </c>
      <c r="H331" s="19" t="s">
        <v>167</v>
      </c>
      <c r="I331" s="30">
        <v>6</v>
      </c>
      <c r="J331" s="27">
        <v>1.2</v>
      </c>
      <c r="K331" s="40" t="str">
        <f t="shared" si="35"/>
        <v>Needs Significant Improvement</v>
      </c>
      <c r="L331" s="37">
        <v>109743</v>
      </c>
      <c r="M331" s="37">
        <f t="shared" si="36"/>
        <v>15000</v>
      </c>
      <c r="N331" s="40" t="str">
        <f t="shared" si="37"/>
        <v>Low Income</v>
      </c>
      <c r="O331" s="39" t="s">
        <v>5969</v>
      </c>
      <c r="P331" s="39">
        <f t="shared" si="38"/>
        <v>0</v>
      </c>
      <c r="Q331" s="41">
        <f t="shared" si="39"/>
        <v>0</v>
      </c>
      <c r="R331" s="33" t="str">
        <f t="shared" si="40"/>
        <v>No Bonus</v>
      </c>
      <c r="S331" s="38">
        <f t="shared" si="41"/>
        <v>15000</v>
      </c>
      <c r="T331" s="6" t="s">
        <v>26</v>
      </c>
      <c r="U331" s="6" t="s">
        <v>1475</v>
      </c>
      <c r="V331" s="6" t="s">
        <v>1476</v>
      </c>
    </row>
    <row r="332" spans="1:22" ht="20" customHeight="1" x14ac:dyDescent="0.15">
      <c r="A332" s="15">
        <v>330</v>
      </c>
      <c r="B332" s="16" t="s">
        <v>4442</v>
      </c>
      <c r="C332" s="14">
        <v>56</v>
      </c>
      <c r="D332" s="35" t="str" cm="1">
        <f t="array" ref="D332">_xlfn.IFS(C332&lt;31, "Emerging Talent", AND(C332 &gt; 30, C332 &lt; 55), "Core Contributor", C332 &gt; 54, "Established Expert")</f>
        <v>Established Expert</v>
      </c>
      <c r="E332" s="7" t="s">
        <v>5970</v>
      </c>
      <c r="F332" s="6" t="s">
        <v>5664</v>
      </c>
      <c r="G332" s="19" t="s">
        <v>576</v>
      </c>
      <c r="H332" s="19" t="s">
        <v>136</v>
      </c>
      <c r="I332" s="30">
        <v>5</v>
      </c>
      <c r="J332" s="27">
        <v>4.7</v>
      </c>
      <c r="K332" s="40" t="str">
        <f t="shared" si="35"/>
        <v>Outstanding Performance</v>
      </c>
      <c r="L332" s="37">
        <v>92986</v>
      </c>
      <c r="M332" s="37">
        <f t="shared" si="36"/>
        <v>167678.42775510208</v>
      </c>
      <c r="N332" s="40" t="str">
        <f t="shared" si="37"/>
        <v>Very High Income</v>
      </c>
      <c r="O332" s="39">
        <v>8283</v>
      </c>
      <c r="P332" s="39">
        <f t="shared" si="38"/>
        <v>14450.000000000004</v>
      </c>
      <c r="Q332" s="41">
        <f t="shared" si="39"/>
        <v>8.6176857652223077E-2</v>
      </c>
      <c r="R332" s="33" t="str">
        <f t="shared" si="40"/>
        <v>High Bonus</v>
      </c>
      <c r="S332" s="38">
        <f t="shared" si="41"/>
        <v>182128.42775510208</v>
      </c>
      <c r="T332" s="6" t="s">
        <v>76</v>
      </c>
      <c r="U332" s="6" t="s">
        <v>6206</v>
      </c>
      <c r="V332" s="6" t="s">
        <v>1480</v>
      </c>
    </row>
    <row r="333" spans="1:22" ht="20" customHeight="1" x14ac:dyDescent="0.15">
      <c r="A333" s="15">
        <v>331</v>
      </c>
      <c r="B333" s="16" t="s">
        <v>1481</v>
      </c>
      <c r="C333" s="14">
        <v>18</v>
      </c>
      <c r="D333" s="35" t="str" cm="1">
        <f t="array" ref="D333">_xlfn.IFS(C333&lt;31, "Emerging Talent", AND(C333 &gt; 30, C333 &lt; 55), "Core Contributor", C333 &gt; 54, "Established Expert")</f>
        <v>Emerging Talent</v>
      </c>
      <c r="E333" s="6" t="s">
        <v>389</v>
      </c>
      <c r="F333" s="6" t="s">
        <v>5665</v>
      </c>
      <c r="G333" s="19" t="s">
        <v>46</v>
      </c>
      <c r="H333" s="19" t="s">
        <v>56</v>
      </c>
      <c r="I333" s="30">
        <v>10</v>
      </c>
      <c r="J333" s="27">
        <v>3.2</v>
      </c>
      <c r="K333" s="40" t="str">
        <f t="shared" si="35"/>
        <v>Meets Expectations</v>
      </c>
      <c r="L333" s="37">
        <v>59915</v>
      </c>
      <c r="M333" s="37">
        <f t="shared" si="36"/>
        <v>50084.048979591847</v>
      </c>
      <c r="N333" s="40" t="str">
        <f t="shared" si="37"/>
        <v>Medium Income</v>
      </c>
      <c r="O333" s="39">
        <v>5626</v>
      </c>
      <c r="P333" s="39">
        <f t="shared" si="38"/>
        <v>200.00000000000034</v>
      </c>
      <c r="Q333" s="41">
        <f t="shared" si="39"/>
        <v>3.993287365434371E-3</v>
      </c>
      <c r="R333" s="33" t="str">
        <f t="shared" si="40"/>
        <v>Small Bonus</v>
      </c>
      <c r="S333" s="38">
        <f t="shared" si="41"/>
        <v>50284.048979591847</v>
      </c>
      <c r="T333" s="6" t="s">
        <v>271</v>
      </c>
      <c r="U333" s="6" t="s">
        <v>1484</v>
      </c>
      <c r="V333" s="6" t="s">
        <v>1485</v>
      </c>
    </row>
    <row r="334" spans="1:22" ht="20" customHeight="1" x14ac:dyDescent="0.15">
      <c r="A334" s="15">
        <v>332</v>
      </c>
      <c r="B334" s="16" t="s">
        <v>1180</v>
      </c>
      <c r="C334" s="14">
        <v>30</v>
      </c>
      <c r="D334" s="35" t="str" cm="1">
        <f t="array" ref="D334">_xlfn.IFS(C334&lt;31, "Emerging Talent", AND(C334 &gt; 30, C334 &lt; 55), "Core Contributor", C334 &gt; 54, "Established Expert")</f>
        <v>Emerging Talent</v>
      </c>
      <c r="E334" s="6" t="s">
        <v>163</v>
      </c>
      <c r="F334" s="6" t="s">
        <v>5579</v>
      </c>
      <c r="G334" s="19" t="s">
        <v>157</v>
      </c>
      <c r="H334" s="19" t="s">
        <v>32</v>
      </c>
      <c r="I334" s="30">
        <v>8</v>
      </c>
      <c r="J334" s="27">
        <v>3.3</v>
      </c>
      <c r="K334" s="40" t="str">
        <f t="shared" si="35"/>
        <v>Meets Expectations</v>
      </c>
      <c r="L334" s="37">
        <v>56034</v>
      </c>
      <c r="M334" s="37">
        <f t="shared" si="36"/>
        <v>49813.082448979592</v>
      </c>
      <c r="N334" s="40" t="str">
        <f t="shared" si="37"/>
        <v>Low Income</v>
      </c>
      <c r="O334" s="39">
        <v>19945</v>
      </c>
      <c r="P334" s="39">
        <f t="shared" si="38"/>
        <v>449.99999999999949</v>
      </c>
      <c r="Q334" s="41">
        <f t="shared" si="39"/>
        <v>9.0337714085633267E-3</v>
      </c>
      <c r="R334" s="33" t="str">
        <f t="shared" si="40"/>
        <v>Small Bonus</v>
      </c>
      <c r="S334" s="38">
        <f t="shared" si="41"/>
        <v>50263.082448979592</v>
      </c>
      <c r="T334" s="6" t="s">
        <v>76</v>
      </c>
      <c r="U334" s="6" t="s">
        <v>6207</v>
      </c>
      <c r="V334" s="6" t="s">
        <v>1487</v>
      </c>
    </row>
    <row r="335" spans="1:22" ht="20" customHeight="1" x14ac:dyDescent="0.15">
      <c r="A335" s="15">
        <v>333</v>
      </c>
      <c r="B335" s="16" t="s">
        <v>1488</v>
      </c>
      <c r="C335" s="14">
        <v>41</v>
      </c>
      <c r="D335" s="35" t="str" cm="1">
        <f t="array" ref="D335">_xlfn.IFS(C335&lt;31, "Emerging Talent", AND(C335 &gt; 30, C335 &lt; 55), "Core Contributor", C335 &gt; 54, "Established Expert")</f>
        <v>Core Contributor</v>
      </c>
      <c r="E335" s="6" t="s">
        <v>163</v>
      </c>
      <c r="F335" s="6" t="s">
        <v>5571</v>
      </c>
      <c r="G335" s="19" t="s">
        <v>648</v>
      </c>
      <c r="H335" s="19" t="s">
        <v>167</v>
      </c>
      <c r="I335" s="30">
        <v>10</v>
      </c>
      <c r="J335" s="27">
        <v>2</v>
      </c>
      <c r="K335" s="40" t="str">
        <f t="shared" si="35"/>
        <v>Below Expectations</v>
      </c>
      <c r="L335" s="37">
        <v>97697</v>
      </c>
      <c r="M335" s="37">
        <f t="shared" si="36"/>
        <v>31901.061224489793</v>
      </c>
      <c r="N335" s="40" t="str">
        <f t="shared" si="37"/>
        <v>Low Income</v>
      </c>
      <c r="O335" s="39">
        <v>2074</v>
      </c>
      <c r="P335" s="39">
        <f t="shared" si="38"/>
        <v>0</v>
      </c>
      <c r="Q335" s="41">
        <f t="shared" si="39"/>
        <v>0</v>
      </c>
      <c r="R335" s="33" t="str">
        <f t="shared" si="40"/>
        <v>No Bonus</v>
      </c>
      <c r="S335" s="38">
        <f t="shared" si="41"/>
        <v>31901.061224489793</v>
      </c>
      <c r="T335" s="6" t="s">
        <v>49</v>
      </c>
      <c r="U335" s="7" t="s">
        <v>5970</v>
      </c>
      <c r="V335" s="6" t="s">
        <v>1490</v>
      </c>
    </row>
    <row r="336" spans="1:22" ht="20" customHeight="1" x14ac:dyDescent="0.15">
      <c r="A336" s="15">
        <v>334</v>
      </c>
      <c r="B336" s="16" t="s">
        <v>964</v>
      </c>
      <c r="C336" s="14">
        <v>41</v>
      </c>
      <c r="D336" s="35" t="str" cm="1">
        <f t="array" ref="D336">_xlfn.IFS(C336&lt;31, "Emerging Talent", AND(C336 &gt; 30, C336 &lt; 55), "Core Contributor", C336 &gt; 54, "Established Expert")</f>
        <v>Core Contributor</v>
      </c>
      <c r="E336" s="6" t="s">
        <v>389</v>
      </c>
      <c r="F336" s="6" t="s">
        <v>5666</v>
      </c>
      <c r="G336" s="19" t="s">
        <v>696</v>
      </c>
      <c r="H336" s="19" t="s">
        <v>431</v>
      </c>
      <c r="I336" s="30">
        <v>9</v>
      </c>
      <c r="J336" s="27">
        <v>1.7</v>
      </c>
      <c r="K336" s="40" t="str">
        <f t="shared" si="35"/>
        <v>Needs Significant Improvement</v>
      </c>
      <c r="L336" s="37">
        <v>100466</v>
      </c>
      <c r="M336" s="37">
        <f t="shared" si="36"/>
        <v>23701.774693877549</v>
      </c>
      <c r="N336" s="40" t="str">
        <f t="shared" si="37"/>
        <v>Low Income</v>
      </c>
      <c r="O336" s="39">
        <v>9734</v>
      </c>
      <c r="P336" s="39">
        <f t="shared" si="38"/>
        <v>0</v>
      </c>
      <c r="Q336" s="41">
        <f t="shared" si="39"/>
        <v>0</v>
      </c>
      <c r="R336" s="33" t="str">
        <f t="shared" si="40"/>
        <v>No Bonus</v>
      </c>
      <c r="S336" s="38">
        <f t="shared" si="41"/>
        <v>23701.774693877549</v>
      </c>
      <c r="T336" s="6" t="s">
        <v>26</v>
      </c>
      <c r="U336" s="6" t="s">
        <v>6208</v>
      </c>
      <c r="V336" s="6" t="s">
        <v>1493</v>
      </c>
    </row>
    <row r="337" spans="1:22" ht="20" customHeight="1" x14ac:dyDescent="0.15">
      <c r="A337" s="15">
        <v>335</v>
      </c>
      <c r="B337" s="16" t="s">
        <v>510</v>
      </c>
      <c r="C337" s="14">
        <v>41</v>
      </c>
      <c r="D337" s="35" t="str" cm="1">
        <f t="array" ref="D337">_xlfn.IFS(C337&lt;31, "Emerging Talent", AND(C337 &gt; 30, C337 &lt; 55), "Core Contributor", C337 &gt; 54, "Established Expert")</f>
        <v>Core Contributor</v>
      </c>
      <c r="E337" s="6" t="s">
        <v>389</v>
      </c>
      <c r="F337" s="6" t="s">
        <v>5667</v>
      </c>
      <c r="G337" s="19" t="s">
        <v>696</v>
      </c>
      <c r="H337" s="19" t="s">
        <v>47</v>
      </c>
      <c r="I337" s="30">
        <v>9</v>
      </c>
      <c r="J337" s="27">
        <v>4.4000000000000004</v>
      </c>
      <c r="K337" s="40" t="str">
        <f t="shared" si="35"/>
        <v>Outstanding Performance</v>
      </c>
      <c r="L337" s="37">
        <v>143192</v>
      </c>
      <c r="M337" s="37">
        <f t="shared" si="36"/>
        <v>226301.80571428579</v>
      </c>
      <c r="N337" s="40" t="str">
        <f t="shared" si="37"/>
        <v>Very High Income</v>
      </c>
      <c r="O337" s="39">
        <v>10596</v>
      </c>
      <c r="P337" s="39">
        <f t="shared" si="38"/>
        <v>9800.0000000000055</v>
      </c>
      <c r="Q337" s="41">
        <f t="shared" si="39"/>
        <v>4.3305001341318768E-2</v>
      </c>
      <c r="R337" s="33" t="str">
        <f t="shared" si="40"/>
        <v>Average Bonus</v>
      </c>
      <c r="S337" s="38">
        <f t="shared" si="41"/>
        <v>236101.80571428579</v>
      </c>
      <c r="T337" s="6" t="s">
        <v>76</v>
      </c>
      <c r="U337" s="6" t="s">
        <v>6209</v>
      </c>
      <c r="V337" s="6" t="s">
        <v>1497</v>
      </c>
    </row>
    <row r="338" spans="1:22" ht="20" customHeight="1" x14ac:dyDescent="0.15">
      <c r="A338" s="15">
        <v>336</v>
      </c>
      <c r="B338" s="16" t="s">
        <v>201</v>
      </c>
      <c r="C338" s="14">
        <v>41</v>
      </c>
      <c r="D338" s="35" t="str" cm="1">
        <f t="array" ref="D338">_xlfn.IFS(C338&lt;31, "Emerging Talent", AND(C338 &gt; 30, C338 &lt; 55), "Core Contributor", C338 &gt; 54, "Established Expert")</f>
        <v>Core Contributor</v>
      </c>
      <c r="E338" s="7" t="s">
        <v>5970</v>
      </c>
      <c r="F338" s="6" t="s">
        <v>5668</v>
      </c>
      <c r="G338" s="19" t="s">
        <v>696</v>
      </c>
      <c r="H338" s="19" t="s">
        <v>56</v>
      </c>
      <c r="I338" s="30">
        <v>0</v>
      </c>
      <c r="J338" s="27">
        <v>1.6</v>
      </c>
      <c r="K338" s="40" t="str">
        <f t="shared" si="35"/>
        <v>Needs Significant Improvement</v>
      </c>
      <c r="L338" s="37">
        <v>109329</v>
      </c>
      <c r="M338" s="37">
        <f t="shared" si="36"/>
        <v>22847.52979591837</v>
      </c>
      <c r="N338" s="40" t="str">
        <f t="shared" si="37"/>
        <v>Low Income</v>
      </c>
      <c r="O338" s="39">
        <v>16892</v>
      </c>
      <c r="P338" s="39">
        <f t="shared" si="38"/>
        <v>0</v>
      </c>
      <c r="Q338" s="41">
        <f t="shared" si="39"/>
        <v>0</v>
      </c>
      <c r="R338" s="33" t="str">
        <f t="shared" si="40"/>
        <v>No Bonus</v>
      </c>
      <c r="S338" s="38">
        <f t="shared" si="41"/>
        <v>22847.52979591837</v>
      </c>
      <c r="T338" s="6" t="s">
        <v>368</v>
      </c>
      <c r="U338" s="6" t="s">
        <v>1499</v>
      </c>
      <c r="V338" s="6" t="s">
        <v>1500</v>
      </c>
    </row>
    <row r="339" spans="1:22" ht="20" customHeight="1" x14ac:dyDescent="0.15">
      <c r="A339" s="15">
        <v>337</v>
      </c>
      <c r="B339" s="16" t="s">
        <v>1501</v>
      </c>
      <c r="C339" s="14">
        <v>49</v>
      </c>
      <c r="D339" s="35" t="str" cm="1">
        <f t="array" ref="D339">_xlfn.IFS(C339&lt;31, "Emerging Talent", AND(C339 &gt; 30, C339 &lt; 55), "Core Contributor", C339 &gt; 54, "Established Expert")</f>
        <v>Core Contributor</v>
      </c>
      <c r="E339" s="6" t="s">
        <v>389</v>
      </c>
      <c r="F339" s="6" t="s">
        <v>5446</v>
      </c>
      <c r="G339" s="19" t="s">
        <v>157</v>
      </c>
      <c r="H339" s="19" t="s">
        <v>56</v>
      </c>
      <c r="I339" s="30">
        <v>4</v>
      </c>
      <c r="J339" s="27">
        <v>2.2999999999999998</v>
      </c>
      <c r="K339" s="40" t="str">
        <f t="shared" si="35"/>
        <v>Below Expectations</v>
      </c>
      <c r="L339" s="37">
        <v>137609</v>
      </c>
      <c r="M339" s="37">
        <f t="shared" si="36"/>
        <v>59424.621224489798</v>
      </c>
      <c r="N339" s="40" t="str">
        <f t="shared" si="37"/>
        <v>Medium Income</v>
      </c>
      <c r="O339" s="39">
        <v>7961</v>
      </c>
      <c r="P339" s="39">
        <f t="shared" si="38"/>
        <v>0</v>
      </c>
      <c r="Q339" s="41">
        <f t="shared" si="39"/>
        <v>0</v>
      </c>
      <c r="R339" s="33" t="str">
        <f t="shared" si="40"/>
        <v>No Bonus</v>
      </c>
      <c r="S339" s="38">
        <f t="shared" si="41"/>
        <v>59424.621224489798</v>
      </c>
      <c r="T339" s="6" t="s">
        <v>76</v>
      </c>
      <c r="U339" s="6" t="s">
        <v>1504</v>
      </c>
      <c r="V339" s="6" t="s">
        <v>1505</v>
      </c>
    </row>
    <row r="340" spans="1:22" ht="20" customHeight="1" x14ac:dyDescent="0.15">
      <c r="A340" s="15">
        <v>338</v>
      </c>
      <c r="B340" s="16" t="s">
        <v>109</v>
      </c>
      <c r="C340" s="14">
        <v>62</v>
      </c>
      <c r="D340" s="35" t="str" cm="1">
        <f t="array" ref="D340">_xlfn.IFS(C340&lt;31, "Emerging Talent", AND(C340 &gt; 30, C340 &lt; 55), "Core Contributor", C340 &gt; 54, "Established Expert")</f>
        <v>Established Expert</v>
      </c>
      <c r="E340" s="7" t="s">
        <v>5970</v>
      </c>
      <c r="F340" s="6" t="s">
        <v>5584</v>
      </c>
      <c r="G340" s="19" t="s">
        <v>46</v>
      </c>
      <c r="H340" s="19" t="s">
        <v>36</v>
      </c>
      <c r="I340" s="30">
        <v>7</v>
      </c>
      <c r="J340" s="27">
        <v>3.2</v>
      </c>
      <c r="K340" s="40" t="str">
        <f t="shared" si="35"/>
        <v>Meets Expectations</v>
      </c>
      <c r="L340" s="37">
        <v>57334</v>
      </c>
      <c r="M340" s="37">
        <f t="shared" si="36"/>
        <v>47926.543673469394</v>
      </c>
      <c r="N340" s="40" t="str">
        <f t="shared" si="37"/>
        <v>Low Income</v>
      </c>
      <c r="O340" s="39">
        <v>1500</v>
      </c>
      <c r="P340" s="39">
        <f t="shared" si="38"/>
        <v>200.00000000000034</v>
      </c>
      <c r="Q340" s="41">
        <f t="shared" si="39"/>
        <v>4.1730528569435309E-3</v>
      </c>
      <c r="R340" s="33" t="str">
        <f t="shared" si="40"/>
        <v>Small Bonus</v>
      </c>
      <c r="S340" s="38">
        <f t="shared" si="41"/>
        <v>48126.543673469394</v>
      </c>
      <c r="T340" s="6" t="s">
        <v>76</v>
      </c>
      <c r="U340" s="6" t="s">
        <v>1507</v>
      </c>
      <c r="V340" s="6" t="s">
        <v>1508</v>
      </c>
    </row>
    <row r="341" spans="1:22" ht="20" customHeight="1" x14ac:dyDescent="0.15">
      <c r="A341" s="15">
        <v>339</v>
      </c>
      <c r="B341" s="16" t="s">
        <v>3610</v>
      </c>
      <c r="C341" s="14">
        <v>42</v>
      </c>
      <c r="D341" s="35" t="str" cm="1">
        <f t="array" ref="D341">_xlfn.IFS(C341&lt;31, "Emerging Talent", AND(C341 &gt; 30, C341 &lt; 55), "Core Contributor", C341 &gt; 54, "Established Expert")</f>
        <v>Core Contributor</v>
      </c>
      <c r="E341" s="7" t="s">
        <v>5970</v>
      </c>
      <c r="F341" s="6" t="s">
        <v>5669</v>
      </c>
      <c r="G341" s="19" t="s">
        <v>648</v>
      </c>
      <c r="H341" s="19" t="s">
        <v>499</v>
      </c>
      <c r="I341" s="30">
        <v>1</v>
      </c>
      <c r="J341" s="27">
        <v>3.2</v>
      </c>
      <c r="K341" s="40" t="str">
        <f t="shared" si="35"/>
        <v>Meets Expectations</v>
      </c>
      <c r="L341" s="37">
        <v>74142</v>
      </c>
      <c r="M341" s="37">
        <f t="shared" si="36"/>
        <v>61976.659591836746</v>
      </c>
      <c r="N341" s="40" t="str">
        <f t="shared" si="37"/>
        <v>Medium Income</v>
      </c>
      <c r="O341" s="39">
        <v>14061</v>
      </c>
      <c r="P341" s="39">
        <f t="shared" si="38"/>
        <v>200.00000000000034</v>
      </c>
      <c r="Q341" s="41">
        <f t="shared" si="39"/>
        <v>3.2270212902268669E-3</v>
      </c>
      <c r="R341" s="33" t="str">
        <f t="shared" si="40"/>
        <v>Small Bonus</v>
      </c>
      <c r="S341" s="38">
        <f t="shared" si="41"/>
        <v>62176.659591836746</v>
      </c>
      <c r="T341" s="6" t="s">
        <v>139</v>
      </c>
      <c r="U341" s="6" t="s">
        <v>6210</v>
      </c>
      <c r="V341" s="6" t="s">
        <v>1511</v>
      </c>
    </row>
    <row r="342" spans="1:22" ht="20" customHeight="1" x14ac:dyDescent="0.15">
      <c r="A342" s="15">
        <v>340</v>
      </c>
      <c r="B342" s="16" t="s">
        <v>4347</v>
      </c>
      <c r="C342" s="14">
        <v>60</v>
      </c>
      <c r="D342" s="35" t="str" cm="1">
        <f t="array" ref="D342">_xlfn.IFS(C342&lt;31, "Emerging Talent", AND(C342 &gt; 30, C342 &lt; 55), "Core Contributor", C342 &gt; 54, "Established Expert")</f>
        <v>Established Expert</v>
      </c>
      <c r="E342" s="6" t="s">
        <v>163</v>
      </c>
      <c r="F342" s="6" t="s">
        <v>5670</v>
      </c>
      <c r="G342" s="19" t="s">
        <v>696</v>
      </c>
      <c r="H342" s="19" t="s">
        <v>36</v>
      </c>
      <c r="I342" s="30">
        <v>0</v>
      </c>
      <c r="J342" s="27">
        <v>1.8</v>
      </c>
      <c r="K342" s="40" t="str">
        <f t="shared" si="35"/>
        <v>Needs Significant Improvement</v>
      </c>
      <c r="L342" s="37">
        <v>31938</v>
      </c>
      <c r="M342" s="37">
        <f t="shared" si="36"/>
        <v>15000</v>
      </c>
      <c r="N342" s="40" t="str">
        <f t="shared" si="37"/>
        <v>Low Income</v>
      </c>
      <c r="O342" s="39">
        <v>2781</v>
      </c>
      <c r="P342" s="39">
        <f t="shared" si="38"/>
        <v>0</v>
      </c>
      <c r="Q342" s="41">
        <f t="shared" si="39"/>
        <v>0</v>
      </c>
      <c r="R342" s="33" t="str">
        <f t="shared" si="40"/>
        <v>No Bonus</v>
      </c>
      <c r="S342" s="38">
        <f t="shared" si="41"/>
        <v>15000</v>
      </c>
      <c r="T342" s="6" t="s">
        <v>271</v>
      </c>
      <c r="U342" s="9" t="s">
        <v>6211</v>
      </c>
      <c r="V342" s="7" t="s">
        <v>6818</v>
      </c>
    </row>
    <row r="343" spans="1:22" ht="20" customHeight="1" x14ac:dyDescent="0.15">
      <c r="A343" s="15">
        <v>341</v>
      </c>
      <c r="B343" s="16" t="s">
        <v>771</v>
      </c>
      <c r="C343" s="14">
        <v>29</v>
      </c>
      <c r="D343" s="35" t="str" cm="1">
        <f t="array" ref="D343">_xlfn.IFS(C343&lt;31, "Emerging Talent", AND(C343 &gt; 30, C343 &lt; 55), "Core Contributor", C343 &gt; 54, "Established Expert")</f>
        <v>Emerging Talent</v>
      </c>
      <c r="E343" s="6" t="s">
        <v>163</v>
      </c>
      <c r="F343" s="6" t="s">
        <v>5557</v>
      </c>
      <c r="G343" s="19" t="s">
        <v>696</v>
      </c>
      <c r="H343" s="19" t="s">
        <v>499</v>
      </c>
      <c r="I343" s="30">
        <v>0</v>
      </c>
      <c r="J343" s="27">
        <v>1.7</v>
      </c>
      <c r="K343" s="40" t="str">
        <f t="shared" si="35"/>
        <v>Needs Significant Improvement</v>
      </c>
      <c r="L343" s="37">
        <v>111703</v>
      </c>
      <c r="M343" s="37">
        <f t="shared" si="36"/>
        <v>26352.789387755103</v>
      </c>
      <c r="N343" s="40" t="str">
        <f t="shared" si="37"/>
        <v>Low Income</v>
      </c>
      <c r="O343" s="39" t="s">
        <v>5969</v>
      </c>
      <c r="P343" s="39">
        <f t="shared" si="38"/>
        <v>0</v>
      </c>
      <c r="Q343" s="41">
        <f t="shared" si="39"/>
        <v>0</v>
      </c>
      <c r="R343" s="33" t="str">
        <f t="shared" si="40"/>
        <v>No Bonus</v>
      </c>
      <c r="S343" s="38">
        <f t="shared" si="41"/>
        <v>26352.789387755103</v>
      </c>
      <c r="T343" s="6" t="s">
        <v>204</v>
      </c>
      <c r="U343" s="9" t="s">
        <v>6212</v>
      </c>
      <c r="V343" s="6" t="s">
        <v>1515</v>
      </c>
    </row>
    <row r="344" spans="1:22" ht="20" customHeight="1" x14ac:dyDescent="0.15">
      <c r="A344" s="15">
        <v>342</v>
      </c>
      <c r="B344" s="16" t="s">
        <v>2618</v>
      </c>
      <c r="C344" s="14">
        <v>28</v>
      </c>
      <c r="D344" s="35" t="str" cm="1">
        <f t="array" ref="D344">_xlfn.IFS(C344&lt;31, "Emerging Talent", AND(C344 &gt; 30, C344 &lt; 55), "Core Contributor", C344 &gt; 54, "Established Expert")</f>
        <v>Emerging Talent</v>
      </c>
      <c r="E344" s="6" t="s">
        <v>389</v>
      </c>
      <c r="F344" s="6" t="s">
        <v>5446</v>
      </c>
      <c r="G344" s="19" t="s">
        <v>210</v>
      </c>
      <c r="H344" s="19" t="s">
        <v>47</v>
      </c>
      <c r="I344" s="30">
        <v>6</v>
      </c>
      <c r="J344" s="27">
        <v>4.4000000000000004</v>
      </c>
      <c r="K344" s="40" t="str">
        <f t="shared" si="35"/>
        <v>Outstanding Performance</v>
      </c>
      <c r="L344" s="37">
        <v>141505</v>
      </c>
      <c r="M344" s="37">
        <f t="shared" si="36"/>
        <v>223635.65714285721</v>
      </c>
      <c r="N344" s="40" t="str">
        <f t="shared" si="37"/>
        <v>Very High Income</v>
      </c>
      <c r="O344" s="39">
        <v>6146</v>
      </c>
      <c r="P344" s="39">
        <f t="shared" si="38"/>
        <v>9800.0000000000055</v>
      </c>
      <c r="Q344" s="41">
        <f t="shared" si="39"/>
        <v>4.3821276647935531E-2</v>
      </c>
      <c r="R344" s="33" t="str">
        <f t="shared" si="40"/>
        <v>Average Bonus</v>
      </c>
      <c r="S344" s="38">
        <f t="shared" si="41"/>
        <v>233435.65714285721</v>
      </c>
      <c r="T344" s="6" t="s">
        <v>76</v>
      </c>
      <c r="U344" s="6" t="s">
        <v>6213</v>
      </c>
      <c r="V344" s="6" t="s">
        <v>1519</v>
      </c>
    </row>
    <row r="345" spans="1:22" ht="20" customHeight="1" x14ac:dyDescent="0.15">
      <c r="A345" s="15">
        <v>343</v>
      </c>
      <c r="B345" s="16" t="s">
        <v>4410</v>
      </c>
      <c r="C345" s="14">
        <v>41</v>
      </c>
      <c r="D345" s="35" t="str" cm="1">
        <f t="array" ref="D345">_xlfn.IFS(C345&lt;31, "Emerging Talent", AND(C345 &gt; 30, C345 &lt; 55), "Core Contributor", C345 &gt; 54, "Established Expert")</f>
        <v>Core Contributor</v>
      </c>
      <c r="E345" s="6" t="s">
        <v>93</v>
      </c>
      <c r="F345" s="6" t="s">
        <v>5671</v>
      </c>
      <c r="G345" s="19" t="s">
        <v>494</v>
      </c>
      <c r="H345" s="19" t="s">
        <v>799</v>
      </c>
      <c r="I345" s="30">
        <v>1</v>
      </c>
      <c r="J345" s="27">
        <v>1.7</v>
      </c>
      <c r="K345" s="40" t="str">
        <f t="shared" si="35"/>
        <v>Needs Significant Improvement</v>
      </c>
      <c r="L345" s="37">
        <v>87089</v>
      </c>
      <c r="M345" s="37">
        <f t="shared" si="36"/>
        <v>20545.894693877552</v>
      </c>
      <c r="N345" s="40" t="str">
        <f t="shared" si="37"/>
        <v>Low Income</v>
      </c>
      <c r="O345" s="39">
        <v>1836</v>
      </c>
      <c r="P345" s="39">
        <f t="shared" si="38"/>
        <v>0</v>
      </c>
      <c r="Q345" s="41">
        <f t="shared" si="39"/>
        <v>0</v>
      </c>
      <c r="R345" s="33" t="str">
        <f t="shared" si="40"/>
        <v>No Bonus</v>
      </c>
      <c r="S345" s="38">
        <f t="shared" si="41"/>
        <v>20545.894693877552</v>
      </c>
      <c r="T345" s="6" t="s">
        <v>271</v>
      </c>
      <c r="U345" s="6" t="s">
        <v>6214</v>
      </c>
      <c r="V345" s="6" t="s">
        <v>1523</v>
      </c>
    </row>
    <row r="346" spans="1:22" ht="20" customHeight="1" x14ac:dyDescent="0.15">
      <c r="A346" s="15">
        <v>344</v>
      </c>
      <c r="B346" s="16" t="s">
        <v>964</v>
      </c>
      <c r="C346" s="14">
        <v>27</v>
      </c>
      <c r="D346" s="35" t="str" cm="1">
        <f t="array" ref="D346">_xlfn.IFS(C346&lt;31, "Emerging Talent", AND(C346 &gt; 30, C346 &lt; 55), "Core Contributor", C346 &gt; 54, "Established Expert")</f>
        <v>Emerging Talent</v>
      </c>
      <c r="E346" s="6" t="s">
        <v>389</v>
      </c>
      <c r="F346" s="6" t="s">
        <v>5539</v>
      </c>
      <c r="G346" s="19" t="s">
        <v>576</v>
      </c>
      <c r="H346" s="19" t="s">
        <v>806</v>
      </c>
      <c r="I346" s="30">
        <v>1</v>
      </c>
      <c r="J346" s="27">
        <v>3.1</v>
      </c>
      <c r="K346" s="40" t="str">
        <f t="shared" si="35"/>
        <v>Meets Expectations</v>
      </c>
      <c r="L346" s="37">
        <v>117956</v>
      </c>
      <c r="M346" s="37">
        <f t="shared" si="36"/>
        <v>92535.278367346953</v>
      </c>
      <c r="N346" s="40" t="str">
        <f t="shared" si="37"/>
        <v>High Income</v>
      </c>
      <c r="O346" s="39">
        <v>10903</v>
      </c>
      <c r="P346" s="39">
        <f t="shared" si="38"/>
        <v>50.000000000000085</v>
      </c>
      <c r="Q346" s="41">
        <f t="shared" si="39"/>
        <v>5.4033446359246754E-4</v>
      </c>
      <c r="R346" s="33" t="str">
        <f t="shared" si="40"/>
        <v>Small Bonus</v>
      </c>
      <c r="S346" s="38">
        <f t="shared" si="41"/>
        <v>92585.278367346953</v>
      </c>
      <c r="T346" s="6" t="s">
        <v>49</v>
      </c>
      <c r="U346" s="7" t="s">
        <v>5970</v>
      </c>
      <c r="V346" s="6" t="s">
        <v>1526</v>
      </c>
    </row>
    <row r="347" spans="1:22" ht="20" customHeight="1" x14ac:dyDescent="0.15">
      <c r="A347" s="15">
        <v>345</v>
      </c>
      <c r="B347" s="16" t="s">
        <v>4447</v>
      </c>
      <c r="C347" s="14">
        <v>42</v>
      </c>
      <c r="D347" s="35" t="str" cm="1">
        <f t="array" ref="D347">_xlfn.IFS(C347&lt;31, "Emerging Talent", AND(C347 &gt; 30, C347 &lt; 55), "Core Contributor", C347 &gt; 54, "Established Expert")</f>
        <v>Core Contributor</v>
      </c>
      <c r="E347" s="6" t="s">
        <v>163</v>
      </c>
      <c r="F347" s="6" t="s">
        <v>5672</v>
      </c>
      <c r="G347" s="19" t="s">
        <v>157</v>
      </c>
      <c r="H347" s="19" t="s">
        <v>56</v>
      </c>
      <c r="I347" s="30">
        <v>0</v>
      </c>
      <c r="J347" s="27">
        <v>3.2</v>
      </c>
      <c r="K347" s="40" t="str">
        <f t="shared" si="35"/>
        <v>Meets Expectations</v>
      </c>
      <c r="L347" s="37">
        <v>118066</v>
      </c>
      <c r="M347" s="37">
        <f t="shared" si="36"/>
        <v>98693.537959183697</v>
      </c>
      <c r="N347" s="40" t="str">
        <f t="shared" si="37"/>
        <v>High Income</v>
      </c>
      <c r="O347" s="39">
        <v>5401</v>
      </c>
      <c r="P347" s="39">
        <f t="shared" si="38"/>
        <v>200.00000000000034</v>
      </c>
      <c r="Q347" s="41">
        <f t="shared" si="39"/>
        <v>2.0264751283180621E-3</v>
      </c>
      <c r="R347" s="33" t="str">
        <f t="shared" si="40"/>
        <v>Small Bonus</v>
      </c>
      <c r="S347" s="38">
        <f t="shared" si="41"/>
        <v>98893.537959183697</v>
      </c>
      <c r="T347" s="6" t="s">
        <v>271</v>
      </c>
      <c r="U347" s="9" t="s">
        <v>6215</v>
      </c>
      <c r="V347" s="6" t="s">
        <v>1529</v>
      </c>
    </row>
    <row r="348" spans="1:22" ht="20" customHeight="1" x14ac:dyDescent="0.15">
      <c r="A348" s="15">
        <v>346</v>
      </c>
      <c r="B348" s="16" t="s">
        <v>1530</v>
      </c>
      <c r="C348" s="14">
        <v>47</v>
      </c>
      <c r="D348" s="35" t="str" cm="1">
        <f t="array" ref="D348">_xlfn.IFS(C348&lt;31, "Emerging Talent", AND(C348 &gt; 30, C348 &lt; 55), "Core Contributor", C348 &gt; 54, "Established Expert")</f>
        <v>Core Contributor</v>
      </c>
      <c r="E348" s="7" t="s">
        <v>5970</v>
      </c>
      <c r="F348" s="6" t="s">
        <v>5446</v>
      </c>
      <c r="G348" s="19" t="s">
        <v>864</v>
      </c>
      <c r="H348" s="19" t="s">
        <v>167</v>
      </c>
      <c r="I348" s="30">
        <v>8</v>
      </c>
      <c r="J348" s="27">
        <v>3</v>
      </c>
      <c r="K348" s="40" t="str">
        <f t="shared" si="35"/>
        <v>Meets Expectations</v>
      </c>
      <c r="L348" s="37">
        <v>99335</v>
      </c>
      <c r="M348" s="37">
        <f t="shared" si="36"/>
        <v>72980.816326530607</v>
      </c>
      <c r="N348" s="40" t="str">
        <f t="shared" si="37"/>
        <v>Medium Income</v>
      </c>
      <c r="O348" s="39">
        <v>15791</v>
      </c>
      <c r="P348" s="39">
        <f t="shared" si="38"/>
        <v>0</v>
      </c>
      <c r="Q348" s="41">
        <f t="shared" si="39"/>
        <v>0</v>
      </c>
      <c r="R348" s="33" t="str">
        <f t="shared" si="40"/>
        <v>No Bonus</v>
      </c>
      <c r="S348" s="38">
        <f t="shared" si="41"/>
        <v>72980.816326530607</v>
      </c>
      <c r="T348" s="6" t="s">
        <v>139</v>
      </c>
      <c r="U348" s="7" t="s">
        <v>5970</v>
      </c>
      <c r="V348" s="6" t="s">
        <v>1533</v>
      </c>
    </row>
    <row r="349" spans="1:22" ht="20" customHeight="1" x14ac:dyDescent="0.15">
      <c r="A349" s="15">
        <v>347</v>
      </c>
      <c r="B349" s="16" t="s">
        <v>2790</v>
      </c>
      <c r="C349" s="14">
        <v>20</v>
      </c>
      <c r="D349" s="35" t="str" cm="1">
        <f t="array" ref="D349">_xlfn.IFS(C349&lt;31, "Emerging Talent", AND(C349 &gt; 30, C349 &lt; 55), "Core Contributor", C349 &gt; 54, "Established Expert")</f>
        <v>Emerging Talent</v>
      </c>
      <c r="E349" s="6" t="s">
        <v>163</v>
      </c>
      <c r="F349" s="6" t="s">
        <v>5502</v>
      </c>
      <c r="G349" s="19" t="s">
        <v>648</v>
      </c>
      <c r="H349" s="19" t="s">
        <v>779</v>
      </c>
      <c r="I349" s="30">
        <v>3</v>
      </c>
      <c r="J349" s="27">
        <v>3</v>
      </c>
      <c r="K349" s="40" t="str">
        <f t="shared" si="35"/>
        <v>Meets Expectations</v>
      </c>
      <c r="L349" s="37">
        <v>38209</v>
      </c>
      <c r="M349" s="37">
        <f t="shared" si="36"/>
        <v>28071.918367346934</v>
      </c>
      <c r="N349" s="40" t="str">
        <f t="shared" si="37"/>
        <v>Low Income</v>
      </c>
      <c r="O349" s="39">
        <v>13995</v>
      </c>
      <c r="P349" s="39">
        <f t="shared" si="38"/>
        <v>0</v>
      </c>
      <c r="Q349" s="41">
        <f t="shared" si="39"/>
        <v>0</v>
      </c>
      <c r="R349" s="33" t="str">
        <f t="shared" si="40"/>
        <v>No Bonus</v>
      </c>
      <c r="S349" s="38">
        <f t="shared" si="41"/>
        <v>28071.918367346934</v>
      </c>
      <c r="T349" s="6" t="s">
        <v>271</v>
      </c>
      <c r="U349" s="6" t="s">
        <v>6216</v>
      </c>
      <c r="V349" s="6" t="s">
        <v>1536</v>
      </c>
    </row>
    <row r="350" spans="1:22" ht="20" customHeight="1" x14ac:dyDescent="0.15">
      <c r="A350" s="15">
        <v>348</v>
      </c>
      <c r="B350" s="16" t="s">
        <v>2258</v>
      </c>
      <c r="C350" s="14">
        <v>49</v>
      </c>
      <c r="D350" s="35" t="str" cm="1">
        <f t="array" ref="D350">_xlfn.IFS(C350&lt;31, "Emerging Talent", AND(C350 &gt; 30, C350 &lt; 55), "Core Contributor", C350 &gt; 54, "Established Expert")</f>
        <v>Core Contributor</v>
      </c>
      <c r="E350" s="6" t="s">
        <v>389</v>
      </c>
      <c r="F350" s="6" t="s">
        <v>5673</v>
      </c>
      <c r="G350" s="19" t="s">
        <v>494</v>
      </c>
      <c r="H350" s="19" t="s">
        <v>47</v>
      </c>
      <c r="I350" s="30">
        <v>1</v>
      </c>
      <c r="J350" s="27">
        <v>1.9</v>
      </c>
      <c r="K350" s="40" t="str">
        <f t="shared" si="35"/>
        <v>Needs Significant Improvement</v>
      </c>
      <c r="L350" s="37">
        <v>32016</v>
      </c>
      <c r="M350" s="37">
        <f t="shared" si="36"/>
        <v>15000</v>
      </c>
      <c r="N350" s="40" t="str">
        <f t="shared" si="37"/>
        <v>Low Income</v>
      </c>
      <c r="O350" s="39">
        <v>8573</v>
      </c>
      <c r="P350" s="39">
        <f t="shared" si="38"/>
        <v>0</v>
      </c>
      <c r="Q350" s="41">
        <f t="shared" si="39"/>
        <v>0</v>
      </c>
      <c r="R350" s="33" t="str">
        <f t="shared" si="40"/>
        <v>No Bonus</v>
      </c>
      <c r="S350" s="38">
        <f t="shared" si="41"/>
        <v>15000</v>
      </c>
      <c r="T350" s="6" t="s">
        <v>265</v>
      </c>
      <c r="U350" s="6" t="s">
        <v>6217</v>
      </c>
      <c r="V350" s="6" t="s">
        <v>1542</v>
      </c>
    </row>
    <row r="351" spans="1:22" ht="20" customHeight="1" x14ac:dyDescent="0.15">
      <c r="A351" s="15">
        <v>349</v>
      </c>
      <c r="B351" s="16" t="s">
        <v>4430</v>
      </c>
      <c r="C351" s="14">
        <v>64</v>
      </c>
      <c r="D351" s="35" t="str" cm="1">
        <f t="array" ref="D351">_xlfn.IFS(C351&lt;31, "Emerging Talent", AND(C351 &gt; 30, C351 &lt; 55), "Core Contributor", C351 &gt; 54, "Established Expert")</f>
        <v>Established Expert</v>
      </c>
      <c r="E351" s="6" t="s">
        <v>5970</v>
      </c>
      <c r="F351" s="6" t="s">
        <v>5446</v>
      </c>
      <c r="G351" s="19" t="s">
        <v>244</v>
      </c>
      <c r="H351" s="19" t="s">
        <v>842</v>
      </c>
      <c r="I351" s="30">
        <v>5</v>
      </c>
      <c r="J351" s="27">
        <v>2.2999999999999998</v>
      </c>
      <c r="K351" s="40" t="str">
        <f t="shared" si="35"/>
        <v>Below Expectations</v>
      </c>
      <c r="L351" s="37">
        <v>103302</v>
      </c>
      <c r="M351" s="37">
        <f t="shared" si="36"/>
        <v>44609.598367346938</v>
      </c>
      <c r="N351" s="40" t="str">
        <f t="shared" si="37"/>
        <v>Low Income</v>
      </c>
      <c r="O351" s="39">
        <v>2463</v>
      </c>
      <c r="P351" s="39">
        <f t="shared" si="38"/>
        <v>0</v>
      </c>
      <c r="Q351" s="41">
        <f t="shared" si="39"/>
        <v>0</v>
      </c>
      <c r="R351" s="33" t="str">
        <f t="shared" si="40"/>
        <v>No Bonus</v>
      </c>
      <c r="S351" s="38">
        <f t="shared" si="41"/>
        <v>44609.598367346938</v>
      </c>
      <c r="T351" s="6" t="s">
        <v>26</v>
      </c>
      <c r="U351" s="7" t="s">
        <v>5970</v>
      </c>
      <c r="V351" s="6" t="s">
        <v>1545</v>
      </c>
    </row>
    <row r="352" spans="1:22" ht="20" customHeight="1" x14ac:dyDescent="0.15">
      <c r="A352" s="15">
        <v>350</v>
      </c>
      <c r="B352" s="16" t="s">
        <v>4448</v>
      </c>
      <c r="C352" s="14">
        <v>39</v>
      </c>
      <c r="D352" s="35" t="str" cm="1">
        <f t="array" ref="D352">_xlfn.IFS(C352&lt;31, "Emerging Talent", AND(C352 &gt; 30, C352 &lt; 55), "Core Contributor", C352 &gt; 54, "Established Expert")</f>
        <v>Core Contributor</v>
      </c>
      <c r="E352" s="6" t="s">
        <v>163</v>
      </c>
      <c r="F352" s="6" t="s">
        <v>5674</v>
      </c>
      <c r="G352" s="19" t="s">
        <v>696</v>
      </c>
      <c r="H352" s="19" t="s">
        <v>499</v>
      </c>
      <c r="I352" s="30">
        <v>10</v>
      </c>
      <c r="J352" s="27">
        <v>4</v>
      </c>
      <c r="K352" s="40" t="str">
        <f t="shared" si="35"/>
        <v>Exceeds Expectations</v>
      </c>
      <c r="L352" s="37">
        <v>31260</v>
      </c>
      <c r="M352" s="37">
        <f t="shared" si="36"/>
        <v>40829.387755102034</v>
      </c>
      <c r="N352" s="40" t="str">
        <f t="shared" si="37"/>
        <v>Low Income</v>
      </c>
      <c r="O352" s="39">
        <v>4838</v>
      </c>
      <c r="P352" s="39">
        <f t="shared" si="38"/>
        <v>5000</v>
      </c>
      <c r="Q352" s="41">
        <f t="shared" si="39"/>
        <v>0.12246081253998722</v>
      </c>
      <c r="R352" s="33" t="str">
        <f t="shared" si="40"/>
        <v>Small Bonus</v>
      </c>
      <c r="S352" s="38">
        <f t="shared" si="41"/>
        <v>45829.387755102034</v>
      </c>
      <c r="T352" s="6" t="s">
        <v>265</v>
      </c>
      <c r="U352" s="6" t="s">
        <v>1549</v>
      </c>
      <c r="V352" s="6" t="s">
        <v>1550</v>
      </c>
    </row>
    <row r="353" spans="1:22" ht="20" customHeight="1" x14ac:dyDescent="0.15">
      <c r="A353" s="15">
        <v>351</v>
      </c>
      <c r="B353" s="16" t="s">
        <v>3983</v>
      </c>
      <c r="C353" s="14">
        <v>47</v>
      </c>
      <c r="D353" s="35" t="str" cm="1">
        <f t="array" ref="D353">_xlfn.IFS(C353&lt;31, "Emerging Talent", AND(C353 &gt; 30, C353 &lt; 55), "Core Contributor", C353 &gt; 54, "Established Expert")</f>
        <v>Core Contributor</v>
      </c>
      <c r="E353" s="6" t="s">
        <v>389</v>
      </c>
      <c r="F353" s="6" t="s">
        <v>5675</v>
      </c>
      <c r="G353" s="19" t="s">
        <v>864</v>
      </c>
      <c r="H353" s="19" t="s">
        <v>136</v>
      </c>
      <c r="I353" s="30">
        <v>10</v>
      </c>
      <c r="J353" s="27">
        <v>1.2</v>
      </c>
      <c r="K353" s="40" t="str">
        <f t="shared" si="35"/>
        <v>Needs Significant Improvement</v>
      </c>
      <c r="L353" s="37">
        <v>64668</v>
      </c>
      <c r="M353" s="37">
        <f t="shared" si="36"/>
        <v>15000</v>
      </c>
      <c r="N353" s="40" t="str">
        <f t="shared" si="37"/>
        <v>Low Income</v>
      </c>
      <c r="O353" s="39">
        <v>18533</v>
      </c>
      <c r="P353" s="39">
        <f t="shared" si="38"/>
        <v>0</v>
      </c>
      <c r="Q353" s="41">
        <f t="shared" si="39"/>
        <v>0</v>
      </c>
      <c r="R353" s="33" t="str">
        <f t="shared" si="40"/>
        <v>No Bonus</v>
      </c>
      <c r="S353" s="38">
        <f t="shared" si="41"/>
        <v>15000</v>
      </c>
      <c r="T353" s="6" t="s">
        <v>49</v>
      </c>
      <c r="U353" s="6" t="s">
        <v>6218</v>
      </c>
      <c r="V353" s="6" t="s">
        <v>1554</v>
      </c>
    </row>
    <row r="354" spans="1:22" ht="20" customHeight="1" x14ac:dyDescent="0.15">
      <c r="A354" s="15">
        <v>352</v>
      </c>
      <c r="B354" s="16" t="s">
        <v>803</v>
      </c>
      <c r="C354" s="14">
        <v>61</v>
      </c>
      <c r="D354" s="35" t="str" cm="1">
        <f t="array" ref="D354">_xlfn.IFS(C354&lt;31, "Emerging Talent", AND(C354 &gt; 30, C354 &lt; 55), "Core Contributor", C354 &gt; 54, "Established Expert")</f>
        <v>Established Expert</v>
      </c>
      <c r="E354" s="6" t="s">
        <v>389</v>
      </c>
      <c r="F354" s="6" t="s">
        <v>5446</v>
      </c>
      <c r="G354" s="19" t="s">
        <v>494</v>
      </c>
      <c r="H354" s="19" t="s">
        <v>732</v>
      </c>
      <c r="I354" s="30">
        <v>4</v>
      </c>
      <c r="J354" s="27">
        <v>4.0999999999999996</v>
      </c>
      <c r="K354" s="40" t="str">
        <f t="shared" si="35"/>
        <v>Exceeds Expectations</v>
      </c>
      <c r="L354" s="37">
        <v>37283</v>
      </c>
      <c r="M354" s="37">
        <f t="shared" si="36"/>
        <v>51161.406530612228</v>
      </c>
      <c r="N354" s="40" t="str">
        <f t="shared" si="37"/>
        <v>Medium Income</v>
      </c>
      <c r="O354" s="39">
        <v>4776</v>
      </c>
      <c r="P354" s="39">
        <f t="shared" si="38"/>
        <v>6049.9999999999964</v>
      </c>
      <c r="Q354" s="41">
        <f t="shared" si="39"/>
        <v>0.11825319924267529</v>
      </c>
      <c r="R354" s="33" t="str">
        <f t="shared" si="40"/>
        <v>Average Bonus</v>
      </c>
      <c r="S354" s="38">
        <f t="shared" si="41"/>
        <v>57211.406530612221</v>
      </c>
      <c r="T354" s="6" t="s">
        <v>296</v>
      </c>
      <c r="U354" s="6" t="s">
        <v>6219</v>
      </c>
      <c r="V354" s="6" t="s">
        <v>1557</v>
      </c>
    </row>
    <row r="355" spans="1:22" ht="20" customHeight="1" x14ac:dyDescent="0.15">
      <c r="A355" s="15">
        <v>353</v>
      </c>
      <c r="B355" s="16" t="s">
        <v>2378</v>
      </c>
      <c r="C355" s="14">
        <v>24</v>
      </c>
      <c r="D355" s="35" t="str" cm="1">
        <f t="array" ref="D355">_xlfn.IFS(C355&lt;31, "Emerging Talent", AND(C355 &gt; 30, C355 &lt; 55), "Core Contributor", C355 &gt; 54, "Established Expert")</f>
        <v>Emerging Talent</v>
      </c>
      <c r="E355" s="6" t="s">
        <v>163</v>
      </c>
      <c r="F355" s="6" t="s">
        <v>5530</v>
      </c>
      <c r="G355" s="19" t="s">
        <v>4457</v>
      </c>
      <c r="H355" s="19" t="s">
        <v>158</v>
      </c>
      <c r="I355" s="30">
        <v>7</v>
      </c>
      <c r="J355" s="27">
        <v>2.5</v>
      </c>
      <c r="K355" s="40" t="str">
        <f t="shared" si="35"/>
        <v>Below Expectations</v>
      </c>
      <c r="L355" s="37">
        <v>126723</v>
      </c>
      <c r="M355" s="37">
        <f t="shared" si="36"/>
        <v>64654.591836734697</v>
      </c>
      <c r="N355" s="40" t="str">
        <f t="shared" si="37"/>
        <v>Medium Income</v>
      </c>
      <c r="O355" s="39" t="s">
        <v>5969</v>
      </c>
      <c r="P355" s="39">
        <f t="shared" si="38"/>
        <v>0</v>
      </c>
      <c r="Q355" s="41">
        <f t="shared" si="39"/>
        <v>0</v>
      </c>
      <c r="R355" s="33" t="str">
        <f t="shared" si="40"/>
        <v>No Bonus</v>
      </c>
      <c r="S355" s="38">
        <f t="shared" si="41"/>
        <v>64654.591836734697</v>
      </c>
      <c r="T355" s="6" t="s">
        <v>296</v>
      </c>
      <c r="U355" s="6" t="s">
        <v>1559</v>
      </c>
      <c r="V355" s="6" t="s">
        <v>1560</v>
      </c>
    </row>
    <row r="356" spans="1:22" ht="20" customHeight="1" x14ac:dyDescent="0.15">
      <c r="A356" s="15">
        <v>354</v>
      </c>
      <c r="B356" s="16" t="s">
        <v>3987</v>
      </c>
      <c r="C356" s="14">
        <v>24</v>
      </c>
      <c r="D356" s="35" t="str" cm="1">
        <f t="array" ref="D356">_xlfn.IFS(C356&lt;31, "Emerging Talent", AND(C356 &gt; 30, C356 &lt; 55), "Core Contributor", C356 &gt; 54, "Established Expert")</f>
        <v>Emerging Talent</v>
      </c>
      <c r="E356" s="6" t="s">
        <v>389</v>
      </c>
      <c r="F356" s="6" t="s">
        <v>5507</v>
      </c>
      <c r="G356" s="19" t="s">
        <v>46</v>
      </c>
      <c r="H356" s="19" t="s">
        <v>136</v>
      </c>
      <c r="I356" s="30">
        <v>6</v>
      </c>
      <c r="J356" s="27">
        <v>3.1</v>
      </c>
      <c r="K356" s="40" t="str">
        <f t="shared" si="35"/>
        <v>Meets Expectations</v>
      </c>
      <c r="L356" s="37">
        <v>118750</v>
      </c>
      <c r="M356" s="37">
        <f t="shared" si="36"/>
        <v>93158.163265306139</v>
      </c>
      <c r="N356" s="40" t="str">
        <f t="shared" si="37"/>
        <v>High Income</v>
      </c>
      <c r="O356" s="39">
        <v>2290</v>
      </c>
      <c r="P356" s="39">
        <f t="shared" si="38"/>
        <v>50.000000000000085</v>
      </c>
      <c r="Q356" s="41">
        <f t="shared" si="39"/>
        <v>5.3672161673695251E-4</v>
      </c>
      <c r="R356" s="33" t="str">
        <f t="shared" si="40"/>
        <v>Small Bonus</v>
      </c>
      <c r="S356" s="38">
        <f t="shared" si="41"/>
        <v>93208.163265306139</v>
      </c>
      <c r="T356" s="6" t="s">
        <v>204</v>
      </c>
      <c r="U356" s="6" t="s">
        <v>1563</v>
      </c>
      <c r="V356" s="6" t="s">
        <v>1564</v>
      </c>
    </row>
    <row r="357" spans="1:22" ht="20" customHeight="1" x14ac:dyDescent="0.15">
      <c r="A357" s="15">
        <v>355</v>
      </c>
      <c r="B357" s="16" t="s">
        <v>2522</v>
      </c>
      <c r="C357" s="14">
        <v>41</v>
      </c>
      <c r="D357" s="35" t="str" cm="1">
        <f t="array" ref="D357">_xlfn.IFS(C357&lt;31, "Emerging Talent", AND(C357 &gt; 30, C357 &lt; 55), "Core Contributor", C357 &gt; 54, "Established Expert")</f>
        <v>Core Contributor</v>
      </c>
      <c r="E357" s="6" t="s">
        <v>389</v>
      </c>
      <c r="F357" s="6" t="s">
        <v>5446</v>
      </c>
      <c r="G357" s="19" t="s">
        <v>648</v>
      </c>
      <c r="H357" s="19" t="s">
        <v>136</v>
      </c>
      <c r="I357" s="30">
        <v>8</v>
      </c>
      <c r="J357" s="27">
        <v>4</v>
      </c>
      <c r="K357" s="40" t="str">
        <f t="shared" si="35"/>
        <v>Exceeds Expectations</v>
      </c>
      <c r="L357" s="37">
        <v>135530</v>
      </c>
      <c r="M357" s="37">
        <f t="shared" si="36"/>
        <v>177018.77551020405</v>
      </c>
      <c r="N357" s="40" t="str">
        <f t="shared" si="37"/>
        <v>Very High Income</v>
      </c>
      <c r="O357" s="39">
        <v>9160</v>
      </c>
      <c r="P357" s="39">
        <f t="shared" si="38"/>
        <v>5000</v>
      </c>
      <c r="Q357" s="41">
        <f t="shared" si="39"/>
        <v>2.8245591381981853E-2</v>
      </c>
      <c r="R357" s="33" t="str">
        <f t="shared" si="40"/>
        <v>Small Bonus</v>
      </c>
      <c r="S357" s="38">
        <f t="shared" si="41"/>
        <v>182018.77551020405</v>
      </c>
      <c r="T357" s="6" t="s">
        <v>422</v>
      </c>
      <c r="U357" s="6" t="s">
        <v>6220</v>
      </c>
      <c r="V357" s="7" t="s">
        <v>6818</v>
      </c>
    </row>
    <row r="358" spans="1:22" ht="20" customHeight="1" x14ac:dyDescent="0.15">
      <c r="A358" s="15">
        <v>356</v>
      </c>
      <c r="B358" s="16" t="s">
        <v>1569</v>
      </c>
      <c r="C358" s="14">
        <v>21</v>
      </c>
      <c r="D358" s="35" t="str" cm="1">
        <f t="array" ref="D358">_xlfn.IFS(C358&lt;31, "Emerging Talent", AND(C358 &gt; 30, C358 &lt; 55), "Core Contributor", C358 &gt; 54, "Established Expert")</f>
        <v>Emerging Talent</v>
      </c>
      <c r="E358" s="6" t="s">
        <v>163</v>
      </c>
      <c r="F358" s="6" t="s">
        <v>5528</v>
      </c>
      <c r="G358" s="19" t="s">
        <v>4457</v>
      </c>
      <c r="H358" s="19" t="s">
        <v>136</v>
      </c>
      <c r="I358" s="30">
        <v>7</v>
      </c>
      <c r="J358" s="27">
        <v>2</v>
      </c>
      <c r="K358" s="40" t="str">
        <f t="shared" si="35"/>
        <v>Below Expectations</v>
      </c>
      <c r="L358" s="37">
        <v>114987</v>
      </c>
      <c r="M358" s="37">
        <f t="shared" si="36"/>
        <v>37546.775510204076</v>
      </c>
      <c r="N358" s="40" t="str">
        <f t="shared" si="37"/>
        <v>Low Income</v>
      </c>
      <c r="O358" s="39">
        <v>3372</v>
      </c>
      <c r="P358" s="39">
        <f t="shared" si="38"/>
        <v>0</v>
      </c>
      <c r="Q358" s="41">
        <f t="shared" si="39"/>
        <v>0</v>
      </c>
      <c r="R358" s="33" t="str">
        <f t="shared" si="40"/>
        <v>No Bonus</v>
      </c>
      <c r="S358" s="38">
        <f t="shared" si="41"/>
        <v>37546.775510204076</v>
      </c>
      <c r="T358" s="6" t="s">
        <v>296</v>
      </c>
      <c r="U358" s="6" t="s">
        <v>6221</v>
      </c>
      <c r="V358" s="6" t="s">
        <v>1572</v>
      </c>
    </row>
    <row r="359" spans="1:22" ht="20" customHeight="1" x14ac:dyDescent="0.15">
      <c r="A359" s="15">
        <v>357</v>
      </c>
      <c r="B359" s="16" t="s">
        <v>4408</v>
      </c>
      <c r="C359" s="14">
        <v>51</v>
      </c>
      <c r="D359" s="35" t="str" cm="1">
        <f t="array" ref="D359">_xlfn.IFS(C359&lt;31, "Emerging Talent", AND(C359 &gt; 30, C359 &lt; 55), "Core Contributor", C359 &gt; 54, "Established Expert")</f>
        <v>Core Contributor</v>
      </c>
      <c r="E359" s="6" t="s">
        <v>389</v>
      </c>
      <c r="F359" s="6" t="s">
        <v>5516</v>
      </c>
      <c r="G359" s="19" t="s">
        <v>648</v>
      </c>
      <c r="H359" s="19" t="s">
        <v>499</v>
      </c>
      <c r="I359" s="30">
        <v>9</v>
      </c>
      <c r="J359" s="27">
        <v>3.6</v>
      </c>
      <c r="K359" s="40" t="str">
        <f t="shared" si="35"/>
        <v>Exceeds Expectations</v>
      </c>
      <c r="L359" s="37">
        <v>69711</v>
      </c>
      <c r="M359" s="37">
        <f t="shared" si="36"/>
        <v>73751.392653061237</v>
      </c>
      <c r="N359" s="40" t="str">
        <f t="shared" si="37"/>
        <v>Medium Income</v>
      </c>
      <c r="O359" s="39">
        <v>4428</v>
      </c>
      <c r="P359" s="39">
        <f t="shared" si="38"/>
        <v>1800.0000000000005</v>
      </c>
      <c r="Q359" s="41">
        <f t="shared" si="39"/>
        <v>2.4406318785971926E-2</v>
      </c>
      <c r="R359" s="33" t="str">
        <f t="shared" si="40"/>
        <v>Small Bonus</v>
      </c>
      <c r="S359" s="38">
        <f t="shared" si="41"/>
        <v>75551.392653061237</v>
      </c>
      <c r="T359" s="6" t="s">
        <v>271</v>
      </c>
      <c r="U359" s="6" t="s">
        <v>6222</v>
      </c>
      <c r="V359" s="6" t="s">
        <v>1574</v>
      </c>
    </row>
    <row r="360" spans="1:22" ht="20" customHeight="1" x14ac:dyDescent="0.15">
      <c r="A360" s="15">
        <v>358</v>
      </c>
      <c r="B360" s="16" t="s">
        <v>633</v>
      </c>
      <c r="C360" s="14">
        <v>33</v>
      </c>
      <c r="D360" s="35" t="str" cm="1">
        <f t="array" ref="D360">_xlfn.IFS(C360&lt;31, "Emerging Talent", AND(C360 &gt; 30, C360 &lt; 55), "Core Contributor", C360 &gt; 54, "Established Expert")</f>
        <v>Core Contributor</v>
      </c>
      <c r="E360" s="6" t="s">
        <v>163</v>
      </c>
      <c r="F360" s="6" t="s">
        <v>5676</v>
      </c>
      <c r="G360" s="19" t="s">
        <v>46</v>
      </c>
      <c r="H360" s="19" t="s">
        <v>175</v>
      </c>
      <c r="I360" s="30">
        <v>6</v>
      </c>
      <c r="J360" s="27">
        <v>3.8</v>
      </c>
      <c r="K360" s="40" t="str">
        <f t="shared" si="35"/>
        <v>Exceeds Expectations</v>
      </c>
      <c r="L360" s="37">
        <v>66958</v>
      </c>
      <c r="M360" s="37">
        <f t="shared" si="36"/>
        <v>78928.450612244895</v>
      </c>
      <c r="N360" s="40" t="str">
        <f t="shared" si="37"/>
        <v>Medium Income</v>
      </c>
      <c r="O360" s="39" t="s">
        <v>5969</v>
      </c>
      <c r="P360" s="39">
        <f t="shared" si="38"/>
        <v>3199.9999999999982</v>
      </c>
      <c r="Q360" s="41">
        <f t="shared" si="39"/>
        <v>4.0543048484769736E-2</v>
      </c>
      <c r="R360" s="33" t="str">
        <f t="shared" si="40"/>
        <v>Small Bonus</v>
      </c>
      <c r="S360" s="38">
        <f t="shared" si="41"/>
        <v>82128.450612244895</v>
      </c>
      <c r="T360" s="6" t="s">
        <v>76</v>
      </c>
      <c r="U360" s="6" t="s">
        <v>1577</v>
      </c>
      <c r="V360" s="6" t="s">
        <v>1578</v>
      </c>
    </row>
    <row r="361" spans="1:22" ht="20" customHeight="1" x14ac:dyDescent="0.15">
      <c r="A361" s="15">
        <v>359</v>
      </c>
      <c r="B361" s="16" t="s">
        <v>1620</v>
      </c>
      <c r="C361" s="14">
        <v>23</v>
      </c>
      <c r="D361" s="35" t="str" cm="1">
        <f t="array" ref="D361">_xlfn.IFS(C361&lt;31, "Emerging Talent", AND(C361 &gt; 30, C361 &lt; 55), "Core Contributor", C361 &gt; 54, "Established Expert")</f>
        <v>Emerging Talent</v>
      </c>
      <c r="E361" s="6" t="s">
        <v>163</v>
      </c>
      <c r="F361" s="6" t="s">
        <v>5614</v>
      </c>
      <c r="G361" s="19" t="s">
        <v>4457</v>
      </c>
      <c r="H361" s="19" t="s">
        <v>806</v>
      </c>
      <c r="I361" s="30">
        <v>10</v>
      </c>
      <c r="J361" s="27">
        <v>1.5</v>
      </c>
      <c r="K361" s="40" t="str">
        <f t="shared" si="35"/>
        <v>Needs Significant Improvement</v>
      </c>
      <c r="L361" s="37">
        <v>12276</v>
      </c>
      <c r="M361" s="37">
        <f t="shared" si="36"/>
        <v>15000</v>
      </c>
      <c r="N361" s="40" t="str">
        <f t="shared" si="37"/>
        <v>Low Income</v>
      </c>
      <c r="O361" s="39">
        <v>9941</v>
      </c>
      <c r="P361" s="39">
        <f t="shared" si="38"/>
        <v>0</v>
      </c>
      <c r="Q361" s="41">
        <f t="shared" si="39"/>
        <v>0</v>
      </c>
      <c r="R361" s="33" t="str">
        <f t="shared" si="40"/>
        <v>No Bonus</v>
      </c>
      <c r="S361" s="38">
        <f t="shared" si="41"/>
        <v>15000</v>
      </c>
      <c r="T361" s="6" t="s">
        <v>368</v>
      </c>
      <c r="U361" s="9" t="s">
        <v>6223</v>
      </c>
      <c r="V361" s="6" t="s">
        <v>1581</v>
      </c>
    </row>
    <row r="362" spans="1:22" ht="20" customHeight="1" x14ac:dyDescent="0.15">
      <c r="A362" s="15">
        <v>360</v>
      </c>
      <c r="B362" s="16" t="s">
        <v>3610</v>
      </c>
      <c r="C362" s="14">
        <v>21</v>
      </c>
      <c r="D362" s="35" t="str" cm="1">
        <f t="array" ref="D362">_xlfn.IFS(C362&lt;31, "Emerging Talent", AND(C362 &gt; 30, C362 &lt; 55), "Core Contributor", C362 &gt; 54, "Established Expert")</f>
        <v>Emerging Talent</v>
      </c>
      <c r="E362" s="6" t="s">
        <v>163</v>
      </c>
      <c r="F362" s="6" t="s">
        <v>5446</v>
      </c>
      <c r="G362" s="19" t="s">
        <v>576</v>
      </c>
      <c r="H362" s="19" t="s">
        <v>158</v>
      </c>
      <c r="I362" s="30">
        <v>7</v>
      </c>
      <c r="J362" s="27">
        <v>4.4000000000000004</v>
      </c>
      <c r="K362" s="40" t="str">
        <f t="shared" si="35"/>
        <v>Outstanding Performance</v>
      </c>
      <c r="L362" s="37">
        <v>72014</v>
      </c>
      <c r="M362" s="37">
        <f t="shared" si="36"/>
        <v>113811.51346938779</v>
      </c>
      <c r="N362" s="40" t="str">
        <f t="shared" si="37"/>
        <v>Very High Income</v>
      </c>
      <c r="O362" s="39">
        <v>993</v>
      </c>
      <c r="P362" s="39">
        <f t="shared" si="38"/>
        <v>9800.0000000000055</v>
      </c>
      <c r="Q362" s="41">
        <f t="shared" si="39"/>
        <v>8.6107281251786003E-2</v>
      </c>
      <c r="R362" s="33" t="str">
        <f t="shared" si="40"/>
        <v>Average Bonus</v>
      </c>
      <c r="S362" s="38">
        <f t="shared" si="41"/>
        <v>123611.51346938779</v>
      </c>
      <c r="T362" s="6" t="s">
        <v>422</v>
      </c>
      <c r="U362" s="9" t="s">
        <v>6224</v>
      </c>
      <c r="V362" s="6" t="s">
        <v>1585</v>
      </c>
    </row>
    <row r="363" spans="1:22" ht="20" customHeight="1" x14ac:dyDescent="0.15">
      <c r="A363" s="15">
        <v>361</v>
      </c>
      <c r="B363" s="16" t="s">
        <v>2706</v>
      </c>
      <c r="C363" s="14">
        <v>65</v>
      </c>
      <c r="D363" s="35" t="str" cm="1">
        <f t="array" ref="D363">_xlfn.IFS(C363&lt;31, "Emerging Talent", AND(C363 &gt; 30, C363 &lt; 55), "Core Contributor", C363 &gt; 54, "Established Expert")</f>
        <v>Established Expert</v>
      </c>
      <c r="E363" s="6" t="s">
        <v>389</v>
      </c>
      <c r="F363" s="6" t="s">
        <v>5490</v>
      </c>
      <c r="G363" s="19" t="s">
        <v>576</v>
      </c>
      <c r="H363" s="19" t="s">
        <v>36</v>
      </c>
      <c r="I363" s="30">
        <v>10</v>
      </c>
      <c r="J363" s="27">
        <v>2.1</v>
      </c>
      <c r="K363" s="40" t="str">
        <f t="shared" si="35"/>
        <v>Below Expectations</v>
      </c>
      <c r="L363" s="37">
        <v>33968</v>
      </c>
      <c r="M363" s="37">
        <f t="shared" si="36"/>
        <v>15000</v>
      </c>
      <c r="N363" s="40" t="str">
        <f t="shared" si="37"/>
        <v>Low Income</v>
      </c>
      <c r="O363" s="39">
        <v>17455</v>
      </c>
      <c r="P363" s="39">
        <f t="shared" si="38"/>
        <v>0</v>
      </c>
      <c r="Q363" s="41">
        <f t="shared" si="39"/>
        <v>0</v>
      </c>
      <c r="R363" s="33" t="str">
        <f t="shared" si="40"/>
        <v>No Bonus</v>
      </c>
      <c r="S363" s="38">
        <f t="shared" si="41"/>
        <v>15000</v>
      </c>
      <c r="T363" s="6" t="s">
        <v>271</v>
      </c>
      <c r="U363" s="9" t="s">
        <v>6225</v>
      </c>
      <c r="V363" s="6" t="s">
        <v>1587</v>
      </c>
    </row>
    <row r="364" spans="1:22" ht="20" customHeight="1" x14ac:dyDescent="0.15">
      <c r="A364" s="15">
        <v>362</v>
      </c>
      <c r="B364" s="16" t="s">
        <v>4427</v>
      </c>
      <c r="C364" s="14">
        <v>51</v>
      </c>
      <c r="D364" s="35" t="str" cm="1">
        <f t="array" ref="D364">_xlfn.IFS(C364&lt;31, "Emerging Talent", AND(C364 &gt; 30, C364 &lt; 55), "Core Contributor", C364 &gt; 54, "Established Expert")</f>
        <v>Core Contributor</v>
      </c>
      <c r="E364" s="6" t="s">
        <v>163</v>
      </c>
      <c r="F364" s="6" t="s">
        <v>5537</v>
      </c>
      <c r="G364" s="19" t="s">
        <v>46</v>
      </c>
      <c r="H364" s="19" t="s">
        <v>381</v>
      </c>
      <c r="I364" s="30">
        <v>6</v>
      </c>
      <c r="J364" s="27">
        <v>2.6</v>
      </c>
      <c r="K364" s="40" t="str">
        <f t="shared" si="35"/>
        <v>Below Expectations</v>
      </c>
      <c r="L364" s="37">
        <v>46435</v>
      </c>
      <c r="M364" s="37">
        <f t="shared" si="36"/>
        <v>25624.538775510206</v>
      </c>
      <c r="N364" s="40" t="str">
        <f t="shared" si="37"/>
        <v>Low Income</v>
      </c>
      <c r="O364" s="39">
        <v>16566</v>
      </c>
      <c r="P364" s="39">
        <f t="shared" si="38"/>
        <v>0</v>
      </c>
      <c r="Q364" s="41">
        <f t="shared" si="39"/>
        <v>0</v>
      </c>
      <c r="R364" s="33" t="str">
        <f t="shared" si="40"/>
        <v>No Bonus</v>
      </c>
      <c r="S364" s="38">
        <f t="shared" si="41"/>
        <v>25624.538775510206</v>
      </c>
      <c r="T364" s="6" t="s">
        <v>368</v>
      </c>
      <c r="U364" s="6" t="s">
        <v>1589</v>
      </c>
      <c r="V364" s="6" t="s">
        <v>1590</v>
      </c>
    </row>
    <row r="365" spans="1:22" ht="20" customHeight="1" x14ac:dyDescent="0.15">
      <c r="A365" s="15">
        <v>363</v>
      </c>
      <c r="B365" s="16" t="s">
        <v>4377</v>
      </c>
      <c r="C365" s="14">
        <v>18</v>
      </c>
      <c r="D365" s="35" t="str" cm="1">
        <f t="array" ref="D365">_xlfn.IFS(C365&lt;31, "Emerging Talent", AND(C365 &gt; 30, C365 &lt; 55), "Core Contributor", C365 &gt; 54, "Established Expert")</f>
        <v>Emerging Talent</v>
      </c>
      <c r="E365" s="6" t="s">
        <v>163</v>
      </c>
      <c r="F365" s="6" t="s">
        <v>5677</v>
      </c>
      <c r="G365" s="19" t="s">
        <v>696</v>
      </c>
      <c r="H365" s="19" t="s">
        <v>158</v>
      </c>
      <c r="I365" s="30">
        <v>8</v>
      </c>
      <c r="J365" s="27">
        <v>4.5</v>
      </c>
      <c r="K365" s="40" t="str">
        <f t="shared" si="35"/>
        <v>Outstanding Performance</v>
      </c>
      <c r="L365" s="37">
        <v>55857</v>
      </c>
      <c r="M365" s="37">
        <f t="shared" si="36"/>
        <v>92335.040816326553</v>
      </c>
      <c r="N365" s="40" t="str">
        <f t="shared" si="37"/>
        <v>High Income</v>
      </c>
      <c r="O365" s="39">
        <v>14620</v>
      </c>
      <c r="P365" s="39">
        <f t="shared" si="38"/>
        <v>11250</v>
      </c>
      <c r="Q365" s="41">
        <f t="shared" si="39"/>
        <v>0.12183890211711251</v>
      </c>
      <c r="R365" s="33" t="str">
        <f t="shared" si="40"/>
        <v>High Bonus</v>
      </c>
      <c r="S365" s="38">
        <f t="shared" si="41"/>
        <v>103585.04081632655</v>
      </c>
      <c r="T365" s="6" t="s">
        <v>296</v>
      </c>
      <c r="U365" s="6" t="s">
        <v>6226</v>
      </c>
      <c r="V365" s="6" t="s">
        <v>1594</v>
      </c>
    </row>
    <row r="366" spans="1:22" ht="20" customHeight="1" x14ac:dyDescent="0.15">
      <c r="A366" s="15">
        <v>364</v>
      </c>
      <c r="B366" s="16" t="s">
        <v>4426</v>
      </c>
      <c r="C366" s="14">
        <v>47</v>
      </c>
      <c r="D366" s="35" t="str" cm="1">
        <f t="array" ref="D366">_xlfn.IFS(C366&lt;31, "Emerging Talent", AND(C366 &gt; 30, C366 &lt; 55), "Core Contributor", C366 &gt; 54, "Established Expert")</f>
        <v>Core Contributor</v>
      </c>
      <c r="E366" s="6" t="s">
        <v>163</v>
      </c>
      <c r="F366" s="6" t="s">
        <v>5678</v>
      </c>
      <c r="G366" s="19" t="s">
        <v>864</v>
      </c>
      <c r="H366" s="19" t="s">
        <v>81</v>
      </c>
      <c r="I366" s="30">
        <v>0</v>
      </c>
      <c r="J366" s="27">
        <v>1.9</v>
      </c>
      <c r="K366" s="40" t="str">
        <f t="shared" si="35"/>
        <v>Needs Significant Improvement</v>
      </c>
      <c r="L366" s="37">
        <v>140733</v>
      </c>
      <c r="M366" s="37">
        <f t="shared" si="36"/>
        <v>41473.153469387755</v>
      </c>
      <c r="N366" s="40" t="str">
        <f t="shared" si="37"/>
        <v>Low Income</v>
      </c>
      <c r="O366" s="39">
        <v>19887</v>
      </c>
      <c r="P366" s="39">
        <f t="shared" si="38"/>
        <v>0</v>
      </c>
      <c r="Q366" s="41">
        <f t="shared" si="39"/>
        <v>0</v>
      </c>
      <c r="R366" s="33" t="str">
        <f t="shared" si="40"/>
        <v>No Bonus</v>
      </c>
      <c r="S366" s="38">
        <f t="shared" si="41"/>
        <v>41473.153469387755</v>
      </c>
      <c r="T366" s="6" t="s">
        <v>139</v>
      </c>
      <c r="U366" s="6" t="s">
        <v>1596</v>
      </c>
      <c r="V366" s="6" t="s">
        <v>1597</v>
      </c>
    </row>
    <row r="367" spans="1:22" ht="20" customHeight="1" x14ac:dyDescent="0.15">
      <c r="A367" s="15">
        <v>365</v>
      </c>
      <c r="B367" s="16" t="s">
        <v>4438</v>
      </c>
      <c r="C367" s="14">
        <v>36</v>
      </c>
      <c r="D367" s="35" t="str" cm="1">
        <f t="array" ref="D367">_xlfn.IFS(C367&lt;31, "Emerging Talent", AND(C367 &gt; 30, C367 &lt; 55), "Core Contributor", C367 &gt; 54, "Established Expert")</f>
        <v>Core Contributor</v>
      </c>
      <c r="E367" s="6" t="s">
        <v>389</v>
      </c>
      <c r="F367" s="6" t="s">
        <v>5679</v>
      </c>
      <c r="G367" s="19" t="s">
        <v>157</v>
      </c>
      <c r="H367" s="19" t="s">
        <v>158</v>
      </c>
      <c r="I367" s="30">
        <v>3</v>
      </c>
      <c r="J367" s="27">
        <v>1.1000000000000001</v>
      </c>
      <c r="K367" s="40" t="str">
        <f t="shared" si="35"/>
        <v>Needs Significant Improvement</v>
      </c>
      <c r="L367" s="37">
        <v>137911</v>
      </c>
      <c r="M367" s="37">
        <f t="shared" si="36"/>
        <v>15000</v>
      </c>
      <c r="N367" s="40" t="str">
        <f t="shared" si="37"/>
        <v>Low Income</v>
      </c>
      <c r="O367" s="39" t="s">
        <v>5969</v>
      </c>
      <c r="P367" s="39">
        <f t="shared" si="38"/>
        <v>0</v>
      </c>
      <c r="Q367" s="41">
        <f t="shared" si="39"/>
        <v>0</v>
      </c>
      <c r="R367" s="33" t="str">
        <f t="shared" si="40"/>
        <v>No Bonus</v>
      </c>
      <c r="S367" s="38">
        <f t="shared" si="41"/>
        <v>15000</v>
      </c>
      <c r="T367" s="6" t="s">
        <v>265</v>
      </c>
      <c r="U367" s="9" t="s">
        <v>6227</v>
      </c>
      <c r="V367" s="6" t="s">
        <v>1601</v>
      </c>
    </row>
    <row r="368" spans="1:22" ht="20" customHeight="1" x14ac:dyDescent="0.15">
      <c r="A368" s="15">
        <v>366</v>
      </c>
      <c r="B368" s="16" t="s">
        <v>1915</v>
      </c>
      <c r="C368" s="14">
        <v>29</v>
      </c>
      <c r="D368" s="35" t="str" cm="1">
        <f t="array" ref="D368">_xlfn.IFS(C368&lt;31, "Emerging Talent", AND(C368 &gt; 30, C368 &lt; 55), "Core Contributor", C368 &gt; 54, "Established Expert")</f>
        <v>Emerging Talent</v>
      </c>
      <c r="E368" s="6" t="s">
        <v>163</v>
      </c>
      <c r="F368" s="6" t="s">
        <v>5680</v>
      </c>
      <c r="G368" s="19" t="s">
        <v>648</v>
      </c>
      <c r="H368" s="19" t="s">
        <v>431</v>
      </c>
      <c r="I368" s="30">
        <v>2</v>
      </c>
      <c r="J368" s="27">
        <v>3.5</v>
      </c>
      <c r="K368" s="40" t="str">
        <f t="shared" si="35"/>
        <v>Exceeds Expectations</v>
      </c>
      <c r="L368" s="37">
        <v>50564</v>
      </c>
      <c r="M368" s="37">
        <f t="shared" si="36"/>
        <v>50564</v>
      </c>
      <c r="N368" s="40" t="str">
        <f t="shared" si="37"/>
        <v>Medium Income</v>
      </c>
      <c r="O368" s="39">
        <v>12388</v>
      </c>
      <c r="P368" s="39">
        <f t="shared" si="38"/>
        <v>1250</v>
      </c>
      <c r="Q368" s="41">
        <f t="shared" si="39"/>
        <v>2.4721145478996915E-2</v>
      </c>
      <c r="R368" s="33" t="str">
        <f t="shared" si="40"/>
        <v>Small Bonus</v>
      </c>
      <c r="S368" s="38">
        <f t="shared" si="41"/>
        <v>51814</v>
      </c>
      <c r="T368" s="6" t="s">
        <v>271</v>
      </c>
      <c r="U368" s="6" t="s">
        <v>6228</v>
      </c>
      <c r="V368" s="6" t="s">
        <v>1608</v>
      </c>
    </row>
    <row r="369" spans="1:22" ht="20" customHeight="1" x14ac:dyDescent="0.15">
      <c r="A369" s="15">
        <v>367</v>
      </c>
      <c r="B369" s="16" t="s">
        <v>803</v>
      </c>
      <c r="C369" s="14">
        <v>24</v>
      </c>
      <c r="D369" s="35" t="str" cm="1">
        <f t="array" ref="D369">_xlfn.IFS(C369&lt;31, "Emerging Talent", AND(C369 &gt; 30, C369 &lt; 55), "Core Contributor", C369 &gt; 54, "Established Expert")</f>
        <v>Emerging Talent</v>
      </c>
      <c r="E369" s="6" t="s">
        <v>389</v>
      </c>
      <c r="F369" s="6" t="s">
        <v>5446</v>
      </c>
      <c r="G369" s="19" t="s">
        <v>157</v>
      </c>
      <c r="H369" s="19" t="s">
        <v>842</v>
      </c>
      <c r="I369" s="30">
        <v>0</v>
      </c>
      <c r="J369" s="27">
        <v>2.7</v>
      </c>
      <c r="K369" s="40" t="str">
        <f t="shared" si="35"/>
        <v>Below Expectations</v>
      </c>
      <c r="L369" s="37">
        <v>117280</v>
      </c>
      <c r="M369" s="37">
        <f t="shared" si="36"/>
        <v>69793.567346938784</v>
      </c>
      <c r="N369" s="40" t="str">
        <f t="shared" si="37"/>
        <v>Medium Income</v>
      </c>
      <c r="O369" s="39">
        <v>5838</v>
      </c>
      <c r="P369" s="39">
        <f t="shared" si="38"/>
        <v>0</v>
      </c>
      <c r="Q369" s="41">
        <f t="shared" si="39"/>
        <v>0</v>
      </c>
      <c r="R369" s="33" t="str">
        <f t="shared" si="40"/>
        <v>No Bonus</v>
      </c>
      <c r="S369" s="38">
        <f t="shared" si="41"/>
        <v>69793.567346938784</v>
      </c>
      <c r="T369" s="6" t="s">
        <v>26</v>
      </c>
      <c r="U369" s="6" t="s">
        <v>6229</v>
      </c>
      <c r="V369" s="6" t="s">
        <v>1612</v>
      </c>
    </row>
    <row r="370" spans="1:22" ht="20" customHeight="1" x14ac:dyDescent="0.15">
      <c r="A370" s="15">
        <v>368</v>
      </c>
      <c r="B370" s="16" t="s">
        <v>1266</v>
      </c>
      <c r="C370" s="14">
        <v>47</v>
      </c>
      <c r="D370" s="35" t="str" cm="1">
        <f t="array" ref="D370">_xlfn.IFS(C370&lt;31, "Emerging Talent", AND(C370 &gt; 30, C370 &lt; 55), "Core Contributor", C370 &gt; 54, "Established Expert")</f>
        <v>Core Contributor</v>
      </c>
      <c r="E370" s="6" t="s">
        <v>389</v>
      </c>
      <c r="F370" s="6" t="s">
        <v>5681</v>
      </c>
      <c r="G370" s="19" t="s">
        <v>4457</v>
      </c>
      <c r="H370" s="19" t="s">
        <v>158</v>
      </c>
      <c r="I370" s="30">
        <v>10</v>
      </c>
      <c r="J370" s="27">
        <v>3.9</v>
      </c>
      <c r="K370" s="40" t="str">
        <f t="shared" si="35"/>
        <v>Exceeds Expectations</v>
      </c>
      <c r="L370" s="37">
        <v>127990</v>
      </c>
      <c r="M370" s="37">
        <f t="shared" si="36"/>
        <v>158916.56326530612</v>
      </c>
      <c r="N370" s="40" t="str">
        <f t="shared" si="37"/>
        <v>Very High Income</v>
      </c>
      <c r="O370" s="39">
        <v>17613</v>
      </c>
      <c r="P370" s="39">
        <f t="shared" si="38"/>
        <v>4049.9999999999991</v>
      </c>
      <c r="Q370" s="41">
        <f t="shared" si="39"/>
        <v>2.5485071642523841E-2</v>
      </c>
      <c r="R370" s="33" t="str">
        <f t="shared" si="40"/>
        <v>Small Bonus</v>
      </c>
      <c r="S370" s="38">
        <f t="shared" si="41"/>
        <v>162966.56326530612</v>
      </c>
      <c r="T370" s="6" t="s">
        <v>204</v>
      </c>
      <c r="U370" s="9" t="s">
        <v>6230</v>
      </c>
      <c r="V370" s="6" t="s">
        <v>1615</v>
      </c>
    </row>
    <row r="371" spans="1:22" ht="20" customHeight="1" x14ac:dyDescent="0.15">
      <c r="A371" s="15">
        <v>369</v>
      </c>
      <c r="B371" s="16" t="s">
        <v>1616</v>
      </c>
      <c r="C371" s="14">
        <v>22</v>
      </c>
      <c r="D371" s="35" t="str" cm="1">
        <f t="array" ref="D371">_xlfn.IFS(C371&lt;31, "Emerging Talent", AND(C371 &gt; 30, C371 &lt; 55), "Core Contributor", C371 &gt; 54, "Established Expert")</f>
        <v>Emerging Talent</v>
      </c>
      <c r="E371" s="6" t="s">
        <v>163</v>
      </c>
      <c r="F371" s="6" t="s">
        <v>5682</v>
      </c>
      <c r="G371" s="19" t="s">
        <v>648</v>
      </c>
      <c r="H371" s="19" t="s">
        <v>167</v>
      </c>
      <c r="I371" s="30">
        <v>7</v>
      </c>
      <c r="J371" s="27">
        <v>3.6</v>
      </c>
      <c r="K371" s="40" t="str">
        <f t="shared" si="35"/>
        <v>Exceeds Expectations</v>
      </c>
      <c r="L371" s="37">
        <v>84766</v>
      </c>
      <c r="M371" s="37">
        <f t="shared" si="36"/>
        <v>89678.968163265323</v>
      </c>
      <c r="N371" s="40" t="str">
        <f t="shared" si="37"/>
        <v>High Income</v>
      </c>
      <c r="O371" s="39">
        <v>7705</v>
      </c>
      <c r="P371" s="39">
        <f t="shared" si="38"/>
        <v>1800.0000000000005</v>
      </c>
      <c r="Q371" s="41">
        <f t="shared" si="39"/>
        <v>2.0071595791813807E-2</v>
      </c>
      <c r="R371" s="33" t="str">
        <f t="shared" si="40"/>
        <v>Small Bonus</v>
      </c>
      <c r="S371" s="38">
        <f t="shared" si="41"/>
        <v>91478.968163265323</v>
      </c>
      <c r="T371" s="6" t="s">
        <v>368</v>
      </c>
      <c r="U371" s="7" t="s">
        <v>5970</v>
      </c>
      <c r="V371" s="6" t="s">
        <v>1619</v>
      </c>
    </row>
    <row r="372" spans="1:22" ht="20" customHeight="1" x14ac:dyDescent="0.15">
      <c r="A372" s="15">
        <v>370</v>
      </c>
      <c r="B372" s="16" t="s">
        <v>1620</v>
      </c>
      <c r="C372" s="14">
        <v>55</v>
      </c>
      <c r="D372" s="35" t="str" cm="1">
        <f t="array" ref="D372">_xlfn.IFS(C372&lt;31, "Emerging Talent", AND(C372 &gt; 30, C372 &lt; 55), "Core Contributor", C372 &gt; 54, "Established Expert")</f>
        <v>Established Expert</v>
      </c>
      <c r="E372" s="7" t="s">
        <v>5970</v>
      </c>
      <c r="F372" s="6" t="s">
        <v>5683</v>
      </c>
      <c r="G372" s="19" t="s">
        <v>864</v>
      </c>
      <c r="H372" s="19" t="s">
        <v>431</v>
      </c>
      <c r="I372" s="30">
        <v>0</v>
      </c>
      <c r="J372" s="27">
        <v>4.9000000000000004</v>
      </c>
      <c r="K372" s="40" t="str">
        <f t="shared" si="35"/>
        <v>Outstanding Performance</v>
      </c>
      <c r="L372" s="37">
        <v>146614</v>
      </c>
      <c r="M372" s="37">
        <f t="shared" si="36"/>
        <v>287363.44000000006</v>
      </c>
      <c r="N372" s="40" t="str">
        <f t="shared" si="37"/>
        <v>Very High Income</v>
      </c>
      <c r="O372" s="39">
        <v>19111</v>
      </c>
      <c r="P372" s="39">
        <f t="shared" si="38"/>
        <v>18050.000000000007</v>
      </c>
      <c r="Q372" s="41">
        <f t="shared" si="39"/>
        <v>6.2812444060385705E-2</v>
      </c>
      <c r="R372" s="33" t="str">
        <f t="shared" si="40"/>
        <v>Outstanding Bonus</v>
      </c>
      <c r="S372" s="38">
        <f t="shared" si="41"/>
        <v>305413.44000000006</v>
      </c>
      <c r="T372" s="6" t="s">
        <v>265</v>
      </c>
      <c r="U372" s="7" t="s">
        <v>5970</v>
      </c>
      <c r="V372" s="6" t="s">
        <v>1623</v>
      </c>
    </row>
    <row r="373" spans="1:22" ht="20" customHeight="1" x14ac:dyDescent="0.15">
      <c r="A373" s="15">
        <v>371</v>
      </c>
      <c r="B373" s="16" t="s">
        <v>4419</v>
      </c>
      <c r="C373" s="14">
        <v>54</v>
      </c>
      <c r="D373" s="35" t="str" cm="1">
        <f t="array" ref="D373">_xlfn.IFS(C373&lt;31, "Emerging Talent", AND(C373 &gt; 30, C373 &lt; 55), "Core Contributor", C373 &gt; 54, "Established Expert")</f>
        <v>Core Contributor</v>
      </c>
      <c r="E373" s="6" t="s">
        <v>163</v>
      </c>
      <c r="F373" s="6" t="s">
        <v>5684</v>
      </c>
      <c r="G373" s="19" t="s">
        <v>494</v>
      </c>
      <c r="H373" s="19" t="s">
        <v>136</v>
      </c>
      <c r="I373" s="30">
        <v>6</v>
      </c>
      <c r="J373" s="27">
        <v>2.5</v>
      </c>
      <c r="K373" s="40" t="str">
        <f t="shared" si="35"/>
        <v>Below Expectations</v>
      </c>
      <c r="L373" s="37">
        <v>53180</v>
      </c>
      <c r="M373" s="37">
        <f t="shared" si="36"/>
        <v>27132.65306122449</v>
      </c>
      <c r="N373" s="40" t="str">
        <f t="shared" si="37"/>
        <v>Low Income</v>
      </c>
      <c r="O373" s="39">
        <v>5224</v>
      </c>
      <c r="P373" s="39">
        <f t="shared" si="38"/>
        <v>0</v>
      </c>
      <c r="Q373" s="41">
        <f t="shared" si="39"/>
        <v>0</v>
      </c>
      <c r="R373" s="33" t="str">
        <f t="shared" si="40"/>
        <v>No Bonus</v>
      </c>
      <c r="S373" s="38">
        <f t="shared" si="41"/>
        <v>27132.65306122449</v>
      </c>
      <c r="T373" s="6" t="s">
        <v>422</v>
      </c>
      <c r="U373" s="9" t="s">
        <v>6231</v>
      </c>
      <c r="V373" s="6" t="s">
        <v>1626</v>
      </c>
    </row>
    <row r="374" spans="1:22" ht="20" customHeight="1" x14ac:dyDescent="0.15">
      <c r="A374" s="15">
        <v>372</v>
      </c>
      <c r="B374" s="16" t="s">
        <v>4449</v>
      </c>
      <c r="C374" s="14">
        <v>47</v>
      </c>
      <c r="D374" s="35" t="str" cm="1">
        <f t="array" ref="D374">_xlfn.IFS(C374&lt;31, "Emerging Talent", AND(C374 &gt; 30, C374 &lt; 55), "Core Contributor", C374 &gt; 54, "Established Expert")</f>
        <v>Core Contributor</v>
      </c>
      <c r="E374" s="6" t="s">
        <v>163</v>
      </c>
      <c r="F374" s="6" t="s">
        <v>5685</v>
      </c>
      <c r="G374" s="19" t="s">
        <v>244</v>
      </c>
      <c r="H374" s="19" t="s">
        <v>431</v>
      </c>
      <c r="I374" s="30">
        <v>8</v>
      </c>
      <c r="J374" s="27">
        <v>3</v>
      </c>
      <c r="K374" s="40" t="str">
        <f t="shared" si="35"/>
        <v>Meets Expectations</v>
      </c>
      <c r="L374" s="37">
        <v>89590</v>
      </c>
      <c r="M374" s="37">
        <f t="shared" si="36"/>
        <v>65821.224489795917</v>
      </c>
      <c r="N374" s="40" t="str">
        <f t="shared" si="37"/>
        <v>Medium Income</v>
      </c>
      <c r="O374" s="39" t="s">
        <v>5969</v>
      </c>
      <c r="P374" s="39">
        <f t="shared" si="38"/>
        <v>0</v>
      </c>
      <c r="Q374" s="41">
        <f t="shared" si="39"/>
        <v>0</v>
      </c>
      <c r="R374" s="33" t="str">
        <f t="shared" si="40"/>
        <v>No Bonus</v>
      </c>
      <c r="S374" s="38">
        <f t="shared" si="41"/>
        <v>65821.224489795917</v>
      </c>
      <c r="T374" s="6" t="s">
        <v>26</v>
      </c>
      <c r="U374" s="7" t="s">
        <v>5970</v>
      </c>
      <c r="V374" s="6" t="s">
        <v>1628</v>
      </c>
    </row>
    <row r="375" spans="1:22" ht="20" customHeight="1" x14ac:dyDescent="0.15">
      <c r="A375" s="15">
        <v>373</v>
      </c>
      <c r="B375" s="16" t="s">
        <v>4443</v>
      </c>
      <c r="C375" s="14">
        <v>28</v>
      </c>
      <c r="D375" s="35" t="str" cm="1">
        <f t="array" ref="D375">_xlfn.IFS(C375&lt;31, "Emerging Talent", AND(C375 &gt; 30, C375 &lt; 55), "Core Contributor", C375 &gt; 54, "Established Expert")</f>
        <v>Emerging Talent</v>
      </c>
      <c r="E375" s="6" t="s">
        <v>93</v>
      </c>
      <c r="F375" s="6" t="s">
        <v>5686</v>
      </c>
      <c r="G375" s="19" t="s">
        <v>696</v>
      </c>
      <c r="H375" s="19" t="s">
        <v>930</v>
      </c>
      <c r="I375" s="30">
        <v>2</v>
      </c>
      <c r="J375" s="27">
        <v>1</v>
      </c>
      <c r="K375" s="40" t="str">
        <f t="shared" si="35"/>
        <v>Needs Significant Improvement</v>
      </c>
      <c r="L375" s="37">
        <v>39917</v>
      </c>
      <c r="M375" s="37">
        <f t="shared" si="36"/>
        <v>15000</v>
      </c>
      <c r="N375" s="40" t="str">
        <f t="shared" si="37"/>
        <v>Low Income</v>
      </c>
      <c r="O375" s="39" t="s">
        <v>5969</v>
      </c>
      <c r="P375" s="39">
        <f t="shared" si="38"/>
        <v>0</v>
      </c>
      <c r="Q375" s="41">
        <f t="shared" si="39"/>
        <v>0</v>
      </c>
      <c r="R375" s="33" t="str">
        <f t="shared" si="40"/>
        <v>No Bonus</v>
      </c>
      <c r="S375" s="38">
        <f t="shared" si="41"/>
        <v>15000</v>
      </c>
      <c r="T375" s="6" t="s">
        <v>76</v>
      </c>
      <c r="U375" s="6" t="s">
        <v>1630</v>
      </c>
      <c r="V375" s="6" t="s">
        <v>1631</v>
      </c>
    </row>
    <row r="376" spans="1:22" ht="20" customHeight="1" x14ac:dyDescent="0.15">
      <c r="A376" s="15">
        <v>374</v>
      </c>
      <c r="B376" s="16" t="s">
        <v>4422</v>
      </c>
      <c r="C376" s="14">
        <v>45</v>
      </c>
      <c r="D376" s="35" t="str" cm="1">
        <f t="array" ref="D376">_xlfn.IFS(C376&lt;31, "Emerging Talent", AND(C376 &gt; 30, C376 &lt; 55), "Core Contributor", C376 &gt; 54, "Established Expert")</f>
        <v>Core Contributor</v>
      </c>
      <c r="E376" s="6" t="s">
        <v>163</v>
      </c>
      <c r="F376" s="6" t="s">
        <v>5687</v>
      </c>
      <c r="G376" s="19" t="s">
        <v>210</v>
      </c>
      <c r="H376" s="19" t="s">
        <v>167</v>
      </c>
      <c r="I376" s="30">
        <v>4</v>
      </c>
      <c r="J376" s="27">
        <v>1.9</v>
      </c>
      <c r="K376" s="40" t="str">
        <f t="shared" si="35"/>
        <v>Needs Significant Improvement</v>
      </c>
      <c r="L376" s="37">
        <v>143756</v>
      </c>
      <c r="M376" s="37">
        <f t="shared" si="36"/>
        <v>42364.01306122449</v>
      </c>
      <c r="N376" s="40" t="str">
        <f t="shared" si="37"/>
        <v>Low Income</v>
      </c>
      <c r="O376" s="39">
        <v>2062</v>
      </c>
      <c r="P376" s="39">
        <f t="shared" si="38"/>
        <v>0</v>
      </c>
      <c r="Q376" s="41">
        <f t="shared" si="39"/>
        <v>0</v>
      </c>
      <c r="R376" s="33" t="str">
        <f t="shared" si="40"/>
        <v>No Bonus</v>
      </c>
      <c r="S376" s="38">
        <f t="shared" si="41"/>
        <v>42364.01306122449</v>
      </c>
      <c r="T376" s="6" t="s">
        <v>368</v>
      </c>
      <c r="U376" s="6" t="s">
        <v>6232</v>
      </c>
      <c r="V376" s="6" t="s">
        <v>1635</v>
      </c>
    </row>
    <row r="377" spans="1:22" ht="20" customHeight="1" x14ac:dyDescent="0.15">
      <c r="A377" s="15">
        <v>375</v>
      </c>
      <c r="B377" s="16" t="s">
        <v>4405</v>
      </c>
      <c r="C377" s="14">
        <v>26</v>
      </c>
      <c r="D377" s="35" t="str" cm="1">
        <f t="array" ref="D377">_xlfn.IFS(C377&lt;31, "Emerging Talent", AND(C377 &gt; 30, C377 &lt; 55), "Core Contributor", C377 &gt; 54, "Established Expert")</f>
        <v>Emerging Talent</v>
      </c>
      <c r="E377" s="7" t="s">
        <v>5970</v>
      </c>
      <c r="F377" s="6" t="s">
        <v>5653</v>
      </c>
      <c r="G377" s="19" t="s">
        <v>157</v>
      </c>
      <c r="H377" s="19" t="s">
        <v>806</v>
      </c>
      <c r="I377" s="30">
        <v>10</v>
      </c>
      <c r="J377" s="27">
        <v>2.6</v>
      </c>
      <c r="K377" s="40" t="str">
        <f t="shared" si="35"/>
        <v>Below Expectations</v>
      </c>
      <c r="L377" s="37">
        <v>130553</v>
      </c>
      <c r="M377" s="37">
        <f t="shared" si="36"/>
        <v>72043.941224489798</v>
      </c>
      <c r="N377" s="40" t="str">
        <f t="shared" si="37"/>
        <v>Medium Income</v>
      </c>
      <c r="O377" s="39">
        <v>2100</v>
      </c>
      <c r="P377" s="39">
        <f t="shared" si="38"/>
        <v>0</v>
      </c>
      <c r="Q377" s="41">
        <f t="shared" si="39"/>
        <v>0</v>
      </c>
      <c r="R377" s="33" t="str">
        <f t="shared" si="40"/>
        <v>No Bonus</v>
      </c>
      <c r="S377" s="38">
        <f t="shared" si="41"/>
        <v>72043.941224489798</v>
      </c>
      <c r="T377" s="6" t="s">
        <v>368</v>
      </c>
      <c r="U377" s="9" t="s">
        <v>6233</v>
      </c>
      <c r="V377" s="6" t="s">
        <v>1638</v>
      </c>
    </row>
    <row r="378" spans="1:22" ht="20" customHeight="1" x14ac:dyDescent="0.15">
      <c r="A378" s="15">
        <v>376</v>
      </c>
      <c r="B378" s="16" t="s">
        <v>1501</v>
      </c>
      <c r="C378" s="14">
        <v>28</v>
      </c>
      <c r="D378" s="35" t="str" cm="1">
        <f t="array" ref="D378">_xlfn.IFS(C378&lt;31, "Emerging Talent", AND(C378 &gt; 30, C378 &lt; 55), "Core Contributor", C378 &gt; 54, "Established Expert")</f>
        <v>Emerging Talent</v>
      </c>
      <c r="E378" s="6" t="s">
        <v>163</v>
      </c>
      <c r="F378" s="6" t="s">
        <v>5688</v>
      </c>
      <c r="G378" s="19" t="s">
        <v>4457</v>
      </c>
      <c r="H378" s="19" t="s">
        <v>56</v>
      </c>
      <c r="I378" s="30">
        <v>3</v>
      </c>
      <c r="J378" s="27">
        <v>1.5</v>
      </c>
      <c r="K378" s="40" t="str">
        <f t="shared" si="35"/>
        <v>Needs Significant Improvement</v>
      </c>
      <c r="L378" s="37">
        <v>59665</v>
      </c>
      <c r="M378" s="37">
        <f t="shared" si="36"/>
        <v>15000</v>
      </c>
      <c r="N378" s="40" t="str">
        <f t="shared" si="37"/>
        <v>Low Income</v>
      </c>
      <c r="O378" s="39">
        <v>3635</v>
      </c>
      <c r="P378" s="39">
        <f t="shared" si="38"/>
        <v>0</v>
      </c>
      <c r="Q378" s="41">
        <f t="shared" si="39"/>
        <v>0</v>
      </c>
      <c r="R378" s="33" t="str">
        <f t="shared" si="40"/>
        <v>No Bonus</v>
      </c>
      <c r="S378" s="38">
        <f t="shared" si="41"/>
        <v>15000</v>
      </c>
      <c r="T378" s="6" t="s">
        <v>422</v>
      </c>
      <c r="U378" s="6" t="s">
        <v>1641</v>
      </c>
      <c r="V378" s="6" t="s">
        <v>1642</v>
      </c>
    </row>
    <row r="379" spans="1:22" ht="20" customHeight="1" x14ac:dyDescent="0.15">
      <c r="A379" s="15">
        <v>377</v>
      </c>
      <c r="B379" s="16" t="s">
        <v>3610</v>
      </c>
      <c r="C379" s="14">
        <v>41</v>
      </c>
      <c r="D379" s="35" t="str" cm="1">
        <f t="array" ref="D379">_xlfn.IFS(C379&lt;31, "Emerging Talent", AND(C379 &gt; 30, C379 &lt; 55), "Core Contributor", C379 &gt; 54, "Established Expert")</f>
        <v>Core Contributor</v>
      </c>
      <c r="E379" s="6" t="s">
        <v>163</v>
      </c>
      <c r="F379" s="6" t="s">
        <v>5689</v>
      </c>
      <c r="G379" s="19" t="s">
        <v>696</v>
      </c>
      <c r="H379" s="19" t="s">
        <v>211</v>
      </c>
      <c r="I379" s="30">
        <v>5</v>
      </c>
      <c r="J379" s="27">
        <v>1.8</v>
      </c>
      <c r="K379" s="40" t="str">
        <f t="shared" si="35"/>
        <v>Needs Significant Improvement</v>
      </c>
      <c r="L379" s="37">
        <v>71728</v>
      </c>
      <c r="M379" s="37">
        <f t="shared" si="36"/>
        <v>18971.324081632658</v>
      </c>
      <c r="N379" s="40" t="str">
        <f t="shared" si="37"/>
        <v>Low Income</v>
      </c>
      <c r="O379" s="39">
        <v>1481</v>
      </c>
      <c r="P379" s="39">
        <f t="shared" si="38"/>
        <v>0</v>
      </c>
      <c r="Q379" s="41">
        <f t="shared" si="39"/>
        <v>0</v>
      </c>
      <c r="R379" s="33" t="str">
        <f t="shared" si="40"/>
        <v>No Bonus</v>
      </c>
      <c r="S379" s="38">
        <f t="shared" si="41"/>
        <v>18971.324081632658</v>
      </c>
      <c r="T379" s="6" t="s">
        <v>49</v>
      </c>
      <c r="U379" s="6" t="s">
        <v>1644</v>
      </c>
      <c r="V379" s="6" t="s">
        <v>1645</v>
      </c>
    </row>
    <row r="380" spans="1:22" ht="20" customHeight="1" x14ac:dyDescent="0.15">
      <c r="A380" s="15">
        <v>378</v>
      </c>
      <c r="B380" s="16" t="s">
        <v>109</v>
      </c>
      <c r="C380" s="14">
        <v>60</v>
      </c>
      <c r="D380" s="35" t="str" cm="1">
        <f t="array" ref="D380">_xlfn.IFS(C380&lt;31, "Emerging Talent", AND(C380 &gt; 30, C380 &lt; 55), "Core Contributor", C380 &gt; 54, "Established Expert")</f>
        <v>Established Expert</v>
      </c>
      <c r="E380" s="6" t="s">
        <v>163</v>
      </c>
      <c r="F380" s="6" t="s">
        <v>5459</v>
      </c>
      <c r="G380" s="19" t="s">
        <v>648</v>
      </c>
      <c r="H380" s="19" t="s">
        <v>806</v>
      </c>
      <c r="I380" s="30">
        <v>8</v>
      </c>
      <c r="J380" s="27">
        <v>4.4000000000000004</v>
      </c>
      <c r="K380" s="40" t="str">
        <f t="shared" si="35"/>
        <v>Outstanding Performance</v>
      </c>
      <c r="L380" s="37">
        <v>38987</v>
      </c>
      <c r="M380" s="37">
        <f t="shared" si="36"/>
        <v>61615.373061224513</v>
      </c>
      <c r="N380" s="40" t="str">
        <f t="shared" si="37"/>
        <v>Medium Income</v>
      </c>
      <c r="O380" s="39">
        <v>10403</v>
      </c>
      <c r="P380" s="39">
        <f t="shared" si="38"/>
        <v>9800.0000000000055</v>
      </c>
      <c r="Q380" s="41">
        <f t="shared" si="39"/>
        <v>0.15905121584287371</v>
      </c>
      <c r="R380" s="33" t="str">
        <f t="shared" si="40"/>
        <v>Average Bonus</v>
      </c>
      <c r="S380" s="38">
        <f t="shared" si="41"/>
        <v>71415.373061224513</v>
      </c>
      <c r="T380" s="6" t="s">
        <v>271</v>
      </c>
      <c r="U380" s="6" t="s">
        <v>1647</v>
      </c>
      <c r="V380" s="6" t="s">
        <v>1648</v>
      </c>
    </row>
    <row r="381" spans="1:22" ht="20" customHeight="1" x14ac:dyDescent="0.15">
      <c r="A381" s="15">
        <v>379</v>
      </c>
      <c r="B381" s="16" t="s">
        <v>3082</v>
      </c>
      <c r="C381" s="14">
        <v>36</v>
      </c>
      <c r="D381" s="35" t="str" cm="1">
        <f t="array" ref="D381">_xlfn.IFS(C381&lt;31, "Emerging Talent", AND(C381 &gt; 30, C381 &lt; 55), "Core Contributor", C381 &gt; 54, "Established Expert")</f>
        <v>Core Contributor</v>
      </c>
      <c r="E381" s="7" t="s">
        <v>5970</v>
      </c>
      <c r="F381" s="6" t="s">
        <v>5562</v>
      </c>
      <c r="G381" s="19" t="s">
        <v>648</v>
      </c>
      <c r="H381" s="19" t="s">
        <v>431</v>
      </c>
      <c r="I381" s="30">
        <v>1</v>
      </c>
      <c r="J381" s="27">
        <v>3.3</v>
      </c>
      <c r="K381" s="40" t="str">
        <f t="shared" si="35"/>
        <v>Meets Expectations</v>
      </c>
      <c r="L381" s="37">
        <v>68572</v>
      </c>
      <c r="M381" s="37">
        <f t="shared" si="36"/>
        <v>60959.108571428573</v>
      </c>
      <c r="N381" s="40" t="str">
        <f t="shared" si="37"/>
        <v>Medium Income</v>
      </c>
      <c r="O381" s="39">
        <v>1981</v>
      </c>
      <c r="P381" s="39">
        <f t="shared" si="38"/>
        <v>449.99999999999949</v>
      </c>
      <c r="Q381" s="41">
        <f t="shared" si="39"/>
        <v>7.3819977120025294E-3</v>
      </c>
      <c r="R381" s="33" t="str">
        <f t="shared" si="40"/>
        <v>Small Bonus</v>
      </c>
      <c r="S381" s="38">
        <f t="shared" si="41"/>
        <v>61409.108571428573</v>
      </c>
      <c r="T381" s="6" t="s">
        <v>368</v>
      </c>
      <c r="U381" s="9" t="s">
        <v>6234</v>
      </c>
      <c r="V381" s="6" t="s">
        <v>1650</v>
      </c>
    </row>
    <row r="382" spans="1:22" ht="20" customHeight="1" x14ac:dyDescent="0.15">
      <c r="A382" s="15">
        <v>380</v>
      </c>
      <c r="B382" s="16" t="s">
        <v>964</v>
      </c>
      <c r="C382" s="14">
        <v>42</v>
      </c>
      <c r="D382" s="35" t="str" cm="1">
        <f t="array" ref="D382">_xlfn.IFS(C382&lt;31, "Emerging Talent", AND(C382 &gt; 30, C382 &lt; 55), "Core Contributor", C382 &gt; 54, "Established Expert")</f>
        <v>Core Contributor</v>
      </c>
      <c r="E382" s="6" t="s">
        <v>389</v>
      </c>
      <c r="F382" s="6" t="s">
        <v>5539</v>
      </c>
      <c r="G382" s="19" t="s">
        <v>46</v>
      </c>
      <c r="H382" s="19" t="s">
        <v>167</v>
      </c>
      <c r="I382" s="30">
        <v>5</v>
      </c>
      <c r="J382" s="27">
        <v>2.8</v>
      </c>
      <c r="K382" s="40" t="str">
        <f t="shared" si="35"/>
        <v>Below Expectations</v>
      </c>
      <c r="L382" s="37">
        <v>73961</v>
      </c>
      <c r="M382" s="37">
        <f t="shared" si="36"/>
        <v>47335.039999999994</v>
      </c>
      <c r="N382" s="40" t="str">
        <f t="shared" si="37"/>
        <v>Low Income</v>
      </c>
      <c r="O382" s="39">
        <v>19120</v>
      </c>
      <c r="P382" s="39">
        <f t="shared" si="38"/>
        <v>0</v>
      </c>
      <c r="Q382" s="41">
        <f t="shared" si="39"/>
        <v>0</v>
      </c>
      <c r="R382" s="33" t="str">
        <f t="shared" si="40"/>
        <v>No Bonus</v>
      </c>
      <c r="S382" s="38">
        <f t="shared" si="41"/>
        <v>47335.039999999994</v>
      </c>
      <c r="T382" s="6" t="s">
        <v>139</v>
      </c>
      <c r="U382" s="6" t="s">
        <v>6235</v>
      </c>
      <c r="V382" s="6" t="s">
        <v>1653</v>
      </c>
    </row>
    <row r="383" spans="1:22" ht="20" customHeight="1" x14ac:dyDescent="0.15">
      <c r="A383" s="15">
        <v>381</v>
      </c>
      <c r="B383" s="16" t="s">
        <v>4440</v>
      </c>
      <c r="C383" s="14">
        <v>31</v>
      </c>
      <c r="D383" s="35" t="str" cm="1">
        <f t="array" ref="D383">_xlfn.IFS(C383&lt;31, "Emerging Talent", AND(C383 &gt; 30, C383 &lt; 55), "Core Contributor", C383 &gt; 54, "Established Expert")</f>
        <v>Core Contributor</v>
      </c>
      <c r="E383" s="6" t="s">
        <v>163</v>
      </c>
      <c r="F383" s="6" t="s">
        <v>5446</v>
      </c>
      <c r="G383" s="19" t="s">
        <v>494</v>
      </c>
      <c r="H383" s="19" t="s">
        <v>381</v>
      </c>
      <c r="I383" s="30">
        <v>2</v>
      </c>
      <c r="J383" s="27">
        <v>1.7</v>
      </c>
      <c r="K383" s="40" t="str">
        <f t="shared" si="35"/>
        <v>Needs Significant Improvement</v>
      </c>
      <c r="L383" s="37">
        <v>74617</v>
      </c>
      <c r="M383" s="37">
        <f t="shared" si="36"/>
        <v>17603.520816326531</v>
      </c>
      <c r="N383" s="40" t="str">
        <f t="shared" si="37"/>
        <v>Low Income</v>
      </c>
      <c r="O383" s="39">
        <v>15864</v>
      </c>
      <c r="P383" s="39">
        <f t="shared" si="38"/>
        <v>0</v>
      </c>
      <c r="Q383" s="41">
        <f t="shared" si="39"/>
        <v>0</v>
      </c>
      <c r="R383" s="33" t="str">
        <f t="shared" si="40"/>
        <v>No Bonus</v>
      </c>
      <c r="S383" s="38">
        <f t="shared" si="41"/>
        <v>17603.520816326531</v>
      </c>
      <c r="T383" s="6" t="s">
        <v>265</v>
      </c>
      <c r="U383" s="6" t="s">
        <v>1657</v>
      </c>
      <c r="V383" s="6" t="s">
        <v>1658</v>
      </c>
    </row>
    <row r="384" spans="1:22" ht="20" customHeight="1" x14ac:dyDescent="0.15">
      <c r="A384" s="15">
        <v>382</v>
      </c>
      <c r="B384" s="16" t="s">
        <v>954</v>
      </c>
      <c r="C384" s="14">
        <v>35</v>
      </c>
      <c r="D384" s="35" t="str" cm="1">
        <f t="array" ref="D384">_xlfn.IFS(C384&lt;31, "Emerging Talent", AND(C384 &gt; 30, C384 &lt; 55), "Core Contributor", C384 &gt; 54, "Established Expert")</f>
        <v>Core Contributor</v>
      </c>
      <c r="E384" s="6" t="s">
        <v>389</v>
      </c>
      <c r="F384" s="6" t="s">
        <v>5690</v>
      </c>
      <c r="G384" s="19" t="s">
        <v>244</v>
      </c>
      <c r="H384" s="19" t="s">
        <v>32</v>
      </c>
      <c r="I384" s="30">
        <v>4</v>
      </c>
      <c r="J384" s="27">
        <v>4.4000000000000004</v>
      </c>
      <c r="K384" s="40" t="str">
        <f t="shared" si="35"/>
        <v>Outstanding Performance</v>
      </c>
      <c r="L384" s="37">
        <v>30256</v>
      </c>
      <c r="M384" s="37">
        <f t="shared" si="36"/>
        <v>47816.829387755119</v>
      </c>
      <c r="N384" s="40" t="str">
        <f t="shared" si="37"/>
        <v>Low Income</v>
      </c>
      <c r="O384" s="39">
        <v>9199</v>
      </c>
      <c r="P384" s="39">
        <f t="shared" si="38"/>
        <v>9800.0000000000055</v>
      </c>
      <c r="Q384" s="41">
        <f t="shared" si="39"/>
        <v>0.20494876229726722</v>
      </c>
      <c r="R384" s="33" t="str">
        <f t="shared" si="40"/>
        <v>Average Bonus</v>
      </c>
      <c r="S384" s="38">
        <f t="shared" si="41"/>
        <v>57616.829387755126</v>
      </c>
      <c r="T384" s="6" t="s">
        <v>422</v>
      </c>
      <c r="U384" s="9" t="s">
        <v>6236</v>
      </c>
      <c r="V384" s="6" t="s">
        <v>1661</v>
      </c>
    </row>
    <row r="385" spans="1:22" ht="20" customHeight="1" x14ac:dyDescent="0.15">
      <c r="A385" s="15">
        <v>383</v>
      </c>
      <c r="B385" s="16" t="s">
        <v>2870</v>
      </c>
      <c r="C385" s="14">
        <v>59</v>
      </c>
      <c r="D385" s="35" t="str" cm="1">
        <f t="array" ref="D385">_xlfn.IFS(C385&lt;31, "Emerging Talent", AND(C385 &gt; 30, C385 &lt; 55), "Core Contributor", C385 &gt; 54, "Established Expert")</f>
        <v>Established Expert</v>
      </c>
      <c r="E385" s="6" t="s">
        <v>163</v>
      </c>
      <c r="F385" s="6" t="s">
        <v>5446</v>
      </c>
      <c r="G385" s="19" t="s">
        <v>864</v>
      </c>
      <c r="H385" s="19" t="s">
        <v>136</v>
      </c>
      <c r="I385" s="30">
        <v>6</v>
      </c>
      <c r="J385" s="27">
        <v>1.2</v>
      </c>
      <c r="K385" s="40" t="str">
        <f t="shared" si="35"/>
        <v>Needs Significant Improvement</v>
      </c>
      <c r="L385" s="37">
        <v>122990</v>
      </c>
      <c r="M385" s="37">
        <f t="shared" si="36"/>
        <v>15000</v>
      </c>
      <c r="N385" s="40" t="str">
        <f t="shared" si="37"/>
        <v>Low Income</v>
      </c>
      <c r="O385" s="39">
        <v>10401</v>
      </c>
      <c r="P385" s="39">
        <f t="shared" si="38"/>
        <v>0</v>
      </c>
      <c r="Q385" s="41">
        <f t="shared" si="39"/>
        <v>0</v>
      </c>
      <c r="R385" s="33" t="str">
        <f t="shared" si="40"/>
        <v>No Bonus</v>
      </c>
      <c r="S385" s="38">
        <f t="shared" si="41"/>
        <v>15000</v>
      </c>
      <c r="T385" s="6" t="s">
        <v>368</v>
      </c>
      <c r="U385" s="6" t="s">
        <v>1664</v>
      </c>
      <c r="V385" s="6" t="s">
        <v>1665</v>
      </c>
    </row>
    <row r="386" spans="1:22" ht="20" customHeight="1" x14ac:dyDescent="0.15">
      <c r="A386" s="15">
        <v>384</v>
      </c>
      <c r="B386" s="16" t="s">
        <v>2995</v>
      </c>
      <c r="C386" s="14">
        <v>23</v>
      </c>
      <c r="D386" s="35" t="str" cm="1">
        <f t="array" ref="D386">_xlfn.IFS(C386&lt;31, "Emerging Talent", AND(C386 &gt; 30, C386 &lt; 55), "Core Contributor", C386 &gt; 54, "Established Expert")</f>
        <v>Emerging Talent</v>
      </c>
      <c r="E386" s="6" t="s">
        <v>389</v>
      </c>
      <c r="F386" s="6" t="s">
        <v>5691</v>
      </c>
      <c r="G386" s="19" t="s">
        <v>157</v>
      </c>
      <c r="H386" s="19" t="s">
        <v>56</v>
      </c>
      <c r="I386" s="30">
        <v>3</v>
      </c>
      <c r="J386" s="27">
        <v>3.3</v>
      </c>
      <c r="K386" s="40" t="str">
        <f t="shared" si="35"/>
        <v>Meets Expectations</v>
      </c>
      <c r="L386" s="37">
        <v>54203</v>
      </c>
      <c r="M386" s="37">
        <f t="shared" si="36"/>
        <v>48185.360816326531</v>
      </c>
      <c r="N386" s="40" t="str">
        <f t="shared" si="37"/>
        <v>Low Income</v>
      </c>
      <c r="O386" s="39" t="s">
        <v>5969</v>
      </c>
      <c r="P386" s="39">
        <f t="shared" si="38"/>
        <v>449.99999999999949</v>
      </c>
      <c r="Q386" s="41">
        <f t="shared" si="39"/>
        <v>9.3389359833853745E-3</v>
      </c>
      <c r="R386" s="33" t="str">
        <f t="shared" si="40"/>
        <v>Small Bonus</v>
      </c>
      <c r="S386" s="38">
        <f t="shared" si="41"/>
        <v>48635.360816326531</v>
      </c>
      <c r="T386" s="6" t="s">
        <v>296</v>
      </c>
      <c r="U386" s="6" t="s">
        <v>1668</v>
      </c>
      <c r="V386" s="6" t="s">
        <v>1669</v>
      </c>
    </row>
    <row r="387" spans="1:22" ht="20" customHeight="1" x14ac:dyDescent="0.15">
      <c r="A387" s="15">
        <v>385</v>
      </c>
      <c r="B387" s="16" t="s">
        <v>4408</v>
      </c>
      <c r="C387" s="14">
        <v>39</v>
      </c>
      <c r="D387" s="35" t="str" cm="1">
        <f t="array" ref="D387">_xlfn.IFS(C387&lt;31, "Emerging Talent", AND(C387 &gt; 30, C387 &lt; 55), "Core Contributor", C387 &gt; 54, "Established Expert")</f>
        <v>Core Contributor</v>
      </c>
      <c r="E387" s="6" t="s">
        <v>93</v>
      </c>
      <c r="F387" s="6" t="s">
        <v>5692</v>
      </c>
      <c r="G387" s="19" t="s">
        <v>494</v>
      </c>
      <c r="H387" s="19" t="s">
        <v>32</v>
      </c>
      <c r="I387" s="30">
        <v>10</v>
      </c>
      <c r="J387" s="27">
        <v>3.05</v>
      </c>
      <c r="K387" s="40" t="str">
        <f t="shared" si="35"/>
        <v>Meets Expectations</v>
      </c>
      <c r="L387" s="37">
        <v>49647</v>
      </c>
      <c r="M387" s="37">
        <f t="shared" si="36"/>
        <v>37701.323877551011</v>
      </c>
      <c r="N387" s="40" t="str">
        <f t="shared" si="37"/>
        <v>Low Income</v>
      </c>
      <c r="O387" s="39">
        <v>6141</v>
      </c>
      <c r="P387" s="39">
        <f t="shared" si="38"/>
        <v>12.499999999999911</v>
      </c>
      <c r="Q387" s="41">
        <f t="shared" si="39"/>
        <v>3.3155334387190974E-4</v>
      </c>
      <c r="R387" s="33" t="str">
        <f t="shared" si="40"/>
        <v>Small Bonus</v>
      </c>
      <c r="S387" s="38">
        <f t="shared" si="41"/>
        <v>37713.823877551011</v>
      </c>
      <c r="T387" s="6" t="s">
        <v>296</v>
      </c>
      <c r="U387" s="6" t="s">
        <v>6237</v>
      </c>
      <c r="V387" s="6" t="s">
        <v>1672</v>
      </c>
    </row>
    <row r="388" spans="1:22" ht="20" customHeight="1" x14ac:dyDescent="0.15">
      <c r="A388" s="15">
        <v>386</v>
      </c>
      <c r="B388" s="16" t="s">
        <v>4347</v>
      </c>
      <c r="C388" s="14">
        <v>54</v>
      </c>
      <c r="D388" s="35" t="str" cm="1">
        <f t="array" ref="D388">_xlfn.IFS(C388&lt;31, "Emerging Talent", AND(C388 &gt; 30, C388 &lt; 55), "Core Contributor", C388 &gt; 54, "Established Expert")</f>
        <v>Core Contributor</v>
      </c>
      <c r="E388" s="6" t="s">
        <v>163</v>
      </c>
      <c r="F388" s="6" t="s">
        <v>5693</v>
      </c>
      <c r="G388" s="19" t="s">
        <v>210</v>
      </c>
      <c r="H388" s="19" t="s">
        <v>211</v>
      </c>
      <c r="I388" s="30">
        <v>6</v>
      </c>
      <c r="J388" s="27">
        <v>1.9</v>
      </c>
      <c r="K388" s="40" t="str">
        <f t="shared" ref="K388:K451" si="42">IF(J388&lt; 2, "Needs Significant Improvement", IF(J388 &lt; 3, "Below Expectations", IF(J388 &lt; 3.5, "Meets Expectations", IF(J388 &lt; 4.3, "Exceeds Expectations", "Outstanding Performance"))))</f>
        <v>Needs Significant Improvement</v>
      </c>
      <c r="L388" s="37">
        <v>139911</v>
      </c>
      <c r="M388" s="37">
        <f t="shared" ref="M388:M451" si="43">MIN(300000, MAX(15000,L388* ( J388 / 3.5) ^ 2))</f>
        <v>41230.915102040817</v>
      </c>
      <c r="N388" s="40" t="str">
        <f t="shared" ref="N388:N451" si="44">IF(M388 &lt; 50000, "Low Income", IF(M388 &lt; 80000, "Medium Income", IF(M388 &lt; 110000, "High Income", "Very High Income")))</f>
        <v>Low Income</v>
      </c>
      <c r="O388" s="39">
        <v>19040</v>
      </c>
      <c r="P388" s="39">
        <f t="shared" ref="P388:P451" si="45">IF(J388&lt; 3,0, IF(20000 * ((J388 - 3)/2)^2 = 0, 0, MIN(20000, 20000 * ((J388 - 3)/2)^2)))</f>
        <v>0</v>
      </c>
      <c r="Q388" s="41">
        <f t="shared" ref="Q388:Q451" si="46">IF(P388=0, 0, P388/M388)</f>
        <v>0</v>
      </c>
      <c r="R388" s="33" t="str">
        <f t="shared" ref="R388:R451" si="47">IF(P388=0, "No Bonus", IF(P388&lt;=5000, "Small Bonus", IF(P388&lt;=10000, "Average Bonus", IF(P388&lt;=15000, "High Bonus", "Outstanding Bonus"))))</f>
        <v>No Bonus</v>
      </c>
      <c r="S388" s="38">
        <f t="shared" ref="S388:S451" si="48">IF(TYPE(P388)=2,M388+ 0, M388 + P388)</f>
        <v>41230.915102040817</v>
      </c>
      <c r="T388" s="6" t="s">
        <v>76</v>
      </c>
      <c r="U388" s="6" t="s">
        <v>6238</v>
      </c>
      <c r="V388" s="6" t="s">
        <v>1676</v>
      </c>
    </row>
    <row r="389" spans="1:22" ht="20" customHeight="1" x14ac:dyDescent="0.15">
      <c r="A389" s="15">
        <v>387</v>
      </c>
      <c r="B389" s="16" t="s">
        <v>4404</v>
      </c>
      <c r="C389" s="14">
        <v>41</v>
      </c>
      <c r="D389" s="35" t="str" cm="1">
        <f t="array" ref="D389">_xlfn.IFS(C389&lt;31, "Emerging Talent", AND(C389 &gt; 30, C389 &lt; 55), "Core Contributor", C389 &gt; 54, "Established Expert")</f>
        <v>Core Contributor</v>
      </c>
      <c r="E389" s="6" t="s">
        <v>163</v>
      </c>
      <c r="F389" s="6" t="s">
        <v>5694</v>
      </c>
      <c r="G389" s="19" t="s">
        <v>4457</v>
      </c>
      <c r="H389" s="19" t="s">
        <v>56</v>
      </c>
      <c r="I389" s="30">
        <v>8</v>
      </c>
      <c r="J389" s="27">
        <v>3.5</v>
      </c>
      <c r="K389" s="40" t="str">
        <f t="shared" si="42"/>
        <v>Exceeds Expectations</v>
      </c>
      <c r="L389" s="37">
        <v>129644</v>
      </c>
      <c r="M389" s="37">
        <f t="shared" si="43"/>
        <v>129644</v>
      </c>
      <c r="N389" s="40" t="str">
        <f t="shared" si="44"/>
        <v>Very High Income</v>
      </c>
      <c r="O389" s="39">
        <v>8720</v>
      </c>
      <c r="P389" s="39">
        <f t="shared" si="45"/>
        <v>1250</v>
      </c>
      <c r="Q389" s="41">
        <f t="shared" si="46"/>
        <v>9.6417882817561931E-3</v>
      </c>
      <c r="R389" s="33" t="str">
        <f t="shared" si="47"/>
        <v>Small Bonus</v>
      </c>
      <c r="S389" s="38">
        <f t="shared" si="48"/>
        <v>130894</v>
      </c>
      <c r="T389" s="6" t="s">
        <v>296</v>
      </c>
      <c r="U389" s="9" t="s">
        <v>6239</v>
      </c>
      <c r="V389" s="6" t="s">
        <v>1679</v>
      </c>
    </row>
    <row r="390" spans="1:22" ht="20" customHeight="1" x14ac:dyDescent="0.15">
      <c r="A390" s="15">
        <v>388</v>
      </c>
      <c r="B390" s="16" t="s">
        <v>1680</v>
      </c>
      <c r="C390" s="14">
        <v>31</v>
      </c>
      <c r="D390" s="35" t="str" cm="1">
        <f t="array" ref="D390">_xlfn.IFS(C390&lt;31, "Emerging Talent", AND(C390 &gt; 30, C390 &lt; 55), "Core Contributor", C390 &gt; 54, "Established Expert")</f>
        <v>Core Contributor</v>
      </c>
      <c r="E390" s="6" t="s">
        <v>163</v>
      </c>
      <c r="F390" s="6" t="s">
        <v>5543</v>
      </c>
      <c r="G390" s="19" t="s">
        <v>4457</v>
      </c>
      <c r="H390" s="19" t="s">
        <v>175</v>
      </c>
      <c r="I390" s="30">
        <v>10</v>
      </c>
      <c r="J390" s="27">
        <v>3.6</v>
      </c>
      <c r="K390" s="40" t="str">
        <f t="shared" si="42"/>
        <v>Exceeds Expectations</v>
      </c>
      <c r="L390" s="37">
        <v>138956</v>
      </c>
      <c r="M390" s="37">
        <f t="shared" si="43"/>
        <v>147009.77632653064</v>
      </c>
      <c r="N390" s="40" t="str">
        <f t="shared" si="44"/>
        <v>Very High Income</v>
      </c>
      <c r="O390" s="39">
        <v>1876</v>
      </c>
      <c r="P390" s="39">
        <f t="shared" si="45"/>
        <v>1800.0000000000005</v>
      </c>
      <c r="Q390" s="41">
        <f t="shared" si="46"/>
        <v>1.224408365877608E-2</v>
      </c>
      <c r="R390" s="33" t="str">
        <f t="shared" si="47"/>
        <v>Small Bonus</v>
      </c>
      <c r="S390" s="38">
        <f t="shared" si="48"/>
        <v>148809.77632653064</v>
      </c>
      <c r="T390" s="6" t="s">
        <v>368</v>
      </c>
      <c r="U390" s="9" t="s">
        <v>6240</v>
      </c>
      <c r="V390" s="6" t="s">
        <v>1682</v>
      </c>
    </row>
    <row r="391" spans="1:22" ht="20" customHeight="1" x14ac:dyDescent="0.15">
      <c r="A391" s="15">
        <v>389</v>
      </c>
      <c r="B391" s="16" t="s">
        <v>2427</v>
      </c>
      <c r="C391" s="14">
        <v>46</v>
      </c>
      <c r="D391" s="35" t="str" cm="1">
        <f t="array" ref="D391">_xlfn.IFS(C391&lt;31, "Emerging Talent", AND(C391 &gt; 30, C391 &lt; 55), "Core Contributor", C391 &gt; 54, "Established Expert")</f>
        <v>Core Contributor</v>
      </c>
      <c r="E391" s="6" t="s">
        <v>5970</v>
      </c>
      <c r="F391" s="6" t="s">
        <v>5446</v>
      </c>
      <c r="G391" s="19" t="s">
        <v>864</v>
      </c>
      <c r="H391" s="19" t="s">
        <v>499</v>
      </c>
      <c r="I391" s="30">
        <v>5</v>
      </c>
      <c r="J391" s="27">
        <v>4.5999999999999996</v>
      </c>
      <c r="K391" s="40" t="str">
        <f t="shared" si="42"/>
        <v>Outstanding Performance</v>
      </c>
      <c r="L391" s="37">
        <v>87786</v>
      </c>
      <c r="M391" s="37">
        <f t="shared" si="43"/>
        <v>151636.87836734694</v>
      </c>
      <c r="N391" s="40" t="str">
        <f t="shared" si="44"/>
        <v>Very High Income</v>
      </c>
      <c r="O391" s="39">
        <v>14699</v>
      </c>
      <c r="P391" s="39">
        <f t="shared" si="45"/>
        <v>12799.999999999993</v>
      </c>
      <c r="Q391" s="41">
        <f t="shared" si="46"/>
        <v>8.4412183486074113E-2</v>
      </c>
      <c r="R391" s="33" t="str">
        <f t="shared" si="47"/>
        <v>High Bonus</v>
      </c>
      <c r="S391" s="38">
        <f t="shared" si="48"/>
        <v>164436.87836734694</v>
      </c>
      <c r="T391" s="6" t="s">
        <v>26</v>
      </c>
      <c r="U391" s="6" t="s">
        <v>6241</v>
      </c>
      <c r="V391" s="6" t="s">
        <v>1686</v>
      </c>
    </row>
    <row r="392" spans="1:22" ht="20" customHeight="1" x14ac:dyDescent="0.15">
      <c r="A392" s="15">
        <v>390</v>
      </c>
      <c r="B392" s="16" t="s">
        <v>948</v>
      </c>
      <c r="C392" s="14">
        <v>46</v>
      </c>
      <c r="D392" s="35" t="str" cm="1">
        <f t="array" ref="D392">_xlfn.IFS(C392&lt;31, "Emerging Talent", AND(C392 &gt; 30, C392 &lt; 55), "Core Contributor", C392 &gt; 54, "Established Expert")</f>
        <v>Core Contributor</v>
      </c>
      <c r="E392" s="6" t="s">
        <v>389</v>
      </c>
      <c r="F392" s="6" t="s">
        <v>5695</v>
      </c>
      <c r="G392" s="19" t="s">
        <v>494</v>
      </c>
      <c r="H392" s="19" t="s">
        <v>175</v>
      </c>
      <c r="I392" s="30">
        <v>8</v>
      </c>
      <c r="J392" s="27">
        <v>2.5</v>
      </c>
      <c r="K392" s="40" t="str">
        <f t="shared" si="42"/>
        <v>Below Expectations</v>
      </c>
      <c r="L392" s="37">
        <v>51498</v>
      </c>
      <c r="M392" s="37">
        <f t="shared" si="43"/>
        <v>26274.489795918369</v>
      </c>
      <c r="N392" s="40" t="str">
        <f t="shared" si="44"/>
        <v>Low Income</v>
      </c>
      <c r="O392" s="39">
        <v>14476</v>
      </c>
      <c r="P392" s="39">
        <f t="shared" si="45"/>
        <v>0</v>
      </c>
      <c r="Q392" s="41">
        <f t="shared" si="46"/>
        <v>0</v>
      </c>
      <c r="R392" s="33" t="str">
        <f t="shared" si="47"/>
        <v>No Bonus</v>
      </c>
      <c r="S392" s="38">
        <f t="shared" si="48"/>
        <v>26274.489795918369</v>
      </c>
      <c r="T392" s="6" t="s">
        <v>368</v>
      </c>
      <c r="U392" s="6" t="s">
        <v>6242</v>
      </c>
      <c r="V392" s="6" t="s">
        <v>1691</v>
      </c>
    </row>
    <row r="393" spans="1:22" ht="20" customHeight="1" x14ac:dyDescent="0.15">
      <c r="A393" s="15">
        <v>391</v>
      </c>
      <c r="B393" s="16" t="s">
        <v>926</v>
      </c>
      <c r="C393" s="14">
        <v>40</v>
      </c>
      <c r="D393" s="35" t="str" cm="1">
        <f t="array" ref="D393">_xlfn.IFS(C393&lt;31, "Emerging Talent", AND(C393 &gt; 30, C393 &lt; 55), "Core Contributor", C393 &gt; 54, "Established Expert")</f>
        <v>Core Contributor</v>
      </c>
      <c r="E393" s="6" t="s">
        <v>93</v>
      </c>
      <c r="F393" s="6" t="s">
        <v>5696</v>
      </c>
      <c r="G393" s="19" t="s">
        <v>244</v>
      </c>
      <c r="H393" s="19" t="s">
        <v>136</v>
      </c>
      <c r="I393" s="30">
        <v>1</v>
      </c>
      <c r="J393" s="27">
        <v>2.7</v>
      </c>
      <c r="K393" s="40" t="str">
        <f t="shared" si="42"/>
        <v>Below Expectations</v>
      </c>
      <c r="L393" s="37">
        <v>75523</v>
      </c>
      <c r="M393" s="37">
        <f t="shared" si="43"/>
        <v>44943.891428571427</v>
      </c>
      <c r="N393" s="40" t="str">
        <f t="shared" si="44"/>
        <v>Low Income</v>
      </c>
      <c r="O393" s="39" t="s">
        <v>5969</v>
      </c>
      <c r="P393" s="39">
        <f t="shared" si="45"/>
        <v>0</v>
      </c>
      <c r="Q393" s="41">
        <f t="shared" si="46"/>
        <v>0</v>
      </c>
      <c r="R393" s="33" t="str">
        <f t="shared" si="47"/>
        <v>No Bonus</v>
      </c>
      <c r="S393" s="38">
        <f t="shared" si="48"/>
        <v>44943.891428571427</v>
      </c>
      <c r="T393" s="6" t="s">
        <v>296</v>
      </c>
      <c r="U393" s="6" t="s">
        <v>1694</v>
      </c>
      <c r="V393" s="6" t="s">
        <v>1695</v>
      </c>
    </row>
    <row r="394" spans="1:22" ht="20" customHeight="1" x14ac:dyDescent="0.15">
      <c r="A394" s="15">
        <v>392</v>
      </c>
      <c r="B394" s="16" t="s">
        <v>912</v>
      </c>
      <c r="C394" s="14">
        <v>45</v>
      </c>
      <c r="D394" s="35" t="str" cm="1">
        <f t="array" ref="D394">_xlfn.IFS(C394&lt;31, "Emerging Talent", AND(C394 &gt; 30, C394 &lt; 55), "Core Contributor", C394 &gt; 54, "Established Expert")</f>
        <v>Core Contributor</v>
      </c>
      <c r="E394" s="6" t="s">
        <v>93</v>
      </c>
      <c r="F394" s="6" t="s">
        <v>5446</v>
      </c>
      <c r="G394" s="19" t="s">
        <v>576</v>
      </c>
      <c r="H394" s="19" t="s">
        <v>136</v>
      </c>
      <c r="I394" s="30">
        <v>4</v>
      </c>
      <c r="J394" s="27">
        <v>3.4</v>
      </c>
      <c r="K394" s="40" t="str">
        <f t="shared" si="42"/>
        <v>Meets Expectations</v>
      </c>
      <c r="L394" s="37">
        <v>84698</v>
      </c>
      <c r="M394" s="37">
        <f t="shared" si="43"/>
        <v>79927.255510204079</v>
      </c>
      <c r="N394" s="40" t="str">
        <f t="shared" si="44"/>
        <v>Medium Income</v>
      </c>
      <c r="O394" s="39">
        <v>10535</v>
      </c>
      <c r="P394" s="39">
        <f t="shared" si="45"/>
        <v>799.99999999999955</v>
      </c>
      <c r="Q394" s="41">
        <f t="shared" si="46"/>
        <v>1.0009101337126056E-2</v>
      </c>
      <c r="R394" s="33" t="str">
        <f t="shared" si="47"/>
        <v>Small Bonus</v>
      </c>
      <c r="S394" s="38">
        <f t="shared" si="48"/>
        <v>80727.255510204079</v>
      </c>
      <c r="T394" s="6" t="s">
        <v>26</v>
      </c>
      <c r="U394" s="6" t="s">
        <v>6243</v>
      </c>
      <c r="V394" s="6" t="s">
        <v>1698</v>
      </c>
    </row>
    <row r="395" spans="1:22" ht="20" customHeight="1" x14ac:dyDescent="0.15">
      <c r="A395" s="15">
        <v>393</v>
      </c>
      <c r="B395" s="16" t="s">
        <v>1699</v>
      </c>
      <c r="C395" s="14">
        <v>22</v>
      </c>
      <c r="D395" s="35" t="str" cm="1">
        <f t="array" ref="D395">_xlfn.IFS(C395&lt;31, "Emerging Talent", AND(C395 &gt; 30, C395 &lt; 55), "Core Contributor", C395 &gt; 54, "Established Expert")</f>
        <v>Emerging Talent</v>
      </c>
      <c r="E395" s="6" t="s">
        <v>93</v>
      </c>
      <c r="F395" s="6" t="s">
        <v>5697</v>
      </c>
      <c r="G395" s="19" t="s">
        <v>46</v>
      </c>
      <c r="H395" s="19" t="s">
        <v>499</v>
      </c>
      <c r="I395" s="30">
        <v>0</v>
      </c>
      <c r="J395" s="27">
        <v>3.6</v>
      </c>
      <c r="K395" s="40" t="str">
        <f t="shared" si="42"/>
        <v>Exceeds Expectations</v>
      </c>
      <c r="L395" s="37">
        <v>54939</v>
      </c>
      <c r="M395" s="37">
        <f t="shared" si="43"/>
        <v>58123.219591836751</v>
      </c>
      <c r="N395" s="40" t="str">
        <f t="shared" si="44"/>
        <v>Medium Income</v>
      </c>
      <c r="O395" s="39">
        <v>14429</v>
      </c>
      <c r="P395" s="39">
        <f t="shared" si="45"/>
        <v>1800.0000000000005</v>
      </c>
      <c r="Q395" s="41">
        <f t="shared" si="46"/>
        <v>3.0968690527473905E-2</v>
      </c>
      <c r="R395" s="33" t="str">
        <f t="shared" si="47"/>
        <v>Small Bonus</v>
      </c>
      <c r="S395" s="38">
        <f t="shared" si="48"/>
        <v>59923.219591836751</v>
      </c>
      <c r="T395" s="6" t="s">
        <v>76</v>
      </c>
      <c r="U395" s="7" t="s">
        <v>5970</v>
      </c>
      <c r="V395" s="6" t="s">
        <v>1702</v>
      </c>
    </row>
    <row r="396" spans="1:22" ht="20" customHeight="1" x14ac:dyDescent="0.15">
      <c r="A396" s="15">
        <v>394</v>
      </c>
      <c r="B396" s="16" t="s">
        <v>1195</v>
      </c>
      <c r="C396" s="14">
        <v>36</v>
      </c>
      <c r="D396" s="35" t="str" cm="1">
        <f t="array" ref="D396">_xlfn.IFS(C396&lt;31, "Emerging Talent", AND(C396 &gt; 30, C396 &lt; 55), "Core Contributor", C396 &gt; 54, "Established Expert")</f>
        <v>Core Contributor</v>
      </c>
      <c r="E396" s="6" t="s">
        <v>163</v>
      </c>
      <c r="F396" s="6" t="s">
        <v>5489</v>
      </c>
      <c r="G396" s="19" t="s">
        <v>157</v>
      </c>
      <c r="H396" s="19" t="s">
        <v>175</v>
      </c>
      <c r="I396" s="30">
        <v>1</v>
      </c>
      <c r="J396" s="27">
        <v>1.5</v>
      </c>
      <c r="K396" s="40" t="str">
        <f t="shared" si="42"/>
        <v>Needs Significant Improvement</v>
      </c>
      <c r="L396" s="37">
        <v>144295</v>
      </c>
      <c r="M396" s="37">
        <f t="shared" si="43"/>
        <v>26503.163265306121</v>
      </c>
      <c r="N396" s="40" t="str">
        <f t="shared" si="44"/>
        <v>Low Income</v>
      </c>
      <c r="O396" s="39" t="s">
        <v>5969</v>
      </c>
      <c r="P396" s="39">
        <f t="shared" si="45"/>
        <v>0</v>
      </c>
      <c r="Q396" s="41">
        <f t="shared" si="46"/>
        <v>0</v>
      </c>
      <c r="R396" s="33" t="str">
        <f t="shared" si="47"/>
        <v>No Bonus</v>
      </c>
      <c r="S396" s="38">
        <f t="shared" si="48"/>
        <v>26503.163265306121</v>
      </c>
      <c r="T396" s="6" t="s">
        <v>271</v>
      </c>
      <c r="U396" s="6" t="s">
        <v>1704</v>
      </c>
      <c r="V396" s="6" t="s">
        <v>1705</v>
      </c>
    </row>
    <row r="397" spans="1:22" ht="20" customHeight="1" x14ac:dyDescent="0.15">
      <c r="A397" s="15">
        <v>395</v>
      </c>
      <c r="B397" s="16" t="s">
        <v>4347</v>
      </c>
      <c r="C397" s="14">
        <v>39</v>
      </c>
      <c r="D397" s="35" t="str" cm="1">
        <f t="array" ref="D397">_xlfn.IFS(C397&lt;31, "Emerging Talent", AND(C397 &gt; 30, C397 &lt; 55), "Core Contributor", C397 &gt; 54, "Established Expert")</f>
        <v>Core Contributor</v>
      </c>
      <c r="E397" s="6" t="s">
        <v>93</v>
      </c>
      <c r="F397" s="6" t="s">
        <v>5670</v>
      </c>
      <c r="G397" s="19" t="s">
        <v>696</v>
      </c>
      <c r="H397" s="19" t="s">
        <v>224</v>
      </c>
      <c r="I397" s="30">
        <v>0</v>
      </c>
      <c r="J397" s="27">
        <v>3.7</v>
      </c>
      <c r="K397" s="40" t="str">
        <f t="shared" si="42"/>
        <v>Exceeds Expectations</v>
      </c>
      <c r="L397" s="37">
        <v>59205</v>
      </c>
      <c r="M397" s="37">
        <f t="shared" si="43"/>
        <v>66164.608163265308</v>
      </c>
      <c r="N397" s="40" t="str">
        <f t="shared" si="44"/>
        <v>Medium Income</v>
      </c>
      <c r="O397" s="39">
        <v>4140</v>
      </c>
      <c r="P397" s="39">
        <f t="shared" si="45"/>
        <v>2450.0000000000014</v>
      </c>
      <c r="Q397" s="41">
        <f t="shared" si="46"/>
        <v>3.7028859809076074E-2</v>
      </c>
      <c r="R397" s="33" t="str">
        <f t="shared" si="47"/>
        <v>Small Bonus</v>
      </c>
      <c r="S397" s="38">
        <f t="shared" si="48"/>
        <v>68614.608163265308</v>
      </c>
      <c r="T397" s="6" t="s">
        <v>139</v>
      </c>
      <c r="U397" s="6" t="s">
        <v>1707</v>
      </c>
      <c r="V397" s="6" t="s">
        <v>1708</v>
      </c>
    </row>
    <row r="398" spans="1:22" ht="20" customHeight="1" x14ac:dyDescent="0.15">
      <c r="A398" s="15">
        <v>396</v>
      </c>
      <c r="B398" s="16" t="s">
        <v>1769</v>
      </c>
      <c r="C398" s="14">
        <v>38</v>
      </c>
      <c r="D398" s="35" t="str" cm="1">
        <f t="array" ref="D398">_xlfn.IFS(C398&lt;31, "Emerging Talent", AND(C398 &gt; 30, C398 &lt; 55), "Core Contributor", C398 &gt; 54, "Established Expert")</f>
        <v>Core Contributor</v>
      </c>
      <c r="E398" s="6" t="s">
        <v>389</v>
      </c>
      <c r="F398" s="6" t="s">
        <v>5698</v>
      </c>
      <c r="G398" s="19" t="s">
        <v>210</v>
      </c>
      <c r="H398" s="19" t="s">
        <v>175</v>
      </c>
      <c r="I398" s="30">
        <v>3</v>
      </c>
      <c r="J398" s="27">
        <v>3</v>
      </c>
      <c r="K398" s="40" t="str">
        <f t="shared" si="42"/>
        <v>Meets Expectations</v>
      </c>
      <c r="L398" s="37">
        <v>101552</v>
      </c>
      <c r="M398" s="37">
        <f t="shared" si="43"/>
        <v>74609.632653061213</v>
      </c>
      <c r="N398" s="40" t="str">
        <f t="shared" si="44"/>
        <v>Medium Income</v>
      </c>
      <c r="O398" s="39">
        <v>4824</v>
      </c>
      <c r="P398" s="39">
        <f t="shared" si="45"/>
        <v>0</v>
      </c>
      <c r="Q398" s="41">
        <f t="shared" si="46"/>
        <v>0</v>
      </c>
      <c r="R398" s="33" t="str">
        <f t="shared" si="47"/>
        <v>No Bonus</v>
      </c>
      <c r="S398" s="38">
        <f t="shared" si="48"/>
        <v>74609.632653061213</v>
      </c>
      <c r="T398" s="6" t="s">
        <v>265</v>
      </c>
      <c r="U398" s="9" t="s">
        <v>6244</v>
      </c>
      <c r="V398" s="6" t="s">
        <v>1712</v>
      </c>
    </row>
    <row r="399" spans="1:22" ht="20" customHeight="1" x14ac:dyDescent="0.15">
      <c r="A399" s="15">
        <v>397</v>
      </c>
      <c r="B399" s="16" t="s">
        <v>1680</v>
      </c>
      <c r="C399" s="14">
        <v>28</v>
      </c>
      <c r="D399" s="35" t="str" cm="1">
        <f t="array" ref="D399">_xlfn.IFS(C399&lt;31, "Emerging Talent", AND(C399 &gt; 30, C399 &lt; 55), "Core Contributor", C399 &gt; 54, "Established Expert")</f>
        <v>Emerging Talent</v>
      </c>
      <c r="E399" s="6" t="s">
        <v>389</v>
      </c>
      <c r="F399" s="6" t="s">
        <v>5446</v>
      </c>
      <c r="G399" s="19" t="s">
        <v>576</v>
      </c>
      <c r="H399" s="19" t="s">
        <v>47</v>
      </c>
      <c r="I399" s="30">
        <v>6</v>
      </c>
      <c r="J399" s="27">
        <v>2.5</v>
      </c>
      <c r="K399" s="40" t="str">
        <f t="shared" si="42"/>
        <v>Below Expectations</v>
      </c>
      <c r="L399" s="37">
        <v>41881</v>
      </c>
      <c r="M399" s="37">
        <f t="shared" si="43"/>
        <v>21367.857142857145</v>
      </c>
      <c r="N399" s="40" t="str">
        <f t="shared" si="44"/>
        <v>Low Income</v>
      </c>
      <c r="O399" s="39">
        <v>18120</v>
      </c>
      <c r="P399" s="39">
        <f t="shared" si="45"/>
        <v>0</v>
      </c>
      <c r="Q399" s="41">
        <f t="shared" si="46"/>
        <v>0</v>
      </c>
      <c r="R399" s="33" t="str">
        <f t="shared" si="47"/>
        <v>No Bonus</v>
      </c>
      <c r="S399" s="38">
        <f t="shared" si="48"/>
        <v>21367.857142857145</v>
      </c>
      <c r="T399" s="6" t="s">
        <v>271</v>
      </c>
      <c r="U399" s="6" t="s">
        <v>6245</v>
      </c>
      <c r="V399" s="6" t="s">
        <v>1717</v>
      </c>
    </row>
    <row r="400" spans="1:22" ht="20" customHeight="1" x14ac:dyDescent="0.15">
      <c r="A400" s="15">
        <v>398</v>
      </c>
      <c r="B400" s="16" t="s">
        <v>235</v>
      </c>
      <c r="C400" s="14">
        <v>48</v>
      </c>
      <c r="D400" s="35" t="str" cm="1">
        <f t="array" ref="D400">_xlfn.IFS(C400&lt;31, "Emerging Talent", AND(C400 &gt; 30, C400 &lt; 55), "Core Contributor", C400 &gt; 54, "Established Expert")</f>
        <v>Core Contributor</v>
      </c>
      <c r="E400" s="6" t="s">
        <v>163</v>
      </c>
      <c r="F400" s="6" t="s">
        <v>5699</v>
      </c>
      <c r="G400" s="19" t="s">
        <v>157</v>
      </c>
      <c r="H400" s="19" t="s">
        <v>120</v>
      </c>
      <c r="I400" s="30">
        <v>6</v>
      </c>
      <c r="J400" s="27">
        <v>1.2</v>
      </c>
      <c r="K400" s="40" t="str">
        <f t="shared" si="42"/>
        <v>Needs Significant Improvement</v>
      </c>
      <c r="L400" s="37">
        <v>30273</v>
      </c>
      <c r="M400" s="37">
        <f t="shared" si="43"/>
        <v>15000</v>
      </c>
      <c r="N400" s="40" t="str">
        <f t="shared" si="44"/>
        <v>Low Income</v>
      </c>
      <c r="O400" s="39">
        <v>9128</v>
      </c>
      <c r="P400" s="39">
        <f t="shared" si="45"/>
        <v>0</v>
      </c>
      <c r="Q400" s="41">
        <f t="shared" si="46"/>
        <v>0</v>
      </c>
      <c r="R400" s="33" t="str">
        <f t="shared" si="47"/>
        <v>No Bonus</v>
      </c>
      <c r="S400" s="38">
        <f t="shared" si="48"/>
        <v>15000</v>
      </c>
      <c r="T400" s="6" t="s">
        <v>49</v>
      </c>
      <c r="U400" s="6" t="s">
        <v>6246</v>
      </c>
      <c r="V400" s="6" t="s">
        <v>1721</v>
      </c>
    </row>
    <row r="401" spans="1:22" ht="20" customHeight="1" x14ac:dyDescent="0.15">
      <c r="A401" s="15">
        <v>399</v>
      </c>
      <c r="B401" s="16" t="s">
        <v>4416</v>
      </c>
      <c r="C401" s="14">
        <v>37</v>
      </c>
      <c r="D401" s="35" t="str" cm="1">
        <f t="array" ref="D401">_xlfn.IFS(C401&lt;31, "Emerging Talent", AND(C401 &gt; 30, C401 &lt; 55), "Core Contributor", C401 &gt; 54, "Established Expert")</f>
        <v>Core Contributor</v>
      </c>
      <c r="E401" s="6" t="s">
        <v>389</v>
      </c>
      <c r="F401" s="6" t="s">
        <v>5446</v>
      </c>
      <c r="G401" s="19" t="s">
        <v>244</v>
      </c>
      <c r="H401" s="19" t="s">
        <v>842</v>
      </c>
      <c r="I401" s="30">
        <v>2</v>
      </c>
      <c r="J401" s="27">
        <v>1.9</v>
      </c>
      <c r="K401" s="40" t="str">
        <f t="shared" si="42"/>
        <v>Needs Significant Improvement</v>
      </c>
      <c r="L401" s="37">
        <v>57590</v>
      </c>
      <c r="M401" s="37">
        <f t="shared" si="43"/>
        <v>16971.420408163263</v>
      </c>
      <c r="N401" s="40" t="str">
        <f t="shared" si="44"/>
        <v>Low Income</v>
      </c>
      <c r="O401" s="39">
        <v>8645</v>
      </c>
      <c r="P401" s="39">
        <f t="shared" si="45"/>
        <v>0</v>
      </c>
      <c r="Q401" s="41">
        <f t="shared" si="46"/>
        <v>0</v>
      </c>
      <c r="R401" s="33" t="str">
        <f t="shared" si="47"/>
        <v>No Bonus</v>
      </c>
      <c r="S401" s="38">
        <f t="shared" si="48"/>
        <v>16971.420408163263</v>
      </c>
      <c r="T401" s="6" t="s">
        <v>271</v>
      </c>
      <c r="U401" s="6" t="s">
        <v>1724</v>
      </c>
      <c r="V401" s="6" t="s">
        <v>1725</v>
      </c>
    </row>
    <row r="402" spans="1:22" ht="20" customHeight="1" x14ac:dyDescent="0.15">
      <c r="A402" s="15">
        <v>400</v>
      </c>
      <c r="B402" s="16" t="s">
        <v>4434</v>
      </c>
      <c r="C402" s="14">
        <v>41</v>
      </c>
      <c r="D402" s="35" t="str" cm="1">
        <f t="array" ref="D402">_xlfn.IFS(C402&lt;31, "Emerging Talent", AND(C402 &gt; 30, C402 &lt; 55), "Core Contributor", C402 &gt; 54, "Established Expert")</f>
        <v>Core Contributor</v>
      </c>
      <c r="E402" s="6" t="s">
        <v>389</v>
      </c>
      <c r="F402" s="6" t="s">
        <v>5568</v>
      </c>
      <c r="G402" s="19" t="s">
        <v>864</v>
      </c>
      <c r="H402" s="19" t="s">
        <v>47</v>
      </c>
      <c r="I402" s="30">
        <v>7</v>
      </c>
      <c r="J402" s="27">
        <v>2.2999999999999998</v>
      </c>
      <c r="K402" s="40" t="str">
        <f t="shared" si="42"/>
        <v>Below Expectations</v>
      </c>
      <c r="L402" s="37">
        <v>89419</v>
      </c>
      <c r="M402" s="37">
        <f t="shared" si="43"/>
        <v>38614.408979591841</v>
      </c>
      <c r="N402" s="40" t="str">
        <f t="shared" si="44"/>
        <v>Low Income</v>
      </c>
      <c r="O402" s="39">
        <v>4618</v>
      </c>
      <c r="P402" s="39">
        <f t="shared" si="45"/>
        <v>0</v>
      </c>
      <c r="Q402" s="41">
        <f t="shared" si="46"/>
        <v>0</v>
      </c>
      <c r="R402" s="33" t="str">
        <f t="shared" si="47"/>
        <v>No Bonus</v>
      </c>
      <c r="S402" s="38">
        <f t="shared" si="48"/>
        <v>38614.408979591841</v>
      </c>
      <c r="T402" s="6" t="s">
        <v>271</v>
      </c>
      <c r="U402" s="6" t="s">
        <v>6247</v>
      </c>
      <c r="V402" s="6" t="s">
        <v>1728</v>
      </c>
    </row>
    <row r="403" spans="1:22" ht="20" customHeight="1" x14ac:dyDescent="0.15">
      <c r="A403" s="15">
        <v>401</v>
      </c>
      <c r="B403" s="16" t="s">
        <v>1808</v>
      </c>
      <c r="C403" s="14">
        <v>39</v>
      </c>
      <c r="D403" s="35" t="str" cm="1">
        <f t="array" ref="D403">_xlfn.IFS(C403&lt;31, "Emerging Talent", AND(C403 &gt; 30, C403 &lt; 55), "Core Contributor", C403 &gt; 54, "Established Expert")</f>
        <v>Core Contributor</v>
      </c>
      <c r="E403" s="7" t="s">
        <v>5970</v>
      </c>
      <c r="F403" s="6" t="s">
        <v>5446</v>
      </c>
      <c r="G403" s="19" t="s">
        <v>864</v>
      </c>
      <c r="H403" s="19" t="s">
        <v>211</v>
      </c>
      <c r="I403" s="30">
        <v>6</v>
      </c>
      <c r="J403" s="27">
        <v>2</v>
      </c>
      <c r="K403" s="40" t="str">
        <f t="shared" si="42"/>
        <v>Below Expectations</v>
      </c>
      <c r="L403" s="37">
        <v>63413</v>
      </c>
      <c r="M403" s="37">
        <f t="shared" si="43"/>
        <v>20706.285714285714</v>
      </c>
      <c r="N403" s="40" t="str">
        <f t="shared" si="44"/>
        <v>Low Income</v>
      </c>
      <c r="O403" s="39" t="s">
        <v>5969</v>
      </c>
      <c r="P403" s="39">
        <f t="shared" si="45"/>
        <v>0</v>
      </c>
      <c r="Q403" s="41">
        <f t="shared" si="46"/>
        <v>0</v>
      </c>
      <c r="R403" s="33" t="str">
        <f t="shared" si="47"/>
        <v>No Bonus</v>
      </c>
      <c r="S403" s="38">
        <f t="shared" si="48"/>
        <v>20706.285714285714</v>
      </c>
      <c r="T403" s="6" t="s">
        <v>368</v>
      </c>
      <c r="U403" s="6" t="s">
        <v>6248</v>
      </c>
      <c r="V403" s="6" t="s">
        <v>1731</v>
      </c>
    </row>
    <row r="404" spans="1:22" ht="20" customHeight="1" x14ac:dyDescent="0.15">
      <c r="A404" s="15">
        <v>402</v>
      </c>
      <c r="B404" s="16" t="s">
        <v>4411</v>
      </c>
      <c r="C404" s="14">
        <v>35</v>
      </c>
      <c r="D404" s="35" t="str" cm="1">
        <f t="array" ref="D404">_xlfn.IFS(C404&lt;31, "Emerging Talent", AND(C404 &gt; 30, C404 &lt; 55), "Core Contributor", C404 &gt; 54, "Established Expert")</f>
        <v>Core Contributor</v>
      </c>
      <c r="E404" s="6" t="s">
        <v>389</v>
      </c>
      <c r="F404" s="6" t="s">
        <v>5700</v>
      </c>
      <c r="G404" s="19" t="s">
        <v>210</v>
      </c>
      <c r="H404" s="19" t="s">
        <v>36</v>
      </c>
      <c r="I404" s="30">
        <v>5</v>
      </c>
      <c r="J404" s="27">
        <v>3.7</v>
      </c>
      <c r="K404" s="40" t="str">
        <f t="shared" si="42"/>
        <v>Exceeds Expectations</v>
      </c>
      <c r="L404" s="37">
        <v>123471</v>
      </c>
      <c r="M404" s="37">
        <f t="shared" si="43"/>
        <v>137985.14204081634</v>
      </c>
      <c r="N404" s="40" t="str">
        <f t="shared" si="44"/>
        <v>Very High Income</v>
      </c>
      <c r="O404" s="39" t="s">
        <v>5969</v>
      </c>
      <c r="P404" s="39">
        <f t="shared" si="45"/>
        <v>2450.0000000000014</v>
      </c>
      <c r="Q404" s="41">
        <f t="shared" si="46"/>
        <v>1.7755534862407763E-2</v>
      </c>
      <c r="R404" s="33" t="str">
        <f t="shared" si="47"/>
        <v>Small Bonus</v>
      </c>
      <c r="S404" s="38">
        <f t="shared" si="48"/>
        <v>140435.14204081634</v>
      </c>
      <c r="T404" s="6" t="s">
        <v>368</v>
      </c>
      <c r="U404" s="6" t="s">
        <v>1735</v>
      </c>
      <c r="V404" s="6" t="s">
        <v>1736</v>
      </c>
    </row>
    <row r="405" spans="1:22" ht="20" customHeight="1" x14ac:dyDescent="0.15">
      <c r="A405" s="15">
        <v>403</v>
      </c>
      <c r="B405" s="16" t="s">
        <v>41</v>
      </c>
      <c r="C405" s="14">
        <v>51</v>
      </c>
      <c r="D405" s="35" t="str" cm="1">
        <f t="array" ref="D405">_xlfn.IFS(C405&lt;31, "Emerging Talent", AND(C405 &gt; 30, C405 &lt; 55), "Core Contributor", C405 &gt; 54, "Established Expert")</f>
        <v>Core Contributor</v>
      </c>
      <c r="E405" s="7" t="s">
        <v>5970</v>
      </c>
      <c r="F405" s="6" t="s">
        <v>5701</v>
      </c>
      <c r="G405" s="19" t="s">
        <v>648</v>
      </c>
      <c r="H405" s="19" t="s">
        <v>167</v>
      </c>
      <c r="I405" s="30">
        <v>2</v>
      </c>
      <c r="J405" s="27">
        <v>3.9</v>
      </c>
      <c r="K405" s="40" t="str">
        <f t="shared" si="42"/>
        <v>Exceeds Expectations</v>
      </c>
      <c r="L405" s="37">
        <v>111914</v>
      </c>
      <c r="M405" s="37">
        <f t="shared" si="43"/>
        <v>138956.07673469387</v>
      </c>
      <c r="N405" s="40" t="str">
        <f t="shared" si="44"/>
        <v>Very High Income</v>
      </c>
      <c r="O405" s="39">
        <v>11942</v>
      </c>
      <c r="P405" s="39">
        <f t="shared" si="45"/>
        <v>4049.9999999999991</v>
      </c>
      <c r="Q405" s="41">
        <f t="shared" si="46"/>
        <v>2.9145900598018359E-2</v>
      </c>
      <c r="R405" s="33" t="str">
        <f t="shared" si="47"/>
        <v>Small Bonus</v>
      </c>
      <c r="S405" s="38">
        <f t="shared" si="48"/>
        <v>143006.07673469387</v>
      </c>
      <c r="T405" s="6" t="s">
        <v>204</v>
      </c>
      <c r="U405" s="9" t="s">
        <v>6249</v>
      </c>
      <c r="V405" s="6" t="s">
        <v>1739</v>
      </c>
    </row>
    <row r="406" spans="1:22" ht="20" customHeight="1" x14ac:dyDescent="0.15">
      <c r="A406" s="15">
        <v>404</v>
      </c>
      <c r="B406" s="16" t="s">
        <v>3136</v>
      </c>
      <c r="C406" s="14">
        <v>21</v>
      </c>
      <c r="D406" s="35" t="str" cm="1">
        <f t="array" ref="D406">_xlfn.IFS(C406&lt;31, "Emerging Talent", AND(C406 &gt; 30, C406 &lt; 55), "Core Contributor", C406 &gt; 54, "Established Expert")</f>
        <v>Emerging Talent</v>
      </c>
      <c r="E406" s="7" t="s">
        <v>5970</v>
      </c>
      <c r="F406" s="6" t="s">
        <v>5473</v>
      </c>
      <c r="G406" s="19" t="s">
        <v>864</v>
      </c>
      <c r="H406" s="19" t="s">
        <v>120</v>
      </c>
      <c r="I406" s="30">
        <v>0</v>
      </c>
      <c r="J406" s="27">
        <v>3.6</v>
      </c>
      <c r="K406" s="40" t="str">
        <f t="shared" si="42"/>
        <v>Exceeds Expectations</v>
      </c>
      <c r="L406" s="37">
        <v>34839</v>
      </c>
      <c r="M406" s="37">
        <f t="shared" si="43"/>
        <v>36858.240000000005</v>
      </c>
      <c r="N406" s="40" t="str">
        <f t="shared" si="44"/>
        <v>Low Income</v>
      </c>
      <c r="O406" s="39">
        <v>9548</v>
      </c>
      <c r="P406" s="39">
        <f t="shared" si="45"/>
        <v>1800.0000000000005</v>
      </c>
      <c r="Q406" s="41">
        <f t="shared" si="46"/>
        <v>4.8835755586810442E-2</v>
      </c>
      <c r="R406" s="33" t="str">
        <f t="shared" si="47"/>
        <v>Small Bonus</v>
      </c>
      <c r="S406" s="38">
        <f t="shared" si="48"/>
        <v>38658.240000000005</v>
      </c>
      <c r="T406" s="6" t="s">
        <v>204</v>
      </c>
      <c r="U406" s="6" t="s">
        <v>6250</v>
      </c>
      <c r="V406" s="6" t="s">
        <v>1742</v>
      </c>
    </row>
    <row r="407" spans="1:22" ht="20" customHeight="1" x14ac:dyDescent="0.15">
      <c r="A407" s="15">
        <v>405</v>
      </c>
      <c r="B407" s="16" t="s">
        <v>3983</v>
      </c>
      <c r="C407" s="14">
        <v>51</v>
      </c>
      <c r="D407" s="35" t="str" cm="1">
        <f t="array" ref="D407">_xlfn.IFS(C407&lt;31, "Emerging Talent", AND(C407 &gt; 30, C407 &lt; 55), "Core Contributor", C407 &gt; 54, "Established Expert")</f>
        <v>Core Contributor</v>
      </c>
      <c r="E407" s="6" t="s">
        <v>163</v>
      </c>
      <c r="F407" s="6" t="s">
        <v>5534</v>
      </c>
      <c r="G407" s="19" t="s">
        <v>210</v>
      </c>
      <c r="H407" s="19" t="s">
        <v>211</v>
      </c>
      <c r="I407" s="30">
        <v>0</v>
      </c>
      <c r="J407" s="27">
        <v>3.2</v>
      </c>
      <c r="K407" s="40" t="str">
        <f t="shared" si="42"/>
        <v>Meets Expectations</v>
      </c>
      <c r="L407" s="37">
        <v>44671</v>
      </c>
      <c r="M407" s="37">
        <f t="shared" si="43"/>
        <v>37341.309387755107</v>
      </c>
      <c r="N407" s="40" t="str">
        <f t="shared" si="44"/>
        <v>Low Income</v>
      </c>
      <c r="O407" s="39">
        <v>19638</v>
      </c>
      <c r="P407" s="39">
        <f t="shared" si="45"/>
        <v>200.00000000000034</v>
      </c>
      <c r="Q407" s="41">
        <f t="shared" si="46"/>
        <v>5.3559985784961241E-3</v>
      </c>
      <c r="R407" s="33" t="str">
        <f t="shared" si="47"/>
        <v>Small Bonus</v>
      </c>
      <c r="S407" s="38">
        <f t="shared" si="48"/>
        <v>37541.309387755107</v>
      </c>
      <c r="T407" s="6" t="s">
        <v>368</v>
      </c>
      <c r="U407" s="6" t="s">
        <v>6251</v>
      </c>
      <c r="V407" s="6" t="s">
        <v>1746</v>
      </c>
    </row>
    <row r="408" spans="1:22" ht="20" customHeight="1" x14ac:dyDescent="0.15">
      <c r="A408" s="15">
        <v>406</v>
      </c>
      <c r="B408" s="16" t="s">
        <v>1747</v>
      </c>
      <c r="C408" s="14">
        <v>20</v>
      </c>
      <c r="D408" s="35" t="str" cm="1">
        <f t="array" ref="D408">_xlfn.IFS(C408&lt;31, "Emerging Talent", AND(C408 &gt; 30, C408 &lt; 55), "Core Contributor", C408 &gt; 54, "Established Expert")</f>
        <v>Emerging Talent</v>
      </c>
      <c r="E408" s="6" t="s">
        <v>389</v>
      </c>
      <c r="F408" s="6" t="s">
        <v>5446</v>
      </c>
      <c r="G408" s="19" t="s">
        <v>210</v>
      </c>
      <c r="H408" s="19" t="s">
        <v>806</v>
      </c>
      <c r="I408" s="30">
        <v>10</v>
      </c>
      <c r="J408" s="27">
        <v>3</v>
      </c>
      <c r="K408" s="40" t="str">
        <f t="shared" si="42"/>
        <v>Meets Expectations</v>
      </c>
      <c r="L408" s="37">
        <v>46046</v>
      </c>
      <c r="M408" s="37">
        <f t="shared" si="43"/>
        <v>33829.714285714283</v>
      </c>
      <c r="N408" s="40" t="str">
        <f t="shared" si="44"/>
        <v>Low Income</v>
      </c>
      <c r="O408" s="39">
        <v>9968</v>
      </c>
      <c r="P408" s="39">
        <f t="shared" si="45"/>
        <v>0</v>
      </c>
      <c r="Q408" s="41">
        <f t="shared" si="46"/>
        <v>0</v>
      </c>
      <c r="R408" s="33" t="str">
        <f t="shared" si="47"/>
        <v>No Bonus</v>
      </c>
      <c r="S408" s="38">
        <f t="shared" si="48"/>
        <v>33829.714285714283</v>
      </c>
      <c r="T408" s="6" t="s">
        <v>204</v>
      </c>
      <c r="U408" s="6" t="s">
        <v>1750</v>
      </c>
      <c r="V408" s="6" t="s">
        <v>1751</v>
      </c>
    </row>
    <row r="409" spans="1:22" ht="20" customHeight="1" x14ac:dyDescent="0.15">
      <c r="A409" s="15">
        <v>407</v>
      </c>
      <c r="B409" s="16" t="s">
        <v>4433</v>
      </c>
      <c r="C409" s="14">
        <v>65</v>
      </c>
      <c r="D409" s="35" t="str" cm="1">
        <f t="array" ref="D409">_xlfn.IFS(C409&lt;31, "Emerging Talent", AND(C409 &gt; 30, C409 &lt; 55), "Core Contributor", C409 &gt; 54, "Established Expert")</f>
        <v>Established Expert</v>
      </c>
      <c r="E409" s="6" t="s">
        <v>389</v>
      </c>
      <c r="F409" s="6" t="s">
        <v>5446</v>
      </c>
      <c r="G409" s="19" t="s">
        <v>210</v>
      </c>
      <c r="H409" s="19" t="s">
        <v>211</v>
      </c>
      <c r="I409" s="30">
        <v>5</v>
      </c>
      <c r="J409" s="27">
        <v>2.5</v>
      </c>
      <c r="K409" s="40" t="str">
        <f t="shared" si="42"/>
        <v>Below Expectations</v>
      </c>
      <c r="L409" s="37">
        <v>69753</v>
      </c>
      <c r="M409" s="37">
        <f t="shared" si="43"/>
        <v>35588.265306122448</v>
      </c>
      <c r="N409" s="40" t="str">
        <f t="shared" si="44"/>
        <v>Low Income</v>
      </c>
      <c r="O409" s="39">
        <v>7996</v>
      </c>
      <c r="P409" s="39">
        <f t="shared" si="45"/>
        <v>0</v>
      </c>
      <c r="Q409" s="41">
        <f t="shared" si="46"/>
        <v>0</v>
      </c>
      <c r="R409" s="33" t="str">
        <f t="shared" si="47"/>
        <v>No Bonus</v>
      </c>
      <c r="S409" s="38">
        <f t="shared" si="48"/>
        <v>35588.265306122448</v>
      </c>
      <c r="T409" s="6" t="s">
        <v>422</v>
      </c>
      <c r="U409" s="6" t="s">
        <v>6252</v>
      </c>
      <c r="V409" s="6" t="s">
        <v>1755</v>
      </c>
    </row>
    <row r="410" spans="1:22" ht="20" customHeight="1" x14ac:dyDescent="0.15">
      <c r="A410" s="15">
        <v>408</v>
      </c>
      <c r="B410" s="16" t="s">
        <v>682</v>
      </c>
      <c r="C410" s="14">
        <v>26</v>
      </c>
      <c r="D410" s="35" t="str" cm="1">
        <f t="array" ref="D410">_xlfn.IFS(C410&lt;31, "Emerging Talent", AND(C410 &gt; 30, C410 &lt; 55), "Core Contributor", C410 &gt; 54, "Established Expert")</f>
        <v>Emerging Talent</v>
      </c>
      <c r="E410" s="6" t="s">
        <v>163</v>
      </c>
      <c r="F410" s="6" t="s">
        <v>5702</v>
      </c>
      <c r="G410" s="19" t="s">
        <v>4457</v>
      </c>
      <c r="H410" s="19" t="s">
        <v>431</v>
      </c>
      <c r="I410" s="30">
        <v>0</v>
      </c>
      <c r="J410" s="27">
        <v>1.8</v>
      </c>
      <c r="K410" s="40" t="str">
        <f t="shared" si="42"/>
        <v>Needs Significant Improvement</v>
      </c>
      <c r="L410" s="37">
        <v>47761</v>
      </c>
      <c r="M410" s="37">
        <f t="shared" si="43"/>
        <v>15000</v>
      </c>
      <c r="N410" s="40" t="str">
        <f t="shared" si="44"/>
        <v>Low Income</v>
      </c>
      <c r="O410" s="39">
        <v>11975</v>
      </c>
      <c r="P410" s="39">
        <f t="shared" si="45"/>
        <v>0</v>
      </c>
      <c r="Q410" s="41">
        <f t="shared" si="46"/>
        <v>0</v>
      </c>
      <c r="R410" s="33" t="str">
        <f t="shared" si="47"/>
        <v>No Bonus</v>
      </c>
      <c r="S410" s="38">
        <f t="shared" si="48"/>
        <v>15000</v>
      </c>
      <c r="T410" s="6" t="s">
        <v>76</v>
      </c>
      <c r="U410" s="6" t="s">
        <v>6253</v>
      </c>
      <c r="V410" s="6" t="s">
        <v>1759</v>
      </c>
    </row>
    <row r="411" spans="1:22" ht="20" customHeight="1" x14ac:dyDescent="0.15">
      <c r="A411" s="15">
        <v>409</v>
      </c>
      <c r="B411" s="16" t="s">
        <v>2618</v>
      </c>
      <c r="C411" s="14">
        <v>42</v>
      </c>
      <c r="D411" s="35" t="str" cm="1">
        <f t="array" ref="D411">_xlfn.IFS(C411&lt;31, "Emerging Talent", AND(C411 &gt; 30, C411 &lt; 55), "Core Contributor", C411 &gt; 54, "Established Expert")</f>
        <v>Core Contributor</v>
      </c>
      <c r="E411" s="7" t="s">
        <v>5970</v>
      </c>
      <c r="F411" s="6" t="s">
        <v>5703</v>
      </c>
      <c r="G411" s="19" t="s">
        <v>494</v>
      </c>
      <c r="H411" s="19" t="s">
        <v>136</v>
      </c>
      <c r="I411" s="30">
        <v>2</v>
      </c>
      <c r="J411" s="27">
        <v>1.1000000000000001</v>
      </c>
      <c r="K411" s="40" t="str">
        <f t="shared" si="42"/>
        <v>Needs Significant Improvement</v>
      </c>
      <c r="L411" s="37">
        <v>111979</v>
      </c>
      <c r="M411" s="37">
        <f t="shared" si="43"/>
        <v>15000</v>
      </c>
      <c r="N411" s="40" t="str">
        <f t="shared" si="44"/>
        <v>Low Income</v>
      </c>
      <c r="O411" s="39">
        <v>11449</v>
      </c>
      <c r="P411" s="39">
        <f t="shared" si="45"/>
        <v>0</v>
      </c>
      <c r="Q411" s="41">
        <f t="shared" si="46"/>
        <v>0</v>
      </c>
      <c r="R411" s="33" t="str">
        <f t="shared" si="47"/>
        <v>No Bonus</v>
      </c>
      <c r="S411" s="38">
        <f t="shared" si="48"/>
        <v>15000</v>
      </c>
      <c r="T411" s="6" t="s">
        <v>271</v>
      </c>
      <c r="U411" s="6" t="s">
        <v>6254</v>
      </c>
      <c r="V411" s="6" t="s">
        <v>1765</v>
      </c>
    </row>
    <row r="412" spans="1:22" ht="20" customHeight="1" x14ac:dyDescent="0.15">
      <c r="A412" s="15">
        <v>410</v>
      </c>
      <c r="B412" s="16" t="s">
        <v>4417</v>
      </c>
      <c r="C412" s="14">
        <v>55</v>
      </c>
      <c r="D412" s="35" t="str" cm="1">
        <f t="array" ref="D412">_xlfn.IFS(C412&lt;31, "Emerging Talent", AND(C412 &gt; 30, C412 &lt; 55), "Core Contributor", C412 &gt; 54, "Established Expert")</f>
        <v>Established Expert</v>
      </c>
      <c r="E412" s="6" t="s">
        <v>163</v>
      </c>
      <c r="F412" s="6" t="s">
        <v>5499</v>
      </c>
      <c r="G412" s="19" t="s">
        <v>4457</v>
      </c>
      <c r="H412" s="19" t="s">
        <v>47</v>
      </c>
      <c r="I412" s="30">
        <v>10</v>
      </c>
      <c r="J412" s="27">
        <v>1.6</v>
      </c>
      <c r="K412" s="40" t="str">
        <f t="shared" si="42"/>
        <v>Needs Significant Improvement</v>
      </c>
      <c r="L412" s="37">
        <v>43597</v>
      </c>
      <c r="M412" s="37">
        <f t="shared" si="43"/>
        <v>15000</v>
      </c>
      <c r="N412" s="40" t="str">
        <f t="shared" si="44"/>
        <v>Low Income</v>
      </c>
      <c r="O412" s="39">
        <v>9174</v>
      </c>
      <c r="P412" s="39">
        <f t="shared" si="45"/>
        <v>0</v>
      </c>
      <c r="Q412" s="41">
        <f t="shared" si="46"/>
        <v>0</v>
      </c>
      <c r="R412" s="33" t="str">
        <f t="shared" si="47"/>
        <v>No Bonus</v>
      </c>
      <c r="S412" s="38">
        <f t="shared" si="48"/>
        <v>15000</v>
      </c>
      <c r="T412" s="6" t="s">
        <v>139</v>
      </c>
      <c r="U412" s="9" t="s">
        <v>6255</v>
      </c>
      <c r="V412" s="6" t="s">
        <v>1768</v>
      </c>
    </row>
    <row r="413" spans="1:22" ht="20" customHeight="1" x14ac:dyDescent="0.15">
      <c r="A413" s="15">
        <v>411</v>
      </c>
      <c r="B413" s="16" t="s">
        <v>1769</v>
      </c>
      <c r="C413" s="14">
        <v>35</v>
      </c>
      <c r="D413" s="35" t="str" cm="1">
        <f t="array" ref="D413">_xlfn.IFS(C413&lt;31, "Emerging Talent", AND(C413 &gt; 30, C413 &lt; 55), "Core Contributor", C413 &gt; 54, "Established Expert")</f>
        <v>Core Contributor</v>
      </c>
      <c r="E413" s="6" t="s">
        <v>163</v>
      </c>
      <c r="F413" s="6" t="s">
        <v>5704</v>
      </c>
      <c r="G413" s="19" t="s">
        <v>576</v>
      </c>
      <c r="H413" s="19" t="s">
        <v>211</v>
      </c>
      <c r="I413" s="30">
        <v>1</v>
      </c>
      <c r="J413" s="27">
        <v>4.5</v>
      </c>
      <c r="K413" s="40" t="str">
        <f t="shared" si="42"/>
        <v>Outstanding Performance</v>
      </c>
      <c r="L413" s="37">
        <v>42305</v>
      </c>
      <c r="M413" s="37">
        <f t="shared" si="43"/>
        <v>69932.755102040828</v>
      </c>
      <c r="N413" s="40" t="str">
        <f t="shared" si="44"/>
        <v>Medium Income</v>
      </c>
      <c r="O413" s="39">
        <v>16542</v>
      </c>
      <c r="P413" s="39">
        <f t="shared" si="45"/>
        <v>11250</v>
      </c>
      <c r="Q413" s="41">
        <f t="shared" si="46"/>
        <v>0.16086882296550181</v>
      </c>
      <c r="R413" s="33" t="str">
        <f t="shared" si="47"/>
        <v>High Bonus</v>
      </c>
      <c r="S413" s="38">
        <f t="shared" si="48"/>
        <v>81182.755102040828</v>
      </c>
      <c r="T413" s="6" t="s">
        <v>422</v>
      </c>
      <c r="U413" s="6" t="s">
        <v>6256</v>
      </c>
      <c r="V413" s="6" t="s">
        <v>1774</v>
      </c>
    </row>
    <row r="414" spans="1:22" ht="20" customHeight="1" x14ac:dyDescent="0.15">
      <c r="A414" s="15">
        <v>412</v>
      </c>
      <c r="B414" s="16" t="s">
        <v>3136</v>
      </c>
      <c r="C414" s="14">
        <v>42</v>
      </c>
      <c r="D414" s="35" t="str" cm="1">
        <f t="array" ref="D414">_xlfn.IFS(C414&lt;31, "Emerging Talent", AND(C414 &gt; 30, C414 &lt; 55), "Core Contributor", C414 &gt; 54, "Established Expert")</f>
        <v>Core Contributor</v>
      </c>
      <c r="E414" s="6" t="s">
        <v>93</v>
      </c>
      <c r="F414" s="6" t="s">
        <v>5705</v>
      </c>
      <c r="G414" s="19" t="s">
        <v>648</v>
      </c>
      <c r="H414" s="19" t="s">
        <v>36</v>
      </c>
      <c r="I414" s="30">
        <v>0</v>
      </c>
      <c r="J414" s="27">
        <v>2.4</v>
      </c>
      <c r="K414" s="40" t="str">
        <f t="shared" si="42"/>
        <v>Below Expectations</v>
      </c>
      <c r="L414" s="37">
        <v>127952</v>
      </c>
      <c r="M414" s="37">
        <f t="shared" si="43"/>
        <v>60163.552653061226</v>
      </c>
      <c r="N414" s="40" t="str">
        <f t="shared" si="44"/>
        <v>Medium Income</v>
      </c>
      <c r="O414" s="39">
        <v>5892</v>
      </c>
      <c r="P414" s="39">
        <f t="shared" si="45"/>
        <v>0</v>
      </c>
      <c r="Q414" s="41">
        <f t="shared" si="46"/>
        <v>0</v>
      </c>
      <c r="R414" s="33" t="str">
        <f t="shared" si="47"/>
        <v>No Bonus</v>
      </c>
      <c r="S414" s="38">
        <f t="shared" si="48"/>
        <v>60163.552653061226</v>
      </c>
      <c r="T414" s="6" t="s">
        <v>296</v>
      </c>
      <c r="U414" s="6" t="s">
        <v>6257</v>
      </c>
      <c r="V414" s="6" t="s">
        <v>1777</v>
      </c>
    </row>
    <row r="415" spans="1:22" ht="20" customHeight="1" x14ac:dyDescent="0.15">
      <c r="A415" s="15">
        <v>413</v>
      </c>
      <c r="B415" s="16" t="s">
        <v>4450</v>
      </c>
      <c r="C415" s="14">
        <v>38</v>
      </c>
      <c r="D415" s="35" t="str" cm="1">
        <f t="array" ref="D415">_xlfn.IFS(C415&lt;31, "Emerging Talent", AND(C415 &gt; 30, C415 &lt; 55), "Core Contributor", C415 &gt; 54, "Established Expert")</f>
        <v>Core Contributor</v>
      </c>
      <c r="E415" s="6" t="s">
        <v>389</v>
      </c>
      <c r="F415" s="6" t="s">
        <v>5706</v>
      </c>
      <c r="G415" s="19" t="s">
        <v>4457</v>
      </c>
      <c r="H415" s="19" t="s">
        <v>499</v>
      </c>
      <c r="I415" s="30">
        <v>1</v>
      </c>
      <c r="J415" s="27">
        <v>4.5</v>
      </c>
      <c r="K415" s="40" t="str">
        <f t="shared" si="42"/>
        <v>Outstanding Performance</v>
      </c>
      <c r="L415" s="37">
        <v>117149</v>
      </c>
      <c r="M415" s="37">
        <f t="shared" si="43"/>
        <v>193654.46938775515</v>
      </c>
      <c r="N415" s="40" t="str">
        <f t="shared" si="44"/>
        <v>Very High Income</v>
      </c>
      <c r="O415" s="39">
        <v>17429</v>
      </c>
      <c r="P415" s="39">
        <f t="shared" si="45"/>
        <v>11250</v>
      </c>
      <c r="Q415" s="41">
        <f t="shared" si="46"/>
        <v>5.809315961344573E-2</v>
      </c>
      <c r="R415" s="33" t="str">
        <f t="shared" si="47"/>
        <v>High Bonus</v>
      </c>
      <c r="S415" s="38">
        <f t="shared" si="48"/>
        <v>204904.46938775515</v>
      </c>
      <c r="T415" s="6" t="s">
        <v>265</v>
      </c>
      <c r="U415" s="6" t="s">
        <v>6258</v>
      </c>
      <c r="V415" s="6" t="s">
        <v>1782</v>
      </c>
    </row>
    <row r="416" spans="1:22" ht="20" customHeight="1" x14ac:dyDescent="0.15">
      <c r="A416" s="15">
        <v>414</v>
      </c>
      <c r="B416" s="16" t="s">
        <v>3140</v>
      </c>
      <c r="C416" s="14">
        <v>30</v>
      </c>
      <c r="D416" s="35" t="str" cm="1">
        <f t="array" ref="D416">_xlfn.IFS(C416&lt;31, "Emerging Talent", AND(C416 &gt; 30, C416 &lt; 55), "Core Contributor", C416 &gt; 54, "Established Expert")</f>
        <v>Emerging Talent</v>
      </c>
      <c r="E416" s="6" t="s">
        <v>163</v>
      </c>
      <c r="F416" s="6" t="s">
        <v>5446</v>
      </c>
      <c r="G416" s="19" t="s">
        <v>4457</v>
      </c>
      <c r="H416" s="19" t="s">
        <v>431</v>
      </c>
      <c r="I416" s="30">
        <v>5</v>
      </c>
      <c r="J416" s="27">
        <v>1.3</v>
      </c>
      <c r="K416" s="40" t="str">
        <f t="shared" si="42"/>
        <v>Needs Significant Improvement</v>
      </c>
      <c r="L416" s="37">
        <v>40187</v>
      </c>
      <c r="M416" s="37">
        <f t="shared" si="43"/>
        <v>15000</v>
      </c>
      <c r="N416" s="40" t="str">
        <f t="shared" si="44"/>
        <v>Low Income</v>
      </c>
      <c r="O416" s="39">
        <v>7587</v>
      </c>
      <c r="P416" s="39">
        <f t="shared" si="45"/>
        <v>0</v>
      </c>
      <c r="Q416" s="41">
        <f t="shared" si="46"/>
        <v>0</v>
      </c>
      <c r="R416" s="33" t="str">
        <f t="shared" si="47"/>
        <v>No Bonus</v>
      </c>
      <c r="S416" s="38">
        <f t="shared" si="48"/>
        <v>15000</v>
      </c>
      <c r="T416" s="6" t="s">
        <v>26</v>
      </c>
      <c r="U416" s="9" t="s">
        <v>6259</v>
      </c>
      <c r="V416" s="6" t="s">
        <v>1786</v>
      </c>
    </row>
    <row r="417" spans="1:22" ht="20" customHeight="1" x14ac:dyDescent="0.15">
      <c r="A417" s="15">
        <v>415</v>
      </c>
      <c r="B417" s="16" t="s">
        <v>2522</v>
      </c>
      <c r="C417" s="14">
        <v>37</v>
      </c>
      <c r="D417" s="35" t="str" cm="1">
        <f t="array" ref="D417">_xlfn.IFS(C417&lt;31, "Emerging Talent", AND(C417 &gt; 30, C417 &lt; 55), "Core Contributor", C417 &gt; 54, "Established Expert")</f>
        <v>Core Contributor</v>
      </c>
      <c r="E417" s="6" t="s">
        <v>389</v>
      </c>
      <c r="F417" s="6" t="s">
        <v>5446</v>
      </c>
      <c r="G417" s="19" t="s">
        <v>648</v>
      </c>
      <c r="H417" s="19" t="s">
        <v>32</v>
      </c>
      <c r="I417" s="30">
        <v>10</v>
      </c>
      <c r="J417" s="27">
        <v>4.5</v>
      </c>
      <c r="K417" s="40" t="str">
        <f t="shared" si="42"/>
        <v>Outstanding Performance</v>
      </c>
      <c r="L417" s="37">
        <v>39595</v>
      </c>
      <c r="M417" s="37">
        <f t="shared" si="43"/>
        <v>65452.959183673483</v>
      </c>
      <c r="N417" s="40" t="str">
        <f t="shared" si="44"/>
        <v>Medium Income</v>
      </c>
      <c r="O417" s="39">
        <v>10346</v>
      </c>
      <c r="P417" s="39">
        <f t="shared" si="45"/>
        <v>11250</v>
      </c>
      <c r="Q417" s="41">
        <f t="shared" si="46"/>
        <v>0.17187916543895831</v>
      </c>
      <c r="R417" s="33" t="str">
        <f t="shared" si="47"/>
        <v>High Bonus</v>
      </c>
      <c r="S417" s="38">
        <f t="shared" si="48"/>
        <v>76702.959183673491</v>
      </c>
      <c r="T417" s="6" t="s">
        <v>422</v>
      </c>
      <c r="U417" s="6" t="s">
        <v>6260</v>
      </c>
      <c r="V417" s="6" t="s">
        <v>1790</v>
      </c>
    </row>
    <row r="418" spans="1:22" ht="20" customHeight="1" x14ac:dyDescent="0.15">
      <c r="A418" s="15">
        <v>416</v>
      </c>
      <c r="B418" s="16" t="s">
        <v>4444</v>
      </c>
      <c r="C418" s="14">
        <v>47</v>
      </c>
      <c r="D418" s="35" t="str" cm="1">
        <f t="array" ref="D418">_xlfn.IFS(C418&lt;31, "Emerging Talent", AND(C418 &gt; 30, C418 &lt; 55), "Core Contributor", C418 &gt; 54, "Established Expert")</f>
        <v>Core Contributor</v>
      </c>
      <c r="E418" s="7" t="s">
        <v>5970</v>
      </c>
      <c r="F418" s="6" t="s">
        <v>5626</v>
      </c>
      <c r="G418" s="19" t="s">
        <v>864</v>
      </c>
      <c r="H418" s="19" t="s">
        <v>732</v>
      </c>
      <c r="I418" s="30">
        <v>4</v>
      </c>
      <c r="J418" s="27">
        <v>3.1</v>
      </c>
      <c r="K418" s="40" t="str">
        <f t="shared" si="42"/>
        <v>Meets Expectations</v>
      </c>
      <c r="L418" s="37">
        <v>90521</v>
      </c>
      <c r="M418" s="37">
        <f t="shared" si="43"/>
        <v>71012.800816326533</v>
      </c>
      <c r="N418" s="40" t="str">
        <f t="shared" si="44"/>
        <v>Medium Income</v>
      </c>
      <c r="O418" s="39">
        <v>5563</v>
      </c>
      <c r="P418" s="39">
        <f t="shared" si="45"/>
        <v>50.000000000000085</v>
      </c>
      <c r="Q418" s="41">
        <f t="shared" si="46"/>
        <v>7.0409840796625215E-4</v>
      </c>
      <c r="R418" s="33" t="str">
        <f t="shared" si="47"/>
        <v>Small Bonus</v>
      </c>
      <c r="S418" s="38">
        <f t="shared" si="48"/>
        <v>71062.800816326533</v>
      </c>
      <c r="T418" s="6" t="s">
        <v>139</v>
      </c>
      <c r="U418" s="6" t="s">
        <v>1793</v>
      </c>
      <c r="V418" s="6" t="s">
        <v>1794</v>
      </c>
    </row>
    <row r="419" spans="1:22" ht="20" customHeight="1" x14ac:dyDescent="0.15">
      <c r="A419" s="15">
        <v>417</v>
      </c>
      <c r="B419" s="16" t="s">
        <v>1919</v>
      </c>
      <c r="C419" s="14">
        <v>24</v>
      </c>
      <c r="D419" s="35" t="str" cm="1">
        <f t="array" ref="D419">_xlfn.IFS(C419&lt;31, "Emerging Talent", AND(C419 &gt; 30, C419 &lt; 55), "Core Contributor", C419 &gt; 54, "Established Expert")</f>
        <v>Emerging Talent</v>
      </c>
      <c r="E419" s="6" t="s">
        <v>389</v>
      </c>
      <c r="F419" s="6" t="s">
        <v>5707</v>
      </c>
      <c r="G419" s="19" t="s">
        <v>244</v>
      </c>
      <c r="H419" s="19" t="s">
        <v>431</v>
      </c>
      <c r="I419" s="30">
        <v>5</v>
      </c>
      <c r="J419" s="27">
        <v>4</v>
      </c>
      <c r="K419" s="40" t="str">
        <f t="shared" si="42"/>
        <v>Exceeds Expectations</v>
      </c>
      <c r="L419" s="37">
        <v>72591</v>
      </c>
      <c r="M419" s="37">
        <f t="shared" si="43"/>
        <v>94812.734693877544</v>
      </c>
      <c r="N419" s="40" t="str">
        <f t="shared" si="44"/>
        <v>High Income</v>
      </c>
      <c r="O419" s="39">
        <v>10168</v>
      </c>
      <c r="P419" s="39">
        <f t="shared" si="45"/>
        <v>5000</v>
      </c>
      <c r="Q419" s="41">
        <f t="shared" si="46"/>
        <v>5.2735531952996934E-2</v>
      </c>
      <c r="R419" s="33" t="str">
        <f t="shared" si="47"/>
        <v>Small Bonus</v>
      </c>
      <c r="S419" s="38">
        <f t="shared" si="48"/>
        <v>99812.734693877544</v>
      </c>
      <c r="T419" s="6" t="s">
        <v>26</v>
      </c>
      <c r="U419" s="6" t="s">
        <v>6261</v>
      </c>
      <c r="V419" s="6" t="s">
        <v>1798</v>
      </c>
    </row>
    <row r="420" spans="1:22" ht="20" customHeight="1" x14ac:dyDescent="0.15">
      <c r="A420" s="15">
        <v>418</v>
      </c>
      <c r="B420" s="16" t="s">
        <v>939</v>
      </c>
      <c r="C420" s="14">
        <v>41</v>
      </c>
      <c r="D420" s="35" t="str" cm="1">
        <f t="array" ref="D420">_xlfn.IFS(C420&lt;31, "Emerging Talent", AND(C420 &gt; 30, C420 &lt; 55), "Core Contributor", C420 &gt; 54, "Established Expert")</f>
        <v>Core Contributor</v>
      </c>
      <c r="E420" s="6" t="s">
        <v>389</v>
      </c>
      <c r="F420" s="6" t="s">
        <v>5446</v>
      </c>
      <c r="G420" s="19" t="s">
        <v>4457</v>
      </c>
      <c r="H420" s="19" t="s">
        <v>167</v>
      </c>
      <c r="I420" s="30">
        <v>9</v>
      </c>
      <c r="J420" s="27">
        <v>1.4</v>
      </c>
      <c r="K420" s="40" t="str">
        <f t="shared" si="42"/>
        <v>Needs Significant Improvement</v>
      </c>
      <c r="L420" s="37">
        <v>102162</v>
      </c>
      <c r="M420" s="37">
        <f t="shared" si="43"/>
        <v>16345.919999999998</v>
      </c>
      <c r="N420" s="40" t="str">
        <f t="shared" si="44"/>
        <v>Low Income</v>
      </c>
      <c r="O420" s="39">
        <v>18297</v>
      </c>
      <c r="P420" s="39">
        <f t="shared" si="45"/>
        <v>0</v>
      </c>
      <c r="Q420" s="41">
        <f t="shared" si="46"/>
        <v>0</v>
      </c>
      <c r="R420" s="33" t="str">
        <f t="shared" si="47"/>
        <v>No Bonus</v>
      </c>
      <c r="S420" s="38">
        <f t="shared" si="48"/>
        <v>16345.919999999998</v>
      </c>
      <c r="T420" s="6" t="s">
        <v>139</v>
      </c>
      <c r="U420" s="6" t="s">
        <v>1802</v>
      </c>
      <c r="V420" s="6" t="s">
        <v>1803</v>
      </c>
    </row>
    <row r="421" spans="1:22" ht="20" customHeight="1" x14ac:dyDescent="0.15">
      <c r="A421" s="15">
        <v>419</v>
      </c>
      <c r="B421" s="16" t="s">
        <v>2504</v>
      </c>
      <c r="C421" s="14">
        <v>41</v>
      </c>
      <c r="D421" s="35" t="str" cm="1">
        <f t="array" ref="D421">_xlfn.IFS(C421&lt;31, "Emerging Talent", AND(C421 &gt; 30, C421 &lt; 55), "Core Contributor", C421 &gt; 54, "Established Expert")</f>
        <v>Core Contributor</v>
      </c>
      <c r="E421" s="6" t="s">
        <v>389</v>
      </c>
      <c r="F421" s="6" t="s">
        <v>5708</v>
      </c>
      <c r="G421" s="19" t="s">
        <v>157</v>
      </c>
      <c r="H421" s="19" t="s">
        <v>32</v>
      </c>
      <c r="I421" s="30">
        <v>8</v>
      </c>
      <c r="J421" s="27">
        <v>2.2999999999999998</v>
      </c>
      <c r="K421" s="40" t="str">
        <f t="shared" si="42"/>
        <v>Below Expectations</v>
      </c>
      <c r="L421" s="37">
        <v>73007</v>
      </c>
      <c r="M421" s="37">
        <f t="shared" si="43"/>
        <v>31527.104489795918</v>
      </c>
      <c r="N421" s="40" t="str">
        <f t="shared" si="44"/>
        <v>Low Income</v>
      </c>
      <c r="O421" s="39">
        <v>1938</v>
      </c>
      <c r="P421" s="39">
        <f t="shared" si="45"/>
        <v>0</v>
      </c>
      <c r="Q421" s="41">
        <f t="shared" si="46"/>
        <v>0</v>
      </c>
      <c r="R421" s="33" t="str">
        <f t="shared" si="47"/>
        <v>No Bonus</v>
      </c>
      <c r="S421" s="38">
        <f t="shared" si="48"/>
        <v>31527.104489795918</v>
      </c>
      <c r="T421" s="6" t="s">
        <v>271</v>
      </c>
      <c r="U421" s="6" t="s">
        <v>6262</v>
      </c>
      <c r="V421" s="6" t="s">
        <v>1807</v>
      </c>
    </row>
    <row r="422" spans="1:22" ht="20" customHeight="1" x14ac:dyDescent="0.15">
      <c r="A422" s="15">
        <v>420</v>
      </c>
      <c r="B422" s="16" t="s">
        <v>1808</v>
      </c>
      <c r="C422" s="14">
        <v>43</v>
      </c>
      <c r="D422" s="35" t="str" cm="1">
        <f t="array" ref="D422">_xlfn.IFS(C422&lt;31, "Emerging Talent", AND(C422 &gt; 30, C422 &lt; 55), "Core Contributor", C422 &gt; 54, "Established Expert")</f>
        <v>Core Contributor</v>
      </c>
      <c r="E422" s="6" t="s">
        <v>163</v>
      </c>
      <c r="F422" s="6" t="s">
        <v>5446</v>
      </c>
      <c r="G422" s="19" t="s">
        <v>648</v>
      </c>
      <c r="H422" s="19" t="s">
        <v>211</v>
      </c>
      <c r="I422" s="30">
        <v>0</v>
      </c>
      <c r="J422" s="27">
        <v>3.1</v>
      </c>
      <c r="K422" s="40" t="str">
        <f t="shared" si="42"/>
        <v>Meets Expectations</v>
      </c>
      <c r="L422" s="37">
        <v>68153</v>
      </c>
      <c r="M422" s="37">
        <f t="shared" si="43"/>
        <v>53465.333061224497</v>
      </c>
      <c r="N422" s="40" t="str">
        <f t="shared" si="44"/>
        <v>Medium Income</v>
      </c>
      <c r="O422" s="39">
        <v>10779</v>
      </c>
      <c r="P422" s="39">
        <f t="shared" si="45"/>
        <v>50.000000000000085</v>
      </c>
      <c r="Q422" s="41">
        <f t="shared" si="46"/>
        <v>9.3518542085474022E-4</v>
      </c>
      <c r="R422" s="33" t="str">
        <f t="shared" si="47"/>
        <v>Small Bonus</v>
      </c>
      <c r="S422" s="38">
        <f t="shared" si="48"/>
        <v>53515.333061224497</v>
      </c>
      <c r="T422" s="6" t="s">
        <v>422</v>
      </c>
      <c r="U422" s="6" t="s">
        <v>6263</v>
      </c>
      <c r="V422" s="6" t="s">
        <v>1812</v>
      </c>
    </row>
    <row r="423" spans="1:22" ht="20" customHeight="1" x14ac:dyDescent="0.15">
      <c r="A423" s="15">
        <v>421</v>
      </c>
      <c r="B423" s="16" t="s">
        <v>1813</v>
      </c>
      <c r="C423" s="14">
        <v>42</v>
      </c>
      <c r="D423" s="35" t="str" cm="1">
        <f t="array" ref="D423">_xlfn.IFS(C423&lt;31, "Emerging Talent", AND(C423 &gt; 30, C423 &lt; 55), "Core Contributor", C423 &gt; 54, "Established Expert")</f>
        <v>Core Contributor</v>
      </c>
      <c r="E423" s="6" t="s">
        <v>389</v>
      </c>
      <c r="F423" s="6" t="s">
        <v>5709</v>
      </c>
      <c r="G423" s="19" t="s">
        <v>696</v>
      </c>
      <c r="H423" s="19" t="s">
        <v>175</v>
      </c>
      <c r="I423" s="30">
        <v>8</v>
      </c>
      <c r="J423" s="27">
        <v>1.6</v>
      </c>
      <c r="K423" s="40" t="str">
        <f t="shared" si="42"/>
        <v>Needs Significant Improvement</v>
      </c>
      <c r="L423" s="37">
        <v>131403</v>
      </c>
      <c r="M423" s="37">
        <f t="shared" si="43"/>
        <v>27460.545306122454</v>
      </c>
      <c r="N423" s="40" t="str">
        <f t="shared" si="44"/>
        <v>Low Income</v>
      </c>
      <c r="O423" s="39">
        <v>9427</v>
      </c>
      <c r="P423" s="39">
        <f t="shared" si="45"/>
        <v>0</v>
      </c>
      <c r="Q423" s="41">
        <f t="shared" si="46"/>
        <v>0</v>
      </c>
      <c r="R423" s="33" t="str">
        <f t="shared" si="47"/>
        <v>No Bonus</v>
      </c>
      <c r="S423" s="38">
        <f t="shared" si="48"/>
        <v>27460.545306122454</v>
      </c>
      <c r="T423" s="6" t="s">
        <v>139</v>
      </c>
      <c r="U423" s="6" t="s">
        <v>6264</v>
      </c>
      <c r="V423" s="6" t="s">
        <v>1817</v>
      </c>
    </row>
    <row r="424" spans="1:22" ht="20" customHeight="1" x14ac:dyDescent="0.15">
      <c r="A424" s="15">
        <v>422</v>
      </c>
      <c r="B424" s="16" t="s">
        <v>1984</v>
      </c>
      <c r="C424" s="14">
        <v>41</v>
      </c>
      <c r="D424" s="35" t="str" cm="1">
        <f t="array" ref="D424">_xlfn.IFS(C424&lt;31, "Emerging Talent", AND(C424 &gt; 30, C424 &lt; 55), "Core Contributor", C424 &gt; 54, "Established Expert")</f>
        <v>Core Contributor</v>
      </c>
      <c r="E424" s="6" t="s">
        <v>93</v>
      </c>
      <c r="F424" s="6" t="s">
        <v>5710</v>
      </c>
      <c r="G424" s="19" t="s">
        <v>576</v>
      </c>
      <c r="H424" s="19" t="s">
        <v>175</v>
      </c>
      <c r="I424" s="30">
        <v>1</v>
      </c>
      <c r="J424" s="27">
        <v>4.7</v>
      </c>
      <c r="K424" s="40" t="str">
        <f t="shared" si="42"/>
        <v>Outstanding Performance</v>
      </c>
      <c r="L424" s="37">
        <v>84491</v>
      </c>
      <c r="M424" s="37">
        <f t="shared" si="43"/>
        <v>152359.68897959185</v>
      </c>
      <c r="N424" s="40" t="str">
        <f t="shared" si="44"/>
        <v>Very High Income</v>
      </c>
      <c r="O424" s="39">
        <v>19079</v>
      </c>
      <c r="P424" s="39">
        <f t="shared" si="45"/>
        <v>14450.000000000004</v>
      </c>
      <c r="Q424" s="41">
        <f t="shared" si="46"/>
        <v>9.4841359264887584E-2</v>
      </c>
      <c r="R424" s="33" t="str">
        <f t="shared" si="47"/>
        <v>High Bonus</v>
      </c>
      <c r="S424" s="38">
        <f t="shared" si="48"/>
        <v>166809.68897959185</v>
      </c>
      <c r="T424" s="6" t="s">
        <v>204</v>
      </c>
      <c r="U424" s="6" t="s">
        <v>6265</v>
      </c>
      <c r="V424" s="6" t="s">
        <v>1821</v>
      </c>
    </row>
    <row r="425" spans="1:22" ht="20" customHeight="1" x14ac:dyDescent="0.15">
      <c r="A425" s="15">
        <v>423</v>
      </c>
      <c r="B425" s="16" t="s">
        <v>4407</v>
      </c>
      <c r="C425" s="14">
        <v>55</v>
      </c>
      <c r="D425" s="35" t="str" cm="1">
        <f t="array" ref="D425">_xlfn.IFS(C425&lt;31, "Emerging Talent", AND(C425 &gt; 30, C425 &lt; 55), "Core Contributor", C425 &gt; 54, "Established Expert")</f>
        <v>Established Expert</v>
      </c>
      <c r="E425" s="6" t="s">
        <v>389</v>
      </c>
      <c r="F425" s="6" t="s">
        <v>5500</v>
      </c>
      <c r="G425" s="19" t="s">
        <v>4457</v>
      </c>
      <c r="H425" s="19" t="s">
        <v>211</v>
      </c>
      <c r="I425" s="30">
        <v>1</v>
      </c>
      <c r="J425" s="27">
        <v>3.1</v>
      </c>
      <c r="K425" s="40" t="str">
        <f t="shared" si="42"/>
        <v>Meets Expectations</v>
      </c>
      <c r="L425" s="37">
        <v>39542</v>
      </c>
      <c r="M425" s="37">
        <f t="shared" si="43"/>
        <v>31020.295510204083</v>
      </c>
      <c r="N425" s="40" t="str">
        <f t="shared" si="44"/>
        <v>Low Income</v>
      </c>
      <c r="O425" s="39" t="s">
        <v>5969</v>
      </c>
      <c r="P425" s="39">
        <f t="shared" si="45"/>
        <v>50.000000000000085</v>
      </c>
      <c r="Q425" s="41">
        <f t="shared" si="46"/>
        <v>1.6118479588162742E-3</v>
      </c>
      <c r="R425" s="33" t="str">
        <f t="shared" si="47"/>
        <v>Small Bonus</v>
      </c>
      <c r="S425" s="38">
        <f t="shared" si="48"/>
        <v>31070.295510204083</v>
      </c>
      <c r="T425" s="6" t="s">
        <v>49</v>
      </c>
      <c r="U425" s="7" t="s">
        <v>5970</v>
      </c>
      <c r="V425" s="6" t="s">
        <v>1823</v>
      </c>
    </row>
    <row r="426" spans="1:22" ht="20" customHeight="1" x14ac:dyDescent="0.15">
      <c r="A426" s="15">
        <v>424</v>
      </c>
      <c r="B426" s="16" t="s">
        <v>4412</v>
      </c>
      <c r="C426" s="14">
        <v>46</v>
      </c>
      <c r="D426" s="35" t="str" cm="1">
        <f t="array" ref="D426">_xlfn.IFS(C426&lt;31, "Emerging Talent", AND(C426 &gt; 30, C426 &lt; 55), "Core Contributor", C426 &gt; 54, "Established Expert")</f>
        <v>Core Contributor</v>
      </c>
      <c r="E426" s="6" t="s">
        <v>389</v>
      </c>
      <c r="F426" s="6" t="s">
        <v>5598</v>
      </c>
      <c r="G426" s="19" t="s">
        <v>6821</v>
      </c>
      <c r="H426" s="19" t="s">
        <v>56</v>
      </c>
      <c r="I426" s="30">
        <v>0</v>
      </c>
      <c r="J426" s="27">
        <v>4.0999999999999996</v>
      </c>
      <c r="K426" s="40" t="str">
        <f t="shared" si="42"/>
        <v>Exceeds Expectations</v>
      </c>
      <c r="L426" s="37">
        <v>34061</v>
      </c>
      <c r="M426" s="37">
        <f t="shared" si="43"/>
        <v>46740.033469387738</v>
      </c>
      <c r="N426" s="40" t="str">
        <f t="shared" si="44"/>
        <v>Low Income</v>
      </c>
      <c r="O426" s="39">
        <v>1846</v>
      </c>
      <c r="P426" s="39">
        <f t="shared" si="45"/>
        <v>6049.9999999999964</v>
      </c>
      <c r="Q426" s="41">
        <f t="shared" si="46"/>
        <v>0.12943935960085326</v>
      </c>
      <c r="R426" s="33" t="str">
        <f t="shared" si="47"/>
        <v>Average Bonus</v>
      </c>
      <c r="S426" s="38">
        <f t="shared" si="48"/>
        <v>52790.033469387738</v>
      </c>
      <c r="T426" s="6" t="s">
        <v>271</v>
      </c>
      <c r="U426" s="9" t="s">
        <v>6266</v>
      </c>
      <c r="V426" s="6" t="s">
        <v>1824</v>
      </c>
    </row>
    <row r="427" spans="1:22" ht="20" customHeight="1" x14ac:dyDescent="0.15">
      <c r="A427" s="15">
        <v>425</v>
      </c>
      <c r="B427" s="16" t="s">
        <v>4347</v>
      </c>
      <c r="C427" s="14">
        <v>33</v>
      </c>
      <c r="D427" s="35" t="str" cm="1">
        <f t="array" ref="D427">_xlfn.IFS(C427&lt;31, "Emerging Talent", AND(C427 &gt; 30, C427 &lt; 55), "Core Contributor", C427 &gt; 54, "Established Expert")</f>
        <v>Core Contributor</v>
      </c>
      <c r="E427" s="6" t="s">
        <v>163</v>
      </c>
      <c r="F427" s="6" t="s">
        <v>5446</v>
      </c>
      <c r="G427" s="19" t="s">
        <v>4457</v>
      </c>
      <c r="H427" s="19" t="s">
        <v>158</v>
      </c>
      <c r="I427" s="30">
        <v>0</v>
      </c>
      <c r="J427" s="27">
        <v>3.3</v>
      </c>
      <c r="K427" s="40" t="str">
        <f t="shared" si="42"/>
        <v>Meets Expectations</v>
      </c>
      <c r="L427" s="37">
        <v>96173</v>
      </c>
      <c r="M427" s="37">
        <f t="shared" si="43"/>
        <v>85495.834285714285</v>
      </c>
      <c r="N427" s="40" t="str">
        <f t="shared" si="44"/>
        <v>High Income</v>
      </c>
      <c r="O427" s="39">
        <v>10161</v>
      </c>
      <c r="P427" s="39">
        <f t="shared" si="45"/>
        <v>449.99999999999949</v>
      </c>
      <c r="Q427" s="41">
        <f t="shared" si="46"/>
        <v>5.2634143377812631E-3</v>
      </c>
      <c r="R427" s="33" t="str">
        <f t="shared" si="47"/>
        <v>Small Bonus</v>
      </c>
      <c r="S427" s="38">
        <f t="shared" si="48"/>
        <v>85945.834285714285</v>
      </c>
      <c r="T427" s="6" t="s">
        <v>265</v>
      </c>
      <c r="U427" s="6" t="s">
        <v>6267</v>
      </c>
      <c r="V427" s="6" t="s">
        <v>1828</v>
      </c>
    </row>
    <row r="428" spans="1:22" ht="20" customHeight="1" x14ac:dyDescent="0.15">
      <c r="A428" s="15">
        <v>426</v>
      </c>
      <c r="B428" s="16" t="s">
        <v>1941</v>
      </c>
      <c r="C428" s="14">
        <v>56</v>
      </c>
      <c r="D428" s="35" t="str" cm="1">
        <f t="array" ref="D428">_xlfn.IFS(C428&lt;31, "Emerging Talent", AND(C428 &gt; 30, C428 &lt; 55), "Core Contributor", C428 &gt; 54, "Established Expert")</f>
        <v>Established Expert</v>
      </c>
      <c r="E428" s="6" t="s">
        <v>93</v>
      </c>
      <c r="F428" s="6" t="s">
        <v>5508</v>
      </c>
      <c r="G428" s="19" t="s">
        <v>696</v>
      </c>
      <c r="H428" s="19" t="s">
        <v>842</v>
      </c>
      <c r="I428" s="30">
        <v>0</v>
      </c>
      <c r="J428" s="27">
        <v>5.5</v>
      </c>
      <c r="K428" s="40" t="str">
        <f t="shared" si="42"/>
        <v>Outstanding Performance</v>
      </c>
      <c r="L428" s="37">
        <v>42670</v>
      </c>
      <c r="M428" s="37">
        <f t="shared" si="43"/>
        <v>105368.77551020407</v>
      </c>
      <c r="N428" s="40" t="str">
        <f t="shared" si="44"/>
        <v>High Income</v>
      </c>
      <c r="O428" s="39">
        <v>2474</v>
      </c>
      <c r="P428" s="39">
        <f t="shared" si="45"/>
        <v>20000</v>
      </c>
      <c r="Q428" s="41">
        <f t="shared" si="46"/>
        <v>0.18980955129409444</v>
      </c>
      <c r="R428" s="33" t="str">
        <f t="shared" si="47"/>
        <v>Outstanding Bonus</v>
      </c>
      <c r="S428" s="38">
        <f t="shared" si="48"/>
        <v>125368.77551020407</v>
      </c>
      <c r="T428" s="6" t="s">
        <v>139</v>
      </c>
      <c r="U428" s="7" t="s">
        <v>5970</v>
      </c>
      <c r="V428" s="7" t="s">
        <v>6818</v>
      </c>
    </row>
    <row r="429" spans="1:22" ht="20" customHeight="1" x14ac:dyDescent="0.15">
      <c r="A429" s="15">
        <v>427</v>
      </c>
      <c r="B429" s="16" t="s">
        <v>1266</v>
      </c>
      <c r="C429" s="14">
        <v>23</v>
      </c>
      <c r="D429" s="35" t="str" cm="1">
        <f t="array" ref="D429">_xlfn.IFS(C429&lt;31, "Emerging Talent", AND(C429 &gt; 30, C429 &lt; 55), "Core Contributor", C429 &gt; 54, "Established Expert")</f>
        <v>Emerging Talent</v>
      </c>
      <c r="E429" s="6" t="s">
        <v>389</v>
      </c>
      <c r="F429" s="6" t="s">
        <v>5446</v>
      </c>
      <c r="G429" s="19" t="s">
        <v>4457</v>
      </c>
      <c r="H429" s="19" t="s">
        <v>842</v>
      </c>
      <c r="I429" s="30">
        <v>9</v>
      </c>
      <c r="J429" s="27">
        <v>4.9000000000000004</v>
      </c>
      <c r="K429" s="40" t="str">
        <f t="shared" si="42"/>
        <v>Outstanding Performance</v>
      </c>
      <c r="L429" s="37">
        <v>47990</v>
      </c>
      <c r="M429" s="37">
        <f t="shared" si="43"/>
        <v>94060.400000000023</v>
      </c>
      <c r="N429" s="40" t="str">
        <f t="shared" si="44"/>
        <v>High Income</v>
      </c>
      <c r="O429" s="39">
        <v>18984</v>
      </c>
      <c r="P429" s="39">
        <f t="shared" si="45"/>
        <v>18050.000000000007</v>
      </c>
      <c r="Q429" s="41">
        <f t="shared" si="46"/>
        <v>0.1918979719414334</v>
      </c>
      <c r="R429" s="33" t="str">
        <f t="shared" si="47"/>
        <v>Outstanding Bonus</v>
      </c>
      <c r="S429" s="38">
        <f t="shared" si="48"/>
        <v>112110.40000000002</v>
      </c>
      <c r="T429" s="6" t="s">
        <v>265</v>
      </c>
      <c r="U429" s="6" t="s">
        <v>6268</v>
      </c>
      <c r="V429" s="6" t="s">
        <v>1832</v>
      </c>
    </row>
    <row r="430" spans="1:22" ht="20" customHeight="1" x14ac:dyDescent="0.15">
      <c r="A430" s="15">
        <v>428</v>
      </c>
      <c r="B430" s="16" t="s">
        <v>4445</v>
      </c>
      <c r="C430" s="14">
        <v>50</v>
      </c>
      <c r="D430" s="35" t="str" cm="1">
        <f t="array" ref="D430">_xlfn.IFS(C430&lt;31, "Emerging Talent", AND(C430 &gt; 30, C430 &lt; 55), "Core Contributor", C430 &gt; 54, "Established Expert")</f>
        <v>Core Contributor</v>
      </c>
      <c r="E430" s="7" t="s">
        <v>5970</v>
      </c>
      <c r="F430" s="6" t="s">
        <v>5636</v>
      </c>
      <c r="G430" s="19" t="s">
        <v>576</v>
      </c>
      <c r="H430" s="19" t="s">
        <v>158</v>
      </c>
      <c r="I430" s="30">
        <v>0</v>
      </c>
      <c r="J430" s="27">
        <v>1.3</v>
      </c>
      <c r="K430" s="40" t="str">
        <f t="shared" si="42"/>
        <v>Needs Significant Improvement</v>
      </c>
      <c r="L430" s="37">
        <v>126885</v>
      </c>
      <c r="M430" s="37">
        <f t="shared" si="43"/>
        <v>17504.951020408167</v>
      </c>
      <c r="N430" s="40" t="str">
        <f t="shared" si="44"/>
        <v>Low Income</v>
      </c>
      <c r="O430" s="39">
        <v>4662</v>
      </c>
      <c r="P430" s="39">
        <f t="shared" si="45"/>
        <v>0</v>
      </c>
      <c r="Q430" s="41">
        <f t="shared" si="46"/>
        <v>0</v>
      </c>
      <c r="R430" s="33" t="str">
        <f t="shared" si="47"/>
        <v>No Bonus</v>
      </c>
      <c r="S430" s="38">
        <f t="shared" si="48"/>
        <v>17504.951020408167</v>
      </c>
      <c r="T430" s="6" t="s">
        <v>204</v>
      </c>
      <c r="U430" s="6" t="s">
        <v>6269</v>
      </c>
      <c r="V430" s="6" t="s">
        <v>1835</v>
      </c>
    </row>
    <row r="431" spans="1:22" ht="20" customHeight="1" x14ac:dyDescent="0.15">
      <c r="A431" s="15">
        <v>429</v>
      </c>
      <c r="B431" s="16" t="s">
        <v>2618</v>
      </c>
      <c r="C431" s="14">
        <v>21</v>
      </c>
      <c r="D431" s="35" t="str" cm="1">
        <f t="array" ref="D431">_xlfn.IFS(C431&lt;31, "Emerging Talent", AND(C431 &gt; 30, C431 &lt; 55), "Core Contributor", C431 &gt; 54, "Established Expert")</f>
        <v>Emerging Talent</v>
      </c>
      <c r="E431" s="6" t="s">
        <v>93</v>
      </c>
      <c r="F431" s="6" t="s">
        <v>5446</v>
      </c>
      <c r="G431" s="19" t="s">
        <v>157</v>
      </c>
      <c r="H431" s="19" t="s">
        <v>56</v>
      </c>
      <c r="I431" s="30">
        <v>6</v>
      </c>
      <c r="J431" s="27">
        <v>3.8</v>
      </c>
      <c r="K431" s="40" t="str">
        <f t="shared" si="42"/>
        <v>Exceeds Expectations</v>
      </c>
      <c r="L431" s="37">
        <v>25316</v>
      </c>
      <c r="M431" s="37">
        <f t="shared" si="43"/>
        <v>29841.880816326528</v>
      </c>
      <c r="N431" s="40" t="str">
        <f t="shared" si="44"/>
        <v>Low Income</v>
      </c>
      <c r="O431" s="39">
        <v>13374</v>
      </c>
      <c r="P431" s="39">
        <f t="shared" si="45"/>
        <v>3199.9999999999982</v>
      </c>
      <c r="Q431" s="41">
        <f t="shared" si="46"/>
        <v>0.10723184707075414</v>
      </c>
      <c r="R431" s="33" t="str">
        <f t="shared" si="47"/>
        <v>Small Bonus</v>
      </c>
      <c r="S431" s="38">
        <f t="shared" si="48"/>
        <v>33041.880816326528</v>
      </c>
      <c r="T431" s="6" t="s">
        <v>422</v>
      </c>
      <c r="U431" s="6" t="s">
        <v>6270</v>
      </c>
      <c r="V431" s="6" t="s">
        <v>1840</v>
      </c>
    </row>
    <row r="432" spans="1:22" ht="20" customHeight="1" x14ac:dyDescent="0.15">
      <c r="A432" s="15">
        <v>430</v>
      </c>
      <c r="B432" s="16" t="s">
        <v>510</v>
      </c>
      <c r="C432" s="14">
        <v>35</v>
      </c>
      <c r="D432" s="35" t="str" cm="1">
        <f t="array" ref="D432">_xlfn.IFS(C432&lt;31, "Emerging Talent", AND(C432 &gt; 30, C432 &lt; 55), "Core Contributor", C432 &gt; 54, "Established Expert")</f>
        <v>Core Contributor</v>
      </c>
      <c r="E432" s="6" t="s">
        <v>389</v>
      </c>
      <c r="F432" s="6" t="s">
        <v>5711</v>
      </c>
      <c r="G432" s="19" t="s">
        <v>46</v>
      </c>
      <c r="H432" s="19" t="s">
        <v>175</v>
      </c>
      <c r="I432" s="30">
        <v>5</v>
      </c>
      <c r="J432" s="27">
        <v>4.0999999999999996</v>
      </c>
      <c r="K432" s="40" t="str">
        <f t="shared" si="42"/>
        <v>Exceeds Expectations</v>
      </c>
      <c r="L432" s="37">
        <v>44186</v>
      </c>
      <c r="M432" s="37">
        <f t="shared" si="43"/>
        <v>60634.013061224468</v>
      </c>
      <c r="N432" s="40" t="str">
        <f t="shared" si="44"/>
        <v>Medium Income</v>
      </c>
      <c r="O432" s="39">
        <v>10186</v>
      </c>
      <c r="P432" s="39">
        <f t="shared" si="45"/>
        <v>6049.9999999999964</v>
      </c>
      <c r="Q432" s="41">
        <f t="shared" si="46"/>
        <v>9.9778980386653296E-2</v>
      </c>
      <c r="R432" s="33" t="str">
        <f t="shared" si="47"/>
        <v>Average Bonus</v>
      </c>
      <c r="S432" s="38">
        <f t="shared" si="48"/>
        <v>66684.013061224468</v>
      </c>
      <c r="T432" s="6" t="s">
        <v>204</v>
      </c>
      <c r="U432" s="7" t="s">
        <v>5970</v>
      </c>
      <c r="V432" s="6" t="s">
        <v>1844</v>
      </c>
    </row>
    <row r="433" spans="1:22" ht="20" customHeight="1" x14ac:dyDescent="0.15">
      <c r="A433" s="15">
        <v>431</v>
      </c>
      <c r="B433" s="16" t="s">
        <v>4429</v>
      </c>
      <c r="C433" s="14">
        <v>25</v>
      </c>
      <c r="D433" s="35" t="str" cm="1">
        <f t="array" ref="D433">_xlfn.IFS(C433&lt;31, "Emerging Talent", AND(C433 &gt; 30, C433 &lt; 55), "Core Contributor", C433 &gt; 54, "Established Expert")</f>
        <v>Emerging Talent</v>
      </c>
      <c r="E433" s="6" t="s">
        <v>389</v>
      </c>
      <c r="F433" s="6" t="s">
        <v>5578</v>
      </c>
      <c r="G433" s="19" t="s">
        <v>648</v>
      </c>
      <c r="H433" s="19" t="s">
        <v>158</v>
      </c>
      <c r="I433" s="30">
        <v>0</v>
      </c>
      <c r="J433" s="27">
        <v>2.4</v>
      </c>
      <c r="K433" s="40" t="str">
        <f t="shared" si="42"/>
        <v>Below Expectations</v>
      </c>
      <c r="L433" s="37">
        <v>92761</v>
      </c>
      <c r="M433" s="37">
        <f t="shared" si="43"/>
        <v>43616.600816326536</v>
      </c>
      <c r="N433" s="40" t="str">
        <f t="shared" si="44"/>
        <v>Low Income</v>
      </c>
      <c r="O433" s="39">
        <v>6278</v>
      </c>
      <c r="P433" s="39">
        <f t="shared" si="45"/>
        <v>0</v>
      </c>
      <c r="Q433" s="41">
        <f t="shared" si="46"/>
        <v>0</v>
      </c>
      <c r="R433" s="33" t="str">
        <f t="shared" si="47"/>
        <v>No Bonus</v>
      </c>
      <c r="S433" s="38">
        <f t="shared" si="48"/>
        <v>43616.600816326536</v>
      </c>
      <c r="T433" s="6" t="s">
        <v>271</v>
      </c>
      <c r="U433" s="9" t="s">
        <v>6271</v>
      </c>
      <c r="V433" s="6" t="s">
        <v>1846</v>
      </c>
    </row>
    <row r="434" spans="1:22" ht="20" customHeight="1" x14ac:dyDescent="0.15">
      <c r="A434" s="15">
        <v>432</v>
      </c>
      <c r="B434" s="16" t="s">
        <v>1847</v>
      </c>
      <c r="C434" s="14">
        <v>28</v>
      </c>
      <c r="D434" s="35" t="str" cm="1">
        <f t="array" ref="D434">_xlfn.IFS(C434&lt;31, "Emerging Talent", AND(C434 &gt; 30, C434 &lt; 55), "Core Contributor", C434 &gt; 54, "Established Expert")</f>
        <v>Emerging Talent</v>
      </c>
      <c r="E434" s="6" t="s">
        <v>389</v>
      </c>
      <c r="F434" s="6" t="s">
        <v>5712</v>
      </c>
      <c r="G434" s="19" t="s">
        <v>46</v>
      </c>
      <c r="H434" s="19" t="s">
        <v>158</v>
      </c>
      <c r="I434" s="30">
        <v>1</v>
      </c>
      <c r="J434" s="27">
        <v>3</v>
      </c>
      <c r="K434" s="40" t="str">
        <f t="shared" si="42"/>
        <v>Meets Expectations</v>
      </c>
      <c r="L434" s="37">
        <v>79188</v>
      </c>
      <c r="M434" s="37">
        <f t="shared" si="43"/>
        <v>58178.9387755102</v>
      </c>
      <c r="N434" s="40" t="str">
        <f t="shared" si="44"/>
        <v>Medium Income</v>
      </c>
      <c r="O434" s="39">
        <v>2207</v>
      </c>
      <c r="P434" s="39">
        <f t="shared" si="45"/>
        <v>0</v>
      </c>
      <c r="Q434" s="41">
        <f t="shared" si="46"/>
        <v>0</v>
      </c>
      <c r="R434" s="33" t="str">
        <f t="shared" si="47"/>
        <v>No Bonus</v>
      </c>
      <c r="S434" s="38">
        <f t="shared" si="48"/>
        <v>58178.9387755102</v>
      </c>
      <c r="T434" s="6" t="s">
        <v>139</v>
      </c>
      <c r="U434" s="6" t="s">
        <v>1850</v>
      </c>
      <c r="V434" s="6" t="s">
        <v>1851</v>
      </c>
    </row>
    <row r="435" spans="1:22" ht="20" customHeight="1" x14ac:dyDescent="0.15">
      <c r="A435" s="15">
        <v>433</v>
      </c>
      <c r="B435" s="16" t="s">
        <v>4411</v>
      </c>
      <c r="C435" s="14">
        <v>65</v>
      </c>
      <c r="D435" s="35" t="str" cm="1">
        <f t="array" ref="D435">_xlfn.IFS(C435&lt;31, "Emerging Talent", AND(C435 &gt; 30, C435 &lt; 55), "Core Contributor", C435 &gt; 54, "Established Expert")</f>
        <v>Established Expert</v>
      </c>
      <c r="E435" s="6" t="s">
        <v>389</v>
      </c>
      <c r="F435" s="6" t="s">
        <v>5713</v>
      </c>
      <c r="G435" s="19" t="s">
        <v>864</v>
      </c>
      <c r="H435" s="19" t="s">
        <v>120</v>
      </c>
      <c r="I435" s="30">
        <v>4</v>
      </c>
      <c r="J435" s="27">
        <v>2.4</v>
      </c>
      <c r="K435" s="40" t="str">
        <f t="shared" si="42"/>
        <v>Below Expectations</v>
      </c>
      <c r="L435" s="37">
        <v>125318</v>
      </c>
      <c r="M435" s="37">
        <f t="shared" si="43"/>
        <v>58925.03510204082</v>
      </c>
      <c r="N435" s="40" t="str">
        <f t="shared" si="44"/>
        <v>Medium Income</v>
      </c>
      <c r="O435" s="39" t="s">
        <v>5969</v>
      </c>
      <c r="P435" s="39">
        <f t="shared" si="45"/>
        <v>0</v>
      </c>
      <c r="Q435" s="41">
        <f t="shared" si="46"/>
        <v>0</v>
      </c>
      <c r="R435" s="33" t="str">
        <f t="shared" si="47"/>
        <v>No Bonus</v>
      </c>
      <c r="S435" s="38">
        <f t="shared" si="48"/>
        <v>58925.03510204082</v>
      </c>
      <c r="T435" s="6" t="s">
        <v>49</v>
      </c>
      <c r="U435" s="6" t="s">
        <v>1854</v>
      </c>
      <c r="V435" s="6" t="s">
        <v>1855</v>
      </c>
    </row>
    <row r="436" spans="1:22" ht="20" customHeight="1" x14ac:dyDescent="0.15">
      <c r="A436" s="15">
        <v>434</v>
      </c>
      <c r="B436" s="16" t="s">
        <v>3707</v>
      </c>
      <c r="C436" s="14">
        <v>63</v>
      </c>
      <c r="D436" s="35" t="str" cm="1">
        <f t="array" ref="D436">_xlfn.IFS(C436&lt;31, "Emerging Talent", AND(C436 &gt; 30, C436 &lt; 55), "Core Contributor", C436 &gt; 54, "Established Expert")</f>
        <v>Established Expert</v>
      </c>
      <c r="E436" s="6" t="s">
        <v>93</v>
      </c>
      <c r="F436" s="6" t="s">
        <v>5515</v>
      </c>
      <c r="G436" s="19" t="s">
        <v>157</v>
      </c>
      <c r="H436" s="19" t="s">
        <v>930</v>
      </c>
      <c r="I436" s="30">
        <v>9</v>
      </c>
      <c r="J436" s="27">
        <v>4.5</v>
      </c>
      <c r="K436" s="40" t="str">
        <f t="shared" si="42"/>
        <v>Outstanding Performance</v>
      </c>
      <c r="L436" s="37">
        <v>130807</v>
      </c>
      <c r="M436" s="37">
        <f t="shared" si="43"/>
        <v>216231.97959183677</v>
      </c>
      <c r="N436" s="40" t="str">
        <f t="shared" si="44"/>
        <v>Very High Income</v>
      </c>
      <c r="O436" s="39">
        <v>2402</v>
      </c>
      <c r="P436" s="39">
        <f t="shared" si="45"/>
        <v>11250</v>
      </c>
      <c r="Q436" s="41">
        <f t="shared" si="46"/>
        <v>5.2027456906400683E-2</v>
      </c>
      <c r="R436" s="33" t="str">
        <f t="shared" si="47"/>
        <v>High Bonus</v>
      </c>
      <c r="S436" s="38">
        <f t="shared" si="48"/>
        <v>227481.97959183677</v>
      </c>
      <c r="T436" s="6" t="s">
        <v>204</v>
      </c>
      <c r="U436" s="6" t="s">
        <v>6272</v>
      </c>
      <c r="V436" s="6" t="s">
        <v>1859</v>
      </c>
    </row>
    <row r="437" spans="1:22" ht="20" customHeight="1" x14ac:dyDescent="0.15">
      <c r="A437" s="15">
        <v>435</v>
      </c>
      <c r="B437" s="16" t="s">
        <v>3195</v>
      </c>
      <c r="C437" s="14">
        <v>60</v>
      </c>
      <c r="D437" s="35" t="str" cm="1">
        <f t="array" ref="D437">_xlfn.IFS(C437&lt;31, "Emerging Talent", AND(C437 &gt; 30, C437 &lt; 55), "Core Contributor", C437 &gt; 54, "Established Expert")</f>
        <v>Established Expert</v>
      </c>
      <c r="E437" s="6" t="s">
        <v>389</v>
      </c>
      <c r="F437" s="6" t="s">
        <v>5714</v>
      </c>
      <c r="G437" s="19" t="s">
        <v>46</v>
      </c>
      <c r="H437" s="19" t="s">
        <v>175</v>
      </c>
      <c r="I437" s="30">
        <v>6</v>
      </c>
      <c r="J437" s="27">
        <v>2.7</v>
      </c>
      <c r="K437" s="40" t="str">
        <f t="shared" si="42"/>
        <v>Below Expectations</v>
      </c>
      <c r="L437" s="37">
        <v>55653</v>
      </c>
      <c r="M437" s="37">
        <f t="shared" si="43"/>
        <v>33119.213877551025</v>
      </c>
      <c r="N437" s="40" t="str">
        <f t="shared" si="44"/>
        <v>Low Income</v>
      </c>
      <c r="O437" s="39">
        <v>19351</v>
      </c>
      <c r="P437" s="39">
        <f t="shared" si="45"/>
        <v>0</v>
      </c>
      <c r="Q437" s="41">
        <f t="shared" si="46"/>
        <v>0</v>
      </c>
      <c r="R437" s="33" t="str">
        <f t="shared" si="47"/>
        <v>No Bonus</v>
      </c>
      <c r="S437" s="38">
        <f t="shared" si="48"/>
        <v>33119.213877551025</v>
      </c>
      <c r="T437" s="6" t="s">
        <v>139</v>
      </c>
      <c r="U437" s="6" t="s">
        <v>6273</v>
      </c>
      <c r="V437" s="6" t="s">
        <v>1863</v>
      </c>
    </row>
    <row r="438" spans="1:22" ht="20" customHeight="1" x14ac:dyDescent="0.15">
      <c r="A438" s="15">
        <v>436</v>
      </c>
      <c r="B438" s="16" t="s">
        <v>2906</v>
      </c>
      <c r="C438" s="14">
        <v>41</v>
      </c>
      <c r="D438" s="35" t="str" cm="1">
        <f t="array" ref="D438">_xlfn.IFS(C438&lt;31, "Emerging Talent", AND(C438 &gt; 30, C438 &lt; 55), "Core Contributor", C438 &gt; 54, "Established Expert")</f>
        <v>Core Contributor</v>
      </c>
      <c r="E438" s="6" t="s">
        <v>389</v>
      </c>
      <c r="F438" s="6" t="s">
        <v>5715</v>
      </c>
      <c r="G438" s="19" t="s">
        <v>4457</v>
      </c>
      <c r="H438" s="19" t="s">
        <v>842</v>
      </c>
      <c r="I438" s="30">
        <v>9</v>
      </c>
      <c r="J438" s="27">
        <v>1.6</v>
      </c>
      <c r="K438" s="40" t="str">
        <f t="shared" si="42"/>
        <v>Needs Significant Improvement</v>
      </c>
      <c r="L438" s="37">
        <v>144779</v>
      </c>
      <c r="M438" s="37">
        <f t="shared" si="43"/>
        <v>30255.856326530618</v>
      </c>
      <c r="N438" s="40" t="str">
        <f t="shared" si="44"/>
        <v>Low Income</v>
      </c>
      <c r="O438" s="39">
        <v>4519</v>
      </c>
      <c r="P438" s="39">
        <f t="shared" si="45"/>
        <v>0</v>
      </c>
      <c r="Q438" s="41">
        <f t="shared" si="46"/>
        <v>0</v>
      </c>
      <c r="R438" s="33" t="str">
        <f t="shared" si="47"/>
        <v>No Bonus</v>
      </c>
      <c r="S438" s="38">
        <f t="shared" si="48"/>
        <v>30255.856326530618</v>
      </c>
      <c r="T438" s="6" t="s">
        <v>76</v>
      </c>
      <c r="U438" s="6" t="s">
        <v>6274</v>
      </c>
      <c r="V438" s="6" t="s">
        <v>1867</v>
      </c>
    </row>
    <row r="439" spans="1:22" ht="20" customHeight="1" x14ac:dyDescent="0.15">
      <c r="A439" s="15">
        <v>437</v>
      </c>
      <c r="B439" s="16" t="s">
        <v>682</v>
      </c>
      <c r="C439" s="14">
        <v>64</v>
      </c>
      <c r="D439" s="35" t="str" cm="1">
        <f t="array" ref="D439">_xlfn.IFS(C439&lt;31, "Emerging Talent", AND(C439 &gt; 30, C439 &lt; 55), "Core Contributor", C439 &gt; 54, "Established Expert")</f>
        <v>Established Expert</v>
      </c>
      <c r="E439" s="6" t="s">
        <v>163</v>
      </c>
      <c r="F439" s="6" t="s">
        <v>5491</v>
      </c>
      <c r="G439" s="19" t="s">
        <v>648</v>
      </c>
      <c r="H439" s="19" t="s">
        <v>211</v>
      </c>
      <c r="I439" s="30">
        <v>9</v>
      </c>
      <c r="J439" s="27">
        <v>2.5</v>
      </c>
      <c r="K439" s="40" t="str">
        <f t="shared" si="42"/>
        <v>Below Expectations</v>
      </c>
      <c r="L439" s="37">
        <v>67098</v>
      </c>
      <c r="M439" s="37">
        <f t="shared" si="43"/>
        <v>34233.673469387759</v>
      </c>
      <c r="N439" s="40" t="str">
        <f t="shared" si="44"/>
        <v>Low Income</v>
      </c>
      <c r="O439" s="39">
        <v>5638</v>
      </c>
      <c r="P439" s="39">
        <f t="shared" si="45"/>
        <v>0</v>
      </c>
      <c r="Q439" s="41">
        <f t="shared" si="46"/>
        <v>0</v>
      </c>
      <c r="R439" s="33" t="str">
        <f t="shared" si="47"/>
        <v>No Bonus</v>
      </c>
      <c r="S439" s="38">
        <f t="shared" si="48"/>
        <v>34233.673469387759</v>
      </c>
      <c r="T439" s="6" t="s">
        <v>204</v>
      </c>
      <c r="U439" s="7" t="s">
        <v>5970</v>
      </c>
      <c r="V439" s="6" t="s">
        <v>1869</v>
      </c>
    </row>
    <row r="440" spans="1:22" ht="20" customHeight="1" x14ac:dyDescent="0.15">
      <c r="A440" s="15">
        <v>438</v>
      </c>
      <c r="B440" s="16" t="s">
        <v>2995</v>
      </c>
      <c r="C440" s="14">
        <v>57</v>
      </c>
      <c r="D440" s="35" t="str" cm="1">
        <f t="array" ref="D440">_xlfn.IFS(C440&lt;31, "Emerging Talent", AND(C440 &gt; 30, C440 &lt; 55), "Core Contributor", C440 &gt; 54, "Established Expert")</f>
        <v>Established Expert</v>
      </c>
      <c r="E440" s="6" t="s">
        <v>389</v>
      </c>
      <c r="F440" s="6" t="s">
        <v>5716</v>
      </c>
      <c r="G440" s="19" t="s">
        <v>46</v>
      </c>
      <c r="H440" s="19" t="s">
        <v>136</v>
      </c>
      <c r="I440" s="30">
        <v>1</v>
      </c>
      <c r="J440" s="27">
        <v>1.4</v>
      </c>
      <c r="K440" s="40" t="str">
        <f t="shared" si="42"/>
        <v>Needs Significant Improvement</v>
      </c>
      <c r="L440" s="37">
        <v>105274</v>
      </c>
      <c r="M440" s="37">
        <f t="shared" si="43"/>
        <v>16843.839999999997</v>
      </c>
      <c r="N440" s="40" t="str">
        <f t="shared" si="44"/>
        <v>Low Income</v>
      </c>
      <c r="O440" s="39">
        <v>18247</v>
      </c>
      <c r="P440" s="39">
        <f t="shared" si="45"/>
        <v>0</v>
      </c>
      <c r="Q440" s="41">
        <f t="shared" si="46"/>
        <v>0</v>
      </c>
      <c r="R440" s="33" t="str">
        <f t="shared" si="47"/>
        <v>No Bonus</v>
      </c>
      <c r="S440" s="38">
        <f t="shared" si="48"/>
        <v>16843.839999999997</v>
      </c>
      <c r="T440" s="6" t="s">
        <v>76</v>
      </c>
      <c r="U440" s="6" t="s">
        <v>6275</v>
      </c>
      <c r="V440" s="6" t="s">
        <v>1873</v>
      </c>
    </row>
    <row r="441" spans="1:22" ht="20" customHeight="1" x14ac:dyDescent="0.15">
      <c r="A441" s="15">
        <v>439</v>
      </c>
      <c r="B441" s="16" t="s">
        <v>4433</v>
      </c>
      <c r="C441" s="14">
        <v>61</v>
      </c>
      <c r="D441" s="35" t="str" cm="1">
        <f t="array" ref="D441">_xlfn.IFS(C441&lt;31, "Emerging Talent", AND(C441 &gt; 30, C441 &lt; 55), "Core Contributor", C441 &gt; 54, "Established Expert")</f>
        <v>Established Expert</v>
      </c>
      <c r="E441" s="6" t="s">
        <v>389</v>
      </c>
      <c r="F441" s="6" t="s">
        <v>5717</v>
      </c>
      <c r="G441" s="19" t="s">
        <v>4457</v>
      </c>
      <c r="H441" s="19" t="s">
        <v>842</v>
      </c>
      <c r="I441" s="30">
        <v>4</v>
      </c>
      <c r="J441" s="27">
        <v>1.7</v>
      </c>
      <c r="K441" s="40" t="str">
        <f t="shared" si="42"/>
        <v>Needs Significant Improvement</v>
      </c>
      <c r="L441" s="37">
        <v>126343</v>
      </c>
      <c r="M441" s="37">
        <f t="shared" si="43"/>
        <v>29806.634285714284</v>
      </c>
      <c r="N441" s="40" t="str">
        <f t="shared" si="44"/>
        <v>Low Income</v>
      </c>
      <c r="O441" s="39">
        <v>3903</v>
      </c>
      <c r="P441" s="39">
        <f t="shared" si="45"/>
        <v>0</v>
      </c>
      <c r="Q441" s="41">
        <f t="shared" si="46"/>
        <v>0</v>
      </c>
      <c r="R441" s="33" t="str">
        <f t="shared" si="47"/>
        <v>No Bonus</v>
      </c>
      <c r="S441" s="38">
        <f t="shared" si="48"/>
        <v>29806.634285714284</v>
      </c>
      <c r="T441" s="6" t="s">
        <v>139</v>
      </c>
      <c r="U441" s="7" t="s">
        <v>5970</v>
      </c>
      <c r="V441" s="6" t="s">
        <v>1877</v>
      </c>
    </row>
    <row r="442" spans="1:22" ht="20" customHeight="1" x14ac:dyDescent="0.15">
      <c r="A442" s="15">
        <v>440</v>
      </c>
      <c r="B442" s="16" t="s">
        <v>3140</v>
      </c>
      <c r="C442" s="14">
        <v>48</v>
      </c>
      <c r="D442" s="35" t="str" cm="1">
        <f t="array" ref="D442">_xlfn.IFS(C442&lt;31, "Emerging Talent", AND(C442 &gt; 30, C442 &lt; 55), "Core Contributor", C442 &gt; 54, "Established Expert")</f>
        <v>Core Contributor</v>
      </c>
      <c r="E442" s="6" t="s">
        <v>163</v>
      </c>
      <c r="F442" s="6" t="s">
        <v>5718</v>
      </c>
      <c r="G442" s="19" t="s">
        <v>494</v>
      </c>
      <c r="H442" s="19" t="s">
        <v>732</v>
      </c>
      <c r="I442" s="30">
        <v>0</v>
      </c>
      <c r="J442" s="27">
        <v>3</v>
      </c>
      <c r="K442" s="40" t="str">
        <f t="shared" si="42"/>
        <v>Meets Expectations</v>
      </c>
      <c r="L442" s="37">
        <v>92944</v>
      </c>
      <c r="M442" s="37">
        <f t="shared" si="43"/>
        <v>68285.387755102027</v>
      </c>
      <c r="N442" s="40" t="str">
        <f t="shared" si="44"/>
        <v>Medium Income</v>
      </c>
      <c r="O442" s="39">
        <v>1744</v>
      </c>
      <c r="P442" s="39">
        <f t="shared" si="45"/>
        <v>0</v>
      </c>
      <c r="Q442" s="41">
        <f t="shared" si="46"/>
        <v>0</v>
      </c>
      <c r="R442" s="33" t="str">
        <f t="shared" si="47"/>
        <v>No Bonus</v>
      </c>
      <c r="S442" s="38">
        <f t="shared" si="48"/>
        <v>68285.387755102027</v>
      </c>
      <c r="T442" s="6" t="s">
        <v>76</v>
      </c>
      <c r="U442" s="6" t="s">
        <v>6276</v>
      </c>
      <c r="V442" s="6" t="s">
        <v>1882</v>
      </c>
    </row>
    <row r="443" spans="1:22" ht="20" customHeight="1" x14ac:dyDescent="0.15">
      <c r="A443" s="15">
        <v>441</v>
      </c>
      <c r="B443" s="16" t="s">
        <v>1883</v>
      </c>
      <c r="C443" s="14">
        <v>33</v>
      </c>
      <c r="D443" s="35" t="str" cm="1">
        <f t="array" ref="D443">_xlfn.IFS(C443&lt;31, "Emerging Talent", AND(C443 &gt; 30, C443 &lt; 55), "Core Contributor", C443 &gt; 54, "Established Expert")</f>
        <v>Core Contributor</v>
      </c>
      <c r="E443" s="6" t="s">
        <v>389</v>
      </c>
      <c r="F443" s="6" t="s">
        <v>5719</v>
      </c>
      <c r="G443" s="19" t="s">
        <v>157</v>
      </c>
      <c r="H443" s="19" t="s">
        <v>842</v>
      </c>
      <c r="I443" s="30">
        <v>6</v>
      </c>
      <c r="J443" s="27">
        <v>3.1</v>
      </c>
      <c r="K443" s="40" t="str">
        <f t="shared" si="42"/>
        <v>Meets Expectations</v>
      </c>
      <c r="L443" s="37">
        <v>103992</v>
      </c>
      <c r="M443" s="37">
        <f t="shared" si="43"/>
        <v>81580.662857142859</v>
      </c>
      <c r="N443" s="40" t="str">
        <f t="shared" si="44"/>
        <v>High Income</v>
      </c>
      <c r="O443" s="39">
        <v>16342</v>
      </c>
      <c r="P443" s="39">
        <f t="shared" si="45"/>
        <v>50.000000000000085</v>
      </c>
      <c r="Q443" s="41">
        <f t="shared" si="46"/>
        <v>6.1289033759821061E-4</v>
      </c>
      <c r="R443" s="33" t="str">
        <f t="shared" si="47"/>
        <v>Small Bonus</v>
      </c>
      <c r="S443" s="38">
        <f t="shared" si="48"/>
        <v>81630.662857142859</v>
      </c>
      <c r="T443" s="6" t="s">
        <v>76</v>
      </c>
      <c r="U443" s="6" t="s">
        <v>6277</v>
      </c>
      <c r="V443" s="6" t="s">
        <v>1888</v>
      </c>
    </row>
    <row r="444" spans="1:22" ht="20" customHeight="1" x14ac:dyDescent="0.15">
      <c r="A444" s="15">
        <v>442</v>
      </c>
      <c r="B444" s="16" t="s">
        <v>4421</v>
      </c>
      <c r="C444" s="14">
        <v>37</v>
      </c>
      <c r="D444" s="35" t="str" cm="1">
        <f t="array" ref="D444">_xlfn.IFS(C444&lt;31, "Emerging Talent", AND(C444 &gt; 30, C444 &lt; 55), "Core Contributor", C444 &gt; 54, "Established Expert")</f>
        <v>Core Contributor</v>
      </c>
      <c r="E444" s="6" t="s">
        <v>163</v>
      </c>
      <c r="F444" s="6" t="s">
        <v>5720</v>
      </c>
      <c r="G444" s="19" t="s">
        <v>244</v>
      </c>
      <c r="H444" s="19" t="s">
        <v>32</v>
      </c>
      <c r="I444" s="30">
        <v>3</v>
      </c>
      <c r="J444" s="27">
        <v>4.4000000000000004</v>
      </c>
      <c r="K444" s="40" t="str">
        <f t="shared" si="42"/>
        <v>Outstanding Performance</v>
      </c>
      <c r="L444" s="37">
        <v>67771</v>
      </c>
      <c r="M444" s="37">
        <f t="shared" si="43"/>
        <v>107105.8416326531</v>
      </c>
      <c r="N444" s="40" t="str">
        <f t="shared" si="44"/>
        <v>High Income</v>
      </c>
      <c r="O444" s="39">
        <v>6524</v>
      </c>
      <c r="P444" s="39">
        <f t="shared" si="45"/>
        <v>9800.0000000000055</v>
      </c>
      <c r="Q444" s="41">
        <f t="shared" si="46"/>
        <v>9.1498277317231813E-2</v>
      </c>
      <c r="R444" s="33" t="str">
        <f t="shared" si="47"/>
        <v>Average Bonus</v>
      </c>
      <c r="S444" s="38">
        <f t="shared" si="48"/>
        <v>116905.8416326531</v>
      </c>
      <c r="T444" s="6" t="s">
        <v>422</v>
      </c>
      <c r="U444" s="6" t="s">
        <v>6278</v>
      </c>
      <c r="V444" s="6" t="s">
        <v>1893</v>
      </c>
    </row>
    <row r="445" spans="1:22" ht="20" customHeight="1" x14ac:dyDescent="0.15">
      <c r="A445" s="15">
        <v>443</v>
      </c>
      <c r="B445" s="16" t="s">
        <v>852</v>
      </c>
      <c r="C445" s="14">
        <v>41</v>
      </c>
      <c r="D445" s="35" t="str" cm="1">
        <f t="array" ref="D445">_xlfn.IFS(C445&lt;31, "Emerging Talent", AND(C445 &gt; 30, C445 &lt; 55), "Core Contributor", C445 &gt; 54, "Established Expert")</f>
        <v>Core Contributor</v>
      </c>
      <c r="E445" s="6" t="s">
        <v>163</v>
      </c>
      <c r="F445" s="6" t="s">
        <v>5721</v>
      </c>
      <c r="G445" s="19" t="s">
        <v>244</v>
      </c>
      <c r="H445" s="19" t="s">
        <v>211</v>
      </c>
      <c r="I445" s="30">
        <v>10</v>
      </c>
      <c r="J445" s="27">
        <v>2.5</v>
      </c>
      <c r="K445" s="40" t="str">
        <f t="shared" si="42"/>
        <v>Below Expectations</v>
      </c>
      <c r="L445" s="37">
        <v>112006</v>
      </c>
      <c r="M445" s="37">
        <f t="shared" si="43"/>
        <v>57145.918367346938</v>
      </c>
      <c r="N445" s="40" t="str">
        <f t="shared" si="44"/>
        <v>Medium Income</v>
      </c>
      <c r="O445" s="39">
        <v>18059</v>
      </c>
      <c r="P445" s="39">
        <f t="shared" si="45"/>
        <v>0</v>
      </c>
      <c r="Q445" s="41">
        <f t="shared" si="46"/>
        <v>0</v>
      </c>
      <c r="R445" s="33" t="str">
        <f t="shared" si="47"/>
        <v>No Bonus</v>
      </c>
      <c r="S445" s="38">
        <f t="shared" si="48"/>
        <v>57145.918367346938</v>
      </c>
      <c r="T445" s="6" t="s">
        <v>296</v>
      </c>
      <c r="U445" s="6" t="s">
        <v>6279</v>
      </c>
      <c r="V445" s="6" t="s">
        <v>1898</v>
      </c>
    </row>
    <row r="446" spans="1:22" ht="20" customHeight="1" x14ac:dyDescent="0.15">
      <c r="A446" s="15">
        <v>444</v>
      </c>
      <c r="B446" s="16" t="s">
        <v>2906</v>
      </c>
      <c r="C446" s="14">
        <v>58</v>
      </c>
      <c r="D446" s="35" t="str" cm="1">
        <f t="array" ref="D446">_xlfn.IFS(C446&lt;31, "Emerging Talent", AND(C446 &gt; 30, C446 &lt; 55), "Core Contributor", C446 &gt; 54, "Established Expert")</f>
        <v>Established Expert</v>
      </c>
      <c r="E446" s="6" t="s">
        <v>5970</v>
      </c>
      <c r="F446" s="6" t="s">
        <v>5612</v>
      </c>
      <c r="G446" s="19" t="s">
        <v>244</v>
      </c>
      <c r="H446" s="19" t="s">
        <v>499</v>
      </c>
      <c r="I446" s="30">
        <v>7</v>
      </c>
      <c r="J446" s="27">
        <v>5</v>
      </c>
      <c r="K446" s="40" t="str">
        <f t="shared" si="42"/>
        <v>Outstanding Performance</v>
      </c>
      <c r="L446" s="37">
        <v>93705</v>
      </c>
      <c r="M446" s="37">
        <f t="shared" si="43"/>
        <v>191234.69387755104</v>
      </c>
      <c r="N446" s="40" t="str">
        <f t="shared" si="44"/>
        <v>Very High Income</v>
      </c>
      <c r="O446" s="39">
        <v>17082</v>
      </c>
      <c r="P446" s="39">
        <f t="shared" si="45"/>
        <v>20000</v>
      </c>
      <c r="Q446" s="41">
        <f t="shared" si="46"/>
        <v>0.10458353342937943</v>
      </c>
      <c r="R446" s="33" t="str">
        <f t="shared" si="47"/>
        <v>Outstanding Bonus</v>
      </c>
      <c r="S446" s="38">
        <f t="shared" si="48"/>
        <v>211234.69387755104</v>
      </c>
      <c r="T446" s="6" t="s">
        <v>76</v>
      </c>
      <c r="U446" s="6" t="s">
        <v>6280</v>
      </c>
      <c r="V446" s="6" t="s">
        <v>1901</v>
      </c>
    </row>
    <row r="447" spans="1:22" ht="20" customHeight="1" x14ac:dyDescent="0.15">
      <c r="A447" s="15">
        <v>445</v>
      </c>
      <c r="B447" s="16" t="s">
        <v>3136</v>
      </c>
      <c r="C447" s="14">
        <v>24</v>
      </c>
      <c r="D447" s="35" t="str" cm="1">
        <f t="array" ref="D447">_xlfn.IFS(C447&lt;31, "Emerging Talent", AND(C447 &gt; 30, C447 &lt; 55), "Core Contributor", C447 &gt; 54, "Established Expert")</f>
        <v>Emerging Talent</v>
      </c>
      <c r="E447" s="6" t="s">
        <v>389</v>
      </c>
      <c r="F447" s="6" t="s">
        <v>5649</v>
      </c>
      <c r="G447" s="19" t="s">
        <v>494</v>
      </c>
      <c r="H447" s="19" t="s">
        <v>158</v>
      </c>
      <c r="I447" s="30">
        <v>4</v>
      </c>
      <c r="J447" s="27">
        <v>3.2</v>
      </c>
      <c r="K447" s="40" t="str">
        <f t="shared" si="42"/>
        <v>Meets Expectations</v>
      </c>
      <c r="L447" s="37">
        <v>120549</v>
      </c>
      <c r="M447" s="37">
        <f t="shared" si="43"/>
        <v>100769.12326530615</v>
      </c>
      <c r="N447" s="40" t="str">
        <f t="shared" si="44"/>
        <v>High Income</v>
      </c>
      <c r="O447" s="39">
        <v>12211</v>
      </c>
      <c r="P447" s="39">
        <f t="shared" si="45"/>
        <v>200.00000000000034</v>
      </c>
      <c r="Q447" s="41">
        <f t="shared" si="46"/>
        <v>1.9847349418078983E-3</v>
      </c>
      <c r="R447" s="33" t="str">
        <f t="shared" si="47"/>
        <v>Small Bonus</v>
      </c>
      <c r="S447" s="38">
        <f t="shared" si="48"/>
        <v>100969.12326530615</v>
      </c>
      <c r="T447" s="6" t="s">
        <v>49</v>
      </c>
      <c r="U447" s="6" t="s">
        <v>1903</v>
      </c>
      <c r="V447" s="6" t="s">
        <v>1904</v>
      </c>
    </row>
    <row r="448" spans="1:22" ht="20" customHeight="1" x14ac:dyDescent="0.15">
      <c r="A448" s="15">
        <v>446</v>
      </c>
      <c r="B448" s="16" t="s">
        <v>4441</v>
      </c>
      <c r="C448" s="14">
        <v>62</v>
      </c>
      <c r="D448" s="35" t="str" cm="1">
        <f t="array" ref="D448">_xlfn.IFS(C448&lt;31, "Emerging Talent", AND(C448 &gt; 30, C448 &lt; 55), "Core Contributor", C448 &gt; 54, "Established Expert")</f>
        <v>Established Expert</v>
      </c>
      <c r="E448" s="6" t="s">
        <v>5970</v>
      </c>
      <c r="F448" s="6" t="s">
        <v>5722</v>
      </c>
      <c r="G448" s="19" t="s">
        <v>864</v>
      </c>
      <c r="H448" s="19" t="s">
        <v>211</v>
      </c>
      <c r="I448" s="30">
        <v>0</v>
      </c>
      <c r="J448" s="27">
        <v>1.4</v>
      </c>
      <c r="K448" s="40" t="str">
        <f t="shared" si="42"/>
        <v>Needs Significant Improvement</v>
      </c>
      <c r="L448" s="37">
        <v>139966</v>
      </c>
      <c r="M448" s="37">
        <f t="shared" si="43"/>
        <v>22394.559999999998</v>
      </c>
      <c r="N448" s="40" t="str">
        <f t="shared" si="44"/>
        <v>Low Income</v>
      </c>
      <c r="O448" s="39">
        <v>10503</v>
      </c>
      <c r="P448" s="39">
        <f t="shared" si="45"/>
        <v>0</v>
      </c>
      <c r="Q448" s="41">
        <f t="shared" si="46"/>
        <v>0</v>
      </c>
      <c r="R448" s="33" t="str">
        <f t="shared" si="47"/>
        <v>No Bonus</v>
      </c>
      <c r="S448" s="38">
        <f t="shared" si="48"/>
        <v>22394.559999999998</v>
      </c>
      <c r="T448" s="6" t="s">
        <v>296</v>
      </c>
      <c r="U448" s="6" t="s">
        <v>1907</v>
      </c>
      <c r="V448" s="6" t="s">
        <v>1908</v>
      </c>
    </row>
    <row r="449" spans="1:22" ht="20" customHeight="1" x14ac:dyDescent="0.15">
      <c r="A449" s="15">
        <v>447</v>
      </c>
      <c r="B449" s="16" t="s">
        <v>1180</v>
      </c>
      <c r="C449" s="14">
        <v>44</v>
      </c>
      <c r="D449" s="35" t="str" cm="1">
        <f t="array" ref="D449">_xlfn.IFS(C449&lt;31, "Emerging Talent", AND(C449 &gt; 30, C449 &lt; 55), "Core Contributor", C449 &gt; 54, "Established Expert")</f>
        <v>Core Contributor</v>
      </c>
      <c r="E449" s="6" t="s">
        <v>93</v>
      </c>
      <c r="F449" s="6" t="s">
        <v>5579</v>
      </c>
      <c r="G449" s="19" t="s">
        <v>244</v>
      </c>
      <c r="H449" s="19" t="s">
        <v>56</v>
      </c>
      <c r="I449" s="30">
        <v>8</v>
      </c>
      <c r="J449" s="27">
        <v>2</v>
      </c>
      <c r="K449" s="40" t="str">
        <f t="shared" si="42"/>
        <v>Below Expectations</v>
      </c>
      <c r="L449" s="37">
        <v>145797</v>
      </c>
      <c r="M449" s="37">
        <f t="shared" si="43"/>
        <v>47607.183673469386</v>
      </c>
      <c r="N449" s="40" t="str">
        <f t="shared" si="44"/>
        <v>Low Income</v>
      </c>
      <c r="O449" s="39">
        <v>6557</v>
      </c>
      <c r="P449" s="39">
        <f t="shared" si="45"/>
        <v>0</v>
      </c>
      <c r="Q449" s="41">
        <f t="shared" si="46"/>
        <v>0</v>
      </c>
      <c r="R449" s="33" t="str">
        <f t="shared" si="47"/>
        <v>No Bonus</v>
      </c>
      <c r="S449" s="38">
        <f t="shared" si="48"/>
        <v>47607.183673469386</v>
      </c>
      <c r="T449" s="6" t="s">
        <v>265</v>
      </c>
      <c r="U449" s="6" t="s">
        <v>6281</v>
      </c>
      <c r="V449" s="6" t="s">
        <v>1911</v>
      </c>
    </row>
    <row r="450" spans="1:22" ht="20" customHeight="1" x14ac:dyDescent="0.15">
      <c r="A450" s="15">
        <v>448</v>
      </c>
      <c r="B450" s="16" t="s">
        <v>964</v>
      </c>
      <c r="C450" s="14">
        <v>39</v>
      </c>
      <c r="D450" s="35" t="str" cm="1">
        <f t="array" ref="D450">_xlfn.IFS(C450&lt;31, "Emerging Talent", AND(C450 &gt; 30, C450 &lt; 55), "Core Contributor", C450 &gt; 54, "Established Expert")</f>
        <v>Core Contributor</v>
      </c>
      <c r="E450" s="6" t="s">
        <v>163</v>
      </c>
      <c r="F450" s="6" t="s">
        <v>5585</v>
      </c>
      <c r="G450" s="19" t="s">
        <v>210</v>
      </c>
      <c r="H450" s="19" t="s">
        <v>136</v>
      </c>
      <c r="I450" s="30">
        <v>0</v>
      </c>
      <c r="J450" s="27">
        <v>1.2</v>
      </c>
      <c r="K450" s="40" t="str">
        <f t="shared" si="42"/>
        <v>Needs Significant Improvement</v>
      </c>
      <c r="L450" s="37">
        <v>101414</v>
      </c>
      <c r="M450" s="37">
        <f t="shared" si="43"/>
        <v>15000</v>
      </c>
      <c r="N450" s="40" t="str">
        <f t="shared" si="44"/>
        <v>Low Income</v>
      </c>
      <c r="O450" s="39">
        <v>11908</v>
      </c>
      <c r="P450" s="39">
        <f t="shared" si="45"/>
        <v>0</v>
      </c>
      <c r="Q450" s="41">
        <f t="shared" si="46"/>
        <v>0</v>
      </c>
      <c r="R450" s="33" t="str">
        <f t="shared" si="47"/>
        <v>No Bonus</v>
      </c>
      <c r="S450" s="38">
        <f t="shared" si="48"/>
        <v>15000</v>
      </c>
      <c r="T450" s="6" t="s">
        <v>49</v>
      </c>
      <c r="U450" s="6" t="s">
        <v>6282</v>
      </c>
      <c r="V450" s="6" t="s">
        <v>1914</v>
      </c>
    </row>
    <row r="451" spans="1:22" ht="20" customHeight="1" x14ac:dyDescent="0.15">
      <c r="A451" s="15">
        <v>449</v>
      </c>
      <c r="B451" s="16" t="s">
        <v>1915</v>
      </c>
      <c r="C451" s="14">
        <v>59</v>
      </c>
      <c r="D451" s="35" t="str" cm="1">
        <f t="array" ref="D451">_xlfn.IFS(C451&lt;31, "Emerging Talent", AND(C451 &gt; 30, C451 &lt; 55), "Core Contributor", C451 &gt; 54, "Established Expert")</f>
        <v>Established Expert</v>
      </c>
      <c r="E451" s="6" t="s">
        <v>389</v>
      </c>
      <c r="F451" s="6" t="s">
        <v>5446</v>
      </c>
      <c r="G451" s="19" t="s">
        <v>576</v>
      </c>
      <c r="H451" s="19" t="s">
        <v>56</v>
      </c>
      <c r="I451" s="30">
        <v>10</v>
      </c>
      <c r="J451" s="27">
        <v>3.7</v>
      </c>
      <c r="K451" s="40" t="str">
        <f t="shared" si="42"/>
        <v>Exceeds Expectations</v>
      </c>
      <c r="L451" s="37">
        <v>112978</v>
      </c>
      <c r="M451" s="37">
        <f t="shared" si="43"/>
        <v>126258.67918367348</v>
      </c>
      <c r="N451" s="40" t="str">
        <f t="shared" si="44"/>
        <v>Very High Income</v>
      </c>
      <c r="O451" s="39">
        <v>2408</v>
      </c>
      <c r="P451" s="39">
        <f t="shared" si="45"/>
        <v>2450.0000000000014</v>
      </c>
      <c r="Q451" s="41">
        <f t="shared" si="46"/>
        <v>1.9404606604793401E-2</v>
      </c>
      <c r="R451" s="33" t="str">
        <f t="shared" si="47"/>
        <v>Small Bonus</v>
      </c>
      <c r="S451" s="38">
        <f t="shared" si="48"/>
        <v>128708.67918367348</v>
      </c>
      <c r="T451" s="6" t="s">
        <v>422</v>
      </c>
      <c r="U451" s="9" t="s">
        <v>6283</v>
      </c>
      <c r="V451" s="6" t="s">
        <v>1918</v>
      </c>
    </row>
    <row r="452" spans="1:22" ht="20" customHeight="1" x14ac:dyDescent="0.15">
      <c r="A452" s="15">
        <v>450</v>
      </c>
      <c r="B452" s="16" t="s">
        <v>1919</v>
      </c>
      <c r="C452" s="14">
        <v>41</v>
      </c>
      <c r="D452" s="35" t="str" cm="1">
        <f t="array" ref="D452">_xlfn.IFS(C452&lt;31, "Emerging Talent", AND(C452 &gt; 30, C452 &lt; 55), "Core Contributor", C452 &gt; 54, "Established Expert")</f>
        <v>Core Contributor</v>
      </c>
      <c r="E452" s="6" t="s">
        <v>389</v>
      </c>
      <c r="F452" s="6" t="s">
        <v>5547</v>
      </c>
      <c r="G452" s="19" t="s">
        <v>576</v>
      </c>
      <c r="H452" s="19" t="s">
        <v>499</v>
      </c>
      <c r="I452" s="30">
        <v>8</v>
      </c>
      <c r="J452" s="27">
        <v>3.9</v>
      </c>
      <c r="K452" s="40" t="str">
        <f t="shared" ref="K452:K515" si="49">IF(J452&lt; 2, "Needs Significant Improvement", IF(J452 &lt; 3, "Below Expectations", IF(J452 &lt; 3.5, "Meets Expectations", IF(J452 &lt; 4.3, "Exceeds Expectations", "Outstanding Performance"))))</f>
        <v>Exceeds Expectations</v>
      </c>
      <c r="L452" s="37">
        <v>146605</v>
      </c>
      <c r="M452" s="37">
        <f t="shared" ref="M452:M515" si="50">MIN(300000, MAX(15000,L452* ( J452 / 3.5) ^ 2))</f>
        <v>182029.55510204082</v>
      </c>
      <c r="N452" s="40" t="str">
        <f t="shared" ref="N452:N515" si="51">IF(M452 &lt; 50000, "Low Income", IF(M452 &lt; 80000, "Medium Income", IF(M452 &lt; 110000, "High Income", "Very High Income")))</f>
        <v>Very High Income</v>
      </c>
      <c r="O452" s="39">
        <v>7263</v>
      </c>
      <c r="P452" s="39">
        <f t="shared" ref="P452:P515" si="52">IF(J452&lt; 3,0, IF(20000 * ((J452 - 3)/2)^2 = 0, 0, MIN(20000, 20000 * ((J452 - 3)/2)^2)))</f>
        <v>4049.9999999999991</v>
      </c>
      <c r="Q452" s="41">
        <f t="shared" ref="Q452:Q515" si="53">IF(P452=0, 0, P452/M452)</f>
        <v>2.2249134200925114E-2</v>
      </c>
      <c r="R452" s="33" t="str">
        <f t="shared" ref="R452:R515" si="54">IF(P452=0, "No Bonus", IF(P452&lt;=5000, "Small Bonus", IF(P452&lt;=10000, "Average Bonus", IF(P452&lt;=15000, "High Bonus", "Outstanding Bonus"))))</f>
        <v>Small Bonus</v>
      </c>
      <c r="S452" s="38">
        <f t="shared" ref="S452:S515" si="55">IF(TYPE(P452)=2,M452+ 0, M452 + P452)</f>
        <v>186079.55510204082</v>
      </c>
      <c r="T452" s="6" t="s">
        <v>204</v>
      </c>
      <c r="U452" s="7" t="s">
        <v>5970</v>
      </c>
      <c r="V452" s="6" t="s">
        <v>1921</v>
      </c>
    </row>
    <row r="453" spans="1:22" ht="20" customHeight="1" x14ac:dyDescent="0.15">
      <c r="A453" s="15">
        <v>451</v>
      </c>
      <c r="B453" s="16" t="s">
        <v>4409</v>
      </c>
      <c r="C453" s="14">
        <v>28</v>
      </c>
      <c r="D453" s="35" t="str" cm="1">
        <f t="array" ref="D453">_xlfn.IFS(C453&lt;31, "Emerging Talent", AND(C453 &gt; 30, C453 &lt; 55), "Core Contributor", C453 &gt; 54, "Established Expert")</f>
        <v>Emerging Talent</v>
      </c>
      <c r="E453" s="6" t="s">
        <v>163</v>
      </c>
      <c r="F453" s="6" t="s">
        <v>5723</v>
      </c>
      <c r="G453" s="19" t="s">
        <v>46</v>
      </c>
      <c r="H453" s="19" t="s">
        <v>158</v>
      </c>
      <c r="I453" s="30">
        <v>6</v>
      </c>
      <c r="J453" s="27">
        <v>3.6</v>
      </c>
      <c r="K453" s="40" t="str">
        <f t="shared" si="49"/>
        <v>Exceeds Expectations</v>
      </c>
      <c r="L453" s="37">
        <v>73797</v>
      </c>
      <c r="M453" s="37">
        <f t="shared" si="50"/>
        <v>78074.213877551039</v>
      </c>
      <c r="N453" s="40" t="str">
        <f t="shared" si="51"/>
        <v>Medium Income</v>
      </c>
      <c r="O453" s="39" t="s">
        <v>5969</v>
      </c>
      <c r="P453" s="39">
        <f t="shared" si="52"/>
        <v>1800.0000000000005</v>
      </c>
      <c r="Q453" s="41">
        <f t="shared" si="53"/>
        <v>2.305498717954509E-2</v>
      </c>
      <c r="R453" s="33" t="str">
        <f t="shared" si="54"/>
        <v>Small Bonus</v>
      </c>
      <c r="S453" s="38">
        <f t="shared" si="55"/>
        <v>79874.213877551039</v>
      </c>
      <c r="T453" s="6" t="s">
        <v>271</v>
      </c>
      <c r="U453" s="9" t="s">
        <v>6284</v>
      </c>
      <c r="V453" s="6" t="s">
        <v>1924</v>
      </c>
    </row>
    <row r="454" spans="1:22" ht="20" customHeight="1" x14ac:dyDescent="0.15">
      <c r="A454" s="15">
        <v>452</v>
      </c>
      <c r="B454" s="16" t="s">
        <v>2378</v>
      </c>
      <c r="C454" s="14">
        <v>54</v>
      </c>
      <c r="D454" s="35" t="str" cm="1">
        <f t="array" ref="D454">_xlfn.IFS(C454&lt;31, "Emerging Talent", AND(C454 &gt; 30, C454 &lt; 55), "Core Contributor", C454 &gt; 54, "Established Expert")</f>
        <v>Core Contributor</v>
      </c>
      <c r="E454" s="6" t="s">
        <v>93</v>
      </c>
      <c r="F454" s="6" t="s">
        <v>5530</v>
      </c>
      <c r="G454" s="19" t="s">
        <v>648</v>
      </c>
      <c r="H454" s="19" t="s">
        <v>842</v>
      </c>
      <c r="I454" s="30">
        <v>5</v>
      </c>
      <c r="J454" s="27">
        <v>2.9</v>
      </c>
      <c r="K454" s="40" t="str">
        <f t="shared" si="49"/>
        <v>Below Expectations</v>
      </c>
      <c r="L454" s="37">
        <v>39122</v>
      </c>
      <c r="M454" s="37">
        <f t="shared" si="50"/>
        <v>26858.450612244895</v>
      </c>
      <c r="N454" s="40" t="str">
        <f t="shared" si="51"/>
        <v>Low Income</v>
      </c>
      <c r="O454" s="39">
        <v>10850</v>
      </c>
      <c r="P454" s="39">
        <f t="shared" si="52"/>
        <v>0</v>
      </c>
      <c r="Q454" s="41">
        <f t="shared" si="53"/>
        <v>0</v>
      </c>
      <c r="R454" s="33" t="str">
        <f t="shared" si="54"/>
        <v>No Bonus</v>
      </c>
      <c r="S454" s="38">
        <f t="shared" si="55"/>
        <v>26858.450612244895</v>
      </c>
      <c r="T454" s="6" t="s">
        <v>76</v>
      </c>
      <c r="U454" s="6" t="s">
        <v>6285</v>
      </c>
      <c r="V454" s="6" t="s">
        <v>1928</v>
      </c>
    </row>
    <row r="455" spans="1:22" ht="20" customHeight="1" x14ac:dyDescent="0.15">
      <c r="A455" s="15">
        <v>453</v>
      </c>
      <c r="B455" s="16" t="s">
        <v>3862</v>
      </c>
      <c r="C455" s="14">
        <v>23</v>
      </c>
      <c r="D455" s="35" t="str" cm="1">
        <f t="array" ref="D455">_xlfn.IFS(C455&lt;31, "Emerging Talent", AND(C455 &gt; 30, C455 &lt; 55), "Core Contributor", C455 &gt; 54, "Established Expert")</f>
        <v>Emerging Talent</v>
      </c>
      <c r="E455" s="6" t="s">
        <v>163</v>
      </c>
      <c r="F455" s="6" t="s">
        <v>5453</v>
      </c>
      <c r="G455" s="19" t="s">
        <v>244</v>
      </c>
      <c r="H455" s="19" t="s">
        <v>499</v>
      </c>
      <c r="I455" s="30">
        <v>1</v>
      </c>
      <c r="J455" s="27">
        <v>2.6</v>
      </c>
      <c r="K455" s="40" t="str">
        <f t="shared" si="49"/>
        <v>Below Expectations</v>
      </c>
      <c r="L455" s="37">
        <v>32205</v>
      </c>
      <c r="M455" s="37">
        <f t="shared" si="50"/>
        <v>17771.902040816327</v>
      </c>
      <c r="N455" s="40" t="str">
        <f t="shared" si="51"/>
        <v>Low Income</v>
      </c>
      <c r="O455" s="39">
        <v>5729</v>
      </c>
      <c r="P455" s="39">
        <f t="shared" si="52"/>
        <v>0</v>
      </c>
      <c r="Q455" s="41">
        <f t="shared" si="53"/>
        <v>0</v>
      </c>
      <c r="R455" s="33" t="str">
        <f t="shared" si="54"/>
        <v>No Bonus</v>
      </c>
      <c r="S455" s="38">
        <f t="shared" si="55"/>
        <v>17771.902040816327</v>
      </c>
      <c r="T455" s="6" t="s">
        <v>265</v>
      </c>
      <c r="U455" s="6" t="s">
        <v>6286</v>
      </c>
      <c r="V455" s="6" t="s">
        <v>1932</v>
      </c>
    </row>
    <row r="456" spans="1:22" ht="20" customHeight="1" x14ac:dyDescent="0.15">
      <c r="A456" s="15">
        <v>454</v>
      </c>
      <c r="B456" s="16" t="s">
        <v>1813</v>
      </c>
      <c r="C456" s="14">
        <v>63</v>
      </c>
      <c r="D456" s="35" t="str" cm="1">
        <f t="array" ref="D456">_xlfn.IFS(C456&lt;31, "Emerging Talent", AND(C456 &gt; 30, C456 &lt; 55), "Core Contributor", C456 &gt; 54, "Established Expert")</f>
        <v>Established Expert</v>
      </c>
      <c r="E456" s="6" t="s">
        <v>163</v>
      </c>
      <c r="F456" s="6" t="s">
        <v>5577</v>
      </c>
      <c r="G456" s="19" t="s">
        <v>157</v>
      </c>
      <c r="H456" s="19" t="s">
        <v>167</v>
      </c>
      <c r="I456" s="30">
        <v>0</v>
      </c>
      <c r="J456" s="27">
        <v>4.5</v>
      </c>
      <c r="K456" s="40" t="str">
        <f t="shared" si="49"/>
        <v>Outstanding Performance</v>
      </c>
      <c r="L456" s="37">
        <v>73553</v>
      </c>
      <c r="M456" s="37">
        <f t="shared" si="50"/>
        <v>121587.61224489797</v>
      </c>
      <c r="N456" s="40" t="str">
        <f t="shared" si="51"/>
        <v>Very High Income</v>
      </c>
      <c r="O456" s="39">
        <v>18768</v>
      </c>
      <c r="P456" s="39">
        <f t="shared" si="52"/>
        <v>11250</v>
      </c>
      <c r="Q456" s="41">
        <f t="shared" si="53"/>
        <v>9.2525873255415211E-2</v>
      </c>
      <c r="R456" s="33" t="str">
        <f t="shared" si="54"/>
        <v>High Bonus</v>
      </c>
      <c r="S456" s="38">
        <f t="shared" si="55"/>
        <v>132837.61224489799</v>
      </c>
      <c r="T456" s="6" t="s">
        <v>49</v>
      </c>
      <c r="U456" s="9" t="s">
        <v>6287</v>
      </c>
      <c r="V456" s="6" t="s">
        <v>1934</v>
      </c>
    </row>
    <row r="457" spans="1:22" ht="20" customHeight="1" x14ac:dyDescent="0.15">
      <c r="A457" s="15">
        <v>455</v>
      </c>
      <c r="B457" s="16" t="s">
        <v>1569</v>
      </c>
      <c r="C457" s="14">
        <v>18</v>
      </c>
      <c r="D457" s="35" t="str" cm="1">
        <f t="array" ref="D457">_xlfn.IFS(C457&lt;31, "Emerging Talent", AND(C457 &gt; 30, C457 &lt; 55), "Core Contributor", C457 &gt; 54, "Established Expert")</f>
        <v>Emerging Talent</v>
      </c>
      <c r="E457" s="6" t="s">
        <v>389</v>
      </c>
      <c r="F457" s="6" t="s">
        <v>5724</v>
      </c>
      <c r="G457" s="19" t="s">
        <v>4457</v>
      </c>
      <c r="H457" s="19" t="s">
        <v>175</v>
      </c>
      <c r="I457" s="30">
        <v>6</v>
      </c>
      <c r="J457" s="27">
        <v>3.6</v>
      </c>
      <c r="K457" s="40" t="str">
        <f t="shared" si="49"/>
        <v>Exceeds Expectations</v>
      </c>
      <c r="L457" s="37">
        <v>34833</v>
      </c>
      <c r="M457" s="37">
        <f t="shared" si="50"/>
        <v>36851.892244897965</v>
      </c>
      <c r="N457" s="40" t="str">
        <f t="shared" si="51"/>
        <v>Low Income</v>
      </c>
      <c r="O457" s="39">
        <v>3696</v>
      </c>
      <c r="P457" s="39">
        <f t="shared" si="52"/>
        <v>1800.0000000000005</v>
      </c>
      <c r="Q457" s="41">
        <f t="shared" si="53"/>
        <v>4.8844167567791724E-2</v>
      </c>
      <c r="R457" s="33" t="str">
        <f t="shared" si="54"/>
        <v>Small Bonus</v>
      </c>
      <c r="S457" s="38">
        <f t="shared" si="55"/>
        <v>38651.892244897965</v>
      </c>
      <c r="T457" s="6" t="s">
        <v>76</v>
      </c>
      <c r="U457" s="6" t="s">
        <v>6288</v>
      </c>
      <c r="V457" s="6" t="s">
        <v>1940</v>
      </c>
    </row>
    <row r="458" spans="1:22" ht="20" customHeight="1" x14ac:dyDescent="0.15">
      <c r="A458" s="15">
        <v>456</v>
      </c>
      <c r="B458" s="16" t="s">
        <v>1941</v>
      </c>
      <c r="C458" s="14">
        <v>61</v>
      </c>
      <c r="D458" s="35" t="str" cm="1">
        <f t="array" ref="D458">_xlfn.IFS(C458&lt;31, "Emerging Talent", AND(C458 &gt; 30, C458 &lt; 55), "Core Contributor", C458 &gt; 54, "Established Expert")</f>
        <v>Established Expert</v>
      </c>
      <c r="E458" s="6" t="s">
        <v>389</v>
      </c>
      <c r="F458" s="6" t="s">
        <v>5725</v>
      </c>
      <c r="G458" s="19" t="s">
        <v>4457</v>
      </c>
      <c r="H458" s="19" t="s">
        <v>175</v>
      </c>
      <c r="I458" s="30">
        <v>2</v>
      </c>
      <c r="J458" s="27">
        <v>4.7</v>
      </c>
      <c r="K458" s="40" t="str">
        <f t="shared" si="49"/>
        <v>Outstanding Performance</v>
      </c>
      <c r="L458" s="37">
        <v>48023</v>
      </c>
      <c r="M458" s="37">
        <f t="shared" si="50"/>
        <v>86598.209795918388</v>
      </c>
      <c r="N458" s="40" t="str">
        <f t="shared" si="51"/>
        <v>High Income</v>
      </c>
      <c r="O458" s="39">
        <v>6112</v>
      </c>
      <c r="P458" s="39">
        <f t="shared" si="52"/>
        <v>14450.000000000004</v>
      </c>
      <c r="Q458" s="41">
        <f t="shared" si="53"/>
        <v>0.16686257180204517</v>
      </c>
      <c r="R458" s="33" t="str">
        <f t="shared" si="54"/>
        <v>High Bonus</v>
      </c>
      <c r="S458" s="38">
        <f t="shared" si="55"/>
        <v>101048.20979591839</v>
      </c>
      <c r="T458" s="6" t="s">
        <v>139</v>
      </c>
      <c r="U458" s="6" t="s">
        <v>6289</v>
      </c>
      <c r="V458" s="6" t="s">
        <v>1946</v>
      </c>
    </row>
    <row r="459" spans="1:22" ht="20" customHeight="1" x14ac:dyDescent="0.15">
      <c r="A459" s="15">
        <v>457</v>
      </c>
      <c r="B459" s="16" t="s">
        <v>4407</v>
      </c>
      <c r="C459" s="14">
        <v>62</v>
      </c>
      <c r="D459" s="35" t="str" cm="1">
        <f t="array" ref="D459">_xlfn.IFS(C459&lt;31, "Emerging Talent", AND(C459 &gt; 30, C459 &lt; 55), "Core Contributor", C459 &gt; 54, "Established Expert")</f>
        <v>Established Expert</v>
      </c>
      <c r="E459" s="6" t="s">
        <v>163</v>
      </c>
      <c r="F459" s="6" t="s">
        <v>5463</v>
      </c>
      <c r="G459" s="19" t="s">
        <v>576</v>
      </c>
      <c r="H459" s="19" t="s">
        <v>175</v>
      </c>
      <c r="I459" s="30">
        <v>8</v>
      </c>
      <c r="J459" s="27">
        <v>1.9</v>
      </c>
      <c r="K459" s="40" t="str">
        <f t="shared" si="49"/>
        <v>Needs Significant Improvement</v>
      </c>
      <c r="L459" s="37">
        <v>70799</v>
      </c>
      <c r="M459" s="37">
        <f t="shared" si="50"/>
        <v>20864.031836734692</v>
      </c>
      <c r="N459" s="40" t="str">
        <f t="shared" si="51"/>
        <v>Low Income</v>
      </c>
      <c r="O459" s="39">
        <v>19898</v>
      </c>
      <c r="P459" s="39">
        <f t="shared" si="52"/>
        <v>0</v>
      </c>
      <c r="Q459" s="41">
        <f t="shared" si="53"/>
        <v>0</v>
      </c>
      <c r="R459" s="33" t="str">
        <f t="shared" si="54"/>
        <v>No Bonus</v>
      </c>
      <c r="S459" s="38">
        <f t="shared" si="55"/>
        <v>20864.031836734692</v>
      </c>
      <c r="T459" s="6" t="s">
        <v>271</v>
      </c>
      <c r="U459" s="6" t="s">
        <v>6290</v>
      </c>
      <c r="V459" s="6" t="s">
        <v>1949</v>
      </c>
    </row>
    <row r="460" spans="1:22" ht="20" customHeight="1" x14ac:dyDescent="0.15">
      <c r="A460" s="15">
        <v>458</v>
      </c>
      <c r="B460" s="16" t="s">
        <v>1950</v>
      </c>
      <c r="C460" s="14">
        <v>57</v>
      </c>
      <c r="D460" s="35" t="str" cm="1">
        <f t="array" ref="D460">_xlfn.IFS(C460&lt;31, "Emerging Talent", AND(C460 &gt; 30, C460 &lt; 55), "Core Contributor", C460 &gt; 54, "Established Expert")</f>
        <v>Established Expert</v>
      </c>
      <c r="E460" s="6" t="s">
        <v>389</v>
      </c>
      <c r="F460" s="6" t="s">
        <v>5652</v>
      </c>
      <c r="G460" s="19" t="s">
        <v>157</v>
      </c>
      <c r="H460" s="19" t="s">
        <v>47</v>
      </c>
      <c r="I460" s="30">
        <v>8</v>
      </c>
      <c r="J460" s="27">
        <v>1.1000000000000001</v>
      </c>
      <c r="K460" s="40" t="str">
        <f t="shared" si="49"/>
        <v>Needs Significant Improvement</v>
      </c>
      <c r="L460" s="37">
        <v>112028</v>
      </c>
      <c r="M460" s="37">
        <f t="shared" si="50"/>
        <v>15000</v>
      </c>
      <c r="N460" s="40" t="str">
        <f t="shared" si="51"/>
        <v>Low Income</v>
      </c>
      <c r="O460" s="39">
        <v>3896</v>
      </c>
      <c r="P460" s="39">
        <f t="shared" si="52"/>
        <v>0</v>
      </c>
      <c r="Q460" s="41">
        <f t="shared" si="53"/>
        <v>0</v>
      </c>
      <c r="R460" s="33" t="str">
        <f t="shared" si="54"/>
        <v>No Bonus</v>
      </c>
      <c r="S460" s="38">
        <f t="shared" si="55"/>
        <v>15000</v>
      </c>
      <c r="T460" s="6" t="s">
        <v>49</v>
      </c>
      <c r="U460" s="6" t="s">
        <v>6291</v>
      </c>
      <c r="V460" s="6" t="s">
        <v>1953</v>
      </c>
    </row>
    <row r="461" spans="1:22" ht="20" customHeight="1" x14ac:dyDescent="0.15">
      <c r="A461" s="15">
        <v>459</v>
      </c>
      <c r="B461" s="16" t="s">
        <v>3610</v>
      </c>
      <c r="C461" s="14">
        <v>53</v>
      </c>
      <c r="D461" s="35" t="str" cm="1">
        <f t="array" ref="D461">_xlfn.IFS(C461&lt;31, "Emerging Talent", AND(C461 &gt; 30, C461 &lt; 55), "Core Contributor", C461 &gt; 54, "Established Expert")</f>
        <v>Core Contributor</v>
      </c>
      <c r="E461" s="6" t="s">
        <v>389</v>
      </c>
      <c r="F461" s="6" t="s">
        <v>5689</v>
      </c>
      <c r="G461" s="19" t="s">
        <v>4457</v>
      </c>
      <c r="H461" s="19" t="s">
        <v>158</v>
      </c>
      <c r="I461" s="30">
        <v>7</v>
      </c>
      <c r="J461" s="27">
        <v>4</v>
      </c>
      <c r="K461" s="40" t="str">
        <f t="shared" si="49"/>
        <v>Exceeds Expectations</v>
      </c>
      <c r="L461" s="37">
        <v>94177</v>
      </c>
      <c r="M461" s="37">
        <f t="shared" si="50"/>
        <v>123006.69387755101</v>
      </c>
      <c r="N461" s="40" t="str">
        <f t="shared" si="51"/>
        <v>Very High Income</v>
      </c>
      <c r="O461" s="39">
        <v>11989</v>
      </c>
      <c r="P461" s="39">
        <f t="shared" si="52"/>
        <v>5000</v>
      </c>
      <c r="Q461" s="41">
        <f t="shared" si="53"/>
        <v>4.0648194357433345E-2</v>
      </c>
      <c r="R461" s="33" t="str">
        <f t="shared" si="54"/>
        <v>Small Bonus</v>
      </c>
      <c r="S461" s="38">
        <f t="shared" si="55"/>
        <v>128006.69387755101</v>
      </c>
      <c r="T461" s="6" t="s">
        <v>49</v>
      </c>
      <c r="U461" s="6" t="s">
        <v>1956</v>
      </c>
      <c r="V461" s="6" t="s">
        <v>1957</v>
      </c>
    </row>
    <row r="462" spans="1:22" ht="20" customHeight="1" x14ac:dyDescent="0.15">
      <c r="A462" s="15">
        <v>460</v>
      </c>
      <c r="B462" s="16" t="s">
        <v>4450</v>
      </c>
      <c r="C462" s="14">
        <v>62</v>
      </c>
      <c r="D462" s="35" t="str" cm="1">
        <f t="array" ref="D462">_xlfn.IFS(C462&lt;31, "Emerging Talent", AND(C462 &gt; 30, C462 &lt; 55), "Core Contributor", C462 &gt; 54, "Established Expert")</f>
        <v>Established Expert</v>
      </c>
      <c r="E462" s="6" t="s">
        <v>163</v>
      </c>
      <c r="F462" s="6" t="s">
        <v>5726</v>
      </c>
      <c r="G462" s="19" t="s">
        <v>696</v>
      </c>
      <c r="H462" s="19" t="s">
        <v>499</v>
      </c>
      <c r="I462" s="30">
        <v>2</v>
      </c>
      <c r="J462" s="27">
        <v>2.8</v>
      </c>
      <c r="K462" s="40" t="str">
        <f t="shared" si="49"/>
        <v>Below Expectations</v>
      </c>
      <c r="L462" s="37">
        <v>115713</v>
      </c>
      <c r="M462" s="37">
        <f t="shared" si="50"/>
        <v>74056.319999999992</v>
      </c>
      <c r="N462" s="40" t="str">
        <f t="shared" si="51"/>
        <v>Medium Income</v>
      </c>
      <c r="O462" s="39">
        <v>9308</v>
      </c>
      <c r="P462" s="39">
        <f t="shared" si="52"/>
        <v>0</v>
      </c>
      <c r="Q462" s="41">
        <f t="shared" si="53"/>
        <v>0</v>
      </c>
      <c r="R462" s="33" t="str">
        <f t="shared" si="54"/>
        <v>No Bonus</v>
      </c>
      <c r="S462" s="38">
        <f t="shared" si="55"/>
        <v>74056.319999999992</v>
      </c>
      <c r="T462" s="6" t="s">
        <v>271</v>
      </c>
      <c r="U462" s="6" t="s">
        <v>6292</v>
      </c>
      <c r="V462" s="6" t="s">
        <v>1962</v>
      </c>
    </row>
    <row r="463" spans="1:22" ht="20" customHeight="1" x14ac:dyDescent="0.15">
      <c r="A463" s="15">
        <v>461</v>
      </c>
      <c r="B463" s="16" t="s">
        <v>550</v>
      </c>
      <c r="C463" s="14">
        <v>52</v>
      </c>
      <c r="D463" s="35" t="str" cm="1">
        <f t="array" ref="D463">_xlfn.IFS(C463&lt;31, "Emerging Talent", AND(C463 &gt; 30, C463 &lt; 55), "Core Contributor", C463 &gt; 54, "Established Expert")</f>
        <v>Core Contributor</v>
      </c>
      <c r="E463" s="6" t="s">
        <v>5970</v>
      </c>
      <c r="F463" s="6" t="s">
        <v>5727</v>
      </c>
      <c r="G463" s="19" t="s">
        <v>648</v>
      </c>
      <c r="H463" s="19" t="s">
        <v>158</v>
      </c>
      <c r="I463" s="30">
        <v>1</v>
      </c>
      <c r="J463" s="27">
        <v>4.3</v>
      </c>
      <c r="K463" s="40" t="str">
        <f t="shared" si="49"/>
        <v>Outstanding Performance</v>
      </c>
      <c r="L463" s="37">
        <v>104148</v>
      </c>
      <c r="M463" s="37">
        <f t="shared" si="50"/>
        <v>157199.71591836732</v>
      </c>
      <c r="N463" s="40" t="str">
        <f t="shared" si="51"/>
        <v>Very High Income</v>
      </c>
      <c r="O463" s="39">
        <v>14382</v>
      </c>
      <c r="P463" s="39">
        <f t="shared" si="52"/>
        <v>8449.9999999999982</v>
      </c>
      <c r="Q463" s="41">
        <f t="shared" si="53"/>
        <v>5.3753277801010926E-2</v>
      </c>
      <c r="R463" s="33" t="str">
        <f t="shared" si="54"/>
        <v>Average Bonus</v>
      </c>
      <c r="S463" s="38">
        <f t="shared" si="55"/>
        <v>165649.71591836732</v>
      </c>
      <c r="T463" s="6" t="s">
        <v>49</v>
      </c>
      <c r="U463" s="9" t="s">
        <v>6293</v>
      </c>
      <c r="V463" s="6" t="s">
        <v>1966</v>
      </c>
    </row>
    <row r="464" spans="1:22" ht="20" customHeight="1" x14ac:dyDescent="0.15">
      <c r="A464" s="15">
        <v>462</v>
      </c>
      <c r="B464" s="16" t="s">
        <v>4449</v>
      </c>
      <c r="C464" s="14">
        <v>44</v>
      </c>
      <c r="D464" s="35" t="str" cm="1">
        <f t="array" ref="D464">_xlfn.IFS(C464&lt;31, "Emerging Talent", AND(C464 &gt; 30, C464 &lt; 55), "Core Contributor", C464 &gt; 54, "Established Expert")</f>
        <v>Core Contributor</v>
      </c>
      <c r="E464" s="6" t="s">
        <v>163</v>
      </c>
      <c r="F464" s="6" t="s">
        <v>5728</v>
      </c>
      <c r="G464" s="19" t="s">
        <v>576</v>
      </c>
      <c r="H464" s="19" t="s">
        <v>47</v>
      </c>
      <c r="I464" s="30">
        <v>1</v>
      </c>
      <c r="J464" s="27">
        <v>2.6</v>
      </c>
      <c r="K464" s="40" t="str">
        <f t="shared" si="49"/>
        <v>Below Expectations</v>
      </c>
      <c r="L464" s="37">
        <v>74767</v>
      </c>
      <c r="M464" s="37">
        <f t="shared" si="50"/>
        <v>41259.177142857145</v>
      </c>
      <c r="N464" s="40" t="str">
        <f t="shared" si="51"/>
        <v>Low Income</v>
      </c>
      <c r="O464" s="39">
        <v>10878</v>
      </c>
      <c r="P464" s="39">
        <f t="shared" si="52"/>
        <v>0</v>
      </c>
      <c r="Q464" s="41">
        <f t="shared" si="53"/>
        <v>0</v>
      </c>
      <c r="R464" s="33" t="str">
        <f t="shared" si="54"/>
        <v>No Bonus</v>
      </c>
      <c r="S464" s="38">
        <f t="shared" si="55"/>
        <v>41259.177142857145</v>
      </c>
      <c r="T464" s="6" t="s">
        <v>49</v>
      </c>
      <c r="U464" s="6" t="s">
        <v>6294</v>
      </c>
      <c r="V464" s="6" t="s">
        <v>1970</v>
      </c>
    </row>
    <row r="465" spans="1:22" ht="20" customHeight="1" x14ac:dyDescent="0.15">
      <c r="A465" s="15">
        <v>463</v>
      </c>
      <c r="B465" s="16" t="s">
        <v>2906</v>
      </c>
      <c r="C465" s="14">
        <v>41</v>
      </c>
      <c r="D465" s="35" t="str" cm="1">
        <f t="array" ref="D465">_xlfn.IFS(C465&lt;31, "Emerging Talent", AND(C465 &gt; 30, C465 &lt; 55), "Core Contributor", C465 &gt; 54, "Established Expert")</f>
        <v>Core Contributor</v>
      </c>
      <c r="E465" s="6" t="s">
        <v>163</v>
      </c>
      <c r="F465" s="6" t="s">
        <v>5612</v>
      </c>
      <c r="G465" s="19" t="s">
        <v>4457</v>
      </c>
      <c r="H465" s="19" t="s">
        <v>842</v>
      </c>
      <c r="I465" s="30">
        <v>0</v>
      </c>
      <c r="J465" s="27">
        <v>2.9</v>
      </c>
      <c r="K465" s="40" t="str">
        <f t="shared" si="49"/>
        <v>Below Expectations</v>
      </c>
      <c r="L465" s="37">
        <v>89068</v>
      </c>
      <c r="M465" s="37">
        <f t="shared" si="50"/>
        <v>61147.908571428561</v>
      </c>
      <c r="N465" s="40" t="str">
        <f t="shared" si="51"/>
        <v>Medium Income</v>
      </c>
      <c r="O465" s="39">
        <v>7210</v>
      </c>
      <c r="P465" s="39">
        <f t="shared" si="52"/>
        <v>0</v>
      </c>
      <c r="Q465" s="41">
        <f t="shared" si="53"/>
        <v>0</v>
      </c>
      <c r="R465" s="33" t="str">
        <f t="shared" si="54"/>
        <v>No Bonus</v>
      </c>
      <c r="S465" s="38">
        <f t="shared" si="55"/>
        <v>61147.908571428561</v>
      </c>
      <c r="T465" s="6" t="s">
        <v>296</v>
      </c>
      <c r="U465" s="9" t="s">
        <v>6295</v>
      </c>
      <c r="V465" s="6" t="s">
        <v>1971</v>
      </c>
    </row>
    <row r="466" spans="1:22" ht="20" customHeight="1" x14ac:dyDescent="0.15">
      <c r="A466" s="15">
        <v>464</v>
      </c>
      <c r="B466" s="16" t="s">
        <v>1972</v>
      </c>
      <c r="C466" s="14">
        <v>24</v>
      </c>
      <c r="D466" s="35" t="str" cm="1">
        <f t="array" ref="D466">_xlfn.IFS(C466&lt;31, "Emerging Talent", AND(C466 &gt; 30, C466 &lt; 55), "Core Contributor", C466 &gt; 54, "Established Expert")</f>
        <v>Emerging Talent</v>
      </c>
      <c r="E466" s="6" t="s">
        <v>389</v>
      </c>
      <c r="F466" s="6" t="s">
        <v>5729</v>
      </c>
      <c r="G466" s="19" t="s">
        <v>576</v>
      </c>
      <c r="H466" s="19" t="s">
        <v>158</v>
      </c>
      <c r="I466" s="30">
        <v>10</v>
      </c>
      <c r="J466" s="27">
        <v>3.6</v>
      </c>
      <c r="K466" s="40" t="str">
        <f t="shared" si="49"/>
        <v>Exceeds Expectations</v>
      </c>
      <c r="L466" s="37">
        <v>135009</v>
      </c>
      <c r="M466" s="37">
        <f t="shared" si="50"/>
        <v>142834.01142857145</v>
      </c>
      <c r="N466" s="40" t="str">
        <f t="shared" si="51"/>
        <v>Very High Income</v>
      </c>
      <c r="O466" s="39">
        <v>12848</v>
      </c>
      <c r="P466" s="39">
        <f t="shared" si="52"/>
        <v>1800.0000000000005</v>
      </c>
      <c r="Q466" s="41">
        <f t="shared" si="53"/>
        <v>1.2602040522401388E-2</v>
      </c>
      <c r="R466" s="33" t="str">
        <f t="shared" si="54"/>
        <v>Small Bonus</v>
      </c>
      <c r="S466" s="38">
        <f t="shared" si="55"/>
        <v>144634.01142857145</v>
      </c>
      <c r="T466" s="6" t="s">
        <v>204</v>
      </c>
      <c r="U466" s="6" t="s">
        <v>6296</v>
      </c>
      <c r="V466" s="6" t="s">
        <v>1977</v>
      </c>
    </row>
    <row r="467" spans="1:22" ht="20" customHeight="1" x14ac:dyDescent="0.15">
      <c r="A467" s="15">
        <v>465</v>
      </c>
      <c r="B467" s="16" t="s">
        <v>41</v>
      </c>
      <c r="C467" s="14">
        <v>50</v>
      </c>
      <c r="D467" s="35" t="str" cm="1">
        <f t="array" ref="D467">_xlfn.IFS(C467&lt;31, "Emerging Talent", AND(C467 &gt; 30, C467 &lt; 55), "Core Contributor", C467 &gt; 54, "Established Expert")</f>
        <v>Core Contributor</v>
      </c>
      <c r="E467" s="6" t="s">
        <v>5970</v>
      </c>
      <c r="F467" s="6" t="s">
        <v>5450</v>
      </c>
      <c r="G467" s="19" t="s">
        <v>696</v>
      </c>
      <c r="H467" s="19" t="s">
        <v>32</v>
      </c>
      <c r="I467" s="30">
        <v>5</v>
      </c>
      <c r="J467" s="27">
        <v>4.0999999999999996</v>
      </c>
      <c r="K467" s="40" t="str">
        <f t="shared" si="49"/>
        <v>Exceeds Expectations</v>
      </c>
      <c r="L467" s="37">
        <v>112532</v>
      </c>
      <c r="M467" s="37">
        <f t="shared" si="50"/>
        <v>154421.46285714282</v>
      </c>
      <c r="N467" s="40" t="str">
        <f t="shared" si="51"/>
        <v>Very High Income</v>
      </c>
      <c r="O467" s="39">
        <v>17842</v>
      </c>
      <c r="P467" s="39">
        <f t="shared" si="52"/>
        <v>6049.9999999999964</v>
      </c>
      <c r="Q467" s="41">
        <f t="shared" si="53"/>
        <v>3.9178491694492786E-2</v>
      </c>
      <c r="R467" s="33" t="str">
        <f t="shared" si="54"/>
        <v>Average Bonus</v>
      </c>
      <c r="S467" s="38">
        <f t="shared" si="55"/>
        <v>160471.46285714282</v>
      </c>
      <c r="T467" s="6" t="s">
        <v>296</v>
      </c>
      <c r="U467" s="6" t="s">
        <v>6297</v>
      </c>
      <c r="V467" s="6" t="s">
        <v>1980</v>
      </c>
    </row>
    <row r="468" spans="1:22" ht="20" customHeight="1" x14ac:dyDescent="0.15">
      <c r="A468" s="15">
        <v>466</v>
      </c>
      <c r="B468" s="16" t="s">
        <v>1972</v>
      </c>
      <c r="C468" s="14">
        <v>47</v>
      </c>
      <c r="D468" s="35" t="str" cm="1">
        <f t="array" ref="D468">_xlfn.IFS(C468&lt;31, "Emerging Talent", AND(C468 &gt; 30, C468 &lt; 55), "Core Contributor", C468 &gt; 54, "Established Expert")</f>
        <v>Core Contributor</v>
      </c>
      <c r="E468" s="6" t="s">
        <v>93</v>
      </c>
      <c r="F468" s="6" t="s">
        <v>5446</v>
      </c>
      <c r="G468" s="19" t="s">
        <v>864</v>
      </c>
      <c r="H468" s="19" t="s">
        <v>56</v>
      </c>
      <c r="I468" s="30">
        <v>9</v>
      </c>
      <c r="J468" s="27">
        <v>3.8</v>
      </c>
      <c r="K468" s="40" t="str">
        <f t="shared" si="49"/>
        <v>Exceeds Expectations</v>
      </c>
      <c r="L468" s="37">
        <v>34892</v>
      </c>
      <c r="M468" s="37">
        <f t="shared" si="50"/>
        <v>41129.835102040815</v>
      </c>
      <c r="N468" s="40" t="str">
        <f t="shared" si="51"/>
        <v>Low Income</v>
      </c>
      <c r="O468" s="39">
        <v>11415</v>
      </c>
      <c r="P468" s="39">
        <f t="shared" si="52"/>
        <v>3199.9999999999982</v>
      </c>
      <c r="Q468" s="41">
        <f t="shared" si="53"/>
        <v>7.7802402855760969E-2</v>
      </c>
      <c r="R468" s="33" t="str">
        <f t="shared" si="54"/>
        <v>Small Bonus</v>
      </c>
      <c r="S468" s="38">
        <f t="shared" si="55"/>
        <v>44329.835102040815</v>
      </c>
      <c r="T468" s="6" t="s">
        <v>265</v>
      </c>
      <c r="U468" s="9" t="s">
        <v>6298</v>
      </c>
      <c r="V468" s="6" t="s">
        <v>1983</v>
      </c>
    </row>
    <row r="469" spans="1:22" ht="20" customHeight="1" x14ac:dyDescent="0.15">
      <c r="A469" s="15">
        <v>467</v>
      </c>
      <c r="B469" s="16" t="s">
        <v>1984</v>
      </c>
      <c r="C469" s="14">
        <v>36</v>
      </c>
      <c r="D469" s="35" t="str" cm="1">
        <f t="array" ref="D469">_xlfn.IFS(C469&lt;31, "Emerging Talent", AND(C469 &gt; 30, C469 &lt; 55), "Core Contributor", C469 &gt; 54, "Established Expert")</f>
        <v>Core Contributor</v>
      </c>
      <c r="E469" s="6" t="s">
        <v>389</v>
      </c>
      <c r="F469" s="6" t="s">
        <v>5730</v>
      </c>
      <c r="G469" s="19" t="s">
        <v>46</v>
      </c>
      <c r="H469" s="19" t="s">
        <v>167</v>
      </c>
      <c r="I469" s="30">
        <v>7</v>
      </c>
      <c r="J469" s="27">
        <v>4.2</v>
      </c>
      <c r="K469" s="40" t="str">
        <f t="shared" si="49"/>
        <v>Exceeds Expectations</v>
      </c>
      <c r="L469" s="37">
        <v>69052</v>
      </c>
      <c r="M469" s="37">
        <f t="shared" si="50"/>
        <v>99434.87999999999</v>
      </c>
      <c r="N469" s="40" t="str">
        <f t="shared" si="51"/>
        <v>High Income</v>
      </c>
      <c r="O469" s="39">
        <v>18255</v>
      </c>
      <c r="P469" s="39">
        <f t="shared" si="52"/>
        <v>7200.0000000000018</v>
      </c>
      <c r="Q469" s="41">
        <f t="shared" si="53"/>
        <v>7.2409198864623783E-2</v>
      </c>
      <c r="R469" s="33" t="str">
        <f t="shared" si="54"/>
        <v>Average Bonus</v>
      </c>
      <c r="S469" s="38">
        <f t="shared" si="55"/>
        <v>106634.87999999999</v>
      </c>
      <c r="T469" s="6" t="s">
        <v>422</v>
      </c>
      <c r="U469" s="6" t="s">
        <v>6299</v>
      </c>
      <c r="V469" s="6" t="s">
        <v>1986</v>
      </c>
    </row>
    <row r="470" spans="1:22" ht="20" customHeight="1" x14ac:dyDescent="0.15">
      <c r="A470" s="15">
        <v>468</v>
      </c>
      <c r="B470" s="16" t="s">
        <v>1156</v>
      </c>
      <c r="C470" s="14">
        <v>41</v>
      </c>
      <c r="D470" s="35" t="str" cm="1">
        <f t="array" ref="D470">_xlfn.IFS(C470&lt;31, "Emerging Talent", AND(C470 &gt; 30, C470 &lt; 55), "Core Contributor", C470 &gt; 54, "Established Expert")</f>
        <v>Core Contributor</v>
      </c>
      <c r="E470" s="6" t="s">
        <v>93</v>
      </c>
      <c r="F470" s="6" t="s">
        <v>5446</v>
      </c>
      <c r="G470" s="19" t="s">
        <v>4457</v>
      </c>
      <c r="H470" s="19" t="s">
        <v>211</v>
      </c>
      <c r="I470" s="30">
        <v>0</v>
      </c>
      <c r="J470" s="27">
        <v>2.8</v>
      </c>
      <c r="K470" s="40" t="str">
        <f t="shared" si="49"/>
        <v>Below Expectations</v>
      </c>
      <c r="L470" s="37">
        <v>32790</v>
      </c>
      <c r="M470" s="37">
        <f t="shared" si="50"/>
        <v>20985.599999999999</v>
      </c>
      <c r="N470" s="40" t="str">
        <f t="shared" si="51"/>
        <v>Low Income</v>
      </c>
      <c r="O470" s="39">
        <v>4957</v>
      </c>
      <c r="P470" s="39">
        <f t="shared" si="52"/>
        <v>0</v>
      </c>
      <c r="Q470" s="41">
        <f t="shared" si="53"/>
        <v>0</v>
      </c>
      <c r="R470" s="33" t="str">
        <f t="shared" si="54"/>
        <v>No Bonus</v>
      </c>
      <c r="S470" s="38">
        <f t="shared" si="55"/>
        <v>20985.599999999999</v>
      </c>
      <c r="T470" s="6" t="s">
        <v>26</v>
      </c>
      <c r="U470" s="6" t="s">
        <v>6300</v>
      </c>
      <c r="V470" s="7" t="s">
        <v>6818</v>
      </c>
    </row>
    <row r="471" spans="1:22" ht="20" customHeight="1" x14ac:dyDescent="0.15">
      <c r="A471" s="15">
        <v>469</v>
      </c>
      <c r="B471" s="16" t="s">
        <v>1941</v>
      </c>
      <c r="C471" s="14">
        <v>64</v>
      </c>
      <c r="D471" s="35" t="str" cm="1">
        <f t="array" ref="D471">_xlfn.IFS(C471&lt;31, "Emerging Talent", AND(C471 &gt; 30, C471 &lt; 55), "Core Contributor", C471 &gt; 54, "Established Expert")</f>
        <v>Established Expert</v>
      </c>
      <c r="E471" s="6" t="s">
        <v>163</v>
      </c>
      <c r="F471" s="6" t="s">
        <v>5446</v>
      </c>
      <c r="G471" s="19" t="s">
        <v>210</v>
      </c>
      <c r="H471" s="19" t="s">
        <v>842</v>
      </c>
      <c r="I471" s="30">
        <v>5</v>
      </c>
      <c r="J471" s="27">
        <v>3.1</v>
      </c>
      <c r="K471" s="40" t="str">
        <f t="shared" si="49"/>
        <v>Meets Expectations</v>
      </c>
      <c r="L471" s="37">
        <v>143910</v>
      </c>
      <c r="M471" s="37">
        <f t="shared" si="50"/>
        <v>112895.92653061225</v>
      </c>
      <c r="N471" s="40" t="str">
        <f t="shared" si="51"/>
        <v>Very High Income</v>
      </c>
      <c r="O471" s="39">
        <v>14459</v>
      </c>
      <c r="P471" s="39">
        <f t="shared" si="52"/>
        <v>50.000000000000085</v>
      </c>
      <c r="Q471" s="41">
        <f t="shared" si="53"/>
        <v>4.4288577574534856E-4</v>
      </c>
      <c r="R471" s="33" t="str">
        <f t="shared" si="54"/>
        <v>Small Bonus</v>
      </c>
      <c r="S471" s="38">
        <f t="shared" si="55"/>
        <v>112945.92653061225</v>
      </c>
      <c r="T471" s="6" t="s">
        <v>204</v>
      </c>
      <c r="U471" s="6" t="s">
        <v>6301</v>
      </c>
      <c r="V471" s="6" t="s">
        <v>1994</v>
      </c>
    </row>
    <row r="472" spans="1:22" ht="20" customHeight="1" x14ac:dyDescent="0.15">
      <c r="A472" s="15">
        <v>470</v>
      </c>
      <c r="B472" s="16" t="s">
        <v>3165</v>
      </c>
      <c r="C472" s="14">
        <v>63</v>
      </c>
      <c r="D472" s="35" t="str" cm="1">
        <f t="array" ref="D472">_xlfn.IFS(C472&lt;31, "Emerging Talent", AND(C472 &gt; 30, C472 &lt; 55), "Core Contributor", C472 &gt; 54, "Established Expert")</f>
        <v>Established Expert</v>
      </c>
      <c r="E472" s="6" t="s">
        <v>389</v>
      </c>
      <c r="F472" s="6" t="s">
        <v>5661</v>
      </c>
      <c r="G472" s="19" t="s">
        <v>494</v>
      </c>
      <c r="H472" s="19" t="s">
        <v>779</v>
      </c>
      <c r="I472" s="30">
        <v>7</v>
      </c>
      <c r="J472" s="27">
        <v>2.1</v>
      </c>
      <c r="K472" s="40" t="str">
        <f t="shared" si="49"/>
        <v>Below Expectations</v>
      </c>
      <c r="L472" s="37">
        <v>147388</v>
      </c>
      <c r="M472" s="37">
        <f t="shared" si="50"/>
        <v>53059.68</v>
      </c>
      <c r="N472" s="40" t="str">
        <f t="shared" si="51"/>
        <v>Medium Income</v>
      </c>
      <c r="O472" s="39">
        <v>18861</v>
      </c>
      <c r="P472" s="39">
        <f t="shared" si="52"/>
        <v>0</v>
      </c>
      <c r="Q472" s="41">
        <f t="shared" si="53"/>
        <v>0</v>
      </c>
      <c r="R472" s="33" t="str">
        <f t="shared" si="54"/>
        <v>No Bonus</v>
      </c>
      <c r="S472" s="38">
        <f t="shared" si="55"/>
        <v>53059.68</v>
      </c>
      <c r="T472" s="6" t="s">
        <v>265</v>
      </c>
      <c r="U472" s="7" t="s">
        <v>5970</v>
      </c>
      <c r="V472" s="6" t="s">
        <v>1996</v>
      </c>
    </row>
    <row r="473" spans="1:22" ht="20" customHeight="1" x14ac:dyDescent="0.15">
      <c r="A473" s="15">
        <v>471</v>
      </c>
      <c r="B473" s="16" t="s">
        <v>3653</v>
      </c>
      <c r="C473" s="14">
        <v>38</v>
      </c>
      <c r="D473" s="35" t="str" cm="1">
        <f t="array" ref="D473">_xlfn.IFS(C473&lt;31, "Emerging Talent", AND(C473 &gt; 30, C473 &lt; 55), "Core Contributor", C473 &gt; 54, "Established Expert")</f>
        <v>Core Contributor</v>
      </c>
      <c r="E473" s="6" t="s">
        <v>389</v>
      </c>
      <c r="F473" s="6" t="s">
        <v>5731</v>
      </c>
      <c r="G473" s="19" t="s">
        <v>4457</v>
      </c>
      <c r="H473" s="19" t="s">
        <v>32</v>
      </c>
      <c r="I473" s="30">
        <v>0</v>
      </c>
      <c r="J473" s="27">
        <v>1.7</v>
      </c>
      <c r="K473" s="40" t="str">
        <f t="shared" si="49"/>
        <v>Needs Significant Improvement</v>
      </c>
      <c r="L473" s="37">
        <v>51557</v>
      </c>
      <c r="M473" s="37">
        <f t="shared" si="50"/>
        <v>15000</v>
      </c>
      <c r="N473" s="40" t="str">
        <f t="shared" si="51"/>
        <v>Low Income</v>
      </c>
      <c r="O473" s="39">
        <v>9314</v>
      </c>
      <c r="P473" s="39">
        <f t="shared" si="52"/>
        <v>0</v>
      </c>
      <c r="Q473" s="41">
        <f t="shared" si="53"/>
        <v>0</v>
      </c>
      <c r="R473" s="33" t="str">
        <f t="shared" si="54"/>
        <v>No Bonus</v>
      </c>
      <c r="S473" s="38">
        <f t="shared" si="55"/>
        <v>15000</v>
      </c>
      <c r="T473" s="6" t="s">
        <v>26</v>
      </c>
      <c r="U473" s="6" t="s">
        <v>6302</v>
      </c>
      <c r="V473" s="6" t="s">
        <v>1999</v>
      </c>
    </row>
    <row r="474" spans="1:22" ht="20" customHeight="1" x14ac:dyDescent="0.15">
      <c r="A474" s="15">
        <v>472</v>
      </c>
      <c r="B474" s="16" t="s">
        <v>3140</v>
      </c>
      <c r="C474" s="14">
        <v>59</v>
      </c>
      <c r="D474" s="35" t="str" cm="1">
        <f t="array" ref="D474">_xlfn.IFS(C474&lt;31, "Emerging Talent", AND(C474 &gt; 30, C474 &lt; 55), "Core Contributor", C474 &gt; 54, "Established Expert")</f>
        <v>Established Expert</v>
      </c>
      <c r="E474" s="6" t="s">
        <v>389</v>
      </c>
      <c r="F474" s="6" t="s">
        <v>5732</v>
      </c>
      <c r="G474" s="19" t="s">
        <v>4457</v>
      </c>
      <c r="H474" s="19" t="s">
        <v>167</v>
      </c>
      <c r="I474" s="30">
        <v>8</v>
      </c>
      <c r="J474" s="27">
        <v>3.6</v>
      </c>
      <c r="K474" s="40" t="str">
        <f t="shared" si="49"/>
        <v>Exceeds Expectations</v>
      </c>
      <c r="L474" s="37">
        <v>137920</v>
      </c>
      <c r="M474" s="37">
        <f t="shared" si="50"/>
        <v>145913.73061224492</v>
      </c>
      <c r="N474" s="40" t="str">
        <f t="shared" si="51"/>
        <v>Very High Income</v>
      </c>
      <c r="O474" s="39">
        <v>19669</v>
      </c>
      <c r="P474" s="39">
        <f t="shared" si="52"/>
        <v>1800.0000000000005</v>
      </c>
      <c r="Q474" s="41">
        <f t="shared" si="53"/>
        <v>1.2336056328950762E-2</v>
      </c>
      <c r="R474" s="33" t="str">
        <f t="shared" si="54"/>
        <v>Small Bonus</v>
      </c>
      <c r="S474" s="38">
        <f t="shared" si="55"/>
        <v>147713.73061224492</v>
      </c>
      <c r="T474" s="6" t="s">
        <v>265</v>
      </c>
      <c r="U474" s="6" t="s">
        <v>6303</v>
      </c>
      <c r="V474" s="6" t="s">
        <v>2002</v>
      </c>
    </row>
    <row r="475" spans="1:22" ht="20" customHeight="1" x14ac:dyDescent="0.15">
      <c r="A475" s="15">
        <v>473</v>
      </c>
      <c r="B475" s="16" t="s">
        <v>1699</v>
      </c>
      <c r="C475" s="14">
        <v>37</v>
      </c>
      <c r="D475" s="35" t="str" cm="1">
        <f t="array" ref="D475">_xlfn.IFS(C475&lt;31, "Emerging Talent", AND(C475 &gt; 30, C475 &lt; 55), "Core Contributor", C475 &gt; 54, "Established Expert")</f>
        <v>Core Contributor</v>
      </c>
      <c r="E475" s="6" t="s">
        <v>163</v>
      </c>
      <c r="F475" s="6" t="s">
        <v>5697</v>
      </c>
      <c r="G475" s="19" t="s">
        <v>4457</v>
      </c>
      <c r="H475" s="19" t="s">
        <v>56</v>
      </c>
      <c r="I475" s="30">
        <v>0</v>
      </c>
      <c r="J475" s="27">
        <v>2.6</v>
      </c>
      <c r="K475" s="40" t="str">
        <f t="shared" si="49"/>
        <v>Below Expectations</v>
      </c>
      <c r="L475" s="37">
        <v>79422</v>
      </c>
      <c r="M475" s="37">
        <f t="shared" si="50"/>
        <v>43827.977142857148</v>
      </c>
      <c r="N475" s="40" t="str">
        <f t="shared" si="51"/>
        <v>Low Income</v>
      </c>
      <c r="O475" s="39">
        <v>7246</v>
      </c>
      <c r="P475" s="39">
        <f t="shared" si="52"/>
        <v>0</v>
      </c>
      <c r="Q475" s="41">
        <f t="shared" si="53"/>
        <v>0</v>
      </c>
      <c r="R475" s="33" t="str">
        <f t="shared" si="54"/>
        <v>No Bonus</v>
      </c>
      <c r="S475" s="38">
        <f t="shared" si="55"/>
        <v>43827.977142857148</v>
      </c>
      <c r="T475" s="6" t="s">
        <v>422</v>
      </c>
      <c r="U475" s="6" t="s">
        <v>2004</v>
      </c>
      <c r="V475" s="6" t="s">
        <v>2005</v>
      </c>
    </row>
    <row r="476" spans="1:22" ht="20" customHeight="1" x14ac:dyDescent="0.15">
      <c r="A476" s="15">
        <v>474</v>
      </c>
      <c r="B476" s="16" t="s">
        <v>964</v>
      </c>
      <c r="C476" s="14">
        <v>41</v>
      </c>
      <c r="D476" s="35" t="str" cm="1">
        <f t="array" ref="D476">_xlfn.IFS(C476&lt;31, "Emerging Talent", AND(C476 &gt; 30, C476 &lt; 55), "Core Contributor", C476 &gt; 54, "Established Expert")</f>
        <v>Core Contributor</v>
      </c>
      <c r="E476" s="6" t="s">
        <v>389</v>
      </c>
      <c r="F476" s="6" t="s">
        <v>5446</v>
      </c>
      <c r="G476" s="19" t="s">
        <v>210</v>
      </c>
      <c r="H476" s="19" t="s">
        <v>56</v>
      </c>
      <c r="I476" s="30">
        <v>2</v>
      </c>
      <c r="J476" s="27">
        <v>1.5</v>
      </c>
      <c r="K476" s="40" t="str">
        <f t="shared" si="49"/>
        <v>Needs Significant Improvement</v>
      </c>
      <c r="L476" s="37">
        <v>98110</v>
      </c>
      <c r="M476" s="37">
        <f t="shared" si="50"/>
        <v>18020.204081632652</v>
      </c>
      <c r="N476" s="40" t="str">
        <f t="shared" si="51"/>
        <v>Low Income</v>
      </c>
      <c r="O476" s="39">
        <v>5065</v>
      </c>
      <c r="P476" s="39">
        <f t="shared" si="52"/>
        <v>0</v>
      </c>
      <c r="Q476" s="41">
        <f t="shared" si="53"/>
        <v>0</v>
      </c>
      <c r="R476" s="33" t="str">
        <f t="shared" si="54"/>
        <v>No Bonus</v>
      </c>
      <c r="S476" s="38">
        <f t="shared" si="55"/>
        <v>18020.204081632652</v>
      </c>
      <c r="T476" s="6" t="s">
        <v>271</v>
      </c>
      <c r="U476" s="9" t="s">
        <v>6304</v>
      </c>
      <c r="V476" s="6" t="s">
        <v>2008</v>
      </c>
    </row>
    <row r="477" spans="1:22" ht="20" customHeight="1" x14ac:dyDescent="0.15">
      <c r="A477" s="15">
        <v>475</v>
      </c>
      <c r="B477" s="16" t="s">
        <v>939</v>
      </c>
      <c r="C477" s="14">
        <v>41</v>
      </c>
      <c r="D477" s="35" t="str" cm="1">
        <f t="array" ref="D477">_xlfn.IFS(C477&lt;31, "Emerging Talent", AND(C477 &gt; 30, C477 &lt; 55), "Core Contributor", C477 &gt; 54, "Established Expert")</f>
        <v>Core Contributor</v>
      </c>
      <c r="E477" s="6" t="s">
        <v>93</v>
      </c>
      <c r="F477" s="6" t="s">
        <v>5581</v>
      </c>
      <c r="G477" s="19" t="s">
        <v>696</v>
      </c>
      <c r="H477" s="19" t="s">
        <v>499</v>
      </c>
      <c r="I477" s="30">
        <v>4</v>
      </c>
      <c r="J477" s="27">
        <v>2.2000000000000002</v>
      </c>
      <c r="K477" s="40" t="str">
        <f t="shared" si="49"/>
        <v>Below Expectations</v>
      </c>
      <c r="L477" s="37">
        <v>45490</v>
      </c>
      <c r="M477" s="37">
        <f t="shared" si="50"/>
        <v>17973.191836734699</v>
      </c>
      <c r="N477" s="40" t="str">
        <f t="shared" si="51"/>
        <v>Low Income</v>
      </c>
      <c r="O477" s="39" t="s">
        <v>5969</v>
      </c>
      <c r="P477" s="39">
        <f t="shared" si="52"/>
        <v>0</v>
      </c>
      <c r="Q477" s="41">
        <f t="shared" si="53"/>
        <v>0</v>
      </c>
      <c r="R477" s="33" t="str">
        <f t="shared" si="54"/>
        <v>No Bonus</v>
      </c>
      <c r="S477" s="38">
        <f t="shared" si="55"/>
        <v>17973.191836734699</v>
      </c>
      <c r="T477" s="6" t="s">
        <v>204</v>
      </c>
      <c r="U477" s="7" t="s">
        <v>5970</v>
      </c>
      <c r="V477" s="6" t="s">
        <v>2010</v>
      </c>
    </row>
    <row r="478" spans="1:22" ht="20" customHeight="1" x14ac:dyDescent="0.15">
      <c r="A478" s="15">
        <v>476</v>
      </c>
      <c r="B478" s="16" t="s">
        <v>2341</v>
      </c>
      <c r="C478" s="14">
        <v>45</v>
      </c>
      <c r="D478" s="35" t="str" cm="1">
        <f t="array" ref="D478">_xlfn.IFS(C478&lt;31, "Emerging Talent", AND(C478 &gt; 30, C478 &lt; 55), "Core Contributor", C478 &gt; 54, "Established Expert")</f>
        <v>Core Contributor</v>
      </c>
      <c r="E478" s="6" t="s">
        <v>163</v>
      </c>
      <c r="F478" s="6" t="s">
        <v>5733</v>
      </c>
      <c r="G478" s="19" t="s">
        <v>244</v>
      </c>
      <c r="H478" s="19" t="s">
        <v>47</v>
      </c>
      <c r="I478" s="30">
        <v>9</v>
      </c>
      <c r="J478" s="27">
        <v>1.2</v>
      </c>
      <c r="K478" s="40" t="str">
        <f t="shared" si="49"/>
        <v>Needs Significant Improvement</v>
      </c>
      <c r="L478" s="37">
        <v>85535</v>
      </c>
      <c r="M478" s="37">
        <f t="shared" si="50"/>
        <v>15000</v>
      </c>
      <c r="N478" s="40" t="str">
        <f t="shared" si="51"/>
        <v>Low Income</v>
      </c>
      <c r="O478" s="39">
        <v>9711</v>
      </c>
      <c r="P478" s="39">
        <f t="shared" si="52"/>
        <v>0</v>
      </c>
      <c r="Q478" s="41">
        <f t="shared" si="53"/>
        <v>0</v>
      </c>
      <c r="R478" s="33" t="str">
        <f t="shared" si="54"/>
        <v>No Bonus</v>
      </c>
      <c r="S478" s="38">
        <f t="shared" si="55"/>
        <v>15000</v>
      </c>
      <c r="T478" s="6" t="s">
        <v>368</v>
      </c>
      <c r="U478" s="6" t="s">
        <v>6305</v>
      </c>
      <c r="V478" s="6" t="s">
        <v>2014</v>
      </c>
    </row>
    <row r="479" spans="1:22" ht="20" customHeight="1" x14ac:dyDescent="0.15">
      <c r="A479" s="15">
        <v>477</v>
      </c>
      <c r="B479" s="16" t="s">
        <v>3862</v>
      </c>
      <c r="C479" s="14">
        <v>46</v>
      </c>
      <c r="D479" s="35" t="str" cm="1">
        <f t="array" ref="D479">_xlfn.IFS(C479&lt;31, "Emerging Talent", AND(C479 &gt; 30, C479 &lt; 55), "Core Contributor", C479 &gt; 54, "Established Expert")</f>
        <v>Core Contributor</v>
      </c>
      <c r="E479" s="6" t="s">
        <v>163</v>
      </c>
      <c r="F479" s="6" t="s">
        <v>5453</v>
      </c>
      <c r="G479" s="19" t="s">
        <v>648</v>
      </c>
      <c r="H479" s="19" t="s">
        <v>175</v>
      </c>
      <c r="I479" s="30">
        <v>6</v>
      </c>
      <c r="J479" s="27">
        <v>1.2</v>
      </c>
      <c r="K479" s="40" t="str">
        <f t="shared" si="49"/>
        <v>Needs Significant Improvement</v>
      </c>
      <c r="L479" s="37">
        <v>54779</v>
      </c>
      <c r="M479" s="37">
        <f t="shared" si="50"/>
        <v>15000</v>
      </c>
      <c r="N479" s="40" t="str">
        <f t="shared" si="51"/>
        <v>Low Income</v>
      </c>
      <c r="O479" s="39">
        <v>7264</v>
      </c>
      <c r="P479" s="39">
        <f t="shared" si="52"/>
        <v>0</v>
      </c>
      <c r="Q479" s="41">
        <f t="shared" si="53"/>
        <v>0</v>
      </c>
      <c r="R479" s="33" t="str">
        <f t="shared" si="54"/>
        <v>No Bonus</v>
      </c>
      <c r="S479" s="38">
        <f t="shared" si="55"/>
        <v>15000</v>
      </c>
      <c r="T479" s="6" t="s">
        <v>271</v>
      </c>
      <c r="U479" s="6" t="s">
        <v>6306</v>
      </c>
      <c r="V479" s="6" t="s">
        <v>2018</v>
      </c>
    </row>
    <row r="480" spans="1:22" ht="20" customHeight="1" x14ac:dyDescent="0.15">
      <c r="A480" s="15">
        <v>478</v>
      </c>
      <c r="B480" s="16" t="s">
        <v>228</v>
      </c>
      <c r="C480" s="14">
        <v>41</v>
      </c>
      <c r="D480" s="35" t="str" cm="1">
        <f t="array" ref="D480">_xlfn.IFS(C480&lt;31, "Emerging Talent", AND(C480 &gt; 30, C480 &lt; 55), "Core Contributor", C480 &gt; 54, "Established Expert")</f>
        <v>Core Contributor</v>
      </c>
      <c r="E480" s="6" t="s">
        <v>163</v>
      </c>
      <c r="F480" s="6" t="s">
        <v>5734</v>
      </c>
      <c r="G480" s="19" t="s">
        <v>4457</v>
      </c>
      <c r="H480" s="19" t="s">
        <v>167</v>
      </c>
      <c r="I480" s="30">
        <v>8</v>
      </c>
      <c r="J480" s="27">
        <v>2.1</v>
      </c>
      <c r="K480" s="40" t="str">
        <f t="shared" si="49"/>
        <v>Below Expectations</v>
      </c>
      <c r="L480" s="37">
        <v>6743</v>
      </c>
      <c r="M480" s="37">
        <f t="shared" si="50"/>
        <v>15000</v>
      </c>
      <c r="N480" s="40" t="str">
        <f t="shared" si="51"/>
        <v>Low Income</v>
      </c>
      <c r="O480" s="39">
        <v>7905</v>
      </c>
      <c r="P480" s="39">
        <f t="shared" si="52"/>
        <v>0</v>
      </c>
      <c r="Q480" s="41">
        <f t="shared" si="53"/>
        <v>0</v>
      </c>
      <c r="R480" s="33" t="str">
        <f t="shared" si="54"/>
        <v>No Bonus</v>
      </c>
      <c r="S480" s="38">
        <f t="shared" si="55"/>
        <v>15000</v>
      </c>
      <c r="T480" s="6" t="s">
        <v>265</v>
      </c>
      <c r="U480" s="6" t="s">
        <v>2020</v>
      </c>
      <c r="V480" s="6" t="s">
        <v>2021</v>
      </c>
    </row>
    <row r="481" spans="1:22" ht="20" customHeight="1" x14ac:dyDescent="0.15">
      <c r="A481" s="15">
        <v>479</v>
      </c>
      <c r="B481" s="16" t="s">
        <v>4414</v>
      </c>
      <c r="C481" s="14">
        <v>18</v>
      </c>
      <c r="D481" s="35" t="str" cm="1">
        <f t="array" ref="D481">_xlfn.IFS(C481&lt;31, "Emerging Talent", AND(C481 &gt; 30, C481 &lt; 55), "Core Contributor", C481 &gt; 54, "Established Expert")</f>
        <v>Emerging Talent</v>
      </c>
      <c r="E481" s="6" t="s">
        <v>389</v>
      </c>
      <c r="F481" s="6" t="s">
        <v>5497</v>
      </c>
      <c r="G481" s="19" t="s">
        <v>157</v>
      </c>
      <c r="H481" s="19" t="s">
        <v>431</v>
      </c>
      <c r="I481" s="30">
        <v>3</v>
      </c>
      <c r="J481" s="27">
        <v>1.4</v>
      </c>
      <c r="K481" s="40" t="str">
        <f t="shared" si="49"/>
        <v>Needs Significant Improvement</v>
      </c>
      <c r="L481" s="37">
        <v>133136</v>
      </c>
      <c r="M481" s="37">
        <f t="shared" si="50"/>
        <v>21301.759999999998</v>
      </c>
      <c r="N481" s="40" t="str">
        <f t="shared" si="51"/>
        <v>Low Income</v>
      </c>
      <c r="O481" s="39">
        <v>16631</v>
      </c>
      <c r="P481" s="39">
        <f t="shared" si="52"/>
        <v>0</v>
      </c>
      <c r="Q481" s="41">
        <f t="shared" si="53"/>
        <v>0</v>
      </c>
      <c r="R481" s="33" t="str">
        <f t="shared" si="54"/>
        <v>No Bonus</v>
      </c>
      <c r="S481" s="38">
        <f t="shared" si="55"/>
        <v>21301.759999999998</v>
      </c>
      <c r="T481" s="6" t="s">
        <v>49</v>
      </c>
      <c r="U481" s="9" t="s">
        <v>6307</v>
      </c>
      <c r="V481" s="6" t="s">
        <v>2024</v>
      </c>
    </row>
    <row r="482" spans="1:22" ht="20" customHeight="1" x14ac:dyDescent="0.15">
      <c r="A482" s="15">
        <v>480</v>
      </c>
      <c r="B482" s="16" t="s">
        <v>4416</v>
      </c>
      <c r="C482" s="14">
        <v>41</v>
      </c>
      <c r="D482" s="35" t="str" cm="1">
        <f t="array" ref="D482">_xlfn.IFS(C482&lt;31, "Emerging Talent", AND(C482 &gt; 30, C482 &lt; 55), "Core Contributor", C482 &gt; 54, "Established Expert")</f>
        <v>Core Contributor</v>
      </c>
      <c r="E482" s="6" t="s">
        <v>389</v>
      </c>
      <c r="F482" s="6" t="s">
        <v>5735</v>
      </c>
      <c r="G482" s="19" t="s">
        <v>648</v>
      </c>
      <c r="H482" s="19" t="s">
        <v>499</v>
      </c>
      <c r="I482" s="30">
        <v>0</v>
      </c>
      <c r="J482" s="27">
        <v>3.4</v>
      </c>
      <c r="K482" s="40" t="str">
        <f t="shared" si="49"/>
        <v>Meets Expectations</v>
      </c>
      <c r="L482" s="37">
        <v>81188</v>
      </c>
      <c r="M482" s="37">
        <f t="shared" si="50"/>
        <v>76614.961632653067</v>
      </c>
      <c r="N482" s="40" t="str">
        <f t="shared" si="51"/>
        <v>Medium Income</v>
      </c>
      <c r="O482" s="39">
        <v>12696</v>
      </c>
      <c r="P482" s="39">
        <f t="shared" si="52"/>
        <v>799.99999999999955</v>
      </c>
      <c r="Q482" s="41">
        <f t="shared" si="53"/>
        <v>1.0441824716114483E-2</v>
      </c>
      <c r="R482" s="33" t="str">
        <f t="shared" si="54"/>
        <v>Small Bonus</v>
      </c>
      <c r="S482" s="38">
        <f t="shared" si="55"/>
        <v>77414.961632653067</v>
      </c>
      <c r="T482" s="6" t="s">
        <v>76</v>
      </c>
      <c r="U482" s="6" t="s">
        <v>6308</v>
      </c>
      <c r="V482" s="6" t="s">
        <v>2028</v>
      </c>
    </row>
    <row r="483" spans="1:22" ht="20" customHeight="1" x14ac:dyDescent="0.15">
      <c r="A483" s="15">
        <v>481</v>
      </c>
      <c r="B483" s="16" t="s">
        <v>4444</v>
      </c>
      <c r="C483" s="14">
        <v>32</v>
      </c>
      <c r="D483" s="35" t="str" cm="1">
        <f t="array" ref="D483">_xlfn.IFS(C483&lt;31, "Emerging Talent", AND(C483 &gt; 30, C483 &lt; 55), "Core Contributor", C483 &gt; 54, "Established Expert")</f>
        <v>Core Contributor</v>
      </c>
      <c r="E483" s="6" t="s">
        <v>389</v>
      </c>
      <c r="F483" s="6" t="s">
        <v>5736</v>
      </c>
      <c r="G483" s="19" t="s">
        <v>157</v>
      </c>
      <c r="H483" s="19" t="s">
        <v>167</v>
      </c>
      <c r="I483" s="30">
        <v>9</v>
      </c>
      <c r="J483" s="27">
        <v>4</v>
      </c>
      <c r="K483" s="40" t="str">
        <f t="shared" si="49"/>
        <v>Exceeds Expectations</v>
      </c>
      <c r="L483" s="37">
        <v>67368</v>
      </c>
      <c r="M483" s="37">
        <f t="shared" si="50"/>
        <v>87990.85714285713</v>
      </c>
      <c r="N483" s="40" t="str">
        <f t="shared" si="51"/>
        <v>High Income</v>
      </c>
      <c r="O483" s="39" t="s">
        <v>5969</v>
      </c>
      <c r="P483" s="39">
        <f t="shared" si="52"/>
        <v>5000</v>
      </c>
      <c r="Q483" s="41">
        <f t="shared" si="53"/>
        <v>5.6824085619285127E-2</v>
      </c>
      <c r="R483" s="33" t="str">
        <f t="shared" si="54"/>
        <v>Small Bonus</v>
      </c>
      <c r="S483" s="38">
        <f t="shared" si="55"/>
        <v>92990.85714285713</v>
      </c>
      <c r="T483" s="6" t="s">
        <v>204</v>
      </c>
      <c r="U483" s="6" t="s">
        <v>6309</v>
      </c>
      <c r="V483" s="6" t="s">
        <v>2032</v>
      </c>
    </row>
    <row r="484" spans="1:22" ht="20" customHeight="1" x14ac:dyDescent="0.15">
      <c r="A484" s="15">
        <v>482</v>
      </c>
      <c r="B484" s="16" t="s">
        <v>4445</v>
      </c>
      <c r="C484" s="14">
        <v>33</v>
      </c>
      <c r="D484" s="35" t="str" cm="1">
        <f t="array" ref="D484">_xlfn.IFS(C484&lt;31, "Emerging Talent", AND(C484 &gt; 30, C484 &lt; 55), "Core Contributor", C484 &gt; 54, "Established Expert")</f>
        <v>Core Contributor</v>
      </c>
      <c r="E484" s="6" t="s">
        <v>389</v>
      </c>
      <c r="F484" s="6" t="s">
        <v>5737</v>
      </c>
      <c r="G484" s="19" t="s">
        <v>576</v>
      </c>
      <c r="H484" s="19" t="s">
        <v>136</v>
      </c>
      <c r="I484" s="30">
        <v>3</v>
      </c>
      <c r="J484" s="27">
        <v>4.7</v>
      </c>
      <c r="K484" s="40" t="str">
        <f t="shared" si="49"/>
        <v>Outstanding Performance</v>
      </c>
      <c r="L484" s="37">
        <v>115365</v>
      </c>
      <c r="M484" s="37">
        <f t="shared" si="50"/>
        <v>208033.70204081637</v>
      </c>
      <c r="N484" s="40" t="str">
        <f t="shared" si="51"/>
        <v>Very High Income</v>
      </c>
      <c r="O484" s="39">
        <v>2607</v>
      </c>
      <c r="P484" s="39">
        <f t="shared" si="52"/>
        <v>14450.000000000004</v>
      </c>
      <c r="Q484" s="41">
        <f t="shared" si="53"/>
        <v>6.9459899325181956E-2</v>
      </c>
      <c r="R484" s="33" t="str">
        <f t="shared" si="54"/>
        <v>High Bonus</v>
      </c>
      <c r="S484" s="38">
        <f t="shared" si="55"/>
        <v>222483.70204081637</v>
      </c>
      <c r="T484" s="6" t="s">
        <v>76</v>
      </c>
      <c r="U484" s="6" t="s">
        <v>6310</v>
      </c>
      <c r="V484" s="6" t="s">
        <v>2037</v>
      </c>
    </row>
    <row r="485" spans="1:22" ht="20" customHeight="1" x14ac:dyDescent="0.15">
      <c r="A485" s="15">
        <v>483</v>
      </c>
      <c r="B485" s="16" t="s">
        <v>3939</v>
      </c>
      <c r="C485" s="14">
        <v>55</v>
      </c>
      <c r="D485" s="35" t="str" cm="1">
        <f t="array" ref="D485">_xlfn.IFS(C485&lt;31, "Emerging Talent", AND(C485 &gt; 30, C485 &lt; 55), "Core Contributor", C485 &gt; 54, "Established Expert")</f>
        <v>Established Expert</v>
      </c>
      <c r="E485" s="6" t="s">
        <v>163</v>
      </c>
      <c r="F485" s="6" t="s">
        <v>5738</v>
      </c>
      <c r="G485" s="19" t="s">
        <v>696</v>
      </c>
      <c r="H485" s="19" t="s">
        <v>507</v>
      </c>
      <c r="I485" s="30">
        <v>10</v>
      </c>
      <c r="J485" s="27">
        <v>2.6</v>
      </c>
      <c r="K485" s="40" t="str">
        <f t="shared" si="49"/>
        <v>Below Expectations</v>
      </c>
      <c r="L485" s="37">
        <v>73772</v>
      </c>
      <c r="M485" s="37">
        <f t="shared" si="50"/>
        <v>40710.099591836741</v>
      </c>
      <c r="N485" s="40" t="str">
        <f t="shared" si="51"/>
        <v>Low Income</v>
      </c>
      <c r="O485" s="39">
        <v>13939</v>
      </c>
      <c r="P485" s="39">
        <f t="shared" si="52"/>
        <v>0</v>
      </c>
      <c r="Q485" s="41">
        <f t="shared" si="53"/>
        <v>0</v>
      </c>
      <c r="R485" s="33" t="str">
        <f t="shared" si="54"/>
        <v>No Bonus</v>
      </c>
      <c r="S485" s="38">
        <f t="shared" si="55"/>
        <v>40710.099591836741</v>
      </c>
      <c r="T485" s="6" t="s">
        <v>296</v>
      </c>
      <c r="U485" s="7" t="s">
        <v>5970</v>
      </c>
      <c r="V485" s="6" t="s">
        <v>2041</v>
      </c>
    </row>
    <row r="486" spans="1:22" ht="20" customHeight="1" x14ac:dyDescent="0.15">
      <c r="A486" s="15">
        <v>484</v>
      </c>
      <c r="B486" s="16" t="s">
        <v>2066</v>
      </c>
      <c r="C486" s="14">
        <v>26</v>
      </c>
      <c r="D486" s="35" t="str" cm="1">
        <f t="array" ref="D486">_xlfn.IFS(C486&lt;31, "Emerging Talent", AND(C486 &gt; 30, C486 &lt; 55), "Core Contributor", C486 &gt; 54, "Established Expert")</f>
        <v>Emerging Talent</v>
      </c>
      <c r="E486" s="6" t="s">
        <v>389</v>
      </c>
      <c r="F486" s="6" t="s">
        <v>5739</v>
      </c>
      <c r="G486" s="19" t="s">
        <v>244</v>
      </c>
      <c r="H486" s="19" t="s">
        <v>32</v>
      </c>
      <c r="I486" s="30">
        <v>7</v>
      </c>
      <c r="J486" s="27">
        <v>2.8</v>
      </c>
      <c r="K486" s="40" t="str">
        <f t="shared" si="49"/>
        <v>Below Expectations</v>
      </c>
      <c r="L486" s="37">
        <v>100581</v>
      </c>
      <c r="M486" s="37">
        <f t="shared" si="50"/>
        <v>64371.839999999989</v>
      </c>
      <c r="N486" s="40" t="str">
        <f t="shared" si="51"/>
        <v>Medium Income</v>
      </c>
      <c r="O486" s="39">
        <v>9541</v>
      </c>
      <c r="P486" s="39">
        <f t="shared" si="52"/>
        <v>0</v>
      </c>
      <c r="Q486" s="41">
        <f t="shared" si="53"/>
        <v>0</v>
      </c>
      <c r="R486" s="33" t="str">
        <f t="shared" si="54"/>
        <v>No Bonus</v>
      </c>
      <c r="S486" s="38">
        <f t="shared" si="55"/>
        <v>64371.839999999989</v>
      </c>
      <c r="T486" s="6" t="s">
        <v>26</v>
      </c>
      <c r="U486" s="9" t="s">
        <v>6311</v>
      </c>
      <c r="V486" s="6" t="s">
        <v>2044</v>
      </c>
    </row>
    <row r="487" spans="1:22" ht="20" customHeight="1" x14ac:dyDescent="0.15">
      <c r="A487" s="15">
        <v>485</v>
      </c>
      <c r="B487" s="16" t="s">
        <v>2870</v>
      </c>
      <c r="C487" s="14">
        <v>25</v>
      </c>
      <c r="D487" s="35" t="str" cm="1">
        <f t="array" ref="D487">_xlfn.IFS(C487&lt;31, "Emerging Talent", AND(C487 &gt; 30, C487 &lt; 55), "Core Contributor", C487 &gt; 54, "Established Expert")</f>
        <v>Emerging Talent</v>
      </c>
      <c r="E487" s="7" t="s">
        <v>5970</v>
      </c>
      <c r="F487" s="6" t="s">
        <v>5740</v>
      </c>
      <c r="G487" s="19" t="s">
        <v>494</v>
      </c>
      <c r="H487" s="19" t="s">
        <v>499</v>
      </c>
      <c r="I487" s="30">
        <v>7</v>
      </c>
      <c r="J487" s="27">
        <v>3.7</v>
      </c>
      <c r="K487" s="40" t="str">
        <f t="shared" si="49"/>
        <v>Exceeds Expectations</v>
      </c>
      <c r="L487" s="37">
        <v>64174</v>
      </c>
      <c r="M487" s="37">
        <f t="shared" si="50"/>
        <v>71717.719183673471</v>
      </c>
      <c r="N487" s="40" t="str">
        <f t="shared" si="51"/>
        <v>Medium Income</v>
      </c>
      <c r="O487" s="39">
        <v>13193</v>
      </c>
      <c r="P487" s="39">
        <f t="shared" si="52"/>
        <v>2450.0000000000014</v>
      </c>
      <c r="Q487" s="41">
        <f t="shared" si="53"/>
        <v>3.4161711051147646E-2</v>
      </c>
      <c r="R487" s="33" t="str">
        <f t="shared" si="54"/>
        <v>Small Bonus</v>
      </c>
      <c r="S487" s="38">
        <f t="shared" si="55"/>
        <v>74167.719183673471</v>
      </c>
      <c r="T487" s="6" t="s">
        <v>49</v>
      </c>
      <c r="U487" s="6" t="s">
        <v>6312</v>
      </c>
      <c r="V487" s="6" t="s">
        <v>2048</v>
      </c>
    </row>
    <row r="488" spans="1:22" ht="20" customHeight="1" x14ac:dyDescent="0.15">
      <c r="A488" s="15">
        <v>486</v>
      </c>
      <c r="B488" s="16" t="s">
        <v>4412</v>
      </c>
      <c r="C488" s="14">
        <v>41</v>
      </c>
      <c r="D488" s="35" t="str" cm="1">
        <f t="array" ref="D488">_xlfn.IFS(C488&lt;31, "Emerging Talent", AND(C488 &gt; 30, C488 &lt; 55), "Core Contributor", C488 &gt; 54, "Established Expert")</f>
        <v>Core Contributor</v>
      </c>
      <c r="E488" s="6" t="s">
        <v>163</v>
      </c>
      <c r="F488" s="6" t="s">
        <v>5484</v>
      </c>
      <c r="G488" s="19" t="s">
        <v>157</v>
      </c>
      <c r="H488" s="19" t="s">
        <v>136</v>
      </c>
      <c r="I488" s="30">
        <v>6</v>
      </c>
      <c r="J488" s="27">
        <v>1.6</v>
      </c>
      <c r="K488" s="40" t="str">
        <f t="shared" si="49"/>
        <v>Needs Significant Improvement</v>
      </c>
      <c r="L488" s="37">
        <v>81036</v>
      </c>
      <c r="M488" s="37">
        <f t="shared" si="50"/>
        <v>16934.870204081635</v>
      </c>
      <c r="N488" s="40" t="str">
        <f t="shared" si="51"/>
        <v>Low Income</v>
      </c>
      <c r="O488" s="39">
        <v>13283</v>
      </c>
      <c r="P488" s="39">
        <f t="shared" si="52"/>
        <v>0</v>
      </c>
      <c r="Q488" s="41">
        <f t="shared" si="53"/>
        <v>0</v>
      </c>
      <c r="R488" s="33" t="str">
        <f t="shared" si="54"/>
        <v>No Bonus</v>
      </c>
      <c r="S488" s="38">
        <f t="shared" si="55"/>
        <v>16934.870204081635</v>
      </c>
      <c r="T488" s="6" t="s">
        <v>26</v>
      </c>
      <c r="U488" s="9" t="s">
        <v>6313</v>
      </c>
      <c r="V488" s="6" t="s">
        <v>2050</v>
      </c>
    </row>
    <row r="489" spans="1:22" ht="20" customHeight="1" x14ac:dyDescent="0.15">
      <c r="A489" s="15">
        <v>487</v>
      </c>
      <c r="B489" s="16" t="s">
        <v>4406</v>
      </c>
      <c r="C489" s="14">
        <v>41</v>
      </c>
      <c r="D489" s="35" t="str" cm="1">
        <f t="array" ref="D489">_xlfn.IFS(C489&lt;31, "Emerging Talent", AND(C489 &gt; 30, C489 &lt; 55), "Core Contributor", C489 &gt; 54, "Established Expert")</f>
        <v>Core Contributor</v>
      </c>
      <c r="E489" s="6" t="s">
        <v>163</v>
      </c>
      <c r="F489" s="6" t="s">
        <v>5446</v>
      </c>
      <c r="G489" s="19" t="s">
        <v>648</v>
      </c>
      <c r="H489" s="19" t="s">
        <v>136</v>
      </c>
      <c r="I489" s="30">
        <v>10</v>
      </c>
      <c r="J489" s="27">
        <v>2.1</v>
      </c>
      <c r="K489" s="40" t="str">
        <f t="shared" si="49"/>
        <v>Below Expectations</v>
      </c>
      <c r="L489" s="37">
        <v>94264</v>
      </c>
      <c r="M489" s="37">
        <f t="shared" si="50"/>
        <v>33935.040000000001</v>
      </c>
      <c r="N489" s="40" t="str">
        <f t="shared" si="51"/>
        <v>Low Income</v>
      </c>
      <c r="O489" s="39">
        <v>19847</v>
      </c>
      <c r="P489" s="39">
        <f t="shared" si="52"/>
        <v>0</v>
      </c>
      <c r="Q489" s="41">
        <f t="shared" si="53"/>
        <v>0</v>
      </c>
      <c r="R489" s="33" t="str">
        <f t="shared" si="54"/>
        <v>No Bonus</v>
      </c>
      <c r="S489" s="38">
        <f t="shared" si="55"/>
        <v>33935.040000000001</v>
      </c>
      <c r="T489" s="6" t="s">
        <v>296</v>
      </c>
      <c r="U489" s="9" t="s">
        <v>6314</v>
      </c>
      <c r="V489" s="6" t="s">
        <v>2053</v>
      </c>
    </row>
    <row r="490" spans="1:22" ht="20" customHeight="1" x14ac:dyDescent="0.15">
      <c r="A490" s="15">
        <v>488</v>
      </c>
      <c r="B490" s="16" t="s">
        <v>815</v>
      </c>
      <c r="C490" s="14">
        <v>49</v>
      </c>
      <c r="D490" s="35" t="str" cm="1">
        <f t="array" ref="D490">_xlfn.IFS(C490&lt;31, "Emerging Talent", AND(C490 &gt; 30, C490 &lt; 55), "Core Contributor", C490 &gt; 54, "Established Expert")</f>
        <v>Core Contributor</v>
      </c>
      <c r="E490" s="6" t="s">
        <v>389</v>
      </c>
      <c r="F490" s="6" t="s">
        <v>5522</v>
      </c>
      <c r="G490" s="19" t="s">
        <v>46</v>
      </c>
      <c r="H490" s="19" t="s">
        <v>499</v>
      </c>
      <c r="I490" s="30">
        <v>9</v>
      </c>
      <c r="J490" s="27">
        <v>3.1</v>
      </c>
      <c r="K490" s="40" t="str">
        <f t="shared" si="49"/>
        <v>Meets Expectations</v>
      </c>
      <c r="L490" s="37">
        <v>65629</v>
      </c>
      <c r="M490" s="37">
        <f t="shared" si="50"/>
        <v>51485.280816326536</v>
      </c>
      <c r="N490" s="40" t="str">
        <f t="shared" si="51"/>
        <v>Medium Income</v>
      </c>
      <c r="O490" s="39">
        <v>15200</v>
      </c>
      <c r="P490" s="39">
        <f t="shared" si="52"/>
        <v>50.000000000000085</v>
      </c>
      <c r="Q490" s="41">
        <f t="shared" si="53"/>
        <v>9.7115135058454508E-4</v>
      </c>
      <c r="R490" s="33" t="str">
        <f t="shared" si="54"/>
        <v>Small Bonus</v>
      </c>
      <c r="S490" s="38">
        <f t="shared" si="55"/>
        <v>51535.280816326536</v>
      </c>
      <c r="T490" s="6" t="s">
        <v>76</v>
      </c>
      <c r="U490" s="9" t="s">
        <v>6315</v>
      </c>
      <c r="V490" s="6" t="s">
        <v>2055</v>
      </c>
    </row>
    <row r="491" spans="1:22" ht="20" customHeight="1" x14ac:dyDescent="0.15">
      <c r="A491" s="15">
        <v>489</v>
      </c>
      <c r="B491" s="16" t="s">
        <v>4347</v>
      </c>
      <c r="C491" s="14">
        <v>37</v>
      </c>
      <c r="D491" s="35" t="str" cm="1">
        <f t="array" ref="D491">_xlfn.IFS(C491&lt;31, "Emerging Talent", AND(C491 &gt; 30, C491 &lt; 55), "Core Contributor", C491 &gt; 54, "Established Expert")</f>
        <v>Core Contributor</v>
      </c>
      <c r="E491" s="6" t="s">
        <v>389</v>
      </c>
      <c r="F491" s="6" t="s">
        <v>5670</v>
      </c>
      <c r="G491" s="19" t="s">
        <v>648</v>
      </c>
      <c r="H491" s="19" t="s">
        <v>136</v>
      </c>
      <c r="I491" s="30">
        <v>0</v>
      </c>
      <c r="J491" s="27">
        <v>4.3</v>
      </c>
      <c r="K491" s="40" t="str">
        <f t="shared" si="49"/>
        <v>Outstanding Performance</v>
      </c>
      <c r="L491" s="37">
        <v>88602</v>
      </c>
      <c r="M491" s="37">
        <f t="shared" si="50"/>
        <v>133734.77387755099</v>
      </c>
      <c r="N491" s="40" t="str">
        <f t="shared" si="51"/>
        <v>Very High Income</v>
      </c>
      <c r="O491" s="39">
        <v>12846</v>
      </c>
      <c r="P491" s="39">
        <f t="shared" si="52"/>
        <v>8449.9999999999982</v>
      </c>
      <c r="Q491" s="41">
        <f t="shared" si="53"/>
        <v>6.3184763057489518E-2</v>
      </c>
      <c r="R491" s="33" t="str">
        <f t="shared" si="54"/>
        <v>Average Bonus</v>
      </c>
      <c r="S491" s="38">
        <f t="shared" si="55"/>
        <v>142184.77387755099</v>
      </c>
      <c r="T491" s="6" t="s">
        <v>271</v>
      </c>
      <c r="U491" s="6" t="s">
        <v>6316</v>
      </c>
      <c r="V491" s="6" t="s">
        <v>2058</v>
      </c>
    </row>
    <row r="492" spans="1:22" ht="20" customHeight="1" x14ac:dyDescent="0.15">
      <c r="A492" s="15">
        <v>490</v>
      </c>
      <c r="B492" s="16" t="s">
        <v>510</v>
      </c>
      <c r="C492" s="14">
        <v>41</v>
      </c>
      <c r="D492" s="35" t="str" cm="1">
        <f t="array" ref="D492">_xlfn.IFS(C492&lt;31, "Emerging Talent", AND(C492 &gt; 30, C492 &lt; 55), "Core Contributor", C492 &gt; 54, "Established Expert")</f>
        <v>Core Contributor</v>
      </c>
      <c r="E492" s="6" t="s">
        <v>389</v>
      </c>
      <c r="F492" s="6" t="s">
        <v>5604</v>
      </c>
      <c r="G492" s="19" t="s">
        <v>157</v>
      </c>
      <c r="H492" s="19" t="s">
        <v>224</v>
      </c>
      <c r="I492" s="30">
        <v>8</v>
      </c>
      <c r="J492" s="27">
        <v>4.7</v>
      </c>
      <c r="K492" s="40" t="str">
        <f t="shared" si="49"/>
        <v>Outstanding Performance</v>
      </c>
      <c r="L492" s="37">
        <v>92894</v>
      </c>
      <c r="M492" s="37">
        <f t="shared" si="50"/>
        <v>167512.52734693879</v>
      </c>
      <c r="N492" s="40" t="str">
        <f t="shared" si="51"/>
        <v>Very High Income</v>
      </c>
      <c r="O492" s="39">
        <v>2816</v>
      </c>
      <c r="P492" s="39">
        <f t="shared" si="52"/>
        <v>14450.000000000004</v>
      </c>
      <c r="Q492" s="41">
        <f t="shared" si="53"/>
        <v>8.6262205154795962E-2</v>
      </c>
      <c r="R492" s="33" t="str">
        <f t="shared" si="54"/>
        <v>High Bonus</v>
      </c>
      <c r="S492" s="38">
        <f t="shared" si="55"/>
        <v>181962.52734693879</v>
      </c>
      <c r="T492" s="6" t="s">
        <v>26</v>
      </c>
      <c r="U492" s="6" t="s">
        <v>6317</v>
      </c>
      <c r="V492" s="6" t="s">
        <v>2061</v>
      </c>
    </row>
    <row r="493" spans="1:22" ht="20" customHeight="1" x14ac:dyDescent="0.15">
      <c r="A493" s="15">
        <v>491</v>
      </c>
      <c r="B493" s="16" t="s">
        <v>1680</v>
      </c>
      <c r="C493" s="14">
        <v>23</v>
      </c>
      <c r="D493" s="35" t="str" cm="1">
        <f t="array" ref="D493">_xlfn.IFS(C493&lt;31, "Emerging Talent", AND(C493 &gt; 30, C493 &lt; 55), "Core Contributor", C493 &gt; 54, "Established Expert")</f>
        <v>Emerging Talent</v>
      </c>
      <c r="E493" s="7" t="s">
        <v>5970</v>
      </c>
      <c r="F493" s="6" t="s">
        <v>5741</v>
      </c>
      <c r="G493" s="19" t="s">
        <v>210</v>
      </c>
      <c r="H493" s="19" t="s">
        <v>32</v>
      </c>
      <c r="I493" s="30">
        <v>5</v>
      </c>
      <c r="J493" s="27">
        <v>3.1</v>
      </c>
      <c r="K493" s="40" t="str">
        <f t="shared" si="49"/>
        <v>Meets Expectations</v>
      </c>
      <c r="L493" s="37">
        <v>54896</v>
      </c>
      <c r="M493" s="37">
        <f t="shared" si="50"/>
        <v>43065.351836734699</v>
      </c>
      <c r="N493" s="40" t="str">
        <f t="shared" si="51"/>
        <v>Low Income</v>
      </c>
      <c r="O493" s="39">
        <v>7728</v>
      </c>
      <c r="P493" s="39">
        <f t="shared" si="52"/>
        <v>50.000000000000085</v>
      </c>
      <c r="Q493" s="41">
        <f t="shared" si="53"/>
        <v>1.1610261583268927E-3</v>
      </c>
      <c r="R493" s="33" t="str">
        <f t="shared" si="54"/>
        <v>Small Bonus</v>
      </c>
      <c r="S493" s="38">
        <f t="shared" si="55"/>
        <v>43115.351836734699</v>
      </c>
      <c r="T493" s="6" t="s">
        <v>265</v>
      </c>
      <c r="U493" s="6" t="s">
        <v>2065</v>
      </c>
      <c r="V493" s="7" t="s">
        <v>6818</v>
      </c>
    </row>
    <row r="494" spans="1:22" ht="20" customHeight="1" x14ac:dyDescent="0.15">
      <c r="A494" s="15">
        <v>492</v>
      </c>
      <c r="B494" s="16" t="s">
        <v>2066</v>
      </c>
      <c r="C494" s="14">
        <v>43</v>
      </c>
      <c r="D494" s="35" t="str" cm="1">
        <f t="array" ref="D494">_xlfn.IFS(C494&lt;31, "Emerging Talent", AND(C494 &gt; 30, C494 &lt; 55), "Core Contributor", C494 &gt; 54, "Established Expert")</f>
        <v>Core Contributor</v>
      </c>
      <c r="E494" s="6" t="s">
        <v>93</v>
      </c>
      <c r="F494" s="6" t="s">
        <v>5739</v>
      </c>
      <c r="G494" s="19" t="s">
        <v>864</v>
      </c>
      <c r="H494" s="19" t="s">
        <v>175</v>
      </c>
      <c r="I494" s="30">
        <v>8</v>
      </c>
      <c r="J494" s="27">
        <v>3.1</v>
      </c>
      <c r="K494" s="40" t="str">
        <f t="shared" si="49"/>
        <v>Meets Expectations</v>
      </c>
      <c r="L494" s="37">
        <v>71848</v>
      </c>
      <c r="M494" s="37">
        <f t="shared" si="50"/>
        <v>56364.02285714286</v>
      </c>
      <c r="N494" s="40" t="str">
        <f t="shared" si="51"/>
        <v>Medium Income</v>
      </c>
      <c r="O494" s="39">
        <v>3651</v>
      </c>
      <c r="P494" s="39">
        <f t="shared" si="52"/>
        <v>50.000000000000085</v>
      </c>
      <c r="Q494" s="41">
        <f t="shared" si="53"/>
        <v>8.8709069128595252E-4</v>
      </c>
      <c r="R494" s="33" t="str">
        <f t="shared" si="54"/>
        <v>Small Bonus</v>
      </c>
      <c r="S494" s="38">
        <f t="shared" si="55"/>
        <v>56414.02285714286</v>
      </c>
      <c r="T494" s="6" t="s">
        <v>265</v>
      </c>
      <c r="U494" s="9" t="s">
        <v>6318</v>
      </c>
      <c r="V494" s="6" t="s">
        <v>2068</v>
      </c>
    </row>
    <row r="495" spans="1:22" ht="20" customHeight="1" x14ac:dyDescent="0.15">
      <c r="A495" s="15">
        <v>493</v>
      </c>
      <c r="B495" s="16" t="s">
        <v>2069</v>
      </c>
      <c r="C495" s="14">
        <v>47</v>
      </c>
      <c r="D495" s="35" t="str" cm="1">
        <f t="array" ref="D495">_xlfn.IFS(C495&lt;31, "Emerging Talent", AND(C495 &gt; 30, C495 &lt; 55), "Core Contributor", C495 &gt; 54, "Established Expert")</f>
        <v>Core Contributor</v>
      </c>
      <c r="E495" s="6" t="s">
        <v>389</v>
      </c>
      <c r="F495" s="6" t="s">
        <v>5742</v>
      </c>
      <c r="G495" s="19" t="s">
        <v>4457</v>
      </c>
      <c r="H495" s="19" t="s">
        <v>211</v>
      </c>
      <c r="I495" s="30">
        <v>0</v>
      </c>
      <c r="J495" s="27">
        <v>4.0999999999999996</v>
      </c>
      <c r="K495" s="40" t="str">
        <f t="shared" si="49"/>
        <v>Exceeds Expectations</v>
      </c>
      <c r="L495" s="37">
        <v>47583</v>
      </c>
      <c r="M495" s="37">
        <f t="shared" si="50"/>
        <v>65295.528979591814</v>
      </c>
      <c r="N495" s="40" t="str">
        <f t="shared" si="51"/>
        <v>Medium Income</v>
      </c>
      <c r="O495" s="39">
        <v>15981</v>
      </c>
      <c r="P495" s="39">
        <f t="shared" si="52"/>
        <v>6049.9999999999964</v>
      </c>
      <c r="Q495" s="41">
        <f t="shared" si="53"/>
        <v>9.2655654905421325E-2</v>
      </c>
      <c r="R495" s="33" t="str">
        <f t="shared" si="54"/>
        <v>Average Bonus</v>
      </c>
      <c r="S495" s="38">
        <f t="shared" si="55"/>
        <v>71345.528979591807</v>
      </c>
      <c r="T495" s="6" t="s">
        <v>265</v>
      </c>
      <c r="U495" s="6" t="s">
        <v>2073</v>
      </c>
      <c r="V495" s="6" t="s">
        <v>2074</v>
      </c>
    </row>
    <row r="496" spans="1:22" ht="20" customHeight="1" x14ac:dyDescent="0.15">
      <c r="A496" s="15">
        <v>494</v>
      </c>
      <c r="B496" s="16" t="s">
        <v>4451</v>
      </c>
      <c r="C496" s="14">
        <v>20</v>
      </c>
      <c r="D496" s="35" t="str" cm="1">
        <f t="array" ref="D496">_xlfn.IFS(C496&lt;31, "Emerging Talent", AND(C496 &gt; 30, C496 &lt; 55), "Core Contributor", C496 &gt; 54, "Established Expert")</f>
        <v>Emerging Talent</v>
      </c>
      <c r="E496" s="6" t="s">
        <v>163</v>
      </c>
      <c r="F496" s="6" t="s">
        <v>5743</v>
      </c>
      <c r="G496" s="19" t="s">
        <v>4457</v>
      </c>
      <c r="H496" s="19" t="s">
        <v>431</v>
      </c>
      <c r="I496" s="30">
        <v>5</v>
      </c>
      <c r="J496" s="27">
        <v>3.1</v>
      </c>
      <c r="K496" s="40" t="str">
        <f t="shared" si="49"/>
        <v>Meets Expectations</v>
      </c>
      <c r="L496" s="37">
        <v>78959</v>
      </c>
      <c r="M496" s="37">
        <f t="shared" si="50"/>
        <v>61942.529795918374</v>
      </c>
      <c r="N496" s="40" t="str">
        <f t="shared" si="51"/>
        <v>Medium Income</v>
      </c>
      <c r="O496" s="39" t="s">
        <v>5969</v>
      </c>
      <c r="P496" s="39">
        <f t="shared" si="52"/>
        <v>50.000000000000085</v>
      </c>
      <c r="Q496" s="41">
        <f t="shared" si="53"/>
        <v>8.0719983773240686E-4</v>
      </c>
      <c r="R496" s="33" t="str">
        <f t="shared" si="54"/>
        <v>Small Bonus</v>
      </c>
      <c r="S496" s="38">
        <f t="shared" si="55"/>
        <v>61992.529795918374</v>
      </c>
      <c r="T496" s="6" t="s">
        <v>296</v>
      </c>
      <c r="U496" s="6" t="s">
        <v>2077</v>
      </c>
      <c r="V496" s="6" t="s">
        <v>2078</v>
      </c>
    </row>
    <row r="497" spans="1:22" ht="20" customHeight="1" x14ac:dyDescent="0.15">
      <c r="A497" s="15">
        <v>495</v>
      </c>
      <c r="B497" s="16" t="s">
        <v>2630</v>
      </c>
      <c r="C497" s="14">
        <v>53</v>
      </c>
      <c r="D497" s="35" t="str" cm="1">
        <f t="array" ref="D497">_xlfn.IFS(C497&lt;31, "Emerging Talent", AND(C497 &gt; 30, C497 &lt; 55), "Core Contributor", C497 &gt; 54, "Established Expert")</f>
        <v>Core Contributor</v>
      </c>
      <c r="E497" s="6" t="s">
        <v>389</v>
      </c>
      <c r="F497" s="6" t="s">
        <v>5494</v>
      </c>
      <c r="G497" s="19" t="s">
        <v>494</v>
      </c>
      <c r="H497" s="19" t="s">
        <v>56</v>
      </c>
      <c r="I497" s="30">
        <v>3</v>
      </c>
      <c r="J497" s="27">
        <v>1.5</v>
      </c>
      <c r="K497" s="40" t="str">
        <f t="shared" si="49"/>
        <v>Needs Significant Improvement</v>
      </c>
      <c r="L497" s="37">
        <v>111001</v>
      </c>
      <c r="M497" s="37">
        <f t="shared" si="50"/>
        <v>20387.938775510203</v>
      </c>
      <c r="N497" s="40" t="str">
        <f t="shared" si="51"/>
        <v>Low Income</v>
      </c>
      <c r="O497" s="39">
        <v>10201</v>
      </c>
      <c r="P497" s="39">
        <f t="shared" si="52"/>
        <v>0</v>
      </c>
      <c r="Q497" s="41">
        <f t="shared" si="53"/>
        <v>0</v>
      </c>
      <c r="R497" s="33" t="str">
        <f t="shared" si="54"/>
        <v>No Bonus</v>
      </c>
      <c r="S497" s="38">
        <f t="shared" si="55"/>
        <v>20387.938775510203</v>
      </c>
      <c r="T497" s="6" t="s">
        <v>422</v>
      </c>
      <c r="U497" s="6" t="s">
        <v>6319</v>
      </c>
      <c r="V497" s="6" t="s">
        <v>2081</v>
      </c>
    </row>
    <row r="498" spans="1:22" ht="20" customHeight="1" x14ac:dyDescent="0.15">
      <c r="A498" s="15">
        <v>496</v>
      </c>
      <c r="B498" s="16" t="s">
        <v>2122</v>
      </c>
      <c r="C498" s="14">
        <v>49</v>
      </c>
      <c r="D498" s="35" t="str" cm="1">
        <f t="array" ref="D498">_xlfn.IFS(C498&lt;31, "Emerging Talent", AND(C498 &gt; 30, C498 &lt; 55), "Core Contributor", C498 &gt; 54, "Established Expert")</f>
        <v>Core Contributor</v>
      </c>
      <c r="E498" s="6" t="s">
        <v>163</v>
      </c>
      <c r="F498" s="6" t="s">
        <v>5446</v>
      </c>
      <c r="G498" s="19" t="s">
        <v>46</v>
      </c>
      <c r="H498" s="19" t="s">
        <v>842</v>
      </c>
      <c r="I498" s="30">
        <v>9</v>
      </c>
      <c r="J498" s="27">
        <v>2</v>
      </c>
      <c r="K498" s="40" t="str">
        <f t="shared" si="49"/>
        <v>Below Expectations</v>
      </c>
      <c r="L498" s="37">
        <v>61739</v>
      </c>
      <c r="M498" s="37">
        <f t="shared" si="50"/>
        <v>20159.673469387755</v>
      </c>
      <c r="N498" s="40" t="str">
        <f t="shared" si="51"/>
        <v>Low Income</v>
      </c>
      <c r="O498" s="39">
        <v>3967</v>
      </c>
      <c r="P498" s="39">
        <f t="shared" si="52"/>
        <v>0</v>
      </c>
      <c r="Q498" s="41">
        <f t="shared" si="53"/>
        <v>0</v>
      </c>
      <c r="R498" s="33" t="str">
        <f t="shared" si="54"/>
        <v>No Bonus</v>
      </c>
      <c r="S498" s="38">
        <f t="shared" si="55"/>
        <v>20159.673469387755</v>
      </c>
      <c r="T498" s="6" t="s">
        <v>422</v>
      </c>
      <c r="U498" s="6" t="s">
        <v>6320</v>
      </c>
      <c r="V498" s="6" t="s">
        <v>2086</v>
      </c>
    </row>
    <row r="499" spans="1:22" ht="20" customHeight="1" x14ac:dyDescent="0.15">
      <c r="A499" s="15">
        <v>497</v>
      </c>
      <c r="B499" s="16" t="s">
        <v>3165</v>
      </c>
      <c r="C499" s="14">
        <v>31</v>
      </c>
      <c r="D499" s="35" t="str" cm="1">
        <f t="array" ref="D499">_xlfn.IFS(C499&lt;31, "Emerging Talent", AND(C499 &gt; 30, C499 &lt; 55), "Core Contributor", C499 &gt; 54, "Established Expert")</f>
        <v>Core Contributor</v>
      </c>
      <c r="E499" s="6" t="s">
        <v>389</v>
      </c>
      <c r="F499" s="6" t="s">
        <v>5744</v>
      </c>
      <c r="G499" s="19" t="s">
        <v>696</v>
      </c>
      <c r="H499" s="19" t="s">
        <v>842</v>
      </c>
      <c r="I499" s="30">
        <v>2</v>
      </c>
      <c r="J499" s="27">
        <v>3.1</v>
      </c>
      <c r="K499" s="40" t="str">
        <f t="shared" si="49"/>
        <v>Meets Expectations</v>
      </c>
      <c r="L499" s="37">
        <v>81967</v>
      </c>
      <c r="M499" s="37">
        <f t="shared" si="50"/>
        <v>64302.275102040825</v>
      </c>
      <c r="N499" s="40" t="str">
        <f t="shared" si="51"/>
        <v>Medium Income</v>
      </c>
      <c r="O499" s="39">
        <v>14634</v>
      </c>
      <c r="P499" s="39">
        <f t="shared" si="52"/>
        <v>50.000000000000085</v>
      </c>
      <c r="Q499" s="41">
        <f t="shared" si="53"/>
        <v>7.7757746394906623E-4</v>
      </c>
      <c r="R499" s="33" t="str">
        <f t="shared" si="54"/>
        <v>Small Bonus</v>
      </c>
      <c r="S499" s="38">
        <f t="shared" si="55"/>
        <v>64352.275102040825</v>
      </c>
      <c r="T499" s="6" t="s">
        <v>271</v>
      </c>
      <c r="U499" s="6" t="s">
        <v>2090</v>
      </c>
      <c r="V499" s="6" t="s">
        <v>2091</v>
      </c>
    </row>
    <row r="500" spans="1:22" ht="20" customHeight="1" x14ac:dyDescent="0.15">
      <c r="A500" s="15">
        <v>498</v>
      </c>
      <c r="B500" s="16" t="s">
        <v>1195</v>
      </c>
      <c r="C500" s="14">
        <v>57</v>
      </c>
      <c r="D500" s="35" t="str" cm="1">
        <f t="array" ref="D500">_xlfn.IFS(C500&lt;31, "Emerging Talent", AND(C500 &gt; 30, C500 &lt; 55), "Core Contributor", C500 &gt; 54, "Established Expert")</f>
        <v>Established Expert</v>
      </c>
      <c r="E500" s="6" t="s">
        <v>163</v>
      </c>
      <c r="F500" s="6" t="s">
        <v>5745</v>
      </c>
      <c r="G500" s="19" t="s">
        <v>46</v>
      </c>
      <c r="H500" s="19" t="s">
        <v>175</v>
      </c>
      <c r="I500" s="30">
        <v>3</v>
      </c>
      <c r="J500" s="27">
        <v>1.8</v>
      </c>
      <c r="K500" s="40" t="str">
        <f t="shared" si="49"/>
        <v>Needs Significant Improvement</v>
      </c>
      <c r="L500" s="37">
        <v>103692</v>
      </c>
      <c r="M500" s="37">
        <f t="shared" si="50"/>
        <v>27425.475918367352</v>
      </c>
      <c r="N500" s="40" t="str">
        <f t="shared" si="51"/>
        <v>Low Income</v>
      </c>
      <c r="O500" s="39">
        <v>11737</v>
      </c>
      <c r="P500" s="39">
        <f t="shared" si="52"/>
        <v>0</v>
      </c>
      <c r="Q500" s="41">
        <f t="shared" si="53"/>
        <v>0</v>
      </c>
      <c r="R500" s="33" t="str">
        <f t="shared" si="54"/>
        <v>No Bonus</v>
      </c>
      <c r="S500" s="38">
        <f t="shared" si="55"/>
        <v>27425.475918367352</v>
      </c>
      <c r="T500" s="6" t="s">
        <v>49</v>
      </c>
      <c r="U500" s="6" t="s">
        <v>2094</v>
      </c>
      <c r="V500" s="6" t="s">
        <v>2095</v>
      </c>
    </row>
    <row r="501" spans="1:22" ht="20" customHeight="1" x14ac:dyDescent="0.15">
      <c r="A501" s="15">
        <v>499</v>
      </c>
      <c r="B501" s="16" t="s">
        <v>4433</v>
      </c>
      <c r="C501" s="14">
        <v>65</v>
      </c>
      <c r="D501" s="35" t="str" cm="1">
        <f t="array" ref="D501">_xlfn.IFS(C501&lt;31, "Emerging Talent", AND(C501 &gt; 30, C501 &lt; 55), "Core Contributor", C501 &gt; 54, "Established Expert")</f>
        <v>Established Expert</v>
      </c>
      <c r="E501" s="6" t="s">
        <v>163</v>
      </c>
      <c r="F501" s="6" t="s">
        <v>5717</v>
      </c>
      <c r="G501" s="19" t="s">
        <v>4457</v>
      </c>
      <c r="H501" s="19" t="s">
        <v>158</v>
      </c>
      <c r="I501" s="30">
        <v>1</v>
      </c>
      <c r="J501" s="27">
        <v>3.3</v>
      </c>
      <c r="K501" s="40" t="str">
        <f t="shared" si="49"/>
        <v>Meets Expectations</v>
      </c>
      <c r="L501" s="37">
        <v>81196</v>
      </c>
      <c r="M501" s="37">
        <f t="shared" si="50"/>
        <v>72181.586938775508</v>
      </c>
      <c r="N501" s="40" t="str">
        <f t="shared" si="51"/>
        <v>Medium Income</v>
      </c>
      <c r="O501" s="39">
        <v>17902</v>
      </c>
      <c r="P501" s="39">
        <f t="shared" si="52"/>
        <v>449.99999999999949</v>
      </c>
      <c r="Q501" s="41">
        <f t="shared" si="53"/>
        <v>6.2342768991999293E-3</v>
      </c>
      <c r="R501" s="33" t="str">
        <f t="shared" si="54"/>
        <v>Small Bonus</v>
      </c>
      <c r="S501" s="38">
        <f t="shared" si="55"/>
        <v>72631.586938775508</v>
      </c>
      <c r="T501" s="6" t="s">
        <v>265</v>
      </c>
      <c r="U501" s="6" t="s">
        <v>2096</v>
      </c>
      <c r="V501" s="6" t="s">
        <v>2097</v>
      </c>
    </row>
    <row r="502" spans="1:22" ht="20" customHeight="1" x14ac:dyDescent="0.15">
      <c r="A502" s="15">
        <v>500</v>
      </c>
      <c r="B502" s="16" t="s">
        <v>3523</v>
      </c>
      <c r="C502" s="14">
        <v>52</v>
      </c>
      <c r="D502" s="35" t="str" cm="1">
        <f t="array" ref="D502">_xlfn.IFS(C502&lt;31, "Emerging Talent", AND(C502 &gt; 30, C502 &lt; 55), "Core Contributor", C502 &gt; 54, "Established Expert")</f>
        <v>Core Contributor</v>
      </c>
      <c r="E502" s="6" t="s">
        <v>163</v>
      </c>
      <c r="F502" s="6" t="s">
        <v>5746</v>
      </c>
      <c r="G502" s="19" t="s">
        <v>696</v>
      </c>
      <c r="H502" s="19" t="s">
        <v>175</v>
      </c>
      <c r="I502" s="30">
        <v>9</v>
      </c>
      <c r="J502" s="27">
        <v>3.1</v>
      </c>
      <c r="K502" s="40" t="str">
        <f t="shared" si="49"/>
        <v>Meets Expectations</v>
      </c>
      <c r="L502" s="37">
        <v>39622</v>
      </c>
      <c r="M502" s="37">
        <f t="shared" si="50"/>
        <v>31083.054693877555</v>
      </c>
      <c r="N502" s="40" t="str">
        <f t="shared" si="51"/>
        <v>Low Income</v>
      </c>
      <c r="O502" s="39">
        <v>4057</v>
      </c>
      <c r="P502" s="39">
        <f t="shared" si="52"/>
        <v>50.000000000000085</v>
      </c>
      <c r="Q502" s="41">
        <f t="shared" si="53"/>
        <v>1.6085935083416563E-3</v>
      </c>
      <c r="R502" s="33" t="str">
        <f t="shared" si="54"/>
        <v>Small Bonus</v>
      </c>
      <c r="S502" s="38">
        <f t="shared" si="55"/>
        <v>31133.054693877555</v>
      </c>
      <c r="T502" s="6" t="s">
        <v>271</v>
      </c>
      <c r="U502" s="7" t="s">
        <v>5970</v>
      </c>
      <c r="V502" s="6" t="s">
        <v>2100</v>
      </c>
    </row>
    <row r="503" spans="1:22" ht="20" customHeight="1" x14ac:dyDescent="0.15">
      <c r="A503" s="15">
        <v>501</v>
      </c>
      <c r="B503" s="16" t="s">
        <v>4422</v>
      </c>
      <c r="C503" s="14">
        <v>25</v>
      </c>
      <c r="D503" s="35" t="str" cm="1">
        <f t="array" ref="D503">_xlfn.IFS(C503&lt;31, "Emerging Talent", AND(C503 &gt; 30, C503 &lt; 55), "Core Contributor", C503 &gt; 54, "Established Expert")</f>
        <v>Emerging Talent</v>
      </c>
      <c r="E503" s="6" t="s">
        <v>389</v>
      </c>
      <c r="F503" s="6" t="s">
        <v>5687</v>
      </c>
      <c r="G503" s="19" t="s">
        <v>6821</v>
      </c>
      <c r="H503" s="19" t="s">
        <v>381</v>
      </c>
      <c r="I503" s="30">
        <v>7</v>
      </c>
      <c r="J503" s="27">
        <v>4.3</v>
      </c>
      <c r="K503" s="40" t="str">
        <f t="shared" si="49"/>
        <v>Outstanding Performance</v>
      </c>
      <c r="L503" s="37">
        <v>147018</v>
      </c>
      <c r="M503" s="37">
        <f t="shared" si="50"/>
        <v>221907.16897959178</v>
      </c>
      <c r="N503" s="40" t="str">
        <f t="shared" si="51"/>
        <v>Very High Income</v>
      </c>
      <c r="O503" s="39" t="s">
        <v>5969</v>
      </c>
      <c r="P503" s="39">
        <f t="shared" si="52"/>
        <v>8449.9999999999982</v>
      </c>
      <c r="Q503" s="41">
        <f t="shared" si="53"/>
        <v>3.8078986086191396E-2</v>
      </c>
      <c r="R503" s="33" t="str">
        <f t="shared" si="54"/>
        <v>Average Bonus</v>
      </c>
      <c r="S503" s="38">
        <f t="shared" si="55"/>
        <v>230357.16897959178</v>
      </c>
      <c r="T503" s="6" t="s">
        <v>204</v>
      </c>
      <c r="U503" s="6" t="s">
        <v>6321</v>
      </c>
      <c r="V503" s="6" t="s">
        <v>2103</v>
      </c>
    </row>
    <row r="504" spans="1:22" ht="20" customHeight="1" x14ac:dyDescent="0.15">
      <c r="A504" s="15">
        <v>502</v>
      </c>
      <c r="B504" s="16" t="s">
        <v>3136</v>
      </c>
      <c r="C504" s="14">
        <v>28</v>
      </c>
      <c r="D504" s="35" t="str" cm="1">
        <f t="array" ref="D504">_xlfn.IFS(C504&lt;31, "Emerging Talent", AND(C504 &gt; 30, C504 &lt; 55), "Core Contributor", C504 &gt; 54, "Established Expert")</f>
        <v>Emerging Talent</v>
      </c>
      <c r="E504" s="6" t="s">
        <v>163</v>
      </c>
      <c r="F504" s="6" t="s">
        <v>5446</v>
      </c>
      <c r="G504" s="19" t="s">
        <v>210</v>
      </c>
      <c r="H504" s="19" t="s">
        <v>842</v>
      </c>
      <c r="I504" s="30">
        <v>0</v>
      </c>
      <c r="J504" s="27">
        <v>3</v>
      </c>
      <c r="K504" s="40" t="str">
        <f t="shared" si="49"/>
        <v>Meets Expectations</v>
      </c>
      <c r="L504" s="37">
        <v>48149</v>
      </c>
      <c r="M504" s="37">
        <f t="shared" si="50"/>
        <v>35374.775510204076</v>
      </c>
      <c r="N504" s="40" t="str">
        <f t="shared" si="51"/>
        <v>Low Income</v>
      </c>
      <c r="O504" s="39">
        <v>2732</v>
      </c>
      <c r="P504" s="39">
        <f t="shared" si="52"/>
        <v>0</v>
      </c>
      <c r="Q504" s="41">
        <f t="shared" si="53"/>
        <v>0</v>
      </c>
      <c r="R504" s="33" t="str">
        <f t="shared" si="54"/>
        <v>No Bonus</v>
      </c>
      <c r="S504" s="38">
        <f t="shared" si="55"/>
        <v>35374.775510204076</v>
      </c>
      <c r="T504" s="6" t="s">
        <v>271</v>
      </c>
      <c r="U504" s="6" t="s">
        <v>2106</v>
      </c>
      <c r="V504" s="6" t="s">
        <v>2107</v>
      </c>
    </row>
    <row r="505" spans="1:22" ht="20" customHeight="1" x14ac:dyDescent="0.15">
      <c r="A505" s="15">
        <v>503</v>
      </c>
      <c r="B505" s="16" t="s">
        <v>1186</v>
      </c>
      <c r="C505" s="14">
        <v>43</v>
      </c>
      <c r="D505" s="35" t="str" cm="1">
        <f t="array" ref="D505">_xlfn.IFS(C505&lt;31, "Emerging Talent", AND(C505 &gt; 30, C505 &lt; 55), "Core Contributor", C505 &gt; 54, "Established Expert")</f>
        <v>Core Contributor</v>
      </c>
      <c r="E505" s="6" t="s">
        <v>389</v>
      </c>
      <c r="F505" s="6" t="s">
        <v>5747</v>
      </c>
      <c r="G505" s="19" t="s">
        <v>648</v>
      </c>
      <c r="H505" s="19" t="s">
        <v>431</v>
      </c>
      <c r="I505" s="30">
        <v>0</v>
      </c>
      <c r="J505" s="27">
        <v>1.7</v>
      </c>
      <c r="K505" s="40" t="str">
        <f t="shared" si="49"/>
        <v>Needs Significant Improvement</v>
      </c>
      <c r="L505" s="37">
        <v>72143</v>
      </c>
      <c r="M505" s="37">
        <f t="shared" si="50"/>
        <v>17019.858775510205</v>
      </c>
      <c r="N505" s="40" t="str">
        <f t="shared" si="51"/>
        <v>Low Income</v>
      </c>
      <c r="O505" s="39">
        <v>7627</v>
      </c>
      <c r="P505" s="39">
        <f t="shared" si="52"/>
        <v>0</v>
      </c>
      <c r="Q505" s="41">
        <f t="shared" si="53"/>
        <v>0</v>
      </c>
      <c r="R505" s="33" t="str">
        <f t="shared" si="54"/>
        <v>No Bonus</v>
      </c>
      <c r="S505" s="38">
        <f t="shared" si="55"/>
        <v>17019.858775510205</v>
      </c>
      <c r="T505" s="6" t="s">
        <v>271</v>
      </c>
      <c r="U505" s="6" t="s">
        <v>6322</v>
      </c>
      <c r="V505" s="6" t="s">
        <v>2112</v>
      </c>
    </row>
    <row r="506" spans="1:22" ht="20" customHeight="1" x14ac:dyDescent="0.15">
      <c r="A506" s="15">
        <v>504</v>
      </c>
      <c r="B506" s="16" t="s">
        <v>1941</v>
      </c>
      <c r="C506" s="14">
        <v>51</v>
      </c>
      <c r="D506" s="35" t="str" cm="1">
        <f t="array" ref="D506">_xlfn.IFS(C506&lt;31, "Emerging Talent", AND(C506 &gt; 30, C506 &lt; 55), "Core Contributor", C506 &gt; 54, "Established Expert")</f>
        <v>Core Contributor</v>
      </c>
      <c r="E506" s="6" t="s">
        <v>389</v>
      </c>
      <c r="F506" s="6" t="s">
        <v>5446</v>
      </c>
      <c r="G506" s="19" t="s">
        <v>696</v>
      </c>
      <c r="H506" s="19" t="s">
        <v>136</v>
      </c>
      <c r="I506" s="30">
        <v>2</v>
      </c>
      <c r="J506" s="27">
        <v>1.4</v>
      </c>
      <c r="K506" s="40" t="str">
        <f t="shared" si="49"/>
        <v>Needs Significant Improvement</v>
      </c>
      <c r="L506" s="37">
        <v>84380</v>
      </c>
      <c r="M506" s="37">
        <f t="shared" si="50"/>
        <v>15000</v>
      </c>
      <c r="N506" s="40" t="str">
        <f t="shared" si="51"/>
        <v>Low Income</v>
      </c>
      <c r="O506" s="39">
        <v>8125</v>
      </c>
      <c r="P506" s="39">
        <f t="shared" si="52"/>
        <v>0</v>
      </c>
      <c r="Q506" s="41">
        <f t="shared" si="53"/>
        <v>0</v>
      </c>
      <c r="R506" s="33" t="str">
        <f t="shared" si="54"/>
        <v>No Bonus</v>
      </c>
      <c r="S506" s="38">
        <f t="shared" si="55"/>
        <v>15000</v>
      </c>
      <c r="T506" s="6" t="s">
        <v>26</v>
      </c>
      <c r="U506" s="9" t="s">
        <v>6323</v>
      </c>
      <c r="V506" s="6" t="s">
        <v>2115</v>
      </c>
    </row>
    <row r="507" spans="1:22" ht="20" customHeight="1" x14ac:dyDescent="0.15">
      <c r="A507" s="15">
        <v>505</v>
      </c>
      <c r="B507" s="16" t="s">
        <v>1180</v>
      </c>
      <c r="C507" s="14">
        <v>25</v>
      </c>
      <c r="D507" s="35" t="str" cm="1">
        <f t="array" ref="D507">_xlfn.IFS(C507&lt;31, "Emerging Talent", AND(C507 &gt; 30, C507 &lt; 55), "Core Contributor", C507 &gt; 54, "Established Expert")</f>
        <v>Emerging Talent</v>
      </c>
      <c r="E507" s="7" t="s">
        <v>5970</v>
      </c>
      <c r="F507" s="6" t="s">
        <v>5481</v>
      </c>
      <c r="G507" s="19" t="s">
        <v>864</v>
      </c>
      <c r="H507" s="19" t="s">
        <v>211</v>
      </c>
      <c r="I507" s="30">
        <v>5</v>
      </c>
      <c r="J507" s="27">
        <v>4</v>
      </c>
      <c r="K507" s="40" t="str">
        <f t="shared" si="49"/>
        <v>Exceeds Expectations</v>
      </c>
      <c r="L507" s="37">
        <v>89237</v>
      </c>
      <c r="M507" s="37">
        <f t="shared" si="50"/>
        <v>116554.44897959183</v>
      </c>
      <c r="N507" s="40" t="str">
        <f t="shared" si="51"/>
        <v>Very High Income</v>
      </c>
      <c r="O507" s="39">
        <v>1661</v>
      </c>
      <c r="P507" s="39">
        <f t="shared" si="52"/>
        <v>5000</v>
      </c>
      <c r="Q507" s="41">
        <f t="shared" si="53"/>
        <v>4.2898405369969854E-2</v>
      </c>
      <c r="R507" s="33" t="str">
        <f t="shared" si="54"/>
        <v>Small Bonus</v>
      </c>
      <c r="S507" s="38">
        <f t="shared" si="55"/>
        <v>121554.44897959183</v>
      </c>
      <c r="T507" s="6" t="s">
        <v>26</v>
      </c>
      <c r="U507" s="9" t="s">
        <v>6324</v>
      </c>
      <c r="V507" s="6" t="s">
        <v>2116</v>
      </c>
    </row>
    <row r="508" spans="1:22" ht="20" customHeight="1" x14ac:dyDescent="0.15">
      <c r="A508" s="15">
        <v>506</v>
      </c>
      <c r="B508" s="16" t="s">
        <v>873</v>
      </c>
      <c r="C508" s="14">
        <v>35</v>
      </c>
      <c r="D508" s="35" t="str" cm="1">
        <f t="array" ref="D508">_xlfn.IFS(C508&lt;31, "Emerging Talent", AND(C508 &gt; 30, C508 &lt; 55), "Core Contributor", C508 &gt; 54, "Established Expert")</f>
        <v>Core Contributor</v>
      </c>
      <c r="E508" s="6" t="s">
        <v>163</v>
      </c>
      <c r="F508" s="6" t="s">
        <v>5573</v>
      </c>
      <c r="G508" s="19" t="s">
        <v>46</v>
      </c>
      <c r="H508" s="19" t="s">
        <v>431</v>
      </c>
      <c r="I508" s="30">
        <v>0</v>
      </c>
      <c r="J508" s="27">
        <v>1.6</v>
      </c>
      <c r="K508" s="40" t="str">
        <f t="shared" si="49"/>
        <v>Needs Significant Improvement</v>
      </c>
      <c r="L508" s="37">
        <v>131507</v>
      </c>
      <c r="M508" s="37">
        <f t="shared" si="50"/>
        <v>27482.279183673472</v>
      </c>
      <c r="N508" s="40" t="str">
        <f t="shared" si="51"/>
        <v>Low Income</v>
      </c>
      <c r="O508" s="39" t="s">
        <v>5969</v>
      </c>
      <c r="P508" s="39">
        <f t="shared" si="52"/>
        <v>0</v>
      </c>
      <c r="Q508" s="41">
        <f t="shared" si="53"/>
        <v>0</v>
      </c>
      <c r="R508" s="33" t="str">
        <f t="shared" si="54"/>
        <v>No Bonus</v>
      </c>
      <c r="S508" s="38">
        <f t="shared" si="55"/>
        <v>27482.279183673472</v>
      </c>
      <c r="T508" s="6" t="s">
        <v>368</v>
      </c>
      <c r="U508" s="6" t="s">
        <v>2117</v>
      </c>
      <c r="V508" s="6" t="s">
        <v>2118</v>
      </c>
    </row>
    <row r="509" spans="1:22" ht="20" customHeight="1" x14ac:dyDescent="0.15">
      <c r="A509" s="15">
        <v>507</v>
      </c>
      <c r="B509" s="16" t="s">
        <v>4405</v>
      </c>
      <c r="C509" s="14">
        <v>56</v>
      </c>
      <c r="D509" s="35" t="str" cm="1">
        <f t="array" ref="D509">_xlfn.IFS(C509&lt;31, "Emerging Talent", AND(C509 &gt; 30, C509 &lt; 55), "Core Contributor", C509 &gt; 54, "Established Expert")</f>
        <v>Established Expert</v>
      </c>
      <c r="E509" s="6" t="s">
        <v>163</v>
      </c>
      <c r="F509" s="6" t="s">
        <v>5446</v>
      </c>
      <c r="G509" s="19" t="s">
        <v>157</v>
      </c>
      <c r="H509" s="19" t="s">
        <v>211</v>
      </c>
      <c r="I509" s="30">
        <v>7</v>
      </c>
      <c r="J509" s="27">
        <v>2.1</v>
      </c>
      <c r="K509" s="40" t="str">
        <f t="shared" si="49"/>
        <v>Below Expectations</v>
      </c>
      <c r="L509" s="37">
        <v>31618</v>
      </c>
      <c r="M509" s="37">
        <f t="shared" si="50"/>
        <v>15000</v>
      </c>
      <c r="N509" s="40" t="str">
        <f t="shared" si="51"/>
        <v>Low Income</v>
      </c>
      <c r="O509" s="39">
        <v>2699</v>
      </c>
      <c r="P509" s="39">
        <f t="shared" si="52"/>
        <v>0</v>
      </c>
      <c r="Q509" s="41">
        <f t="shared" si="53"/>
        <v>0</v>
      </c>
      <c r="R509" s="33" t="str">
        <f t="shared" si="54"/>
        <v>No Bonus</v>
      </c>
      <c r="S509" s="38">
        <f t="shared" si="55"/>
        <v>15000</v>
      </c>
      <c r="T509" s="6" t="s">
        <v>368</v>
      </c>
      <c r="U509" s="9" t="s">
        <v>6325</v>
      </c>
      <c r="V509" s="6" t="s">
        <v>2121</v>
      </c>
    </row>
    <row r="510" spans="1:22" ht="20" customHeight="1" x14ac:dyDescent="0.15">
      <c r="A510" s="15">
        <v>508</v>
      </c>
      <c r="B510" s="16" t="s">
        <v>2122</v>
      </c>
      <c r="C510" s="14">
        <v>21</v>
      </c>
      <c r="D510" s="35" t="str" cm="1">
        <f t="array" ref="D510">_xlfn.IFS(C510&lt;31, "Emerging Talent", AND(C510 &gt; 30, C510 &lt; 55), "Core Contributor", C510 &gt; 54, "Established Expert")</f>
        <v>Emerging Talent</v>
      </c>
      <c r="E510" s="6" t="s">
        <v>93</v>
      </c>
      <c r="F510" s="6" t="s">
        <v>5748</v>
      </c>
      <c r="G510" s="19" t="s">
        <v>4457</v>
      </c>
      <c r="H510" s="19" t="s">
        <v>499</v>
      </c>
      <c r="I510" s="30">
        <v>3</v>
      </c>
      <c r="J510" s="27">
        <v>1.5</v>
      </c>
      <c r="K510" s="40" t="str">
        <f t="shared" si="49"/>
        <v>Needs Significant Improvement</v>
      </c>
      <c r="L510" s="37">
        <v>106453</v>
      </c>
      <c r="M510" s="37">
        <f t="shared" si="50"/>
        <v>19552.591836734693</v>
      </c>
      <c r="N510" s="40" t="str">
        <f t="shared" si="51"/>
        <v>Low Income</v>
      </c>
      <c r="O510" s="39">
        <v>14651</v>
      </c>
      <c r="P510" s="39">
        <f t="shared" si="52"/>
        <v>0</v>
      </c>
      <c r="Q510" s="41">
        <f t="shared" si="53"/>
        <v>0</v>
      </c>
      <c r="R510" s="33" t="str">
        <f t="shared" si="54"/>
        <v>No Bonus</v>
      </c>
      <c r="S510" s="38">
        <f t="shared" si="55"/>
        <v>19552.591836734693</v>
      </c>
      <c r="T510" s="6" t="s">
        <v>26</v>
      </c>
      <c r="U510" s="9" t="s">
        <v>6326</v>
      </c>
      <c r="V510" s="6" t="s">
        <v>2126</v>
      </c>
    </row>
    <row r="511" spans="1:22" ht="20" customHeight="1" x14ac:dyDescent="0.15">
      <c r="A511" s="15">
        <v>509</v>
      </c>
      <c r="B511" s="16" t="s">
        <v>4439</v>
      </c>
      <c r="C511" s="14">
        <v>23</v>
      </c>
      <c r="D511" s="35" t="str" cm="1">
        <f t="array" ref="D511">_xlfn.IFS(C511&lt;31, "Emerging Talent", AND(C511 &gt; 30, C511 &lt; 55), "Core Contributor", C511 &gt; 54, "Established Expert")</f>
        <v>Emerging Talent</v>
      </c>
      <c r="E511" s="6" t="s">
        <v>389</v>
      </c>
      <c r="F511" s="6" t="s">
        <v>5630</v>
      </c>
      <c r="G511" s="19" t="s">
        <v>244</v>
      </c>
      <c r="H511" s="19" t="s">
        <v>158</v>
      </c>
      <c r="I511" s="30">
        <v>4</v>
      </c>
      <c r="J511" s="27">
        <v>4.8</v>
      </c>
      <c r="K511" s="40" t="str">
        <f t="shared" si="49"/>
        <v>Outstanding Performance</v>
      </c>
      <c r="L511" s="37">
        <v>134071</v>
      </c>
      <c r="M511" s="37">
        <f t="shared" si="50"/>
        <v>252162.92571428572</v>
      </c>
      <c r="N511" s="40" t="str">
        <f t="shared" si="51"/>
        <v>Very High Income</v>
      </c>
      <c r="O511" s="39">
        <v>11913</v>
      </c>
      <c r="P511" s="39">
        <f t="shared" si="52"/>
        <v>16199.999999999996</v>
      </c>
      <c r="Q511" s="41">
        <f t="shared" si="53"/>
        <v>6.4244178457682849E-2</v>
      </c>
      <c r="R511" s="33" t="str">
        <f t="shared" si="54"/>
        <v>Outstanding Bonus</v>
      </c>
      <c r="S511" s="38">
        <f t="shared" si="55"/>
        <v>268362.92571428569</v>
      </c>
      <c r="T511" s="6" t="s">
        <v>271</v>
      </c>
      <c r="U511" s="6" t="s">
        <v>6327</v>
      </c>
      <c r="V511" s="6" t="s">
        <v>2129</v>
      </c>
    </row>
    <row r="512" spans="1:22" ht="20" customHeight="1" x14ac:dyDescent="0.15">
      <c r="A512" s="15">
        <v>510</v>
      </c>
      <c r="B512" s="16" t="s">
        <v>2384</v>
      </c>
      <c r="C512" s="14">
        <v>35</v>
      </c>
      <c r="D512" s="35" t="str" cm="1">
        <f t="array" ref="D512">_xlfn.IFS(C512&lt;31, "Emerging Talent", AND(C512 &gt; 30, C512 &lt; 55), "Core Contributor", C512 &gt; 54, "Established Expert")</f>
        <v>Core Contributor</v>
      </c>
      <c r="E512" s="6" t="s">
        <v>163</v>
      </c>
      <c r="F512" s="6" t="s">
        <v>5749</v>
      </c>
      <c r="G512" s="19" t="s">
        <v>696</v>
      </c>
      <c r="H512" s="19" t="s">
        <v>136</v>
      </c>
      <c r="I512" s="30">
        <v>3</v>
      </c>
      <c r="J512" s="27">
        <v>3.4</v>
      </c>
      <c r="K512" s="40" t="str">
        <f t="shared" si="49"/>
        <v>Meets Expectations</v>
      </c>
      <c r="L512" s="37">
        <v>89217</v>
      </c>
      <c r="M512" s="37">
        <f t="shared" si="50"/>
        <v>84191.71591836735</v>
      </c>
      <c r="N512" s="40" t="str">
        <f t="shared" si="51"/>
        <v>High Income</v>
      </c>
      <c r="O512" s="39">
        <v>10719</v>
      </c>
      <c r="P512" s="39">
        <f t="shared" si="52"/>
        <v>799.99999999999955</v>
      </c>
      <c r="Q512" s="41">
        <f t="shared" si="53"/>
        <v>9.502122522074297E-3</v>
      </c>
      <c r="R512" s="33" t="str">
        <f t="shared" si="54"/>
        <v>Small Bonus</v>
      </c>
      <c r="S512" s="38">
        <f t="shared" si="55"/>
        <v>84991.71591836735</v>
      </c>
      <c r="T512" s="6" t="s">
        <v>271</v>
      </c>
      <c r="U512" s="6" t="s">
        <v>6328</v>
      </c>
      <c r="V512" s="6" t="s">
        <v>2132</v>
      </c>
    </row>
    <row r="513" spans="1:22" ht="20" customHeight="1" x14ac:dyDescent="0.15">
      <c r="A513" s="15">
        <v>511</v>
      </c>
      <c r="B513" s="16" t="s">
        <v>560</v>
      </c>
      <c r="C513" s="14">
        <v>41</v>
      </c>
      <c r="D513" s="35" t="str" cm="1">
        <f t="array" ref="D513">_xlfn.IFS(C513&lt;31, "Emerging Talent", AND(C513 &gt; 30, C513 &lt; 55), "Core Contributor", C513 &gt; 54, "Established Expert")</f>
        <v>Core Contributor</v>
      </c>
      <c r="E513" s="7" t="s">
        <v>5970</v>
      </c>
      <c r="F513" s="6" t="s">
        <v>5750</v>
      </c>
      <c r="G513" s="19" t="s">
        <v>864</v>
      </c>
      <c r="H513" s="19" t="s">
        <v>81</v>
      </c>
      <c r="I513" s="30">
        <v>2</v>
      </c>
      <c r="J513" s="27">
        <v>2</v>
      </c>
      <c r="K513" s="40" t="str">
        <f t="shared" si="49"/>
        <v>Below Expectations</v>
      </c>
      <c r="L513" s="37">
        <v>42705</v>
      </c>
      <c r="M513" s="37">
        <f t="shared" si="50"/>
        <v>15000</v>
      </c>
      <c r="N513" s="40" t="str">
        <f t="shared" si="51"/>
        <v>Low Income</v>
      </c>
      <c r="O513" s="39" t="s">
        <v>5969</v>
      </c>
      <c r="P513" s="39">
        <f t="shared" si="52"/>
        <v>0</v>
      </c>
      <c r="Q513" s="41">
        <f t="shared" si="53"/>
        <v>0</v>
      </c>
      <c r="R513" s="33" t="str">
        <f t="shared" si="54"/>
        <v>No Bonus</v>
      </c>
      <c r="S513" s="38">
        <f t="shared" si="55"/>
        <v>15000</v>
      </c>
      <c r="T513" s="6" t="s">
        <v>139</v>
      </c>
      <c r="U513" s="9" t="s">
        <v>6329</v>
      </c>
      <c r="V513" s="6" t="s">
        <v>2135</v>
      </c>
    </row>
    <row r="514" spans="1:22" ht="20" customHeight="1" x14ac:dyDescent="0.15">
      <c r="A514" s="15">
        <v>512</v>
      </c>
      <c r="B514" s="16" t="s">
        <v>3862</v>
      </c>
      <c r="C514" s="14">
        <v>39</v>
      </c>
      <c r="D514" s="35" t="str" cm="1">
        <f t="array" ref="D514">_xlfn.IFS(C514&lt;31, "Emerging Talent", AND(C514 &gt; 30, C514 &lt; 55), "Core Contributor", C514 &gt; 54, "Established Expert")</f>
        <v>Core Contributor</v>
      </c>
      <c r="E514" s="6" t="s">
        <v>5970</v>
      </c>
      <c r="F514" s="6" t="s">
        <v>5751</v>
      </c>
      <c r="G514" s="19" t="s">
        <v>4457</v>
      </c>
      <c r="H514" s="19" t="s">
        <v>158</v>
      </c>
      <c r="I514" s="30">
        <v>1</v>
      </c>
      <c r="J514" s="27">
        <v>2.7</v>
      </c>
      <c r="K514" s="40" t="str">
        <f t="shared" si="49"/>
        <v>Below Expectations</v>
      </c>
      <c r="L514" s="37">
        <v>41496</v>
      </c>
      <c r="M514" s="37">
        <f t="shared" si="50"/>
        <v>24694.354285714286</v>
      </c>
      <c r="N514" s="40" t="str">
        <f t="shared" si="51"/>
        <v>Low Income</v>
      </c>
      <c r="O514" s="39">
        <v>10083</v>
      </c>
      <c r="P514" s="39">
        <f t="shared" si="52"/>
        <v>0</v>
      </c>
      <c r="Q514" s="41">
        <f t="shared" si="53"/>
        <v>0</v>
      </c>
      <c r="R514" s="33" t="str">
        <f t="shared" si="54"/>
        <v>No Bonus</v>
      </c>
      <c r="S514" s="38">
        <f t="shared" si="55"/>
        <v>24694.354285714286</v>
      </c>
      <c r="T514" s="6" t="s">
        <v>49</v>
      </c>
      <c r="U514" s="9" t="s">
        <v>6330</v>
      </c>
      <c r="V514" s="6" t="s">
        <v>2139</v>
      </c>
    </row>
    <row r="515" spans="1:22" ht="20" customHeight="1" x14ac:dyDescent="0.15">
      <c r="A515" s="15">
        <v>513</v>
      </c>
      <c r="B515" s="16" t="s">
        <v>201</v>
      </c>
      <c r="C515" s="14">
        <v>63</v>
      </c>
      <c r="D515" s="35" t="str" cm="1">
        <f t="array" ref="D515">_xlfn.IFS(C515&lt;31, "Emerging Talent", AND(C515 &gt; 30, C515 &lt; 55), "Core Contributor", C515 &gt; 54, "Established Expert")</f>
        <v>Established Expert</v>
      </c>
      <c r="E515" s="6" t="s">
        <v>93</v>
      </c>
      <c r="F515" s="6" t="s">
        <v>5668</v>
      </c>
      <c r="G515" s="19" t="s">
        <v>244</v>
      </c>
      <c r="H515" s="19" t="s">
        <v>431</v>
      </c>
      <c r="I515" s="30">
        <v>0</v>
      </c>
      <c r="J515" s="27">
        <v>2.1</v>
      </c>
      <c r="K515" s="40" t="str">
        <f t="shared" si="49"/>
        <v>Below Expectations</v>
      </c>
      <c r="L515" s="37">
        <v>109571</v>
      </c>
      <c r="M515" s="37">
        <f t="shared" si="50"/>
        <v>39445.56</v>
      </c>
      <c r="N515" s="40" t="str">
        <f t="shared" si="51"/>
        <v>Low Income</v>
      </c>
      <c r="O515" s="39">
        <v>12816</v>
      </c>
      <c r="P515" s="39">
        <f t="shared" si="52"/>
        <v>0</v>
      </c>
      <c r="Q515" s="41">
        <f t="shared" si="53"/>
        <v>0</v>
      </c>
      <c r="R515" s="33" t="str">
        <f t="shared" si="54"/>
        <v>No Bonus</v>
      </c>
      <c r="S515" s="38">
        <f t="shared" si="55"/>
        <v>39445.56</v>
      </c>
      <c r="T515" s="6" t="s">
        <v>368</v>
      </c>
      <c r="U515" s="6" t="s">
        <v>6331</v>
      </c>
      <c r="V515" s="6" t="s">
        <v>2143</v>
      </c>
    </row>
    <row r="516" spans="1:22" ht="20" customHeight="1" x14ac:dyDescent="0.15">
      <c r="A516" s="15">
        <v>514</v>
      </c>
      <c r="B516" s="16" t="s">
        <v>3610</v>
      </c>
      <c r="C516" s="14">
        <v>32</v>
      </c>
      <c r="D516" s="35" t="str" cm="1">
        <f t="array" ref="D516">_xlfn.IFS(C516&lt;31, "Emerging Talent", AND(C516 &gt; 30, C516 &lt; 55), "Core Contributor", C516 &gt; 54, "Established Expert")</f>
        <v>Core Contributor</v>
      </c>
      <c r="E516" s="6" t="s">
        <v>389</v>
      </c>
      <c r="F516" s="6" t="s">
        <v>5446</v>
      </c>
      <c r="G516" s="19" t="s">
        <v>210</v>
      </c>
      <c r="H516" s="19" t="s">
        <v>56</v>
      </c>
      <c r="I516" s="30">
        <v>1</v>
      </c>
      <c r="J516" s="27">
        <v>1.7</v>
      </c>
      <c r="K516" s="40" t="str">
        <f t="shared" ref="K516:K579" si="56">IF(J516&lt; 2, "Needs Significant Improvement", IF(J516 &lt; 3, "Below Expectations", IF(J516 &lt; 3.5, "Meets Expectations", IF(J516 &lt; 4.3, "Exceeds Expectations", "Outstanding Performance"))))</f>
        <v>Needs Significant Improvement</v>
      </c>
      <c r="L516" s="37">
        <v>82747</v>
      </c>
      <c r="M516" s="37">
        <f t="shared" ref="M516:M579" si="57">MIN(300000, MAX(15000,L516* ( J516 / 3.5) ^ 2))</f>
        <v>19521.537142857142</v>
      </c>
      <c r="N516" s="40" t="str">
        <f t="shared" ref="N516:N579" si="58">IF(M516 &lt; 50000, "Low Income", IF(M516 &lt; 80000, "Medium Income", IF(M516 &lt; 110000, "High Income", "Very High Income")))</f>
        <v>Low Income</v>
      </c>
      <c r="O516" s="39">
        <v>2726</v>
      </c>
      <c r="P516" s="39">
        <f t="shared" ref="P516:P579" si="59">IF(J516&lt; 3,0, IF(20000 * ((J516 - 3)/2)^2 = 0, 0, MIN(20000, 20000 * ((J516 - 3)/2)^2)))</f>
        <v>0</v>
      </c>
      <c r="Q516" s="41">
        <f t="shared" ref="Q516:Q579" si="60">IF(P516=0, 0, P516/M516)</f>
        <v>0</v>
      </c>
      <c r="R516" s="33" t="str">
        <f t="shared" ref="R516:R579" si="61">IF(P516=0, "No Bonus", IF(P516&lt;=5000, "Small Bonus", IF(P516&lt;=10000, "Average Bonus", IF(P516&lt;=15000, "High Bonus", "Outstanding Bonus"))))</f>
        <v>No Bonus</v>
      </c>
      <c r="S516" s="38">
        <f t="shared" ref="S516:S579" si="62">IF(TYPE(P516)=2,M516+ 0, M516 + P516)</f>
        <v>19521.537142857142</v>
      </c>
      <c r="T516" s="6" t="s">
        <v>296</v>
      </c>
      <c r="U516" s="7" t="s">
        <v>5970</v>
      </c>
      <c r="V516" s="6" t="s">
        <v>2146</v>
      </c>
    </row>
    <row r="517" spans="1:22" ht="20" customHeight="1" x14ac:dyDescent="0.15">
      <c r="A517" s="15">
        <v>515</v>
      </c>
      <c r="B517" s="16" t="s">
        <v>1699</v>
      </c>
      <c r="C517" s="14">
        <v>42</v>
      </c>
      <c r="D517" s="35" t="str" cm="1">
        <f t="array" ref="D517">_xlfn.IFS(C517&lt;31, "Emerging Talent", AND(C517 &gt; 30, C517 &lt; 55), "Core Contributor", C517 &gt; 54, "Established Expert")</f>
        <v>Core Contributor</v>
      </c>
      <c r="E517" s="6" t="s">
        <v>389</v>
      </c>
      <c r="F517" s="6" t="s">
        <v>5752</v>
      </c>
      <c r="G517" s="19" t="s">
        <v>244</v>
      </c>
      <c r="H517" s="19" t="s">
        <v>47</v>
      </c>
      <c r="I517" s="30">
        <v>2</v>
      </c>
      <c r="J517" s="27">
        <v>2.6</v>
      </c>
      <c r="K517" s="40" t="str">
        <f t="shared" si="56"/>
        <v>Below Expectations</v>
      </c>
      <c r="L517" s="37">
        <v>60694</v>
      </c>
      <c r="M517" s="37">
        <f t="shared" si="57"/>
        <v>33493.178775510205</v>
      </c>
      <c r="N517" s="40" t="str">
        <f t="shared" si="58"/>
        <v>Low Income</v>
      </c>
      <c r="O517" s="39">
        <v>7543</v>
      </c>
      <c r="P517" s="39">
        <f t="shared" si="59"/>
        <v>0</v>
      </c>
      <c r="Q517" s="41">
        <f t="shared" si="60"/>
        <v>0</v>
      </c>
      <c r="R517" s="33" t="str">
        <f t="shared" si="61"/>
        <v>No Bonus</v>
      </c>
      <c r="S517" s="38">
        <f t="shared" si="62"/>
        <v>33493.178775510205</v>
      </c>
      <c r="T517" s="6" t="s">
        <v>76</v>
      </c>
      <c r="U517" s="6" t="s">
        <v>6332</v>
      </c>
      <c r="V517" s="6" t="s">
        <v>2150</v>
      </c>
    </row>
    <row r="518" spans="1:22" ht="20" customHeight="1" x14ac:dyDescent="0.15">
      <c r="A518" s="15">
        <v>516</v>
      </c>
      <c r="B518" s="16" t="s">
        <v>235</v>
      </c>
      <c r="C518" s="14">
        <v>51</v>
      </c>
      <c r="D518" s="35" t="str" cm="1">
        <f t="array" ref="D518">_xlfn.IFS(C518&lt;31, "Emerging Talent", AND(C518 &gt; 30, C518 &lt; 55), "Core Contributor", C518 &gt; 54, "Established Expert")</f>
        <v>Core Contributor</v>
      </c>
      <c r="E518" s="6" t="s">
        <v>163</v>
      </c>
      <c r="F518" s="6" t="s">
        <v>5753</v>
      </c>
      <c r="G518" s="19" t="s">
        <v>576</v>
      </c>
      <c r="H518" s="19" t="s">
        <v>136</v>
      </c>
      <c r="I518" s="30">
        <v>0</v>
      </c>
      <c r="J518" s="27">
        <v>4.7</v>
      </c>
      <c r="K518" s="40" t="str">
        <f t="shared" si="56"/>
        <v>Outstanding Performance</v>
      </c>
      <c r="L518" s="37">
        <v>65021</v>
      </c>
      <c r="M518" s="37">
        <f t="shared" si="57"/>
        <v>117250.11346938777</v>
      </c>
      <c r="N518" s="40" t="str">
        <f t="shared" si="58"/>
        <v>Very High Income</v>
      </c>
      <c r="O518" s="39">
        <v>9827</v>
      </c>
      <c r="P518" s="39">
        <f t="shared" si="59"/>
        <v>14450.000000000004</v>
      </c>
      <c r="Q518" s="41">
        <f t="shared" si="60"/>
        <v>0.1232408188992728</v>
      </c>
      <c r="R518" s="33" t="str">
        <f t="shared" si="61"/>
        <v>High Bonus</v>
      </c>
      <c r="S518" s="38">
        <f t="shared" si="62"/>
        <v>131700.11346938778</v>
      </c>
      <c r="T518" s="6" t="s">
        <v>204</v>
      </c>
      <c r="U518" s="6" t="s">
        <v>6333</v>
      </c>
      <c r="V518" s="6" t="s">
        <v>2154</v>
      </c>
    </row>
    <row r="519" spans="1:22" ht="20" customHeight="1" x14ac:dyDescent="0.15">
      <c r="A519" s="15">
        <v>517</v>
      </c>
      <c r="B519" s="16" t="s">
        <v>2870</v>
      </c>
      <c r="C519" s="14">
        <v>42</v>
      </c>
      <c r="D519" s="35" t="str" cm="1">
        <f t="array" ref="D519">_xlfn.IFS(C519&lt;31, "Emerging Talent", AND(C519 &gt; 30, C519 &lt; 55), "Core Contributor", C519 &gt; 54, "Established Expert")</f>
        <v>Core Contributor</v>
      </c>
      <c r="E519" s="6" t="s">
        <v>389</v>
      </c>
      <c r="F519" s="6" t="s">
        <v>5446</v>
      </c>
      <c r="G519" s="19" t="s">
        <v>210</v>
      </c>
      <c r="H519" s="19" t="s">
        <v>431</v>
      </c>
      <c r="I519" s="30">
        <v>8</v>
      </c>
      <c r="J519" s="27">
        <v>1.9</v>
      </c>
      <c r="K519" s="40" t="str">
        <f t="shared" si="56"/>
        <v>Needs Significant Improvement</v>
      </c>
      <c r="L519" s="37">
        <v>118658</v>
      </c>
      <c r="M519" s="37">
        <f t="shared" si="57"/>
        <v>34967.786122448975</v>
      </c>
      <c r="N519" s="40" t="str">
        <f t="shared" si="58"/>
        <v>Low Income</v>
      </c>
      <c r="O519" s="39">
        <v>19763</v>
      </c>
      <c r="P519" s="39">
        <f t="shared" si="59"/>
        <v>0</v>
      </c>
      <c r="Q519" s="41">
        <f t="shared" si="60"/>
        <v>0</v>
      </c>
      <c r="R519" s="33" t="str">
        <f t="shared" si="61"/>
        <v>No Bonus</v>
      </c>
      <c r="S519" s="38">
        <f t="shared" si="62"/>
        <v>34967.786122448975</v>
      </c>
      <c r="T519" s="6" t="s">
        <v>204</v>
      </c>
      <c r="U519" s="6" t="s">
        <v>6334</v>
      </c>
      <c r="V519" s="6" t="s">
        <v>2158</v>
      </c>
    </row>
    <row r="520" spans="1:22" ht="20" customHeight="1" x14ac:dyDescent="0.15">
      <c r="A520" s="15">
        <v>518</v>
      </c>
      <c r="B520" s="16" t="s">
        <v>2159</v>
      </c>
      <c r="C520" s="14">
        <v>28</v>
      </c>
      <c r="D520" s="35" t="str" cm="1">
        <f t="array" ref="D520">_xlfn.IFS(C520&lt;31, "Emerging Talent", AND(C520 &gt; 30, C520 &lt; 55), "Core Contributor", C520 &gt; 54, "Established Expert")</f>
        <v>Emerging Talent</v>
      </c>
      <c r="E520" s="6" t="s">
        <v>389</v>
      </c>
      <c r="F520" s="6" t="s">
        <v>5754</v>
      </c>
      <c r="G520" s="19" t="s">
        <v>648</v>
      </c>
      <c r="H520" s="19" t="s">
        <v>32</v>
      </c>
      <c r="I520" s="30">
        <v>4</v>
      </c>
      <c r="J520" s="27">
        <v>4.2</v>
      </c>
      <c r="K520" s="40" t="str">
        <f t="shared" si="56"/>
        <v>Exceeds Expectations</v>
      </c>
      <c r="L520" s="37">
        <v>76203</v>
      </c>
      <c r="M520" s="37">
        <f t="shared" si="57"/>
        <v>109732.31999999999</v>
      </c>
      <c r="N520" s="40" t="str">
        <f t="shared" si="58"/>
        <v>High Income</v>
      </c>
      <c r="O520" s="39">
        <v>19659</v>
      </c>
      <c r="P520" s="39">
        <f t="shared" si="59"/>
        <v>7200.0000000000018</v>
      </c>
      <c r="Q520" s="41">
        <f t="shared" si="60"/>
        <v>6.5614214663464718E-2</v>
      </c>
      <c r="R520" s="33" t="str">
        <f t="shared" si="61"/>
        <v>Average Bonus</v>
      </c>
      <c r="S520" s="38">
        <f t="shared" si="62"/>
        <v>116932.31999999999</v>
      </c>
      <c r="T520" s="6" t="s">
        <v>76</v>
      </c>
      <c r="U520" s="6" t="s">
        <v>6335</v>
      </c>
      <c r="V520" s="6" t="s">
        <v>2163</v>
      </c>
    </row>
    <row r="521" spans="1:22" ht="20" customHeight="1" x14ac:dyDescent="0.15">
      <c r="A521" s="15">
        <v>519</v>
      </c>
      <c r="B521" s="16" t="s">
        <v>1620</v>
      </c>
      <c r="C521" s="14">
        <v>44</v>
      </c>
      <c r="D521" s="35" t="str" cm="1">
        <f t="array" ref="D521">_xlfn.IFS(C521&lt;31, "Emerging Talent", AND(C521 &gt; 30, C521 &lt; 55), "Core Contributor", C521 &gt; 54, "Established Expert")</f>
        <v>Core Contributor</v>
      </c>
      <c r="E521" s="7" t="s">
        <v>5970</v>
      </c>
      <c r="F521" s="6" t="s">
        <v>5614</v>
      </c>
      <c r="G521" s="19" t="s">
        <v>4457</v>
      </c>
      <c r="H521" s="19" t="s">
        <v>175</v>
      </c>
      <c r="I521" s="30">
        <v>7</v>
      </c>
      <c r="J521" s="27">
        <v>2.5</v>
      </c>
      <c r="K521" s="40" t="str">
        <f t="shared" si="56"/>
        <v>Below Expectations</v>
      </c>
      <c r="L521" s="37">
        <v>47760</v>
      </c>
      <c r="M521" s="37">
        <f t="shared" si="57"/>
        <v>24367.34693877551</v>
      </c>
      <c r="N521" s="40" t="str">
        <f t="shared" si="58"/>
        <v>Low Income</v>
      </c>
      <c r="O521" s="39">
        <v>19279</v>
      </c>
      <c r="P521" s="39">
        <f t="shared" si="59"/>
        <v>0</v>
      </c>
      <c r="Q521" s="41">
        <f t="shared" si="60"/>
        <v>0</v>
      </c>
      <c r="R521" s="33" t="str">
        <f t="shared" si="61"/>
        <v>No Bonus</v>
      </c>
      <c r="S521" s="38">
        <f t="shared" si="62"/>
        <v>24367.34693877551</v>
      </c>
      <c r="T521" s="6" t="s">
        <v>271</v>
      </c>
      <c r="U521" s="6" t="s">
        <v>6336</v>
      </c>
      <c r="V521" s="6" t="s">
        <v>2166</v>
      </c>
    </row>
    <row r="522" spans="1:22" ht="20" customHeight="1" x14ac:dyDescent="0.15">
      <c r="A522" s="15">
        <v>520</v>
      </c>
      <c r="B522" s="16" t="s">
        <v>1481</v>
      </c>
      <c r="C522" s="14">
        <v>32</v>
      </c>
      <c r="D522" s="35" t="str" cm="1">
        <f t="array" ref="D522">_xlfn.IFS(C522&lt;31, "Emerging Talent", AND(C522 &gt; 30, C522 &lt; 55), "Core Contributor", C522 &gt; 54, "Established Expert")</f>
        <v>Core Contributor</v>
      </c>
      <c r="E522" s="7" t="s">
        <v>5970</v>
      </c>
      <c r="F522" s="6" t="s">
        <v>5755</v>
      </c>
      <c r="G522" s="19" t="s">
        <v>864</v>
      </c>
      <c r="H522" s="19" t="s">
        <v>136</v>
      </c>
      <c r="I522" s="30">
        <v>7</v>
      </c>
      <c r="J522" s="27">
        <v>3.5</v>
      </c>
      <c r="K522" s="40" t="str">
        <f t="shared" si="56"/>
        <v>Exceeds Expectations</v>
      </c>
      <c r="L522" s="37">
        <v>8734</v>
      </c>
      <c r="M522" s="37">
        <f t="shared" si="57"/>
        <v>15000</v>
      </c>
      <c r="N522" s="40" t="str">
        <f t="shared" si="58"/>
        <v>Low Income</v>
      </c>
      <c r="O522" s="39">
        <v>12429</v>
      </c>
      <c r="P522" s="39">
        <f t="shared" si="59"/>
        <v>1250</v>
      </c>
      <c r="Q522" s="41">
        <f t="shared" si="60"/>
        <v>8.3333333333333329E-2</v>
      </c>
      <c r="R522" s="33" t="str">
        <f t="shared" si="61"/>
        <v>Small Bonus</v>
      </c>
      <c r="S522" s="38">
        <f t="shared" si="62"/>
        <v>16250</v>
      </c>
      <c r="T522" s="6" t="s">
        <v>49</v>
      </c>
      <c r="U522" s="6" t="s">
        <v>6337</v>
      </c>
      <c r="V522" s="6" t="s">
        <v>2170</v>
      </c>
    </row>
    <row r="523" spans="1:22" ht="20" customHeight="1" x14ac:dyDescent="0.15">
      <c r="A523" s="15">
        <v>521</v>
      </c>
      <c r="B523" s="16" t="s">
        <v>1941</v>
      </c>
      <c r="C523" s="14">
        <v>18</v>
      </c>
      <c r="D523" s="35" t="str" cm="1">
        <f t="array" ref="D523">_xlfn.IFS(C523&lt;31, "Emerging Talent", AND(C523 &gt; 30, C523 &lt; 55), "Core Contributor", C523 &gt; 54, "Established Expert")</f>
        <v>Emerging Talent</v>
      </c>
      <c r="E523" s="6" t="s">
        <v>389</v>
      </c>
      <c r="F523" s="6" t="s">
        <v>5756</v>
      </c>
      <c r="G523" s="19" t="s">
        <v>696</v>
      </c>
      <c r="H523" s="19" t="s">
        <v>81</v>
      </c>
      <c r="I523" s="30">
        <v>8</v>
      </c>
      <c r="J523" s="27">
        <v>2.2999999999999998</v>
      </c>
      <c r="K523" s="40" t="str">
        <f t="shared" si="56"/>
        <v>Below Expectations</v>
      </c>
      <c r="L523" s="37">
        <v>36856</v>
      </c>
      <c r="M523" s="37">
        <f t="shared" si="57"/>
        <v>15915.774693877551</v>
      </c>
      <c r="N523" s="40" t="str">
        <f t="shared" si="58"/>
        <v>Low Income</v>
      </c>
      <c r="O523" s="39">
        <v>13921</v>
      </c>
      <c r="P523" s="39">
        <f t="shared" si="59"/>
        <v>0</v>
      </c>
      <c r="Q523" s="41">
        <f t="shared" si="60"/>
        <v>0</v>
      </c>
      <c r="R523" s="33" t="str">
        <f t="shared" si="61"/>
        <v>No Bonus</v>
      </c>
      <c r="S523" s="38">
        <f t="shared" si="62"/>
        <v>15915.774693877551</v>
      </c>
      <c r="T523" s="6" t="s">
        <v>139</v>
      </c>
      <c r="U523" s="6" t="s">
        <v>2173</v>
      </c>
      <c r="V523" s="6" t="s">
        <v>2174</v>
      </c>
    </row>
    <row r="524" spans="1:22" ht="20" customHeight="1" x14ac:dyDescent="0.15">
      <c r="A524" s="15">
        <v>522</v>
      </c>
      <c r="B524" s="16" t="s">
        <v>4449</v>
      </c>
      <c r="C524" s="14">
        <v>35</v>
      </c>
      <c r="D524" s="35" t="str" cm="1">
        <f t="array" ref="D524">_xlfn.IFS(C524&lt;31, "Emerging Talent", AND(C524 &gt; 30, C524 &lt; 55), "Core Contributor", C524 &gt; 54, "Established Expert")</f>
        <v>Core Contributor</v>
      </c>
      <c r="E524" s="6" t="s">
        <v>389</v>
      </c>
      <c r="F524" s="6" t="s">
        <v>5757</v>
      </c>
      <c r="G524" s="19" t="s">
        <v>696</v>
      </c>
      <c r="H524" s="19" t="s">
        <v>732</v>
      </c>
      <c r="I524" s="30">
        <v>10</v>
      </c>
      <c r="J524" s="27">
        <v>2.5</v>
      </c>
      <c r="K524" s="40" t="str">
        <f t="shared" si="56"/>
        <v>Below Expectations</v>
      </c>
      <c r="L524" s="37">
        <v>41499</v>
      </c>
      <c r="M524" s="37">
        <f t="shared" si="57"/>
        <v>21172.959183673469</v>
      </c>
      <c r="N524" s="40" t="str">
        <f t="shared" si="58"/>
        <v>Low Income</v>
      </c>
      <c r="O524" s="39">
        <v>11506</v>
      </c>
      <c r="P524" s="39">
        <f t="shared" si="59"/>
        <v>0</v>
      </c>
      <c r="Q524" s="41">
        <f t="shared" si="60"/>
        <v>0</v>
      </c>
      <c r="R524" s="33" t="str">
        <f t="shared" si="61"/>
        <v>No Bonus</v>
      </c>
      <c r="S524" s="38">
        <f t="shared" si="62"/>
        <v>21172.959183673469</v>
      </c>
      <c r="T524" s="6" t="s">
        <v>265</v>
      </c>
      <c r="U524" s="6" t="s">
        <v>2178</v>
      </c>
      <c r="V524" s="6" t="s">
        <v>2179</v>
      </c>
    </row>
    <row r="525" spans="1:22" ht="20" customHeight="1" x14ac:dyDescent="0.15">
      <c r="A525" s="15">
        <v>523</v>
      </c>
      <c r="B525" s="16" t="s">
        <v>3082</v>
      </c>
      <c r="C525" s="14">
        <v>41</v>
      </c>
      <c r="D525" s="35" t="str" cm="1">
        <f t="array" ref="D525">_xlfn.IFS(C525&lt;31, "Emerging Talent", AND(C525 &gt; 30, C525 &lt; 55), "Core Contributor", C525 &gt; 54, "Established Expert")</f>
        <v>Core Contributor</v>
      </c>
      <c r="E525" s="6" t="s">
        <v>163</v>
      </c>
      <c r="F525" s="6" t="s">
        <v>5446</v>
      </c>
      <c r="G525" s="19" t="s">
        <v>4457</v>
      </c>
      <c r="H525" s="19" t="s">
        <v>158</v>
      </c>
      <c r="I525" s="30">
        <v>0</v>
      </c>
      <c r="J525" s="27">
        <v>3.2</v>
      </c>
      <c r="K525" s="40" t="str">
        <f t="shared" si="56"/>
        <v>Meets Expectations</v>
      </c>
      <c r="L525" s="37">
        <v>123052</v>
      </c>
      <c r="M525" s="37">
        <f t="shared" si="57"/>
        <v>102861.42693877553</v>
      </c>
      <c r="N525" s="40" t="str">
        <f t="shared" si="58"/>
        <v>High Income</v>
      </c>
      <c r="O525" s="39">
        <v>1020</v>
      </c>
      <c r="P525" s="39">
        <f t="shared" si="59"/>
        <v>200.00000000000034</v>
      </c>
      <c r="Q525" s="41">
        <f t="shared" si="60"/>
        <v>1.9443634601631859E-3</v>
      </c>
      <c r="R525" s="33" t="str">
        <f t="shared" si="61"/>
        <v>Small Bonus</v>
      </c>
      <c r="S525" s="38">
        <f t="shared" si="62"/>
        <v>103061.42693877553</v>
      </c>
      <c r="T525" s="6" t="s">
        <v>265</v>
      </c>
      <c r="U525" s="6" t="s">
        <v>6338</v>
      </c>
      <c r="V525" s="6" t="s">
        <v>2182</v>
      </c>
    </row>
    <row r="526" spans="1:22" ht="20" customHeight="1" x14ac:dyDescent="0.15">
      <c r="A526" s="15">
        <v>524</v>
      </c>
      <c r="B526" s="16" t="s">
        <v>954</v>
      </c>
      <c r="C526" s="14">
        <v>23</v>
      </c>
      <c r="D526" s="35" t="str" cm="1">
        <f t="array" ref="D526">_xlfn.IFS(C526&lt;31, "Emerging Talent", AND(C526 &gt; 30, C526 &lt; 55), "Core Contributor", C526 &gt; 54, "Established Expert")</f>
        <v>Emerging Talent</v>
      </c>
      <c r="E526" s="7" t="s">
        <v>5970</v>
      </c>
      <c r="F526" s="6" t="s">
        <v>5758</v>
      </c>
      <c r="G526" s="19" t="s">
        <v>576</v>
      </c>
      <c r="H526" s="19" t="s">
        <v>431</v>
      </c>
      <c r="I526" s="30">
        <v>0</v>
      </c>
      <c r="J526" s="27">
        <v>2.2000000000000002</v>
      </c>
      <c r="K526" s="40" t="str">
        <f t="shared" si="56"/>
        <v>Below Expectations</v>
      </c>
      <c r="L526" s="37">
        <v>44392</v>
      </c>
      <c r="M526" s="37">
        <f t="shared" si="57"/>
        <v>17539.369795918374</v>
      </c>
      <c r="N526" s="40" t="str">
        <f t="shared" si="58"/>
        <v>Low Income</v>
      </c>
      <c r="O526" s="39">
        <v>3979</v>
      </c>
      <c r="P526" s="39">
        <f t="shared" si="59"/>
        <v>0</v>
      </c>
      <c r="Q526" s="41">
        <f t="shared" si="60"/>
        <v>0</v>
      </c>
      <c r="R526" s="33" t="str">
        <f t="shared" si="61"/>
        <v>No Bonus</v>
      </c>
      <c r="S526" s="38">
        <f t="shared" si="62"/>
        <v>17539.369795918374</v>
      </c>
      <c r="T526" s="6" t="s">
        <v>204</v>
      </c>
      <c r="U526" s="6" t="s">
        <v>6339</v>
      </c>
      <c r="V526" s="6" t="s">
        <v>2187</v>
      </c>
    </row>
    <row r="527" spans="1:22" ht="20" customHeight="1" x14ac:dyDescent="0.15">
      <c r="A527" s="15">
        <v>525</v>
      </c>
      <c r="B527" s="16" t="s">
        <v>663</v>
      </c>
      <c r="C527" s="14">
        <v>42</v>
      </c>
      <c r="D527" s="35" t="str" cm="1">
        <f t="array" ref="D527">_xlfn.IFS(C527&lt;31, "Emerging Talent", AND(C527 &gt; 30, C527 &lt; 55), "Core Contributor", C527 &gt; 54, "Established Expert")</f>
        <v>Core Contributor</v>
      </c>
      <c r="E527" s="6" t="s">
        <v>389</v>
      </c>
      <c r="F527" s="6" t="s">
        <v>5536</v>
      </c>
      <c r="G527" s="19" t="s">
        <v>648</v>
      </c>
      <c r="H527" s="19" t="s">
        <v>56</v>
      </c>
      <c r="I527" s="30">
        <v>0</v>
      </c>
      <c r="J527" s="27">
        <v>1.5</v>
      </c>
      <c r="K527" s="40" t="str">
        <f t="shared" si="56"/>
        <v>Needs Significant Improvement</v>
      </c>
      <c r="L527" s="37">
        <v>49719</v>
      </c>
      <c r="M527" s="37">
        <f t="shared" si="57"/>
        <v>15000</v>
      </c>
      <c r="N527" s="40" t="str">
        <f t="shared" si="58"/>
        <v>Low Income</v>
      </c>
      <c r="O527" s="39">
        <v>16239</v>
      </c>
      <c r="P527" s="39">
        <f t="shared" si="59"/>
        <v>0</v>
      </c>
      <c r="Q527" s="41">
        <f t="shared" si="60"/>
        <v>0</v>
      </c>
      <c r="R527" s="33" t="str">
        <f t="shared" si="61"/>
        <v>No Bonus</v>
      </c>
      <c r="S527" s="38">
        <f t="shared" si="62"/>
        <v>15000</v>
      </c>
      <c r="T527" s="6" t="s">
        <v>204</v>
      </c>
      <c r="U527" s="6" t="s">
        <v>6340</v>
      </c>
      <c r="V527" s="6" t="s">
        <v>2190</v>
      </c>
    </row>
    <row r="528" spans="1:22" ht="20" customHeight="1" x14ac:dyDescent="0.15">
      <c r="A528" s="15">
        <v>526</v>
      </c>
      <c r="B528" s="16" t="s">
        <v>4416</v>
      </c>
      <c r="C528" s="14">
        <v>19</v>
      </c>
      <c r="D528" s="35" t="str" cm="1">
        <f t="array" ref="D528">_xlfn.IFS(C528&lt;31, "Emerging Talent", AND(C528 &gt; 30, C528 &lt; 55), "Core Contributor", C528 &gt; 54, "Established Expert")</f>
        <v>Emerging Talent</v>
      </c>
      <c r="E528" s="6" t="s">
        <v>389</v>
      </c>
      <c r="F528" s="6" t="s">
        <v>5759</v>
      </c>
      <c r="G528" s="19" t="s">
        <v>648</v>
      </c>
      <c r="H528" s="19" t="s">
        <v>499</v>
      </c>
      <c r="I528" s="30">
        <v>8</v>
      </c>
      <c r="J528" s="27">
        <v>4.9000000000000004</v>
      </c>
      <c r="K528" s="40" t="str">
        <f t="shared" si="56"/>
        <v>Outstanding Performance</v>
      </c>
      <c r="L528" s="37">
        <v>130587</v>
      </c>
      <c r="M528" s="37">
        <f t="shared" si="57"/>
        <v>255950.52000000005</v>
      </c>
      <c r="N528" s="40" t="str">
        <f t="shared" si="58"/>
        <v>Very High Income</v>
      </c>
      <c r="O528" s="39" t="s">
        <v>5969</v>
      </c>
      <c r="P528" s="39">
        <f t="shared" si="59"/>
        <v>18050.000000000007</v>
      </c>
      <c r="Q528" s="41">
        <f t="shared" si="60"/>
        <v>7.0521442972649576E-2</v>
      </c>
      <c r="R528" s="33" t="str">
        <f t="shared" si="61"/>
        <v>Outstanding Bonus</v>
      </c>
      <c r="S528" s="38">
        <f t="shared" si="62"/>
        <v>274000.52000000008</v>
      </c>
      <c r="T528" s="6" t="s">
        <v>204</v>
      </c>
      <c r="U528" s="6" t="s">
        <v>2193</v>
      </c>
      <c r="V528" s="6" t="s">
        <v>2194</v>
      </c>
    </row>
    <row r="529" spans="1:22" ht="20" customHeight="1" x14ac:dyDescent="0.15">
      <c r="A529" s="15">
        <v>527</v>
      </c>
      <c r="B529" s="16" t="s">
        <v>4447</v>
      </c>
      <c r="C529" s="14">
        <v>37</v>
      </c>
      <c r="D529" s="35" t="str" cm="1">
        <f t="array" ref="D529">_xlfn.IFS(C529&lt;31, "Emerging Talent", AND(C529 &gt; 30, C529 &lt; 55), "Core Contributor", C529 &gt; 54, "Established Expert")</f>
        <v>Core Contributor</v>
      </c>
      <c r="E529" s="6" t="s">
        <v>93</v>
      </c>
      <c r="F529" s="6" t="s">
        <v>5760</v>
      </c>
      <c r="G529" s="19" t="s">
        <v>576</v>
      </c>
      <c r="H529" s="19" t="s">
        <v>120</v>
      </c>
      <c r="I529" s="30">
        <v>10</v>
      </c>
      <c r="J529" s="27">
        <v>2.4</v>
      </c>
      <c r="K529" s="40" t="str">
        <f t="shared" si="56"/>
        <v>Below Expectations</v>
      </c>
      <c r="L529" s="37">
        <v>143853</v>
      </c>
      <c r="M529" s="37">
        <f t="shared" si="57"/>
        <v>67640.267755102046</v>
      </c>
      <c r="N529" s="40" t="str">
        <f t="shared" si="58"/>
        <v>Medium Income</v>
      </c>
      <c r="O529" s="39">
        <v>5028</v>
      </c>
      <c r="P529" s="39">
        <f t="shared" si="59"/>
        <v>0</v>
      </c>
      <c r="Q529" s="41">
        <f t="shared" si="60"/>
        <v>0</v>
      </c>
      <c r="R529" s="33" t="str">
        <f t="shared" si="61"/>
        <v>No Bonus</v>
      </c>
      <c r="S529" s="38">
        <f t="shared" si="62"/>
        <v>67640.267755102046</v>
      </c>
      <c r="T529" s="6" t="s">
        <v>368</v>
      </c>
      <c r="U529" s="7" t="s">
        <v>5970</v>
      </c>
      <c r="V529" s="6" t="s">
        <v>2197</v>
      </c>
    </row>
    <row r="530" spans="1:22" ht="20" customHeight="1" x14ac:dyDescent="0.15">
      <c r="A530" s="15">
        <v>528</v>
      </c>
      <c r="B530" s="16" t="s">
        <v>4414</v>
      </c>
      <c r="C530" s="14">
        <v>41</v>
      </c>
      <c r="D530" s="35" t="str" cm="1">
        <f t="array" ref="D530">_xlfn.IFS(C530&lt;31, "Emerging Talent", AND(C530 &gt; 30, C530 &lt; 55), "Core Contributor", C530 &gt; 54, "Established Expert")</f>
        <v>Core Contributor</v>
      </c>
      <c r="E530" s="6" t="s">
        <v>389</v>
      </c>
      <c r="F530" s="6" t="s">
        <v>5505</v>
      </c>
      <c r="G530" s="19" t="s">
        <v>494</v>
      </c>
      <c r="H530" s="19" t="s">
        <v>56</v>
      </c>
      <c r="I530" s="30">
        <v>10</v>
      </c>
      <c r="J530" s="27">
        <v>1.6</v>
      </c>
      <c r="K530" s="40" t="str">
        <f t="shared" si="56"/>
        <v>Needs Significant Improvement</v>
      </c>
      <c r="L530" s="37">
        <v>93048</v>
      </c>
      <c r="M530" s="37">
        <f t="shared" si="57"/>
        <v>19445.133061224493</v>
      </c>
      <c r="N530" s="40" t="str">
        <f t="shared" si="58"/>
        <v>Low Income</v>
      </c>
      <c r="O530" s="39" t="s">
        <v>5969</v>
      </c>
      <c r="P530" s="39">
        <f t="shared" si="59"/>
        <v>0</v>
      </c>
      <c r="Q530" s="41">
        <f t="shared" si="60"/>
        <v>0</v>
      </c>
      <c r="R530" s="33" t="str">
        <f t="shared" si="61"/>
        <v>No Bonus</v>
      </c>
      <c r="S530" s="38">
        <f t="shared" si="62"/>
        <v>19445.133061224493</v>
      </c>
      <c r="T530" s="6" t="s">
        <v>76</v>
      </c>
      <c r="U530" s="6" t="s">
        <v>2199</v>
      </c>
      <c r="V530" s="6" t="s">
        <v>2200</v>
      </c>
    </row>
    <row r="531" spans="1:22" ht="20" customHeight="1" x14ac:dyDescent="0.15">
      <c r="A531" s="15">
        <v>529</v>
      </c>
      <c r="B531" s="16" t="s">
        <v>1186</v>
      </c>
      <c r="C531" s="14">
        <v>44</v>
      </c>
      <c r="D531" s="35" t="str" cm="1">
        <f t="array" ref="D531">_xlfn.IFS(C531&lt;31, "Emerging Talent", AND(C531 &gt; 30, C531 &lt; 55), "Core Contributor", C531 &gt; 54, "Established Expert")</f>
        <v>Core Contributor</v>
      </c>
      <c r="E531" s="7" t="s">
        <v>5970</v>
      </c>
      <c r="F531" s="6" t="s">
        <v>5619</v>
      </c>
      <c r="G531" s="19" t="s">
        <v>696</v>
      </c>
      <c r="H531" s="19" t="s">
        <v>158</v>
      </c>
      <c r="I531" s="30">
        <v>5</v>
      </c>
      <c r="J531" s="27">
        <v>4.2</v>
      </c>
      <c r="K531" s="40" t="str">
        <f t="shared" si="56"/>
        <v>Exceeds Expectations</v>
      </c>
      <c r="L531" s="37">
        <v>94441</v>
      </c>
      <c r="M531" s="37">
        <f t="shared" si="57"/>
        <v>135995.04</v>
      </c>
      <c r="N531" s="40" t="str">
        <f t="shared" si="58"/>
        <v>Very High Income</v>
      </c>
      <c r="O531" s="39">
        <v>11968</v>
      </c>
      <c r="P531" s="39">
        <f t="shared" si="59"/>
        <v>7200.0000000000018</v>
      </c>
      <c r="Q531" s="41">
        <f t="shared" si="60"/>
        <v>5.2943107336855824E-2</v>
      </c>
      <c r="R531" s="33" t="str">
        <f t="shared" si="61"/>
        <v>Average Bonus</v>
      </c>
      <c r="S531" s="38">
        <f t="shared" si="62"/>
        <v>143195.04</v>
      </c>
      <c r="T531" s="6" t="s">
        <v>368</v>
      </c>
      <c r="U531" s="6" t="s">
        <v>6341</v>
      </c>
      <c r="V531" s="6" t="s">
        <v>2203</v>
      </c>
    </row>
    <row r="532" spans="1:22" ht="20" customHeight="1" x14ac:dyDescent="0.15">
      <c r="A532" s="15">
        <v>530</v>
      </c>
      <c r="B532" s="16" t="s">
        <v>2618</v>
      </c>
      <c r="C532" s="14">
        <v>65</v>
      </c>
      <c r="D532" s="35" t="str" cm="1">
        <f t="array" ref="D532">_xlfn.IFS(C532&lt;31, "Emerging Talent", AND(C532 &gt; 30, C532 &lt; 55), "Core Contributor", C532 &gt; 54, "Established Expert")</f>
        <v>Established Expert</v>
      </c>
      <c r="E532" s="6" t="s">
        <v>163</v>
      </c>
      <c r="F532" s="6" t="s">
        <v>5761</v>
      </c>
      <c r="G532" s="19" t="s">
        <v>696</v>
      </c>
      <c r="H532" s="19" t="s">
        <v>158</v>
      </c>
      <c r="I532" s="30">
        <v>10</v>
      </c>
      <c r="J532" s="27">
        <v>4.2</v>
      </c>
      <c r="K532" s="40" t="str">
        <f t="shared" si="56"/>
        <v>Exceeds Expectations</v>
      </c>
      <c r="L532" s="37">
        <v>50152</v>
      </c>
      <c r="M532" s="37">
        <f t="shared" si="57"/>
        <v>72218.87999999999</v>
      </c>
      <c r="N532" s="40" t="str">
        <f t="shared" si="58"/>
        <v>Medium Income</v>
      </c>
      <c r="O532" s="39">
        <v>19960</v>
      </c>
      <c r="P532" s="39">
        <f t="shared" si="59"/>
        <v>7200.0000000000018</v>
      </c>
      <c r="Q532" s="41">
        <f t="shared" si="60"/>
        <v>9.9696921359068477E-2</v>
      </c>
      <c r="R532" s="33" t="str">
        <f t="shared" si="61"/>
        <v>Average Bonus</v>
      </c>
      <c r="S532" s="38">
        <f t="shared" si="62"/>
        <v>79418.87999999999</v>
      </c>
      <c r="T532" s="6" t="s">
        <v>271</v>
      </c>
      <c r="U532" s="7" t="s">
        <v>5970</v>
      </c>
      <c r="V532" s="6" t="s">
        <v>2206</v>
      </c>
    </row>
    <row r="533" spans="1:22" ht="20" customHeight="1" x14ac:dyDescent="0.15">
      <c r="A533" s="15">
        <v>531</v>
      </c>
      <c r="B533" s="16" t="s">
        <v>4431</v>
      </c>
      <c r="C533" s="14">
        <v>23</v>
      </c>
      <c r="D533" s="35" t="str" cm="1">
        <f t="array" ref="D533">_xlfn.IFS(C533&lt;31, "Emerging Talent", AND(C533 &gt; 30, C533 &lt; 55), "Core Contributor", C533 &gt; 54, "Established Expert")</f>
        <v>Emerging Talent</v>
      </c>
      <c r="E533" s="6" t="s">
        <v>163</v>
      </c>
      <c r="F533" s="6" t="s">
        <v>5762</v>
      </c>
      <c r="G533" s="19" t="s">
        <v>648</v>
      </c>
      <c r="H533" s="19" t="s">
        <v>32</v>
      </c>
      <c r="I533" s="30">
        <v>8</v>
      </c>
      <c r="J533" s="27">
        <v>2.1</v>
      </c>
      <c r="K533" s="40" t="str">
        <f t="shared" si="56"/>
        <v>Below Expectations</v>
      </c>
      <c r="L533" s="37">
        <v>97386</v>
      </c>
      <c r="M533" s="37">
        <f t="shared" si="57"/>
        <v>35058.959999999999</v>
      </c>
      <c r="N533" s="40" t="str">
        <f t="shared" si="58"/>
        <v>Low Income</v>
      </c>
      <c r="O533" s="39">
        <v>5559</v>
      </c>
      <c r="P533" s="39">
        <f t="shared" si="59"/>
        <v>0</v>
      </c>
      <c r="Q533" s="41">
        <f t="shared" si="60"/>
        <v>0</v>
      </c>
      <c r="R533" s="33" t="str">
        <f t="shared" si="61"/>
        <v>No Bonus</v>
      </c>
      <c r="S533" s="38">
        <f t="shared" si="62"/>
        <v>35058.959999999999</v>
      </c>
      <c r="T533" s="6" t="s">
        <v>76</v>
      </c>
      <c r="U533" s="6" t="s">
        <v>2208</v>
      </c>
      <c r="V533" s="6" t="s">
        <v>2209</v>
      </c>
    </row>
    <row r="534" spans="1:22" ht="20" customHeight="1" x14ac:dyDescent="0.15">
      <c r="A534" s="15">
        <v>532</v>
      </c>
      <c r="B534" s="16" t="s">
        <v>4452</v>
      </c>
      <c r="C534" s="14">
        <v>59</v>
      </c>
      <c r="D534" s="35" t="str" cm="1">
        <f t="array" ref="D534">_xlfn.IFS(C534&lt;31, "Emerging Talent", AND(C534 &gt; 30, C534 &lt; 55), "Core Contributor", C534 &gt; 54, "Established Expert")</f>
        <v>Established Expert</v>
      </c>
      <c r="E534" s="6" t="s">
        <v>163</v>
      </c>
      <c r="F534" s="6" t="s">
        <v>5763</v>
      </c>
      <c r="G534" s="19" t="s">
        <v>4457</v>
      </c>
      <c r="H534" s="19" t="s">
        <v>431</v>
      </c>
      <c r="I534" s="30">
        <v>0</v>
      </c>
      <c r="J534" s="27">
        <v>4.3</v>
      </c>
      <c r="K534" s="40" t="str">
        <f t="shared" si="56"/>
        <v>Outstanding Performance</v>
      </c>
      <c r="L534" s="37">
        <v>33612</v>
      </c>
      <c r="M534" s="37">
        <f t="shared" si="57"/>
        <v>50733.541224489782</v>
      </c>
      <c r="N534" s="40" t="str">
        <f t="shared" si="58"/>
        <v>Medium Income</v>
      </c>
      <c r="O534" s="39">
        <v>3800</v>
      </c>
      <c r="P534" s="39">
        <f t="shared" si="59"/>
        <v>8449.9999999999982</v>
      </c>
      <c r="Q534" s="41">
        <f t="shared" si="60"/>
        <v>0.16655647912708815</v>
      </c>
      <c r="R534" s="33" t="str">
        <f t="shared" si="61"/>
        <v>Average Bonus</v>
      </c>
      <c r="S534" s="38">
        <f t="shared" si="62"/>
        <v>59183.541224489782</v>
      </c>
      <c r="T534" s="6" t="s">
        <v>368</v>
      </c>
      <c r="U534" s="6" t="s">
        <v>2212</v>
      </c>
      <c r="V534" s="6" t="s">
        <v>2213</v>
      </c>
    </row>
    <row r="535" spans="1:22" ht="20" customHeight="1" x14ac:dyDescent="0.15">
      <c r="A535" s="15">
        <v>533</v>
      </c>
      <c r="B535" s="16" t="s">
        <v>1569</v>
      </c>
      <c r="C535" s="14">
        <v>60</v>
      </c>
      <c r="D535" s="35" t="str" cm="1">
        <f t="array" ref="D535">_xlfn.IFS(C535&lt;31, "Emerging Talent", AND(C535 &gt; 30, C535 &lt; 55), "Core Contributor", C535 &gt; 54, "Established Expert")</f>
        <v>Established Expert</v>
      </c>
      <c r="E535" s="6" t="s">
        <v>163</v>
      </c>
      <c r="F535" s="6" t="s">
        <v>5446</v>
      </c>
      <c r="G535" s="19" t="s">
        <v>696</v>
      </c>
      <c r="H535" s="19" t="s">
        <v>32</v>
      </c>
      <c r="I535" s="30">
        <v>9</v>
      </c>
      <c r="J535" s="27">
        <v>3.7</v>
      </c>
      <c r="K535" s="40" t="str">
        <f t="shared" si="56"/>
        <v>Exceeds Expectations</v>
      </c>
      <c r="L535" s="37">
        <v>64599</v>
      </c>
      <c r="M535" s="37">
        <f t="shared" si="57"/>
        <v>72192.678367346947</v>
      </c>
      <c r="N535" s="40" t="str">
        <f t="shared" si="58"/>
        <v>Medium Income</v>
      </c>
      <c r="O535" s="39">
        <v>19336</v>
      </c>
      <c r="P535" s="39">
        <f t="shared" si="59"/>
        <v>2450.0000000000014</v>
      </c>
      <c r="Q535" s="41">
        <f t="shared" si="60"/>
        <v>3.3936959473000336E-2</v>
      </c>
      <c r="R535" s="33" t="str">
        <f t="shared" si="61"/>
        <v>Small Bonus</v>
      </c>
      <c r="S535" s="38">
        <f t="shared" si="62"/>
        <v>74642.678367346947</v>
      </c>
      <c r="T535" s="6" t="s">
        <v>204</v>
      </c>
      <c r="U535" s="6" t="s">
        <v>6342</v>
      </c>
      <c r="V535" s="6" t="s">
        <v>2218</v>
      </c>
    </row>
    <row r="536" spans="1:22" ht="20" customHeight="1" x14ac:dyDescent="0.15">
      <c r="A536" s="15">
        <v>534</v>
      </c>
      <c r="B536" s="16" t="s">
        <v>305</v>
      </c>
      <c r="C536" s="14">
        <v>54</v>
      </c>
      <c r="D536" s="35" t="str" cm="1">
        <f t="array" ref="D536">_xlfn.IFS(C536&lt;31, "Emerging Talent", AND(C536 &gt; 30, C536 &lt; 55), "Core Contributor", C536 &gt; 54, "Established Expert")</f>
        <v>Core Contributor</v>
      </c>
      <c r="E536" s="6" t="s">
        <v>163</v>
      </c>
      <c r="F536" s="6" t="s">
        <v>5446</v>
      </c>
      <c r="G536" s="19" t="s">
        <v>244</v>
      </c>
      <c r="H536" s="19" t="s">
        <v>136</v>
      </c>
      <c r="I536" s="30">
        <v>9</v>
      </c>
      <c r="J536" s="27">
        <v>4.2</v>
      </c>
      <c r="K536" s="40" t="str">
        <f t="shared" si="56"/>
        <v>Exceeds Expectations</v>
      </c>
      <c r="L536" s="37">
        <v>47263</v>
      </c>
      <c r="M536" s="37">
        <f t="shared" si="57"/>
        <v>68058.720000000001</v>
      </c>
      <c r="N536" s="40" t="str">
        <f t="shared" si="58"/>
        <v>Medium Income</v>
      </c>
      <c r="O536" s="39">
        <v>18966</v>
      </c>
      <c r="P536" s="39">
        <f t="shared" si="59"/>
        <v>7200.0000000000018</v>
      </c>
      <c r="Q536" s="41">
        <f t="shared" si="60"/>
        <v>0.10579099930177943</v>
      </c>
      <c r="R536" s="33" t="str">
        <f t="shared" si="61"/>
        <v>Average Bonus</v>
      </c>
      <c r="S536" s="38">
        <f t="shared" si="62"/>
        <v>75258.720000000001</v>
      </c>
      <c r="T536" s="6" t="s">
        <v>422</v>
      </c>
      <c r="U536" s="9" t="s">
        <v>6343</v>
      </c>
      <c r="V536" s="6" t="s">
        <v>2221</v>
      </c>
    </row>
    <row r="537" spans="1:22" ht="20" customHeight="1" x14ac:dyDescent="0.15">
      <c r="A537" s="15">
        <v>535</v>
      </c>
      <c r="B537" s="16" t="s">
        <v>3523</v>
      </c>
      <c r="C537" s="14">
        <v>41</v>
      </c>
      <c r="D537" s="35" t="str" cm="1">
        <f t="array" ref="D537">_xlfn.IFS(C537&lt;31, "Emerging Talent", AND(C537 &gt; 30, C537 &lt; 55), "Core Contributor", C537 &gt; 54, "Established Expert")</f>
        <v>Core Contributor</v>
      </c>
      <c r="E537" s="7" t="s">
        <v>5970</v>
      </c>
      <c r="F537" s="6" t="s">
        <v>5764</v>
      </c>
      <c r="G537" s="19" t="s">
        <v>576</v>
      </c>
      <c r="H537" s="19" t="s">
        <v>806</v>
      </c>
      <c r="I537" s="30">
        <v>7</v>
      </c>
      <c r="J537" s="27">
        <v>4</v>
      </c>
      <c r="K537" s="40" t="str">
        <f t="shared" si="56"/>
        <v>Exceeds Expectations</v>
      </c>
      <c r="L537" s="37">
        <v>35824</v>
      </c>
      <c r="M537" s="37">
        <f t="shared" si="57"/>
        <v>46790.530612244896</v>
      </c>
      <c r="N537" s="40" t="str">
        <f t="shared" si="58"/>
        <v>Low Income</v>
      </c>
      <c r="O537" s="39">
        <v>13840</v>
      </c>
      <c r="P537" s="39">
        <f t="shared" si="59"/>
        <v>5000</v>
      </c>
      <c r="Q537" s="41">
        <f t="shared" si="60"/>
        <v>0.10685922845020099</v>
      </c>
      <c r="R537" s="33" t="str">
        <f t="shared" si="61"/>
        <v>Small Bonus</v>
      </c>
      <c r="S537" s="38">
        <f t="shared" si="62"/>
        <v>51790.530612244896</v>
      </c>
      <c r="T537" s="6" t="s">
        <v>139</v>
      </c>
      <c r="U537" s="9" t="s">
        <v>6344</v>
      </c>
      <c r="V537" s="6" t="s">
        <v>2225</v>
      </c>
    </row>
    <row r="538" spans="1:22" ht="20" customHeight="1" x14ac:dyDescent="0.15">
      <c r="A538" s="15">
        <v>536</v>
      </c>
      <c r="B538" s="16" t="s">
        <v>954</v>
      </c>
      <c r="C538" s="14">
        <v>40</v>
      </c>
      <c r="D538" s="35" t="str" cm="1">
        <f t="array" ref="D538">_xlfn.IFS(C538&lt;31, "Emerging Talent", AND(C538 &gt; 30, C538 &lt; 55), "Core Contributor", C538 &gt; 54, "Established Expert")</f>
        <v>Core Contributor</v>
      </c>
      <c r="E538" s="6" t="s">
        <v>163</v>
      </c>
      <c r="F538" s="6" t="s">
        <v>5758</v>
      </c>
      <c r="G538" s="19" t="s">
        <v>157</v>
      </c>
      <c r="H538" s="19" t="s">
        <v>167</v>
      </c>
      <c r="I538" s="30">
        <v>3</v>
      </c>
      <c r="J538" s="27">
        <v>3.6</v>
      </c>
      <c r="K538" s="40" t="str">
        <f t="shared" si="56"/>
        <v>Exceeds Expectations</v>
      </c>
      <c r="L538" s="37">
        <v>142696</v>
      </c>
      <c r="M538" s="37">
        <f t="shared" si="57"/>
        <v>150966.54367346942</v>
      </c>
      <c r="N538" s="40" t="str">
        <f t="shared" si="58"/>
        <v>Very High Income</v>
      </c>
      <c r="O538" s="39">
        <v>11418</v>
      </c>
      <c r="P538" s="39">
        <f t="shared" si="59"/>
        <v>1800.0000000000005</v>
      </c>
      <c r="Q538" s="41">
        <f t="shared" si="60"/>
        <v>1.192317155974161E-2</v>
      </c>
      <c r="R538" s="33" t="str">
        <f t="shared" si="61"/>
        <v>Small Bonus</v>
      </c>
      <c r="S538" s="38">
        <f t="shared" si="62"/>
        <v>152766.54367346942</v>
      </c>
      <c r="T538" s="6" t="s">
        <v>204</v>
      </c>
      <c r="U538" s="6" t="s">
        <v>2227</v>
      </c>
      <c r="V538" s="6" t="s">
        <v>2228</v>
      </c>
    </row>
    <row r="539" spans="1:22" ht="20" customHeight="1" x14ac:dyDescent="0.15">
      <c r="A539" s="15">
        <v>537</v>
      </c>
      <c r="B539" s="16" t="s">
        <v>2069</v>
      </c>
      <c r="C539" s="14">
        <v>62</v>
      </c>
      <c r="D539" s="35" t="str" cm="1">
        <f t="array" ref="D539">_xlfn.IFS(C539&lt;31, "Emerging Talent", AND(C539 &gt; 30, C539 &lt; 55), "Core Contributor", C539 &gt; 54, "Established Expert")</f>
        <v>Established Expert</v>
      </c>
      <c r="E539" s="7" t="s">
        <v>5970</v>
      </c>
      <c r="F539" s="6" t="s">
        <v>5765</v>
      </c>
      <c r="G539" s="19" t="s">
        <v>494</v>
      </c>
      <c r="H539" s="19" t="s">
        <v>81</v>
      </c>
      <c r="I539" s="30">
        <v>2</v>
      </c>
      <c r="J539" s="27">
        <v>2.6</v>
      </c>
      <c r="K539" s="40" t="str">
        <f t="shared" si="56"/>
        <v>Below Expectations</v>
      </c>
      <c r="L539" s="37">
        <v>65310</v>
      </c>
      <c r="M539" s="37">
        <f t="shared" si="57"/>
        <v>36040.457142857151</v>
      </c>
      <c r="N539" s="40" t="str">
        <f t="shared" si="58"/>
        <v>Low Income</v>
      </c>
      <c r="O539" s="39">
        <v>2134</v>
      </c>
      <c r="P539" s="39">
        <f t="shared" si="59"/>
        <v>0</v>
      </c>
      <c r="Q539" s="41">
        <f t="shared" si="60"/>
        <v>0</v>
      </c>
      <c r="R539" s="33" t="str">
        <f t="shared" si="61"/>
        <v>No Bonus</v>
      </c>
      <c r="S539" s="38">
        <f t="shared" si="62"/>
        <v>36040.457142857151</v>
      </c>
      <c r="T539" s="6" t="s">
        <v>422</v>
      </c>
      <c r="U539" s="7" t="s">
        <v>5970</v>
      </c>
      <c r="V539" s="6" t="s">
        <v>2231</v>
      </c>
    </row>
    <row r="540" spans="1:22" ht="20" customHeight="1" x14ac:dyDescent="0.15">
      <c r="A540" s="15">
        <v>538</v>
      </c>
      <c r="B540" s="16" t="s">
        <v>4445</v>
      </c>
      <c r="C540" s="14">
        <v>60</v>
      </c>
      <c r="D540" s="35" t="str" cm="1">
        <f t="array" ref="D540">_xlfn.IFS(C540&lt;31, "Emerging Talent", AND(C540 &gt; 30, C540 &lt; 55), "Core Contributor", C540 &gt; 54, "Established Expert")</f>
        <v>Established Expert</v>
      </c>
      <c r="E540" s="6" t="s">
        <v>5970</v>
      </c>
      <c r="F540" s="6" t="s">
        <v>5766</v>
      </c>
      <c r="G540" s="19" t="s">
        <v>210</v>
      </c>
      <c r="H540" s="19" t="s">
        <v>81</v>
      </c>
      <c r="I540" s="30">
        <v>9</v>
      </c>
      <c r="J540" s="27">
        <v>2.2000000000000002</v>
      </c>
      <c r="K540" s="40" t="str">
        <f t="shared" si="56"/>
        <v>Below Expectations</v>
      </c>
      <c r="L540" s="37">
        <v>111605</v>
      </c>
      <c r="M540" s="37">
        <f t="shared" si="57"/>
        <v>44095.363265306136</v>
      </c>
      <c r="N540" s="40" t="str">
        <f t="shared" si="58"/>
        <v>Low Income</v>
      </c>
      <c r="O540" s="39">
        <v>13056</v>
      </c>
      <c r="P540" s="39">
        <f t="shared" si="59"/>
        <v>0</v>
      </c>
      <c r="Q540" s="41">
        <f t="shared" si="60"/>
        <v>0</v>
      </c>
      <c r="R540" s="33" t="str">
        <f t="shared" si="61"/>
        <v>No Bonus</v>
      </c>
      <c r="S540" s="38">
        <f t="shared" si="62"/>
        <v>44095.363265306136</v>
      </c>
      <c r="T540" s="6" t="s">
        <v>76</v>
      </c>
      <c r="U540" s="6" t="s">
        <v>6345</v>
      </c>
      <c r="V540" s="6" t="s">
        <v>2235</v>
      </c>
    </row>
    <row r="541" spans="1:22" ht="20" customHeight="1" x14ac:dyDescent="0.15">
      <c r="A541" s="15">
        <v>539</v>
      </c>
      <c r="B541" s="16" t="s">
        <v>4442</v>
      </c>
      <c r="C541" s="14">
        <v>59</v>
      </c>
      <c r="D541" s="35" t="str" cm="1">
        <f t="array" ref="D541">_xlfn.IFS(C541&lt;31, "Emerging Talent", AND(C541 &gt; 30, C541 &lt; 55), "Core Contributor", C541 &gt; 54, "Established Expert")</f>
        <v>Established Expert</v>
      </c>
      <c r="E541" s="6" t="s">
        <v>163</v>
      </c>
      <c r="F541" s="6" t="s">
        <v>5446</v>
      </c>
      <c r="G541" s="19" t="s">
        <v>244</v>
      </c>
      <c r="H541" s="19" t="s">
        <v>431</v>
      </c>
      <c r="I541" s="30">
        <v>5</v>
      </c>
      <c r="J541" s="27">
        <v>2.5</v>
      </c>
      <c r="K541" s="40" t="str">
        <f t="shared" si="56"/>
        <v>Below Expectations</v>
      </c>
      <c r="L541" s="37">
        <v>52822</v>
      </c>
      <c r="M541" s="37">
        <f t="shared" si="57"/>
        <v>26950</v>
      </c>
      <c r="N541" s="40" t="str">
        <f t="shared" si="58"/>
        <v>Low Income</v>
      </c>
      <c r="O541" s="39">
        <v>6482</v>
      </c>
      <c r="P541" s="39">
        <f t="shared" si="59"/>
        <v>0</v>
      </c>
      <c r="Q541" s="41">
        <f t="shared" si="60"/>
        <v>0</v>
      </c>
      <c r="R541" s="33" t="str">
        <f t="shared" si="61"/>
        <v>No Bonus</v>
      </c>
      <c r="S541" s="38">
        <f t="shared" si="62"/>
        <v>26950</v>
      </c>
      <c r="T541" s="6" t="s">
        <v>271</v>
      </c>
      <c r="U541" s="6" t="s">
        <v>6346</v>
      </c>
      <c r="V541" s="6" t="s">
        <v>2239</v>
      </c>
    </row>
    <row r="542" spans="1:22" ht="20" customHeight="1" x14ac:dyDescent="0.15">
      <c r="A542" s="15">
        <v>540</v>
      </c>
      <c r="B542" s="16" t="s">
        <v>201</v>
      </c>
      <c r="C542" s="14">
        <v>44</v>
      </c>
      <c r="D542" s="35" t="str" cm="1">
        <f t="array" ref="D542">_xlfn.IFS(C542&lt;31, "Emerging Talent", AND(C542 &gt; 30, C542 &lt; 55), "Core Contributor", C542 &gt; 54, "Established Expert")</f>
        <v>Core Contributor</v>
      </c>
      <c r="E542" s="7" t="s">
        <v>5970</v>
      </c>
      <c r="F542" s="6" t="s">
        <v>5446</v>
      </c>
      <c r="G542" s="19" t="s">
        <v>46</v>
      </c>
      <c r="H542" s="19" t="s">
        <v>175</v>
      </c>
      <c r="I542" s="30">
        <v>5</v>
      </c>
      <c r="J542" s="27">
        <v>4.7</v>
      </c>
      <c r="K542" s="40" t="str">
        <f t="shared" si="56"/>
        <v>Outstanding Performance</v>
      </c>
      <c r="L542" s="37">
        <v>53738</v>
      </c>
      <c r="M542" s="37">
        <f t="shared" si="57"/>
        <v>96903.871020408173</v>
      </c>
      <c r="N542" s="40" t="str">
        <f t="shared" si="58"/>
        <v>High Income</v>
      </c>
      <c r="O542" s="39">
        <v>13799</v>
      </c>
      <c r="P542" s="39">
        <f t="shared" si="59"/>
        <v>14450.000000000004</v>
      </c>
      <c r="Q542" s="41">
        <f t="shared" si="60"/>
        <v>0.14911685000650596</v>
      </c>
      <c r="R542" s="33" t="str">
        <f t="shared" si="61"/>
        <v>High Bonus</v>
      </c>
      <c r="S542" s="38">
        <f t="shared" si="62"/>
        <v>111353.87102040817</v>
      </c>
      <c r="T542" s="6" t="s">
        <v>271</v>
      </c>
      <c r="U542" s="6" t="s">
        <v>6347</v>
      </c>
      <c r="V542" s="6" t="s">
        <v>2242</v>
      </c>
    </row>
    <row r="543" spans="1:22" ht="20" customHeight="1" x14ac:dyDescent="0.15">
      <c r="A543" s="15">
        <v>541</v>
      </c>
      <c r="B543" s="16" t="s">
        <v>4445</v>
      </c>
      <c r="C543" s="14">
        <v>63</v>
      </c>
      <c r="D543" s="35" t="str" cm="1">
        <f t="array" ref="D543">_xlfn.IFS(C543&lt;31, "Emerging Talent", AND(C543 &gt; 30, C543 &lt; 55), "Core Contributor", C543 &gt; 54, "Established Expert")</f>
        <v>Established Expert</v>
      </c>
      <c r="E543" s="6" t="s">
        <v>93</v>
      </c>
      <c r="F543" s="6" t="s">
        <v>5446</v>
      </c>
      <c r="G543" s="19" t="s">
        <v>648</v>
      </c>
      <c r="H543" s="19" t="s">
        <v>842</v>
      </c>
      <c r="I543" s="30">
        <v>0</v>
      </c>
      <c r="J543" s="27">
        <v>4.0999999999999996</v>
      </c>
      <c r="K543" s="40" t="str">
        <f t="shared" si="56"/>
        <v>Exceeds Expectations</v>
      </c>
      <c r="L543" s="37">
        <v>49048</v>
      </c>
      <c r="M543" s="37">
        <f t="shared" si="57"/>
        <v>67305.867755102023</v>
      </c>
      <c r="N543" s="40" t="str">
        <f t="shared" si="58"/>
        <v>Medium Income</v>
      </c>
      <c r="O543" s="39">
        <v>5015</v>
      </c>
      <c r="P543" s="39">
        <f t="shared" si="59"/>
        <v>6049.9999999999964</v>
      </c>
      <c r="Q543" s="41">
        <f t="shared" si="60"/>
        <v>8.9888150941213968E-2</v>
      </c>
      <c r="R543" s="33" t="str">
        <f t="shared" si="61"/>
        <v>Average Bonus</v>
      </c>
      <c r="S543" s="38">
        <f t="shared" si="62"/>
        <v>73355.867755102023</v>
      </c>
      <c r="T543" s="6" t="s">
        <v>139</v>
      </c>
      <c r="U543" s="6" t="s">
        <v>6348</v>
      </c>
      <c r="V543" s="6" t="s">
        <v>2246</v>
      </c>
    </row>
    <row r="544" spans="1:22" ht="20" customHeight="1" x14ac:dyDescent="0.15">
      <c r="A544" s="15">
        <v>542</v>
      </c>
      <c r="B544" s="16" t="s">
        <v>1569</v>
      </c>
      <c r="C544" s="14">
        <v>41</v>
      </c>
      <c r="D544" s="35" t="str" cm="1">
        <f t="array" ref="D544">_xlfn.IFS(C544&lt;31, "Emerging Talent", AND(C544 &gt; 30, C544 &lt; 55), "Core Contributor", C544 &gt; 54, "Established Expert")</f>
        <v>Core Contributor</v>
      </c>
      <c r="E544" s="6" t="s">
        <v>93</v>
      </c>
      <c r="F544" s="6" t="s">
        <v>5724</v>
      </c>
      <c r="G544" s="19" t="s">
        <v>864</v>
      </c>
      <c r="H544" s="19" t="s">
        <v>175</v>
      </c>
      <c r="I544" s="30">
        <v>2</v>
      </c>
      <c r="J544" s="27">
        <v>3.1</v>
      </c>
      <c r="K544" s="40" t="str">
        <f t="shared" si="56"/>
        <v>Meets Expectations</v>
      </c>
      <c r="L544" s="37">
        <v>40219</v>
      </c>
      <c r="M544" s="37">
        <f t="shared" si="57"/>
        <v>31551.39510204082</v>
      </c>
      <c r="N544" s="40" t="str">
        <f t="shared" si="58"/>
        <v>Low Income</v>
      </c>
      <c r="O544" s="39">
        <v>8181</v>
      </c>
      <c r="P544" s="39">
        <f t="shared" si="59"/>
        <v>50.000000000000085</v>
      </c>
      <c r="Q544" s="41">
        <f t="shared" si="60"/>
        <v>1.5847159796989758E-3</v>
      </c>
      <c r="R544" s="33" t="str">
        <f t="shared" si="61"/>
        <v>Small Bonus</v>
      </c>
      <c r="S544" s="38">
        <f t="shared" si="62"/>
        <v>31601.39510204082</v>
      </c>
      <c r="T544" s="6" t="s">
        <v>296</v>
      </c>
      <c r="U544" s="6" t="s">
        <v>2248</v>
      </c>
      <c r="V544" s="6" t="s">
        <v>2249</v>
      </c>
    </row>
    <row r="545" spans="1:22" ht="20" customHeight="1" x14ac:dyDescent="0.15">
      <c r="A545" s="15">
        <v>543</v>
      </c>
      <c r="B545" s="16" t="s">
        <v>1808</v>
      </c>
      <c r="C545" s="14">
        <v>22</v>
      </c>
      <c r="D545" s="35" t="str" cm="1">
        <f t="array" ref="D545">_xlfn.IFS(C545&lt;31, "Emerging Talent", AND(C545 &gt; 30, C545 &lt; 55), "Core Contributor", C545 &gt; 54, "Established Expert")</f>
        <v>Emerging Talent</v>
      </c>
      <c r="E545" s="6" t="s">
        <v>389</v>
      </c>
      <c r="F545" s="6" t="s">
        <v>5767</v>
      </c>
      <c r="G545" s="19" t="s">
        <v>210</v>
      </c>
      <c r="H545" s="19" t="s">
        <v>167</v>
      </c>
      <c r="I545" s="30">
        <v>1</v>
      </c>
      <c r="J545" s="27">
        <v>4.0999999999999996</v>
      </c>
      <c r="K545" s="40" t="str">
        <f t="shared" si="56"/>
        <v>Exceeds Expectations</v>
      </c>
      <c r="L545" s="37">
        <v>72415</v>
      </c>
      <c r="M545" s="37">
        <f t="shared" si="57"/>
        <v>99371.114285714255</v>
      </c>
      <c r="N545" s="40" t="str">
        <f t="shared" si="58"/>
        <v>High Income</v>
      </c>
      <c r="O545" s="39">
        <v>10907</v>
      </c>
      <c r="P545" s="39">
        <f t="shared" si="59"/>
        <v>6049.9999999999964</v>
      </c>
      <c r="Q545" s="41">
        <f t="shared" si="60"/>
        <v>6.088288375840175E-2</v>
      </c>
      <c r="R545" s="33" t="str">
        <f t="shared" si="61"/>
        <v>Average Bonus</v>
      </c>
      <c r="S545" s="38">
        <f t="shared" si="62"/>
        <v>105421.11428571425</v>
      </c>
      <c r="T545" s="6" t="s">
        <v>76</v>
      </c>
      <c r="U545" s="7" t="s">
        <v>5970</v>
      </c>
      <c r="V545" s="6" t="s">
        <v>2251</v>
      </c>
    </row>
    <row r="546" spans="1:22" ht="20" customHeight="1" x14ac:dyDescent="0.15">
      <c r="A546" s="15">
        <v>544</v>
      </c>
      <c r="B546" s="16" t="s">
        <v>4447</v>
      </c>
      <c r="C546" s="14">
        <v>61</v>
      </c>
      <c r="D546" s="35" t="str" cm="1">
        <f t="array" ref="D546">_xlfn.IFS(C546&lt;31, "Emerging Talent", AND(C546 &gt; 30, C546 &lt; 55), "Core Contributor", C546 &gt; 54, "Established Expert")</f>
        <v>Established Expert</v>
      </c>
      <c r="E546" s="6" t="s">
        <v>389</v>
      </c>
      <c r="F546" s="6" t="s">
        <v>5768</v>
      </c>
      <c r="G546" s="19" t="s">
        <v>210</v>
      </c>
      <c r="H546" s="19" t="s">
        <v>381</v>
      </c>
      <c r="I546" s="30">
        <v>3</v>
      </c>
      <c r="J546" s="27">
        <v>2.9</v>
      </c>
      <c r="K546" s="40" t="str">
        <f t="shared" si="56"/>
        <v>Below Expectations</v>
      </c>
      <c r="L546" s="37">
        <v>122744</v>
      </c>
      <c r="M546" s="37">
        <f t="shared" si="57"/>
        <v>84267.513469387748</v>
      </c>
      <c r="N546" s="40" t="str">
        <f t="shared" si="58"/>
        <v>High Income</v>
      </c>
      <c r="O546" s="39">
        <v>7302</v>
      </c>
      <c r="P546" s="39">
        <f t="shared" si="59"/>
        <v>0</v>
      </c>
      <c r="Q546" s="41">
        <f t="shared" si="60"/>
        <v>0</v>
      </c>
      <c r="R546" s="33" t="str">
        <f t="shared" si="61"/>
        <v>No Bonus</v>
      </c>
      <c r="S546" s="38">
        <f t="shared" si="62"/>
        <v>84267.513469387748</v>
      </c>
      <c r="T546" s="6" t="s">
        <v>204</v>
      </c>
      <c r="U546" s="7" t="s">
        <v>5970</v>
      </c>
      <c r="V546" s="6" t="s">
        <v>2253</v>
      </c>
    </row>
    <row r="547" spans="1:22" ht="20" customHeight="1" x14ac:dyDescent="0.15">
      <c r="A547" s="15">
        <v>545</v>
      </c>
      <c r="B547" s="16" t="s">
        <v>4451</v>
      </c>
      <c r="C547" s="14">
        <v>20</v>
      </c>
      <c r="D547" s="35" t="str" cm="1">
        <f t="array" ref="D547">_xlfn.IFS(C547&lt;31, "Emerging Talent", AND(C547 &gt; 30, C547 &lt; 55), "Core Contributor", C547 &gt; 54, "Established Expert")</f>
        <v>Emerging Talent</v>
      </c>
      <c r="E547" s="6" t="s">
        <v>163</v>
      </c>
      <c r="F547" s="6" t="s">
        <v>5769</v>
      </c>
      <c r="G547" s="19" t="s">
        <v>494</v>
      </c>
      <c r="H547" s="19" t="s">
        <v>381</v>
      </c>
      <c r="I547" s="30">
        <v>0</v>
      </c>
      <c r="J547" s="27">
        <v>1.4</v>
      </c>
      <c r="K547" s="40" t="str">
        <f t="shared" si="56"/>
        <v>Needs Significant Improvement</v>
      </c>
      <c r="L547" s="37">
        <v>78109</v>
      </c>
      <c r="M547" s="37">
        <f t="shared" si="57"/>
        <v>15000</v>
      </c>
      <c r="N547" s="40" t="str">
        <f t="shared" si="58"/>
        <v>Low Income</v>
      </c>
      <c r="O547" s="39">
        <v>16798</v>
      </c>
      <c r="P547" s="39">
        <f t="shared" si="59"/>
        <v>0</v>
      </c>
      <c r="Q547" s="41">
        <f t="shared" si="60"/>
        <v>0</v>
      </c>
      <c r="R547" s="33" t="str">
        <f t="shared" si="61"/>
        <v>No Bonus</v>
      </c>
      <c r="S547" s="38">
        <f t="shared" si="62"/>
        <v>15000</v>
      </c>
      <c r="T547" s="6" t="s">
        <v>422</v>
      </c>
      <c r="U547" s="6" t="s">
        <v>2256</v>
      </c>
      <c r="V547" s="6" t="s">
        <v>2257</v>
      </c>
    </row>
    <row r="548" spans="1:22" ht="20" customHeight="1" x14ac:dyDescent="0.15">
      <c r="A548" s="15">
        <v>546</v>
      </c>
      <c r="B548" s="16" t="s">
        <v>2258</v>
      </c>
      <c r="C548" s="14">
        <v>47</v>
      </c>
      <c r="D548" s="35" t="str" cm="1">
        <f t="array" ref="D548">_xlfn.IFS(C548&lt;31, "Emerging Talent", AND(C548 &gt; 30, C548 &lt; 55), "Core Contributor", C548 &gt; 54, "Established Expert")</f>
        <v>Core Contributor</v>
      </c>
      <c r="E548" s="6" t="s">
        <v>163</v>
      </c>
      <c r="F548" s="6" t="s">
        <v>5770</v>
      </c>
      <c r="G548" s="19" t="s">
        <v>4457</v>
      </c>
      <c r="H548" s="19" t="s">
        <v>930</v>
      </c>
      <c r="I548" s="30">
        <v>0</v>
      </c>
      <c r="J548" s="27">
        <v>4.5</v>
      </c>
      <c r="K548" s="40" t="str">
        <f t="shared" si="56"/>
        <v>Outstanding Performance</v>
      </c>
      <c r="L548" s="37">
        <v>60304</v>
      </c>
      <c r="M548" s="37">
        <f t="shared" si="57"/>
        <v>99686.204081632677</v>
      </c>
      <c r="N548" s="40" t="str">
        <f t="shared" si="58"/>
        <v>High Income</v>
      </c>
      <c r="O548" s="39">
        <v>5245</v>
      </c>
      <c r="P548" s="39">
        <f t="shared" si="59"/>
        <v>11250</v>
      </c>
      <c r="Q548" s="41">
        <f t="shared" si="60"/>
        <v>0.11285413165885437</v>
      </c>
      <c r="R548" s="33" t="str">
        <f t="shared" si="61"/>
        <v>High Bonus</v>
      </c>
      <c r="S548" s="38">
        <f t="shared" si="62"/>
        <v>110936.20408163268</v>
      </c>
      <c r="T548" s="6" t="s">
        <v>296</v>
      </c>
      <c r="U548" s="6" t="s">
        <v>6349</v>
      </c>
      <c r="V548" s="7" t="s">
        <v>6818</v>
      </c>
    </row>
    <row r="549" spans="1:22" ht="20" customHeight="1" x14ac:dyDescent="0.15">
      <c r="A549" s="15">
        <v>547</v>
      </c>
      <c r="B549" s="16" t="s">
        <v>803</v>
      </c>
      <c r="C549" s="14">
        <v>41</v>
      </c>
      <c r="D549" s="35" t="str" cm="1">
        <f t="array" ref="D549">_xlfn.IFS(C549&lt;31, "Emerging Talent", AND(C549 &gt; 30, C549 &lt; 55), "Core Contributor", C549 &gt; 54, "Established Expert")</f>
        <v>Core Contributor</v>
      </c>
      <c r="E549" s="6" t="s">
        <v>389</v>
      </c>
      <c r="F549" s="6" t="s">
        <v>5446</v>
      </c>
      <c r="G549" s="19" t="s">
        <v>494</v>
      </c>
      <c r="H549" s="19" t="s">
        <v>842</v>
      </c>
      <c r="I549" s="30">
        <v>7</v>
      </c>
      <c r="J549" s="27">
        <v>4</v>
      </c>
      <c r="K549" s="40" t="str">
        <f t="shared" si="56"/>
        <v>Exceeds Expectations</v>
      </c>
      <c r="L549" s="37">
        <v>44946</v>
      </c>
      <c r="M549" s="37">
        <f t="shared" si="57"/>
        <v>58704.979591836731</v>
      </c>
      <c r="N549" s="40" t="str">
        <f t="shared" si="58"/>
        <v>Medium Income</v>
      </c>
      <c r="O549" s="39">
        <v>4561</v>
      </c>
      <c r="P549" s="39">
        <f t="shared" si="59"/>
        <v>5000</v>
      </c>
      <c r="Q549" s="41">
        <f t="shared" si="60"/>
        <v>8.5171650424954393E-2</v>
      </c>
      <c r="R549" s="33" t="str">
        <f t="shared" si="61"/>
        <v>Small Bonus</v>
      </c>
      <c r="S549" s="38">
        <f t="shared" si="62"/>
        <v>63704.979591836731</v>
      </c>
      <c r="T549" s="6" t="s">
        <v>296</v>
      </c>
      <c r="U549" s="6" t="s">
        <v>6350</v>
      </c>
      <c r="V549" s="6" t="s">
        <v>2265</v>
      </c>
    </row>
    <row r="550" spans="1:22" ht="20" customHeight="1" x14ac:dyDescent="0.15">
      <c r="A550" s="15">
        <v>548</v>
      </c>
      <c r="B550" s="16" t="s">
        <v>2435</v>
      </c>
      <c r="C550" s="14">
        <v>25</v>
      </c>
      <c r="D550" s="35" t="str" cm="1">
        <f t="array" ref="D550">_xlfn.IFS(C550&lt;31, "Emerging Talent", AND(C550 &gt; 30, C550 &lt; 55), "Core Contributor", C550 &gt; 54, "Established Expert")</f>
        <v>Emerging Talent</v>
      </c>
      <c r="E550" s="6" t="s">
        <v>389</v>
      </c>
      <c r="F550" s="6" t="s">
        <v>5771</v>
      </c>
      <c r="G550" s="19" t="s">
        <v>696</v>
      </c>
      <c r="H550" s="19" t="s">
        <v>175</v>
      </c>
      <c r="I550" s="30">
        <v>0</v>
      </c>
      <c r="J550" s="27">
        <v>3.1</v>
      </c>
      <c r="K550" s="40" t="str">
        <f t="shared" si="56"/>
        <v>Meets Expectations</v>
      </c>
      <c r="L550" s="37">
        <v>47159</v>
      </c>
      <c r="M550" s="37">
        <f t="shared" si="57"/>
        <v>36995.754285714291</v>
      </c>
      <c r="N550" s="40" t="str">
        <f t="shared" si="58"/>
        <v>Low Income</v>
      </c>
      <c r="O550" s="39">
        <v>15127</v>
      </c>
      <c r="P550" s="39">
        <f t="shared" si="59"/>
        <v>50.000000000000085</v>
      </c>
      <c r="Q550" s="41">
        <f t="shared" si="60"/>
        <v>1.351506435410274E-3</v>
      </c>
      <c r="R550" s="33" t="str">
        <f t="shared" si="61"/>
        <v>Small Bonus</v>
      </c>
      <c r="S550" s="38">
        <f t="shared" si="62"/>
        <v>37045.754285714291</v>
      </c>
      <c r="T550" s="6" t="s">
        <v>265</v>
      </c>
      <c r="U550" s="6" t="s">
        <v>6351</v>
      </c>
      <c r="V550" s="6" t="s">
        <v>2269</v>
      </c>
    </row>
    <row r="551" spans="1:22" ht="20" customHeight="1" x14ac:dyDescent="0.15">
      <c r="A551" s="15">
        <v>549</v>
      </c>
      <c r="B551" s="16" t="s">
        <v>2870</v>
      </c>
      <c r="C551" s="14">
        <v>61</v>
      </c>
      <c r="D551" s="35" t="str" cm="1">
        <f t="array" ref="D551">_xlfn.IFS(C551&lt;31, "Emerging Talent", AND(C551 &gt; 30, C551 &lt; 55), "Core Contributor", C551 &gt; 54, "Established Expert")</f>
        <v>Established Expert</v>
      </c>
      <c r="E551" s="6" t="s">
        <v>163</v>
      </c>
      <c r="F551" s="6" t="s">
        <v>5772</v>
      </c>
      <c r="G551" s="19" t="s">
        <v>157</v>
      </c>
      <c r="H551" s="19" t="s">
        <v>499</v>
      </c>
      <c r="I551" s="30">
        <v>2</v>
      </c>
      <c r="J551" s="27">
        <v>1.3</v>
      </c>
      <c r="K551" s="40" t="str">
        <f t="shared" si="56"/>
        <v>Needs Significant Improvement</v>
      </c>
      <c r="L551" s="37">
        <v>57813</v>
      </c>
      <c r="M551" s="37">
        <f t="shared" si="57"/>
        <v>15000</v>
      </c>
      <c r="N551" s="40" t="str">
        <f t="shared" si="58"/>
        <v>Low Income</v>
      </c>
      <c r="O551" s="39">
        <v>19708</v>
      </c>
      <c r="P551" s="39">
        <f t="shared" si="59"/>
        <v>0</v>
      </c>
      <c r="Q551" s="41">
        <f t="shared" si="60"/>
        <v>0</v>
      </c>
      <c r="R551" s="33" t="str">
        <f t="shared" si="61"/>
        <v>No Bonus</v>
      </c>
      <c r="S551" s="38">
        <f t="shared" si="62"/>
        <v>15000</v>
      </c>
      <c r="T551" s="6" t="s">
        <v>296</v>
      </c>
      <c r="U551" s="6" t="s">
        <v>6352</v>
      </c>
      <c r="V551" s="6" t="s">
        <v>2272</v>
      </c>
    </row>
    <row r="552" spans="1:22" ht="20" customHeight="1" x14ac:dyDescent="0.15">
      <c r="A552" s="15">
        <v>550</v>
      </c>
      <c r="B552" s="16" t="s">
        <v>570</v>
      </c>
      <c r="C552" s="14">
        <v>53</v>
      </c>
      <c r="D552" s="35" t="str" cm="1">
        <f t="array" ref="D552">_xlfn.IFS(C552&lt;31, "Emerging Talent", AND(C552 &gt; 30, C552 &lt; 55), "Core Contributor", C552 &gt; 54, "Established Expert")</f>
        <v>Core Contributor</v>
      </c>
      <c r="E552" s="6" t="s">
        <v>163</v>
      </c>
      <c r="F552" s="6" t="s">
        <v>5523</v>
      </c>
      <c r="G552" s="19" t="s">
        <v>157</v>
      </c>
      <c r="H552" s="19" t="s">
        <v>167</v>
      </c>
      <c r="I552" s="30">
        <v>0</v>
      </c>
      <c r="J552" s="27">
        <v>3.1</v>
      </c>
      <c r="K552" s="40" t="str">
        <f t="shared" si="56"/>
        <v>Meets Expectations</v>
      </c>
      <c r="L552" s="37">
        <v>119094</v>
      </c>
      <c r="M552" s="37">
        <f t="shared" si="57"/>
        <v>93428.027755102055</v>
      </c>
      <c r="N552" s="40" t="str">
        <f t="shared" si="58"/>
        <v>High Income</v>
      </c>
      <c r="O552" s="39">
        <v>15056</v>
      </c>
      <c r="P552" s="39">
        <f t="shared" si="59"/>
        <v>50.000000000000085</v>
      </c>
      <c r="Q552" s="41">
        <f t="shared" si="60"/>
        <v>5.3517130995275246E-4</v>
      </c>
      <c r="R552" s="33" t="str">
        <f t="shared" si="61"/>
        <v>Small Bonus</v>
      </c>
      <c r="S552" s="38">
        <f t="shared" si="62"/>
        <v>93478.027755102055</v>
      </c>
      <c r="T552" s="6" t="s">
        <v>422</v>
      </c>
      <c r="U552" s="9" t="s">
        <v>6353</v>
      </c>
      <c r="V552" s="6" t="s">
        <v>2274</v>
      </c>
    </row>
    <row r="553" spans="1:22" ht="20" customHeight="1" x14ac:dyDescent="0.15">
      <c r="A553" s="15">
        <v>551</v>
      </c>
      <c r="B553" s="16" t="s">
        <v>2159</v>
      </c>
      <c r="C553" s="14">
        <v>37</v>
      </c>
      <c r="D553" s="35" t="str" cm="1">
        <f t="array" ref="D553">_xlfn.IFS(C553&lt;31, "Emerging Talent", AND(C553 &gt; 30, C553 &lt; 55), "Core Contributor", C553 &gt; 54, "Established Expert")</f>
        <v>Core Contributor</v>
      </c>
      <c r="E553" s="6" t="s">
        <v>389</v>
      </c>
      <c r="F553" s="6" t="s">
        <v>5773</v>
      </c>
      <c r="G553" s="19" t="s">
        <v>210</v>
      </c>
      <c r="H553" s="19" t="s">
        <v>47</v>
      </c>
      <c r="I553" s="30">
        <v>0</v>
      </c>
      <c r="J553" s="27">
        <v>1.2</v>
      </c>
      <c r="K553" s="40" t="str">
        <f t="shared" si="56"/>
        <v>Needs Significant Improvement</v>
      </c>
      <c r="L553" s="37">
        <v>60328</v>
      </c>
      <c r="M553" s="37">
        <f t="shared" si="57"/>
        <v>15000</v>
      </c>
      <c r="N553" s="40" t="str">
        <f t="shared" si="58"/>
        <v>Low Income</v>
      </c>
      <c r="O553" s="39">
        <v>3351</v>
      </c>
      <c r="P553" s="39">
        <f t="shared" si="59"/>
        <v>0</v>
      </c>
      <c r="Q553" s="41">
        <f t="shared" si="60"/>
        <v>0</v>
      </c>
      <c r="R553" s="33" t="str">
        <f t="shared" si="61"/>
        <v>No Bonus</v>
      </c>
      <c r="S553" s="38">
        <f t="shared" si="62"/>
        <v>15000</v>
      </c>
      <c r="T553" s="6" t="s">
        <v>76</v>
      </c>
      <c r="U553" s="9" t="s">
        <v>6354</v>
      </c>
      <c r="V553" s="6" t="s">
        <v>2278</v>
      </c>
    </row>
    <row r="554" spans="1:22" ht="20" customHeight="1" x14ac:dyDescent="0.15">
      <c r="A554" s="15">
        <v>552</v>
      </c>
      <c r="B554" s="16" t="s">
        <v>267</v>
      </c>
      <c r="C554" s="14">
        <v>27</v>
      </c>
      <c r="D554" s="35" t="str" cm="1">
        <f t="array" ref="D554">_xlfn.IFS(C554&lt;31, "Emerging Talent", AND(C554 &gt; 30, C554 &lt; 55), "Core Contributor", C554 &gt; 54, "Established Expert")</f>
        <v>Emerging Talent</v>
      </c>
      <c r="E554" s="6" t="s">
        <v>389</v>
      </c>
      <c r="F554" s="6" t="s">
        <v>5550</v>
      </c>
      <c r="G554" s="19" t="s">
        <v>244</v>
      </c>
      <c r="H554" s="19" t="s">
        <v>47</v>
      </c>
      <c r="I554" s="30">
        <v>2</v>
      </c>
      <c r="J554" s="27">
        <v>1.8</v>
      </c>
      <c r="K554" s="40" t="str">
        <f t="shared" si="56"/>
        <v>Needs Significant Improvement</v>
      </c>
      <c r="L554" s="37">
        <v>50486</v>
      </c>
      <c r="M554" s="37">
        <f t="shared" si="57"/>
        <v>15000</v>
      </c>
      <c r="N554" s="40" t="str">
        <f t="shared" si="58"/>
        <v>Low Income</v>
      </c>
      <c r="O554" s="39">
        <v>6385</v>
      </c>
      <c r="P554" s="39">
        <f t="shared" si="59"/>
        <v>0</v>
      </c>
      <c r="Q554" s="41">
        <f t="shared" si="60"/>
        <v>0</v>
      </c>
      <c r="R554" s="33" t="str">
        <f t="shared" si="61"/>
        <v>No Bonus</v>
      </c>
      <c r="S554" s="38">
        <f t="shared" si="62"/>
        <v>15000</v>
      </c>
      <c r="T554" s="6" t="s">
        <v>204</v>
      </c>
      <c r="U554" s="6" t="s">
        <v>6355</v>
      </c>
      <c r="V554" s="6" t="s">
        <v>2282</v>
      </c>
    </row>
    <row r="555" spans="1:22" ht="20" customHeight="1" x14ac:dyDescent="0.15">
      <c r="A555" s="15">
        <v>553</v>
      </c>
      <c r="B555" s="16" t="s">
        <v>912</v>
      </c>
      <c r="C555" s="14">
        <v>27</v>
      </c>
      <c r="D555" s="35" t="str" cm="1">
        <f t="array" ref="D555">_xlfn.IFS(C555&lt;31, "Emerging Talent", AND(C555 &gt; 30, C555 &lt; 55), "Core Contributor", C555 &gt; 54, "Established Expert")</f>
        <v>Emerging Talent</v>
      </c>
      <c r="E555" s="6" t="s">
        <v>163</v>
      </c>
      <c r="F555" s="6" t="s">
        <v>5446</v>
      </c>
      <c r="G555" s="19" t="s">
        <v>6821</v>
      </c>
      <c r="H555" s="19" t="s">
        <v>56</v>
      </c>
      <c r="I555" s="30">
        <v>0</v>
      </c>
      <c r="J555" s="27">
        <v>1.8</v>
      </c>
      <c r="K555" s="40" t="str">
        <f t="shared" si="56"/>
        <v>Needs Significant Improvement</v>
      </c>
      <c r="L555" s="37">
        <v>119625</v>
      </c>
      <c r="M555" s="37">
        <f t="shared" si="57"/>
        <v>31639.5918367347</v>
      </c>
      <c r="N555" s="40" t="str">
        <f t="shared" si="58"/>
        <v>Low Income</v>
      </c>
      <c r="O555" s="39">
        <v>10343</v>
      </c>
      <c r="P555" s="39">
        <f t="shared" si="59"/>
        <v>0</v>
      </c>
      <c r="Q555" s="41">
        <f t="shared" si="60"/>
        <v>0</v>
      </c>
      <c r="R555" s="33" t="str">
        <f t="shared" si="61"/>
        <v>No Bonus</v>
      </c>
      <c r="S555" s="38">
        <f t="shared" si="62"/>
        <v>31639.5918367347</v>
      </c>
      <c r="T555" s="6" t="s">
        <v>139</v>
      </c>
      <c r="U555" s="6" t="s">
        <v>2286</v>
      </c>
      <c r="V555" s="6" t="s">
        <v>2287</v>
      </c>
    </row>
    <row r="556" spans="1:22" ht="20" customHeight="1" x14ac:dyDescent="0.15">
      <c r="A556" s="15">
        <v>554</v>
      </c>
      <c r="B556" s="16" t="s">
        <v>2427</v>
      </c>
      <c r="C556" s="14">
        <v>41</v>
      </c>
      <c r="D556" s="35" t="str" cm="1">
        <f t="array" ref="D556">_xlfn.IFS(C556&lt;31, "Emerging Talent", AND(C556 &gt; 30, C556 &lt; 55), "Core Contributor", C556 &gt; 54, "Established Expert")</f>
        <v>Core Contributor</v>
      </c>
      <c r="E556" s="6" t="s">
        <v>93</v>
      </c>
      <c r="F556" s="6" t="s">
        <v>5774</v>
      </c>
      <c r="G556" s="19" t="s">
        <v>210</v>
      </c>
      <c r="H556" s="19" t="s">
        <v>431</v>
      </c>
      <c r="I556" s="30">
        <v>4</v>
      </c>
      <c r="J556" s="27">
        <v>4.4000000000000004</v>
      </c>
      <c r="K556" s="40" t="str">
        <f t="shared" si="56"/>
        <v>Outstanding Performance</v>
      </c>
      <c r="L556" s="37">
        <v>90363</v>
      </c>
      <c r="M556" s="37">
        <f t="shared" si="57"/>
        <v>142810.4228571429</v>
      </c>
      <c r="N556" s="40" t="str">
        <f t="shared" si="58"/>
        <v>Very High Income</v>
      </c>
      <c r="O556" s="39">
        <v>3149</v>
      </c>
      <c r="P556" s="39">
        <f t="shared" si="59"/>
        <v>9800.0000000000055</v>
      </c>
      <c r="Q556" s="41">
        <f t="shared" si="60"/>
        <v>6.8622442283524418E-2</v>
      </c>
      <c r="R556" s="33" t="str">
        <f t="shared" si="61"/>
        <v>Average Bonus</v>
      </c>
      <c r="S556" s="38">
        <f t="shared" si="62"/>
        <v>152610.4228571429</v>
      </c>
      <c r="T556" s="6" t="s">
        <v>49</v>
      </c>
      <c r="U556" s="6" t="s">
        <v>6356</v>
      </c>
      <c r="V556" s="6" t="s">
        <v>2291</v>
      </c>
    </row>
    <row r="557" spans="1:22" ht="20" customHeight="1" x14ac:dyDescent="0.15">
      <c r="A557" s="15">
        <v>555</v>
      </c>
      <c r="B557" s="16" t="s">
        <v>4453</v>
      </c>
      <c r="C557" s="14">
        <v>64</v>
      </c>
      <c r="D557" s="35" t="str" cm="1">
        <f t="array" ref="D557">_xlfn.IFS(C557&lt;31, "Emerging Talent", AND(C557 &gt; 30, C557 &lt; 55), "Core Contributor", C557 &gt; 54, "Established Expert")</f>
        <v>Established Expert</v>
      </c>
      <c r="E557" s="6" t="s">
        <v>163</v>
      </c>
      <c r="F557" s="6" t="s">
        <v>5446</v>
      </c>
      <c r="G557" s="19" t="s">
        <v>244</v>
      </c>
      <c r="H557" s="19" t="s">
        <v>136</v>
      </c>
      <c r="I557" s="30">
        <v>9</v>
      </c>
      <c r="J557" s="27">
        <v>1.7</v>
      </c>
      <c r="K557" s="40" t="str">
        <f t="shared" si="56"/>
        <v>Needs Significant Improvement</v>
      </c>
      <c r="L557" s="37">
        <v>127448</v>
      </c>
      <c r="M557" s="37">
        <f t="shared" si="57"/>
        <v>30067.324081632654</v>
      </c>
      <c r="N557" s="40" t="str">
        <f t="shared" si="58"/>
        <v>Low Income</v>
      </c>
      <c r="O557" s="39">
        <v>2201</v>
      </c>
      <c r="P557" s="39">
        <f t="shared" si="59"/>
        <v>0</v>
      </c>
      <c r="Q557" s="41">
        <f t="shared" si="60"/>
        <v>0</v>
      </c>
      <c r="R557" s="33" t="str">
        <f t="shared" si="61"/>
        <v>No Bonus</v>
      </c>
      <c r="S557" s="38">
        <f t="shared" si="62"/>
        <v>30067.324081632654</v>
      </c>
      <c r="T557" s="6" t="s">
        <v>204</v>
      </c>
      <c r="U557" s="9" t="s">
        <v>6357</v>
      </c>
      <c r="V557" s="6" t="s">
        <v>2294</v>
      </c>
    </row>
    <row r="558" spans="1:22" ht="20" customHeight="1" x14ac:dyDescent="0.15">
      <c r="A558" s="15">
        <v>556</v>
      </c>
      <c r="B558" s="16" t="s">
        <v>585</v>
      </c>
      <c r="C558" s="14">
        <v>41</v>
      </c>
      <c r="D558" s="35" t="str" cm="1">
        <f t="array" ref="D558">_xlfn.IFS(C558&lt;31, "Emerging Talent", AND(C558 &gt; 30, C558 &lt; 55), "Core Contributor", C558 &gt; 54, "Established Expert")</f>
        <v>Core Contributor</v>
      </c>
      <c r="E558" s="7" t="s">
        <v>5970</v>
      </c>
      <c r="F558" s="6" t="s">
        <v>5775</v>
      </c>
      <c r="G558" s="19" t="s">
        <v>576</v>
      </c>
      <c r="H558" s="19" t="s">
        <v>81</v>
      </c>
      <c r="I558" s="30">
        <v>9</v>
      </c>
      <c r="J558" s="27">
        <v>1.1000000000000001</v>
      </c>
      <c r="K558" s="40" t="str">
        <f t="shared" si="56"/>
        <v>Needs Significant Improvement</v>
      </c>
      <c r="L558" s="37">
        <v>130280</v>
      </c>
      <c r="M558" s="37">
        <f t="shared" si="57"/>
        <v>15000</v>
      </c>
      <c r="N558" s="40" t="str">
        <f t="shared" si="58"/>
        <v>Low Income</v>
      </c>
      <c r="O558" s="39" t="s">
        <v>5969</v>
      </c>
      <c r="P558" s="39">
        <f t="shared" si="59"/>
        <v>0</v>
      </c>
      <c r="Q558" s="41">
        <f t="shared" si="60"/>
        <v>0</v>
      </c>
      <c r="R558" s="33" t="str">
        <f t="shared" si="61"/>
        <v>No Bonus</v>
      </c>
      <c r="S558" s="38">
        <f t="shared" si="62"/>
        <v>15000</v>
      </c>
      <c r="T558" s="6" t="s">
        <v>49</v>
      </c>
      <c r="U558" s="9" t="s">
        <v>6358</v>
      </c>
      <c r="V558" s="6" t="s">
        <v>2298</v>
      </c>
    </row>
    <row r="559" spans="1:22" ht="20" customHeight="1" x14ac:dyDescent="0.15">
      <c r="A559" s="15">
        <v>557</v>
      </c>
      <c r="B559" s="16" t="s">
        <v>555</v>
      </c>
      <c r="C559" s="14">
        <v>29</v>
      </c>
      <c r="D559" s="35" t="str" cm="1">
        <f t="array" ref="D559">_xlfn.IFS(C559&lt;31, "Emerging Talent", AND(C559 &gt; 30, C559 &lt; 55), "Core Contributor", C559 &gt; 54, "Established Expert")</f>
        <v>Emerging Talent</v>
      </c>
      <c r="E559" s="6" t="s">
        <v>389</v>
      </c>
      <c r="F559" s="6" t="s">
        <v>5776</v>
      </c>
      <c r="G559" s="19" t="s">
        <v>157</v>
      </c>
      <c r="H559" s="19" t="s">
        <v>842</v>
      </c>
      <c r="I559" s="30">
        <v>9</v>
      </c>
      <c r="J559" s="27">
        <v>2</v>
      </c>
      <c r="K559" s="40" t="str">
        <f t="shared" si="56"/>
        <v>Below Expectations</v>
      </c>
      <c r="L559" s="37">
        <v>112795</v>
      </c>
      <c r="M559" s="37">
        <f t="shared" si="57"/>
        <v>36831.020408163262</v>
      </c>
      <c r="N559" s="40" t="str">
        <f t="shared" si="58"/>
        <v>Low Income</v>
      </c>
      <c r="O559" s="39">
        <v>18332</v>
      </c>
      <c r="P559" s="39">
        <f t="shared" si="59"/>
        <v>0</v>
      </c>
      <c r="Q559" s="41">
        <f t="shared" si="60"/>
        <v>0</v>
      </c>
      <c r="R559" s="33" t="str">
        <f t="shared" si="61"/>
        <v>No Bonus</v>
      </c>
      <c r="S559" s="38">
        <f t="shared" si="62"/>
        <v>36831.020408163262</v>
      </c>
      <c r="T559" s="6" t="s">
        <v>204</v>
      </c>
      <c r="U559" s="6" t="s">
        <v>2300</v>
      </c>
      <c r="V559" s="6" t="s">
        <v>2301</v>
      </c>
    </row>
    <row r="560" spans="1:22" ht="20" customHeight="1" x14ac:dyDescent="0.15">
      <c r="A560" s="15">
        <v>558</v>
      </c>
      <c r="B560" s="16" t="s">
        <v>305</v>
      </c>
      <c r="C560" s="14">
        <v>41</v>
      </c>
      <c r="D560" s="35" t="str" cm="1">
        <f t="array" ref="D560">_xlfn.IFS(C560&lt;31, "Emerging Talent", AND(C560 &gt; 30, C560 &lt; 55), "Core Contributor", C560 &gt; 54, "Established Expert")</f>
        <v>Core Contributor</v>
      </c>
      <c r="E560" s="6" t="s">
        <v>163</v>
      </c>
      <c r="F560" s="6" t="s">
        <v>5446</v>
      </c>
      <c r="G560" s="19" t="s">
        <v>576</v>
      </c>
      <c r="H560" s="19" t="s">
        <v>32</v>
      </c>
      <c r="I560" s="30">
        <v>0</v>
      </c>
      <c r="J560" s="27">
        <v>3.1</v>
      </c>
      <c r="K560" s="40" t="str">
        <f t="shared" si="56"/>
        <v>Meets Expectations</v>
      </c>
      <c r="L560" s="37">
        <v>97335</v>
      </c>
      <c r="M560" s="37">
        <f t="shared" si="57"/>
        <v>76358.314285714296</v>
      </c>
      <c r="N560" s="40" t="str">
        <f t="shared" si="58"/>
        <v>Medium Income</v>
      </c>
      <c r="O560" s="39">
        <v>16323</v>
      </c>
      <c r="P560" s="39">
        <f t="shared" si="59"/>
        <v>50.000000000000085</v>
      </c>
      <c r="Q560" s="41">
        <f t="shared" si="60"/>
        <v>6.5480754083847652E-4</v>
      </c>
      <c r="R560" s="33" t="str">
        <f t="shared" si="61"/>
        <v>Small Bonus</v>
      </c>
      <c r="S560" s="38">
        <f t="shared" si="62"/>
        <v>76408.314285714296</v>
      </c>
      <c r="T560" s="6" t="s">
        <v>76</v>
      </c>
      <c r="U560" s="6" t="s">
        <v>2304</v>
      </c>
      <c r="V560" s="6" t="s">
        <v>2305</v>
      </c>
    </row>
    <row r="561" spans="1:22" ht="20" customHeight="1" x14ac:dyDescent="0.15">
      <c r="A561" s="15">
        <v>559</v>
      </c>
      <c r="B561" s="16" t="s">
        <v>663</v>
      </c>
      <c r="C561" s="14">
        <v>62</v>
      </c>
      <c r="D561" s="35" t="str" cm="1">
        <f t="array" ref="D561">_xlfn.IFS(C561&lt;31, "Emerging Talent", AND(C561 &gt; 30, C561 &lt; 55), "Core Contributor", C561 &gt; 54, "Established Expert")</f>
        <v>Established Expert</v>
      </c>
      <c r="E561" s="6" t="s">
        <v>93</v>
      </c>
      <c r="F561" s="6" t="s">
        <v>5777</v>
      </c>
      <c r="G561" s="19" t="s">
        <v>648</v>
      </c>
      <c r="H561" s="19" t="s">
        <v>32</v>
      </c>
      <c r="I561" s="30">
        <v>6</v>
      </c>
      <c r="J561" s="27">
        <v>4.5999999999999996</v>
      </c>
      <c r="K561" s="40" t="str">
        <f t="shared" si="56"/>
        <v>Outstanding Performance</v>
      </c>
      <c r="L561" s="37">
        <v>89438</v>
      </c>
      <c r="M561" s="37">
        <f t="shared" si="57"/>
        <v>154490.45551020408</v>
      </c>
      <c r="N561" s="40" t="str">
        <f t="shared" si="58"/>
        <v>Very High Income</v>
      </c>
      <c r="O561" s="39">
        <v>19065</v>
      </c>
      <c r="P561" s="39">
        <f t="shared" si="59"/>
        <v>12799.999999999993</v>
      </c>
      <c r="Q561" s="41">
        <f t="shared" si="60"/>
        <v>8.2853014820417528E-2</v>
      </c>
      <c r="R561" s="33" t="str">
        <f t="shared" si="61"/>
        <v>High Bonus</v>
      </c>
      <c r="S561" s="38">
        <f t="shared" si="62"/>
        <v>167290.45551020408</v>
      </c>
      <c r="T561" s="6" t="s">
        <v>368</v>
      </c>
      <c r="U561" s="9" t="s">
        <v>6359</v>
      </c>
      <c r="V561" s="6" t="s">
        <v>2309</v>
      </c>
    </row>
    <row r="562" spans="1:22" ht="20" customHeight="1" x14ac:dyDescent="0.15">
      <c r="A562" s="15">
        <v>560</v>
      </c>
      <c r="B562" s="16" t="s">
        <v>267</v>
      </c>
      <c r="C562" s="14">
        <v>25</v>
      </c>
      <c r="D562" s="35" t="str" cm="1">
        <f t="array" ref="D562">_xlfn.IFS(C562&lt;31, "Emerging Talent", AND(C562 &gt; 30, C562 &lt; 55), "Core Contributor", C562 &gt; 54, "Established Expert")</f>
        <v>Emerging Talent</v>
      </c>
      <c r="E562" s="6" t="s">
        <v>389</v>
      </c>
      <c r="F562" s="6" t="s">
        <v>5477</v>
      </c>
      <c r="G562" s="19" t="s">
        <v>494</v>
      </c>
      <c r="H562" s="19" t="s">
        <v>136</v>
      </c>
      <c r="I562" s="30">
        <v>9</v>
      </c>
      <c r="J562" s="27">
        <v>2.2000000000000002</v>
      </c>
      <c r="K562" s="40" t="str">
        <f t="shared" si="56"/>
        <v>Below Expectations</v>
      </c>
      <c r="L562" s="37">
        <v>77551</v>
      </c>
      <c r="M562" s="37">
        <f t="shared" si="57"/>
        <v>30640.558367346948</v>
      </c>
      <c r="N562" s="40" t="str">
        <f t="shared" si="58"/>
        <v>Low Income</v>
      </c>
      <c r="O562" s="39">
        <v>13816</v>
      </c>
      <c r="P562" s="39">
        <f t="shared" si="59"/>
        <v>0</v>
      </c>
      <c r="Q562" s="41">
        <f t="shared" si="60"/>
        <v>0</v>
      </c>
      <c r="R562" s="33" t="str">
        <f t="shared" si="61"/>
        <v>No Bonus</v>
      </c>
      <c r="S562" s="38">
        <f t="shared" si="62"/>
        <v>30640.558367346948</v>
      </c>
      <c r="T562" s="6" t="s">
        <v>422</v>
      </c>
      <c r="U562" s="6" t="s">
        <v>2311</v>
      </c>
      <c r="V562" s="6" t="s">
        <v>2312</v>
      </c>
    </row>
    <row r="563" spans="1:22" ht="20" customHeight="1" x14ac:dyDescent="0.15">
      <c r="A563" s="15">
        <v>561</v>
      </c>
      <c r="B563" s="16" t="s">
        <v>4347</v>
      </c>
      <c r="C563" s="14">
        <v>64</v>
      </c>
      <c r="D563" s="35" t="str" cm="1">
        <f t="array" ref="D563">_xlfn.IFS(C563&lt;31, "Emerging Talent", AND(C563 &gt; 30, C563 &lt; 55), "Core Contributor", C563 &gt; 54, "Established Expert")</f>
        <v>Established Expert</v>
      </c>
      <c r="E563" s="6" t="s">
        <v>389</v>
      </c>
      <c r="F563" s="6" t="s">
        <v>5778</v>
      </c>
      <c r="G563" s="19" t="s">
        <v>157</v>
      </c>
      <c r="H563" s="19" t="s">
        <v>211</v>
      </c>
      <c r="I563" s="30">
        <v>0</v>
      </c>
      <c r="J563" s="27">
        <v>2.8</v>
      </c>
      <c r="K563" s="40" t="str">
        <f t="shared" si="56"/>
        <v>Below Expectations</v>
      </c>
      <c r="L563" s="37">
        <v>125392</v>
      </c>
      <c r="M563" s="37">
        <f t="shared" si="57"/>
        <v>80250.87999999999</v>
      </c>
      <c r="N563" s="40" t="str">
        <f t="shared" si="58"/>
        <v>High Income</v>
      </c>
      <c r="O563" s="39">
        <v>12187</v>
      </c>
      <c r="P563" s="39">
        <f t="shared" si="59"/>
        <v>0</v>
      </c>
      <c r="Q563" s="41">
        <f t="shared" si="60"/>
        <v>0</v>
      </c>
      <c r="R563" s="33" t="str">
        <f t="shared" si="61"/>
        <v>No Bonus</v>
      </c>
      <c r="S563" s="38">
        <f t="shared" si="62"/>
        <v>80250.87999999999</v>
      </c>
      <c r="T563" s="6" t="s">
        <v>265</v>
      </c>
      <c r="U563" s="9" t="s">
        <v>6360</v>
      </c>
      <c r="V563" s="6" t="s">
        <v>2316</v>
      </c>
    </row>
    <row r="564" spans="1:22" ht="20" customHeight="1" x14ac:dyDescent="0.15">
      <c r="A564" s="15">
        <v>562</v>
      </c>
      <c r="B564" s="16" t="s">
        <v>228</v>
      </c>
      <c r="C564" s="14">
        <v>62</v>
      </c>
      <c r="D564" s="35" t="str" cm="1">
        <f t="array" ref="D564">_xlfn.IFS(C564&lt;31, "Emerging Talent", AND(C564 &gt; 30, C564 &lt; 55), "Core Contributor", C564 &gt; 54, "Established Expert")</f>
        <v>Established Expert</v>
      </c>
      <c r="E564" s="6" t="s">
        <v>389</v>
      </c>
      <c r="F564" s="6" t="s">
        <v>5779</v>
      </c>
      <c r="G564" s="19" t="s">
        <v>210</v>
      </c>
      <c r="H564" s="19" t="s">
        <v>431</v>
      </c>
      <c r="I564" s="30">
        <v>3</v>
      </c>
      <c r="J564" s="27">
        <v>3.2</v>
      </c>
      <c r="K564" s="40" t="str">
        <f t="shared" si="56"/>
        <v>Meets Expectations</v>
      </c>
      <c r="L564" s="37">
        <v>61288</v>
      </c>
      <c r="M564" s="37">
        <f t="shared" si="57"/>
        <v>51231.76489795919</v>
      </c>
      <c r="N564" s="40" t="str">
        <f t="shared" si="58"/>
        <v>Medium Income</v>
      </c>
      <c r="O564" s="39">
        <v>5974</v>
      </c>
      <c r="P564" s="39">
        <f t="shared" si="59"/>
        <v>200.00000000000034</v>
      </c>
      <c r="Q564" s="41">
        <f t="shared" si="60"/>
        <v>3.9038280332202124E-3</v>
      </c>
      <c r="R564" s="33" t="str">
        <f t="shared" si="61"/>
        <v>Small Bonus</v>
      </c>
      <c r="S564" s="38">
        <f t="shared" si="62"/>
        <v>51431.76489795919</v>
      </c>
      <c r="T564" s="6" t="s">
        <v>368</v>
      </c>
      <c r="U564" s="6" t="s">
        <v>6361</v>
      </c>
      <c r="V564" s="6" t="s">
        <v>2320</v>
      </c>
    </row>
    <row r="565" spans="1:22" ht="20" customHeight="1" x14ac:dyDescent="0.15">
      <c r="A565" s="15">
        <v>563</v>
      </c>
      <c r="B565" s="16" t="s">
        <v>4377</v>
      </c>
      <c r="C565" s="14">
        <v>41</v>
      </c>
      <c r="D565" s="35" t="str" cm="1">
        <f t="array" ref="D565">_xlfn.IFS(C565&lt;31, "Emerging Talent", AND(C565 &gt; 30, C565 &lt; 55), "Core Contributor", C565 &gt; 54, "Established Expert")</f>
        <v>Core Contributor</v>
      </c>
      <c r="E565" s="6" t="s">
        <v>389</v>
      </c>
      <c r="F565" s="6" t="s">
        <v>5677</v>
      </c>
      <c r="G565" s="19" t="s">
        <v>696</v>
      </c>
      <c r="H565" s="19" t="s">
        <v>431</v>
      </c>
      <c r="I565" s="30">
        <v>6</v>
      </c>
      <c r="J565" s="27">
        <v>1.4</v>
      </c>
      <c r="K565" s="40" t="str">
        <f t="shared" si="56"/>
        <v>Needs Significant Improvement</v>
      </c>
      <c r="L565" s="37">
        <v>105270</v>
      </c>
      <c r="M565" s="37">
        <f t="shared" si="57"/>
        <v>16843.199999999997</v>
      </c>
      <c r="N565" s="40" t="str">
        <f t="shared" si="58"/>
        <v>Low Income</v>
      </c>
      <c r="O565" s="39">
        <v>15886</v>
      </c>
      <c r="P565" s="39">
        <f t="shared" si="59"/>
        <v>0</v>
      </c>
      <c r="Q565" s="41">
        <f t="shared" si="60"/>
        <v>0</v>
      </c>
      <c r="R565" s="33" t="str">
        <f t="shared" si="61"/>
        <v>No Bonus</v>
      </c>
      <c r="S565" s="38">
        <f t="shared" si="62"/>
        <v>16843.199999999997</v>
      </c>
      <c r="T565" s="6" t="s">
        <v>26</v>
      </c>
      <c r="U565" s="6" t="s">
        <v>2322</v>
      </c>
      <c r="V565" s="6" t="s">
        <v>2323</v>
      </c>
    </row>
    <row r="566" spans="1:22" ht="20" customHeight="1" x14ac:dyDescent="0.15">
      <c r="A566" s="15">
        <v>564</v>
      </c>
      <c r="B566" s="16" t="s">
        <v>1488</v>
      </c>
      <c r="C566" s="14">
        <v>21</v>
      </c>
      <c r="D566" s="35" t="str" cm="1">
        <f t="array" ref="D566">_xlfn.IFS(C566&lt;31, "Emerging Talent", AND(C566 &gt; 30, C566 &lt; 55), "Core Contributor", C566 &gt; 54, "Established Expert")</f>
        <v>Emerging Talent</v>
      </c>
      <c r="E566" s="6" t="s">
        <v>163</v>
      </c>
      <c r="F566" s="6" t="s">
        <v>5780</v>
      </c>
      <c r="G566" s="19" t="s">
        <v>4457</v>
      </c>
      <c r="H566" s="19" t="s">
        <v>136</v>
      </c>
      <c r="I566" s="30">
        <v>1</v>
      </c>
      <c r="J566" s="27">
        <v>2.7</v>
      </c>
      <c r="K566" s="40" t="str">
        <f t="shared" si="56"/>
        <v>Below Expectations</v>
      </c>
      <c r="L566" s="37">
        <v>102409</v>
      </c>
      <c r="M566" s="37">
        <f t="shared" si="57"/>
        <v>60943.804897959184</v>
      </c>
      <c r="N566" s="40" t="str">
        <f t="shared" si="58"/>
        <v>Medium Income</v>
      </c>
      <c r="O566" s="39">
        <v>7374</v>
      </c>
      <c r="P566" s="39">
        <f t="shared" si="59"/>
        <v>0</v>
      </c>
      <c r="Q566" s="41">
        <f t="shared" si="60"/>
        <v>0</v>
      </c>
      <c r="R566" s="33" t="str">
        <f t="shared" si="61"/>
        <v>No Bonus</v>
      </c>
      <c r="S566" s="38">
        <f t="shared" si="62"/>
        <v>60943.804897959184</v>
      </c>
      <c r="T566" s="6" t="s">
        <v>296</v>
      </c>
      <c r="U566" s="9" t="s">
        <v>6362</v>
      </c>
      <c r="V566" s="6" t="s">
        <v>2327</v>
      </c>
    </row>
    <row r="567" spans="1:22" ht="20" customHeight="1" x14ac:dyDescent="0.15">
      <c r="A567" s="15">
        <v>565</v>
      </c>
      <c r="B567" s="16" t="s">
        <v>964</v>
      </c>
      <c r="C567" s="14">
        <v>21</v>
      </c>
      <c r="D567" s="35" t="str" cm="1">
        <f t="array" ref="D567">_xlfn.IFS(C567&lt;31, "Emerging Talent", AND(C567 &gt; 30, C567 &lt; 55), "Core Contributor", C567 &gt; 54, "Established Expert")</f>
        <v>Emerging Talent</v>
      </c>
      <c r="E567" s="7" t="s">
        <v>5970</v>
      </c>
      <c r="F567" s="6" t="s">
        <v>5539</v>
      </c>
      <c r="G567" s="19" t="s">
        <v>244</v>
      </c>
      <c r="H567" s="19" t="s">
        <v>32</v>
      </c>
      <c r="I567" s="30">
        <v>5</v>
      </c>
      <c r="J567" s="27">
        <v>1</v>
      </c>
      <c r="K567" s="40" t="str">
        <f t="shared" si="56"/>
        <v>Needs Significant Improvement</v>
      </c>
      <c r="L567" s="37">
        <v>119637</v>
      </c>
      <c r="M567" s="37">
        <f t="shared" si="57"/>
        <v>15000</v>
      </c>
      <c r="N567" s="40" t="str">
        <f t="shared" si="58"/>
        <v>Low Income</v>
      </c>
      <c r="O567" s="39">
        <v>2410</v>
      </c>
      <c r="P567" s="39">
        <f t="shared" si="59"/>
        <v>0</v>
      </c>
      <c r="Q567" s="41">
        <f t="shared" si="60"/>
        <v>0</v>
      </c>
      <c r="R567" s="33" t="str">
        <f t="shared" si="61"/>
        <v>No Bonus</v>
      </c>
      <c r="S567" s="38">
        <f t="shared" si="62"/>
        <v>15000</v>
      </c>
      <c r="T567" s="6" t="s">
        <v>368</v>
      </c>
      <c r="U567" s="6" t="s">
        <v>6363</v>
      </c>
      <c r="V567" s="6" t="s">
        <v>2329</v>
      </c>
    </row>
    <row r="568" spans="1:22" ht="20" customHeight="1" x14ac:dyDescent="0.15">
      <c r="A568" s="15">
        <v>566</v>
      </c>
      <c r="B568" s="16" t="s">
        <v>510</v>
      </c>
      <c r="C568" s="14">
        <v>36</v>
      </c>
      <c r="D568" s="35" t="str" cm="1">
        <f t="array" ref="D568">_xlfn.IFS(C568&lt;31, "Emerging Talent", AND(C568 &gt; 30, C568 &lt; 55), "Core Contributor", C568 &gt; 54, "Established Expert")</f>
        <v>Core Contributor</v>
      </c>
      <c r="E568" s="6" t="s">
        <v>389</v>
      </c>
      <c r="F568" s="6" t="s">
        <v>5604</v>
      </c>
      <c r="G568" s="19" t="s">
        <v>46</v>
      </c>
      <c r="H568" s="19" t="s">
        <v>842</v>
      </c>
      <c r="I568" s="30">
        <v>1</v>
      </c>
      <c r="J568" s="27">
        <v>3.5</v>
      </c>
      <c r="K568" s="40" t="str">
        <f t="shared" si="56"/>
        <v>Exceeds Expectations</v>
      </c>
      <c r="L568" s="37">
        <v>78256</v>
      </c>
      <c r="M568" s="37">
        <f t="shared" si="57"/>
        <v>78256</v>
      </c>
      <c r="N568" s="40" t="str">
        <f t="shared" si="58"/>
        <v>Medium Income</v>
      </c>
      <c r="O568" s="39">
        <v>19552</v>
      </c>
      <c r="P568" s="39">
        <f t="shared" si="59"/>
        <v>1250</v>
      </c>
      <c r="Q568" s="41">
        <f t="shared" si="60"/>
        <v>1.5973216111224698E-2</v>
      </c>
      <c r="R568" s="33" t="str">
        <f t="shared" si="61"/>
        <v>Small Bonus</v>
      </c>
      <c r="S568" s="38">
        <f t="shared" si="62"/>
        <v>79506</v>
      </c>
      <c r="T568" s="6" t="s">
        <v>26</v>
      </c>
      <c r="U568" s="6" t="s">
        <v>2331</v>
      </c>
      <c r="V568" s="6" t="s">
        <v>2332</v>
      </c>
    </row>
    <row r="569" spans="1:22" ht="20" customHeight="1" x14ac:dyDescent="0.15">
      <c r="A569" s="15">
        <v>567</v>
      </c>
      <c r="B569" s="16" t="s">
        <v>2341</v>
      </c>
      <c r="C569" s="14">
        <v>22</v>
      </c>
      <c r="D569" s="35" t="str" cm="1">
        <f t="array" ref="D569">_xlfn.IFS(C569&lt;31, "Emerging Talent", AND(C569 &gt; 30, C569 &lt; 55), "Core Contributor", C569 &gt; 54, "Established Expert")</f>
        <v>Emerging Talent</v>
      </c>
      <c r="E569" s="6" t="s">
        <v>389</v>
      </c>
      <c r="F569" s="6" t="s">
        <v>5446</v>
      </c>
      <c r="G569" s="19" t="s">
        <v>210</v>
      </c>
      <c r="H569" s="19" t="s">
        <v>47</v>
      </c>
      <c r="I569" s="30">
        <v>7</v>
      </c>
      <c r="J569" s="27">
        <v>2.4</v>
      </c>
      <c r="K569" s="40" t="str">
        <f t="shared" si="56"/>
        <v>Below Expectations</v>
      </c>
      <c r="L569" s="37">
        <v>88455</v>
      </c>
      <c r="M569" s="37">
        <f t="shared" si="57"/>
        <v>41591.902040816327</v>
      </c>
      <c r="N569" s="40" t="str">
        <f t="shared" si="58"/>
        <v>Low Income</v>
      </c>
      <c r="O569" s="39" t="s">
        <v>5969</v>
      </c>
      <c r="P569" s="39">
        <f t="shared" si="59"/>
        <v>0</v>
      </c>
      <c r="Q569" s="41">
        <f t="shared" si="60"/>
        <v>0</v>
      </c>
      <c r="R569" s="33" t="str">
        <f t="shared" si="61"/>
        <v>No Bonus</v>
      </c>
      <c r="S569" s="38">
        <f t="shared" si="62"/>
        <v>41591.902040816327</v>
      </c>
      <c r="T569" s="6" t="s">
        <v>296</v>
      </c>
      <c r="U569" s="6" t="s">
        <v>6364</v>
      </c>
      <c r="V569" s="6" t="s">
        <v>2336</v>
      </c>
    </row>
    <row r="570" spans="1:22" ht="20" customHeight="1" x14ac:dyDescent="0.15">
      <c r="A570" s="15">
        <v>568</v>
      </c>
      <c r="B570" s="16" t="s">
        <v>2995</v>
      </c>
      <c r="C570" s="14">
        <v>29</v>
      </c>
      <c r="D570" s="35" t="str" cm="1">
        <f t="array" ref="D570">_xlfn.IFS(C570&lt;31, "Emerging Talent", AND(C570 &gt; 30, C570 &lt; 55), "Core Contributor", C570 &gt; 54, "Established Expert")</f>
        <v>Emerging Talent</v>
      </c>
      <c r="E570" s="6" t="s">
        <v>163</v>
      </c>
      <c r="F570" s="6" t="s">
        <v>5691</v>
      </c>
      <c r="G570" s="19" t="s">
        <v>4457</v>
      </c>
      <c r="H570" s="19" t="s">
        <v>799</v>
      </c>
      <c r="I570" s="30">
        <v>2</v>
      </c>
      <c r="J570" s="27">
        <v>5.5</v>
      </c>
      <c r="K570" s="40" t="str">
        <f t="shared" si="56"/>
        <v>Outstanding Performance</v>
      </c>
      <c r="L570" s="37">
        <v>48518</v>
      </c>
      <c r="M570" s="37">
        <f t="shared" si="57"/>
        <v>119809.75510204081</v>
      </c>
      <c r="N570" s="40" t="str">
        <f t="shared" si="58"/>
        <v>Very High Income</v>
      </c>
      <c r="O570" s="39">
        <v>3313</v>
      </c>
      <c r="P570" s="39">
        <f t="shared" si="59"/>
        <v>20000</v>
      </c>
      <c r="Q570" s="41">
        <f t="shared" si="60"/>
        <v>0.16693131525864646</v>
      </c>
      <c r="R570" s="33" t="str">
        <f t="shared" si="61"/>
        <v>Outstanding Bonus</v>
      </c>
      <c r="S570" s="38">
        <f t="shared" si="62"/>
        <v>139809.75510204083</v>
      </c>
      <c r="T570" s="6" t="s">
        <v>265</v>
      </c>
      <c r="U570" s="6" t="s">
        <v>6365</v>
      </c>
      <c r="V570" s="6" t="s">
        <v>2340</v>
      </c>
    </row>
    <row r="571" spans="1:22" ht="20" customHeight="1" x14ac:dyDescent="0.15">
      <c r="A571" s="15">
        <v>569</v>
      </c>
      <c r="B571" s="16" t="s">
        <v>2341</v>
      </c>
      <c r="C571" s="14">
        <v>20</v>
      </c>
      <c r="D571" s="35" t="str" cm="1">
        <f t="array" ref="D571">_xlfn.IFS(C571&lt;31, "Emerging Talent", AND(C571 &gt; 30, C571 &lt; 55), "Core Contributor", C571 &gt; 54, "Established Expert")</f>
        <v>Emerging Talent</v>
      </c>
      <c r="E571" s="6" t="s">
        <v>389</v>
      </c>
      <c r="F571" s="6" t="s">
        <v>5781</v>
      </c>
      <c r="G571" s="19" t="s">
        <v>648</v>
      </c>
      <c r="H571" s="19" t="s">
        <v>381</v>
      </c>
      <c r="I571" s="30">
        <v>3</v>
      </c>
      <c r="J571" s="27">
        <v>3.1</v>
      </c>
      <c r="K571" s="40" t="str">
        <f t="shared" si="56"/>
        <v>Meets Expectations</v>
      </c>
      <c r="L571" s="37">
        <v>73455</v>
      </c>
      <c r="M571" s="37">
        <f t="shared" si="57"/>
        <v>57624.697959183679</v>
      </c>
      <c r="N571" s="40" t="str">
        <f t="shared" si="58"/>
        <v>Medium Income</v>
      </c>
      <c r="O571" s="39">
        <v>12712</v>
      </c>
      <c r="P571" s="39">
        <f t="shared" si="59"/>
        <v>50.000000000000085</v>
      </c>
      <c r="Q571" s="41">
        <f t="shared" si="60"/>
        <v>8.6768350673899815E-4</v>
      </c>
      <c r="R571" s="33" t="str">
        <f t="shared" si="61"/>
        <v>Small Bonus</v>
      </c>
      <c r="S571" s="38">
        <f t="shared" si="62"/>
        <v>57674.697959183679</v>
      </c>
      <c r="T571" s="6" t="s">
        <v>296</v>
      </c>
      <c r="U571" s="6" t="s">
        <v>6366</v>
      </c>
      <c r="V571" s="6" t="s">
        <v>2346</v>
      </c>
    </row>
    <row r="572" spans="1:22" ht="20" customHeight="1" x14ac:dyDescent="0.15">
      <c r="A572" s="15">
        <v>570</v>
      </c>
      <c r="B572" s="16" t="s">
        <v>3862</v>
      </c>
      <c r="C572" s="14">
        <v>61</v>
      </c>
      <c r="D572" s="35" t="str" cm="1">
        <f t="array" ref="D572">_xlfn.IFS(C572&lt;31, "Emerging Talent", AND(C572 &gt; 30, C572 &lt; 55), "Core Contributor", C572 &gt; 54, "Established Expert")</f>
        <v>Established Expert</v>
      </c>
      <c r="E572" s="6" t="s">
        <v>163</v>
      </c>
      <c r="F572" s="6" t="s">
        <v>5751</v>
      </c>
      <c r="G572" s="19" t="s">
        <v>157</v>
      </c>
      <c r="H572" s="19" t="s">
        <v>158</v>
      </c>
      <c r="I572" s="30">
        <v>2</v>
      </c>
      <c r="J572" s="27">
        <v>4.5</v>
      </c>
      <c r="K572" s="40" t="str">
        <f t="shared" si="56"/>
        <v>Outstanding Performance</v>
      </c>
      <c r="L572" s="37">
        <v>53564</v>
      </c>
      <c r="M572" s="37">
        <f t="shared" si="57"/>
        <v>88544.571428571449</v>
      </c>
      <c r="N572" s="40" t="str">
        <f t="shared" si="58"/>
        <v>High Income</v>
      </c>
      <c r="O572" s="39">
        <v>12628</v>
      </c>
      <c r="P572" s="39">
        <f t="shared" si="59"/>
        <v>11250</v>
      </c>
      <c r="Q572" s="41">
        <f t="shared" si="60"/>
        <v>0.12705465528256951</v>
      </c>
      <c r="R572" s="33" t="str">
        <f t="shared" si="61"/>
        <v>High Bonus</v>
      </c>
      <c r="S572" s="38">
        <f t="shared" si="62"/>
        <v>99794.571428571449</v>
      </c>
      <c r="T572" s="6" t="s">
        <v>76</v>
      </c>
      <c r="U572" s="7" t="s">
        <v>5970</v>
      </c>
      <c r="V572" s="6" t="s">
        <v>2349</v>
      </c>
    </row>
    <row r="573" spans="1:22" ht="20" customHeight="1" x14ac:dyDescent="0.15">
      <c r="A573" s="15">
        <v>571</v>
      </c>
      <c r="B573" s="16" t="s">
        <v>948</v>
      </c>
      <c r="C573" s="14">
        <v>51</v>
      </c>
      <c r="D573" s="35" t="str" cm="1">
        <f t="array" ref="D573">_xlfn.IFS(C573&lt;31, "Emerging Talent", AND(C573 &gt; 30, C573 &lt; 55), "Core Contributor", C573 &gt; 54, "Established Expert")</f>
        <v>Core Contributor</v>
      </c>
      <c r="E573" s="6" t="s">
        <v>389</v>
      </c>
      <c r="F573" s="6" t="s">
        <v>5583</v>
      </c>
      <c r="G573" s="19" t="s">
        <v>244</v>
      </c>
      <c r="H573" s="19" t="s">
        <v>211</v>
      </c>
      <c r="I573" s="30">
        <v>4</v>
      </c>
      <c r="J573" s="27">
        <v>4.4000000000000004</v>
      </c>
      <c r="K573" s="40" t="str">
        <f t="shared" si="56"/>
        <v>Outstanding Performance</v>
      </c>
      <c r="L573" s="37">
        <v>34885</v>
      </c>
      <c r="M573" s="37">
        <f t="shared" si="57"/>
        <v>55132.53877551022</v>
      </c>
      <c r="N573" s="40" t="str">
        <f t="shared" si="58"/>
        <v>Medium Income</v>
      </c>
      <c r="O573" s="39">
        <v>3021</v>
      </c>
      <c r="P573" s="39">
        <f t="shared" si="59"/>
        <v>9800.0000000000055</v>
      </c>
      <c r="Q573" s="41">
        <f t="shared" si="60"/>
        <v>0.17775346859871341</v>
      </c>
      <c r="R573" s="33" t="str">
        <f t="shared" si="61"/>
        <v>Average Bonus</v>
      </c>
      <c r="S573" s="38">
        <f t="shared" si="62"/>
        <v>64932.538775510227</v>
      </c>
      <c r="T573" s="6" t="s">
        <v>204</v>
      </c>
      <c r="U573" s="6" t="s">
        <v>2351</v>
      </c>
      <c r="V573" s="6" t="s">
        <v>2352</v>
      </c>
    </row>
    <row r="574" spans="1:22" ht="20" customHeight="1" x14ac:dyDescent="0.15">
      <c r="A574" s="15">
        <v>572</v>
      </c>
      <c r="B574" s="16" t="s">
        <v>3707</v>
      </c>
      <c r="C574" s="14">
        <v>47</v>
      </c>
      <c r="D574" s="35" t="str" cm="1">
        <f t="array" ref="D574">_xlfn.IFS(C574&lt;31, "Emerging Talent", AND(C574 &gt; 30, C574 &lt; 55), "Core Contributor", C574 &gt; 54, "Established Expert")</f>
        <v>Core Contributor</v>
      </c>
      <c r="E574" s="6" t="s">
        <v>389</v>
      </c>
      <c r="F574" s="6" t="s">
        <v>5782</v>
      </c>
      <c r="G574" s="19" t="s">
        <v>4457</v>
      </c>
      <c r="H574" s="19" t="s">
        <v>175</v>
      </c>
      <c r="I574" s="30">
        <v>6</v>
      </c>
      <c r="J574" s="27">
        <v>3.8</v>
      </c>
      <c r="K574" s="40" t="str">
        <f t="shared" si="56"/>
        <v>Exceeds Expectations</v>
      </c>
      <c r="L574" s="37">
        <v>48053</v>
      </c>
      <c r="M574" s="37">
        <f t="shared" si="57"/>
        <v>56643.699591836732</v>
      </c>
      <c r="N574" s="40" t="str">
        <f t="shared" si="58"/>
        <v>Medium Income</v>
      </c>
      <c r="O574" s="39">
        <v>17284</v>
      </c>
      <c r="P574" s="39">
        <f t="shared" si="59"/>
        <v>3199.9999999999982</v>
      </c>
      <c r="Q574" s="41">
        <f t="shared" si="60"/>
        <v>5.6493485119414225E-2</v>
      </c>
      <c r="R574" s="33" t="str">
        <f t="shared" si="61"/>
        <v>Small Bonus</v>
      </c>
      <c r="S574" s="38">
        <f t="shared" si="62"/>
        <v>59843.699591836732</v>
      </c>
      <c r="T574" s="6" t="s">
        <v>76</v>
      </c>
      <c r="U574" s="6" t="s">
        <v>6367</v>
      </c>
      <c r="V574" s="6" t="s">
        <v>2357</v>
      </c>
    </row>
    <row r="575" spans="1:22" ht="20" customHeight="1" x14ac:dyDescent="0.15">
      <c r="A575" s="15">
        <v>573</v>
      </c>
      <c r="B575" s="16" t="s">
        <v>2906</v>
      </c>
      <c r="C575" s="14">
        <v>54</v>
      </c>
      <c r="D575" s="35" t="str" cm="1">
        <f t="array" ref="D575">_xlfn.IFS(C575&lt;31, "Emerging Talent", AND(C575 &gt; 30, C575 &lt; 55), "Core Contributor", C575 &gt; 54, "Established Expert")</f>
        <v>Core Contributor</v>
      </c>
      <c r="E575" s="6" t="s">
        <v>163</v>
      </c>
      <c r="F575" s="6" t="s">
        <v>5446</v>
      </c>
      <c r="G575" s="19" t="s">
        <v>244</v>
      </c>
      <c r="H575" s="19" t="s">
        <v>47</v>
      </c>
      <c r="I575" s="30">
        <v>7</v>
      </c>
      <c r="J575" s="27">
        <v>4.9000000000000004</v>
      </c>
      <c r="K575" s="40" t="str">
        <f t="shared" si="56"/>
        <v>Outstanding Performance</v>
      </c>
      <c r="L575" s="37">
        <v>147492</v>
      </c>
      <c r="M575" s="37">
        <f t="shared" si="57"/>
        <v>289084.32000000007</v>
      </c>
      <c r="N575" s="40" t="str">
        <f t="shared" si="58"/>
        <v>Very High Income</v>
      </c>
      <c r="O575" s="39">
        <v>18589</v>
      </c>
      <c r="P575" s="39">
        <f t="shared" si="59"/>
        <v>18050.000000000007</v>
      </c>
      <c r="Q575" s="41">
        <f t="shared" si="60"/>
        <v>6.2438530045489854E-2</v>
      </c>
      <c r="R575" s="33" t="str">
        <f t="shared" si="61"/>
        <v>Outstanding Bonus</v>
      </c>
      <c r="S575" s="38">
        <f t="shared" si="62"/>
        <v>307134.32000000007</v>
      </c>
      <c r="T575" s="6" t="s">
        <v>26</v>
      </c>
      <c r="U575" s="6" t="s">
        <v>6368</v>
      </c>
      <c r="V575" s="6" t="s">
        <v>2361</v>
      </c>
    </row>
    <row r="576" spans="1:22" ht="20" customHeight="1" x14ac:dyDescent="0.15">
      <c r="A576" s="15">
        <v>574</v>
      </c>
      <c r="B576" s="16" t="s">
        <v>4451</v>
      </c>
      <c r="C576" s="14">
        <v>41</v>
      </c>
      <c r="D576" s="35" t="str" cm="1">
        <f t="array" ref="D576">_xlfn.IFS(C576&lt;31, "Emerging Talent", AND(C576 &gt; 30, C576 &lt; 55), "Core Contributor", C576 &gt; 54, "Established Expert")</f>
        <v>Core Contributor</v>
      </c>
      <c r="E576" s="6" t="s">
        <v>163</v>
      </c>
      <c r="F576" s="6" t="s">
        <v>5769</v>
      </c>
      <c r="G576" s="19" t="s">
        <v>576</v>
      </c>
      <c r="H576" s="19" t="s">
        <v>167</v>
      </c>
      <c r="I576" s="30">
        <v>5</v>
      </c>
      <c r="J576" s="27">
        <v>3.2</v>
      </c>
      <c r="K576" s="40" t="str">
        <f t="shared" si="56"/>
        <v>Meets Expectations</v>
      </c>
      <c r="L576" s="37">
        <v>107443</v>
      </c>
      <c r="M576" s="37">
        <f t="shared" si="57"/>
        <v>89813.577142857161</v>
      </c>
      <c r="N576" s="40" t="str">
        <f t="shared" si="58"/>
        <v>High Income</v>
      </c>
      <c r="O576" s="39" t="s">
        <v>5969</v>
      </c>
      <c r="P576" s="39">
        <f t="shared" si="59"/>
        <v>200.00000000000034</v>
      </c>
      <c r="Q576" s="41">
        <f t="shared" si="60"/>
        <v>2.2268348100853508E-3</v>
      </c>
      <c r="R576" s="33" t="str">
        <f t="shared" si="61"/>
        <v>Small Bonus</v>
      </c>
      <c r="S576" s="38">
        <f t="shared" si="62"/>
        <v>90013.577142857161</v>
      </c>
      <c r="T576" s="6" t="s">
        <v>139</v>
      </c>
      <c r="U576" s="9" t="s">
        <v>6369</v>
      </c>
      <c r="V576" s="7" t="s">
        <v>6818</v>
      </c>
    </row>
    <row r="577" spans="1:22" ht="20" customHeight="1" x14ac:dyDescent="0.15">
      <c r="A577" s="15">
        <v>575</v>
      </c>
      <c r="B577" s="16" t="s">
        <v>3195</v>
      </c>
      <c r="C577" s="14">
        <v>25</v>
      </c>
      <c r="D577" s="35" t="str" cm="1">
        <f t="array" ref="D577">_xlfn.IFS(C577&lt;31, "Emerging Talent", AND(C577 &gt; 30, C577 &lt; 55), "Core Contributor", C577 &gt; 54, "Established Expert")</f>
        <v>Emerging Talent</v>
      </c>
      <c r="E577" s="6" t="s">
        <v>163</v>
      </c>
      <c r="F577" s="6" t="s">
        <v>5783</v>
      </c>
      <c r="G577" s="19" t="s">
        <v>696</v>
      </c>
      <c r="H577" s="19" t="s">
        <v>167</v>
      </c>
      <c r="I577" s="30">
        <v>1</v>
      </c>
      <c r="J577" s="27">
        <v>2.5</v>
      </c>
      <c r="K577" s="40" t="str">
        <f t="shared" si="56"/>
        <v>Below Expectations</v>
      </c>
      <c r="L577" s="37">
        <v>133699</v>
      </c>
      <c r="M577" s="37">
        <f t="shared" si="57"/>
        <v>68213.775510204083</v>
      </c>
      <c r="N577" s="40" t="str">
        <f t="shared" si="58"/>
        <v>Medium Income</v>
      </c>
      <c r="O577" s="39">
        <v>9498</v>
      </c>
      <c r="P577" s="39">
        <f t="shared" si="59"/>
        <v>0</v>
      </c>
      <c r="Q577" s="41">
        <f t="shared" si="60"/>
        <v>0</v>
      </c>
      <c r="R577" s="33" t="str">
        <f t="shared" si="61"/>
        <v>No Bonus</v>
      </c>
      <c r="S577" s="38">
        <f t="shared" si="62"/>
        <v>68213.775510204083</v>
      </c>
      <c r="T577" s="6" t="s">
        <v>204</v>
      </c>
      <c r="U577" s="6" t="s">
        <v>2364</v>
      </c>
      <c r="V577" s="6" t="s">
        <v>2365</v>
      </c>
    </row>
    <row r="578" spans="1:22" ht="20" customHeight="1" x14ac:dyDescent="0.15">
      <c r="A578" s="15">
        <v>576</v>
      </c>
      <c r="B578" s="16" t="s">
        <v>570</v>
      </c>
      <c r="C578" s="14">
        <v>20</v>
      </c>
      <c r="D578" s="35" t="str" cm="1">
        <f t="array" ref="D578">_xlfn.IFS(C578&lt;31, "Emerging Talent", AND(C578 &gt; 30, C578 &lt; 55), "Core Contributor", C578 &gt; 54, "Established Expert")</f>
        <v>Emerging Talent</v>
      </c>
      <c r="E578" s="6" t="s">
        <v>389</v>
      </c>
      <c r="F578" s="6" t="s">
        <v>5784</v>
      </c>
      <c r="G578" s="19" t="s">
        <v>46</v>
      </c>
      <c r="H578" s="19" t="s">
        <v>499</v>
      </c>
      <c r="I578" s="30">
        <v>4</v>
      </c>
      <c r="J578" s="27">
        <v>1.4</v>
      </c>
      <c r="K578" s="40" t="str">
        <f t="shared" si="56"/>
        <v>Needs Significant Improvement</v>
      </c>
      <c r="L578" s="37">
        <v>122556</v>
      </c>
      <c r="M578" s="37">
        <f t="shared" si="57"/>
        <v>19608.959999999995</v>
      </c>
      <c r="N578" s="40" t="str">
        <f t="shared" si="58"/>
        <v>Low Income</v>
      </c>
      <c r="O578" s="39" t="s">
        <v>5969</v>
      </c>
      <c r="P578" s="39">
        <f t="shared" si="59"/>
        <v>0</v>
      </c>
      <c r="Q578" s="41">
        <f t="shared" si="60"/>
        <v>0</v>
      </c>
      <c r="R578" s="33" t="str">
        <f t="shared" si="61"/>
        <v>No Bonus</v>
      </c>
      <c r="S578" s="38">
        <f t="shared" si="62"/>
        <v>19608.959999999995</v>
      </c>
      <c r="T578" s="6" t="s">
        <v>26</v>
      </c>
      <c r="U578" s="7" t="s">
        <v>5970</v>
      </c>
      <c r="V578" s="6" t="s">
        <v>2367</v>
      </c>
    </row>
    <row r="579" spans="1:22" ht="20" customHeight="1" x14ac:dyDescent="0.15">
      <c r="A579" s="15">
        <v>577</v>
      </c>
      <c r="B579" s="16" t="s">
        <v>109</v>
      </c>
      <c r="C579" s="14">
        <v>58</v>
      </c>
      <c r="D579" s="35" t="str" cm="1">
        <f t="array" ref="D579">_xlfn.IFS(C579&lt;31, "Emerging Talent", AND(C579 &gt; 30, C579 &lt; 55), "Core Contributor", C579 &gt; 54, "Established Expert")</f>
        <v>Established Expert</v>
      </c>
      <c r="E579" s="6" t="s">
        <v>389</v>
      </c>
      <c r="F579" s="6" t="s">
        <v>5459</v>
      </c>
      <c r="G579" s="19" t="s">
        <v>648</v>
      </c>
      <c r="H579" s="19" t="s">
        <v>842</v>
      </c>
      <c r="I579" s="30">
        <v>2</v>
      </c>
      <c r="J579" s="27">
        <v>2.6</v>
      </c>
      <c r="K579" s="40" t="str">
        <f t="shared" si="56"/>
        <v>Below Expectations</v>
      </c>
      <c r="L579" s="37">
        <v>145141</v>
      </c>
      <c r="M579" s="37">
        <f t="shared" si="57"/>
        <v>80094.135510204098</v>
      </c>
      <c r="N579" s="40" t="str">
        <f t="shared" si="58"/>
        <v>High Income</v>
      </c>
      <c r="O579" s="39">
        <v>7889</v>
      </c>
      <c r="P579" s="39">
        <f t="shared" si="59"/>
        <v>0</v>
      </c>
      <c r="Q579" s="41">
        <f t="shared" si="60"/>
        <v>0</v>
      </c>
      <c r="R579" s="33" t="str">
        <f t="shared" si="61"/>
        <v>No Bonus</v>
      </c>
      <c r="S579" s="38">
        <f t="shared" si="62"/>
        <v>80094.135510204098</v>
      </c>
      <c r="T579" s="6" t="s">
        <v>139</v>
      </c>
      <c r="U579" s="9" t="s">
        <v>6370</v>
      </c>
      <c r="V579" s="6" t="s">
        <v>2370</v>
      </c>
    </row>
    <row r="580" spans="1:22" ht="20" customHeight="1" x14ac:dyDescent="0.15">
      <c r="A580" s="15">
        <v>578</v>
      </c>
      <c r="B580" s="16" t="s">
        <v>570</v>
      </c>
      <c r="C580" s="14">
        <v>52</v>
      </c>
      <c r="D580" s="35" t="str" cm="1">
        <f t="array" ref="D580">_xlfn.IFS(C580&lt;31, "Emerging Talent", AND(C580 &gt; 30, C580 &lt; 55), "Core Contributor", C580 &gt; 54, "Established Expert")</f>
        <v>Core Contributor</v>
      </c>
      <c r="E580" s="6" t="s">
        <v>389</v>
      </c>
      <c r="F580" s="6" t="s">
        <v>5446</v>
      </c>
      <c r="G580" s="19" t="s">
        <v>244</v>
      </c>
      <c r="H580" s="19" t="s">
        <v>431</v>
      </c>
      <c r="I580" s="30">
        <v>0</v>
      </c>
      <c r="J580" s="27">
        <v>2.1</v>
      </c>
      <c r="K580" s="40" t="str">
        <f t="shared" ref="K580:K643" si="63">IF(J580&lt; 2, "Needs Significant Improvement", IF(J580 &lt; 3, "Below Expectations", IF(J580 &lt; 3.5, "Meets Expectations", IF(J580 &lt; 4.3, "Exceeds Expectations", "Outstanding Performance"))))</f>
        <v>Below Expectations</v>
      </c>
      <c r="L580" s="37">
        <v>136012</v>
      </c>
      <c r="M580" s="37">
        <f t="shared" ref="M580:M643" si="64">MIN(300000, MAX(15000,L580* ( J580 / 3.5) ^ 2))</f>
        <v>48964.32</v>
      </c>
      <c r="N580" s="40" t="str">
        <f t="shared" ref="N580:N643" si="65">IF(M580 &lt; 50000, "Low Income", IF(M580 &lt; 80000, "Medium Income", IF(M580 &lt; 110000, "High Income", "Very High Income")))</f>
        <v>Low Income</v>
      </c>
      <c r="O580" s="39">
        <v>1540</v>
      </c>
      <c r="P580" s="39">
        <f t="shared" ref="P580:P643" si="66">IF(J580&lt; 3,0, IF(20000 * ((J580 - 3)/2)^2 = 0, 0, MIN(20000, 20000 * ((J580 - 3)/2)^2)))</f>
        <v>0</v>
      </c>
      <c r="Q580" s="41">
        <f t="shared" ref="Q580:Q643" si="67">IF(P580=0, 0, P580/M580)</f>
        <v>0</v>
      </c>
      <c r="R580" s="33" t="str">
        <f t="shared" ref="R580:R643" si="68">IF(P580=0, "No Bonus", IF(P580&lt;=5000, "Small Bonus", IF(P580&lt;=10000, "Average Bonus", IF(P580&lt;=15000, "High Bonus", "Outstanding Bonus"))))</f>
        <v>No Bonus</v>
      </c>
      <c r="S580" s="38">
        <f t="shared" ref="S580:S643" si="69">IF(TYPE(P580)=2,M580+ 0, M580 + P580)</f>
        <v>48964.32</v>
      </c>
      <c r="T580" s="6" t="s">
        <v>296</v>
      </c>
      <c r="U580" s="6" t="s">
        <v>6371</v>
      </c>
      <c r="V580" s="7" t="s">
        <v>6818</v>
      </c>
    </row>
    <row r="581" spans="1:22" ht="20" customHeight="1" x14ac:dyDescent="0.15">
      <c r="A581" s="15">
        <v>579</v>
      </c>
      <c r="B581" s="16" t="s">
        <v>267</v>
      </c>
      <c r="C581" s="14">
        <v>18</v>
      </c>
      <c r="D581" s="35" t="str" cm="1">
        <f t="array" ref="D581">_xlfn.IFS(C581&lt;31, "Emerging Talent", AND(C581 &gt; 30, C581 &lt; 55), "Core Contributor", C581 &gt; 54, "Established Expert")</f>
        <v>Emerging Talent</v>
      </c>
      <c r="E581" s="6" t="s">
        <v>389</v>
      </c>
      <c r="F581" s="6" t="s">
        <v>5446</v>
      </c>
      <c r="G581" s="19" t="s">
        <v>494</v>
      </c>
      <c r="H581" s="19" t="s">
        <v>799</v>
      </c>
      <c r="I581" s="30">
        <v>9</v>
      </c>
      <c r="J581" s="27">
        <v>2.7</v>
      </c>
      <c r="K581" s="40" t="str">
        <f t="shared" si="63"/>
        <v>Below Expectations</v>
      </c>
      <c r="L581" s="37">
        <v>95949</v>
      </c>
      <c r="M581" s="37">
        <f t="shared" si="64"/>
        <v>57099.445714285714</v>
      </c>
      <c r="N581" s="40" t="str">
        <f t="shared" si="65"/>
        <v>Medium Income</v>
      </c>
      <c r="O581" s="39">
        <v>1552</v>
      </c>
      <c r="P581" s="39">
        <f t="shared" si="66"/>
        <v>0</v>
      </c>
      <c r="Q581" s="41">
        <f t="shared" si="67"/>
        <v>0</v>
      </c>
      <c r="R581" s="33" t="str">
        <f t="shared" si="68"/>
        <v>No Bonus</v>
      </c>
      <c r="S581" s="38">
        <f t="shared" si="69"/>
        <v>57099.445714285714</v>
      </c>
      <c r="T581" s="6" t="s">
        <v>49</v>
      </c>
      <c r="U581" s="7" t="s">
        <v>5970</v>
      </c>
      <c r="V581" s="6" t="s">
        <v>2377</v>
      </c>
    </row>
    <row r="582" spans="1:22" ht="20" customHeight="1" x14ac:dyDescent="0.15">
      <c r="A582" s="15">
        <v>580</v>
      </c>
      <c r="B582" s="16" t="s">
        <v>2378</v>
      </c>
      <c r="C582" s="14">
        <v>26</v>
      </c>
      <c r="D582" s="35" t="str" cm="1">
        <f t="array" ref="D582">_xlfn.IFS(C582&lt;31, "Emerging Talent", AND(C582 &gt; 30, C582 &lt; 55), "Core Contributor", C582 &gt; 54, "Established Expert")</f>
        <v>Emerging Talent</v>
      </c>
      <c r="E582" s="6" t="s">
        <v>5970</v>
      </c>
      <c r="F582" s="6" t="s">
        <v>5530</v>
      </c>
      <c r="G582" s="19" t="s">
        <v>157</v>
      </c>
      <c r="H582" s="19" t="s">
        <v>158</v>
      </c>
      <c r="I582" s="30">
        <v>4</v>
      </c>
      <c r="J582" s="27">
        <v>1.2</v>
      </c>
      <c r="K582" s="40" t="str">
        <f t="shared" si="63"/>
        <v>Needs Significant Improvement</v>
      </c>
      <c r="L582" s="37">
        <v>126003</v>
      </c>
      <c r="M582" s="37">
        <f t="shared" si="64"/>
        <v>15000</v>
      </c>
      <c r="N582" s="40" t="str">
        <f t="shared" si="65"/>
        <v>Low Income</v>
      </c>
      <c r="O582" s="39">
        <v>8937</v>
      </c>
      <c r="P582" s="39">
        <f t="shared" si="66"/>
        <v>0</v>
      </c>
      <c r="Q582" s="41">
        <f t="shared" si="67"/>
        <v>0</v>
      </c>
      <c r="R582" s="33" t="str">
        <f t="shared" si="68"/>
        <v>No Bonus</v>
      </c>
      <c r="S582" s="38">
        <f t="shared" si="69"/>
        <v>15000</v>
      </c>
      <c r="T582" s="6" t="s">
        <v>26</v>
      </c>
      <c r="U582" s="6" t="s">
        <v>6372</v>
      </c>
      <c r="V582" s="6" t="s">
        <v>2380</v>
      </c>
    </row>
    <row r="583" spans="1:22" ht="20" customHeight="1" x14ac:dyDescent="0.15">
      <c r="A583" s="15">
        <v>581</v>
      </c>
      <c r="B583" s="16" t="s">
        <v>4448</v>
      </c>
      <c r="C583" s="14">
        <v>44</v>
      </c>
      <c r="D583" s="35" t="str" cm="1">
        <f t="array" ref="D583">_xlfn.IFS(C583&lt;31, "Emerging Talent", AND(C583 &gt; 30, C583 &lt; 55), "Core Contributor", C583 &gt; 54, "Established Expert")</f>
        <v>Core Contributor</v>
      </c>
      <c r="E583" s="6" t="s">
        <v>389</v>
      </c>
      <c r="F583" s="6" t="s">
        <v>5674</v>
      </c>
      <c r="G583" s="19" t="s">
        <v>4457</v>
      </c>
      <c r="H583" s="19" t="s">
        <v>56</v>
      </c>
      <c r="I583" s="30">
        <v>1</v>
      </c>
      <c r="J583" s="27">
        <v>2.2999999999999998</v>
      </c>
      <c r="K583" s="40" t="str">
        <f t="shared" si="63"/>
        <v>Below Expectations</v>
      </c>
      <c r="L583" s="37">
        <v>101129</v>
      </c>
      <c r="M583" s="37">
        <f t="shared" si="64"/>
        <v>43671.217142857146</v>
      </c>
      <c r="N583" s="40" t="str">
        <f t="shared" si="65"/>
        <v>Low Income</v>
      </c>
      <c r="O583" s="39">
        <v>10576</v>
      </c>
      <c r="P583" s="39">
        <f t="shared" si="66"/>
        <v>0</v>
      </c>
      <c r="Q583" s="41">
        <f t="shared" si="67"/>
        <v>0</v>
      </c>
      <c r="R583" s="33" t="str">
        <f t="shared" si="68"/>
        <v>No Bonus</v>
      </c>
      <c r="S583" s="38">
        <f t="shared" si="69"/>
        <v>43671.217142857146</v>
      </c>
      <c r="T583" s="6" t="s">
        <v>265</v>
      </c>
      <c r="U583" s="6" t="s">
        <v>6373</v>
      </c>
      <c r="V583" s="6" t="s">
        <v>2383</v>
      </c>
    </row>
    <row r="584" spans="1:22" ht="20" customHeight="1" x14ac:dyDescent="0.15">
      <c r="A584" s="15">
        <v>582</v>
      </c>
      <c r="B584" s="16" t="s">
        <v>2384</v>
      </c>
      <c r="C584" s="14">
        <v>58</v>
      </c>
      <c r="D584" s="35" t="str" cm="1">
        <f t="array" ref="D584">_xlfn.IFS(C584&lt;31, "Emerging Talent", AND(C584 &gt; 30, C584 &lt; 55), "Core Contributor", C584 &gt; 54, "Established Expert")</f>
        <v>Established Expert</v>
      </c>
      <c r="E584" s="6" t="s">
        <v>163</v>
      </c>
      <c r="F584" s="6" t="s">
        <v>5785</v>
      </c>
      <c r="G584" s="19" t="s">
        <v>4457</v>
      </c>
      <c r="H584" s="19" t="s">
        <v>211</v>
      </c>
      <c r="I584" s="30">
        <v>10</v>
      </c>
      <c r="J584" s="27">
        <v>3.8</v>
      </c>
      <c r="K584" s="40" t="str">
        <f t="shared" si="63"/>
        <v>Exceeds Expectations</v>
      </c>
      <c r="L584" s="37">
        <v>82356</v>
      </c>
      <c r="M584" s="37">
        <f t="shared" si="64"/>
        <v>97079.23591836734</v>
      </c>
      <c r="N584" s="40" t="str">
        <f t="shared" si="65"/>
        <v>High Income</v>
      </c>
      <c r="O584" s="39" t="s">
        <v>5969</v>
      </c>
      <c r="P584" s="39">
        <f t="shared" si="66"/>
        <v>3199.9999999999982</v>
      </c>
      <c r="Q584" s="41">
        <f t="shared" si="67"/>
        <v>3.2962764588411436E-2</v>
      </c>
      <c r="R584" s="33" t="str">
        <f t="shared" si="68"/>
        <v>Small Bonus</v>
      </c>
      <c r="S584" s="38">
        <f t="shared" si="69"/>
        <v>100279.23591836734</v>
      </c>
      <c r="T584" s="6" t="s">
        <v>49</v>
      </c>
      <c r="U584" s="6" t="s">
        <v>2387</v>
      </c>
      <c r="V584" s="6" t="s">
        <v>2388</v>
      </c>
    </row>
    <row r="585" spans="1:22" ht="20" customHeight="1" x14ac:dyDescent="0.15">
      <c r="A585" s="15">
        <v>583</v>
      </c>
      <c r="B585" s="16" t="s">
        <v>4417</v>
      </c>
      <c r="C585" s="14">
        <v>41</v>
      </c>
      <c r="D585" s="35" t="str" cm="1">
        <f t="array" ref="D585">_xlfn.IFS(C585&lt;31, "Emerging Talent", AND(C585 &gt; 30, C585 &lt; 55), "Core Contributor", C585 &gt; 54, "Established Expert")</f>
        <v>Core Contributor</v>
      </c>
      <c r="E585" s="6" t="s">
        <v>389</v>
      </c>
      <c r="F585" s="6" t="s">
        <v>5786</v>
      </c>
      <c r="G585" s="19" t="s">
        <v>864</v>
      </c>
      <c r="H585" s="19" t="s">
        <v>842</v>
      </c>
      <c r="I585" s="30">
        <v>1</v>
      </c>
      <c r="J585" s="27">
        <v>1.2</v>
      </c>
      <c r="K585" s="40" t="str">
        <f t="shared" si="63"/>
        <v>Needs Significant Improvement</v>
      </c>
      <c r="L585" s="37">
        <v>60256</v>
      </c>
      <c r="M585" s="37">
        <f t="shared" si="64"/>
        <v>15000</v>
      </c>
      <c r="N585" s="40" t="str">
        <f t="shared" si="65"/>
        <v>Low Income</v>
      </c>
      <c r="O585" s="39">
        <v>1355</v>
      </c>
      <c r="P585" s="39">
        <f t="shared" si="66"/>
        <v>0</v>
      </c>
      <c r="Q585" s="41">
        <f t="shared" si="67"/>
        <v>0</v>
      </c>
      <c r="R585" s="33" t="str">
        <f t="shared" si="68"/>
        <v>No Bonus</v>
      </c>
      <c r="S585" s="38">
        <f t="shared" si="69"/>
        <v>15000</v>
      </c>
      <c r="T585" s="6" t="s">
        <v>265</v>
      </c>
      <c r="U585" s="9" t="s">
        <v>6374</v>
      </c>
      <c r="V585" s="6" t="s">
        <v>2390</v>
      </c>
    </row>
    <row r="586" spans="1:22" ht="20" customHeight="1" x14ac:dyDescent="0.15">
      <c r="A586" s="15">
        <v>584</v>
      </c>
      <c r="B586" s="16" t="s">
        <v>4406</v>
      </c>
      <c r="C586" s="14">
        <v>31</v>
      </c>
      <c r="D586" s="35" t="str" cm="1">
        <f t="array" ref="D586">_xlfn.IFS(C586&lt;31, "Emerging Talent", AND(C586 &gt; 30, C586 &lt; 55), "Core Contributor", C586 &gt; 54, "Established Expert")</f>
        <v>Core Contributor</v>
      </c>
      <c r="E586" s="6" t="s">
        <v>163</v>
      </c>
      <c r="F586" s="6" t="s">
        <v>5787</v>
      </c>
      <c r="G586" s="19" t="s">
        <v>4457</v>
      </c>
      <c r="H586" s="19" t="s">
        <v>211</v>
      </c>
      <c r="I586" s="30">
        <v>3</v>
      </c>
      <c r="J586" s="27">
        <v>2.7</v>
      </c>
      <c r="K586" s="40" t="str">
        <f t="shared" si="63"/>
        <v>Below Expectations</v>
      </c>
      <c r="L586" s="37">
        <v>36040</v>
      </c>
      <c r="M586" s="37">
        <f t="shared" si="64"/>
        <v>21447.477551020409</v>
      </c>
      <c r="N586" s="40" t="str">
        <f t="shared" si="65"/>
        <v>Low Income</v>
      </c>
      <c r="O586" s="39" t="s">
        <v>5969</v>
      </c>
      <c r="P586" s="39">
        <f t="shared" si="66"/>
        <v>0</v>
      </c>
      <c r="Q586" s="41">
        <f t="shared" si="67"/>
        <v>0</v>
      </c>
      <c r="R586" s="33" t="str">
        <f t="shared" si="68"/>
        <v>No Bonus</v>
      </c>
      <c r="S586" s="38">
        <f t="shared" si="69"/>
        <v>21447.477551020409</v>
      </c>
      <c r="T586" s="6" t="s">
        <v>271</v>
      </c>
      <c r="U586" s="6" t="s">
        <v>6375</v>
      </c>
      <c r="V586" s="6" t="s">
        <v>2394</v>
      </c>
    </row>
    <row r="587" spans="1:22" ht="20" customHeight="1" x14ac:dyDescent="0.15">
      <c r="A587" s="15">
        <v>585</v>
      </c>
      <c r="B587" s="16" t="s">
        <v>1950</v>
      </c>
      <c r="C587" s="14">
        <v>28</v>
      </c>
      <c r="D587" s="35" t="str" cm="1">
        <f t="array" ref="D587">_xlfn.IFS(C587&lt;31, "Emerging Talent", AND(C587 &gt; 30, C587 &lt; 55), "Core Contributor", C587 &gt; 54, "Established Expert")</f>
        <v>Emerging Talent</v>
      </c>
      <c r="E587" s="6" t="s">
        <v>389</v>
      </c>
      <c r="F587" s="6" t="s">
        <v>5788</v>
      </c>
      <c r="G587" s="19" t="s">
        <v>864</v>
      </c>
      <c r="H587" s="19" t="s">
        <v>224</v>
      </c>
      <c r="I587" s="30">
        <v>5</v>
      </c>
      <c r="J587" s="27">
        <v>4.9000000000000004</v>
      </c>
      <c r="K587" s="40" t="str">
        <f t="shared" si="63"/>
        <v>Outstanding Performance</v>
      </c>
      <c r="L587" s="37">
        <v>116860</v>
      </c>
      <c r="M587" s="37">
        <f t="shared" si="64"/>
        <v>229045.60000000003</v>
      </c>
      <c r="N587" s="40" t="str">
        <f t="shared" si="65"/>
        <v>Very High Income</v>
      </c>
      <c r="O587" s="39">
        <v>8722</v>
      </c>
      <c r="P587" s="39">
        <f t="shared" si="66"/>
        <v>18050.000000000007</v>
      </c>
      <c r="Q587" s="41">
        <f t="shared" si="67"/>
        <v>7.8805268470557854E-2</v>
      </c>
      <c r="R587" s="33" t="str">
        <f t="shared" si="68"/>
        <v>Outstanding Bonus</v>
      </c>
      <c r="S587" s="38">
        <f t="shared" si="69"/>
        <v>247095.60000000003</v>
      </c>
      <c r="T587" s="6" t="s">
        <v>368</v>
      </c>
      <c r="U587" s="6" t="s">
        <v>2397</v>
      </c>
      <c r="V587" s="6" t="s">
        <v>2398</v>
      </c>
    </row>
    <row r="588" spans="1:22" ht="20" customHeight="1" x14ac:dyDescent="0.15">
      <c r="A588" s="15">
        <v>586</v>
      </c>
      <c r="B588" s="16" t="s">
        <v>2384</v>
      </c>
      <c r="C588" s="14">
        <v>52</v>
      </c>
      <c r="D588" s="35" t="str" cm="1">
        <f t="array" ref="D588">_xlfn.IFS(C588&lt;31, "Emerging Talent", AND(C588 &gt; 30, C588 &lt; 55), "Core Contributor", C588 &gt; 54, "Established Expert")</f>
        <v>Core Contributor</v>
      </c>
      <c r="E588" s="6" t="s">
        <v>389</v>
      </c>
      <c r="F588" s="6" t="s">
        <v>5789</v>
      </c>
      <c r="G588" s="19" t="s">
        <v>210</v>
      </c>
      <c r="H588" s="19" t="s">
        <v>799</v>
      </c>
      <c r="I588" s="30">
        <v>0</v>
      </c>
      <c r="J588" s="27">
        <v>4.5</v>
      </c>
      <c r="K588" s="40" t="str">
        <f t="shared" si="63"/>
        <v>Outstanding Performance</v>
      </c>
      <c r="L588" s="37">
        <v>85994</v>
      </c>
      <c r="M588" s="37">
        <f t="shared" si="64"/>
        <v>142153.34693877553</v>
      </c>
      <c r="N588" s="40" t="str">
        <f t="shared" si="65"/>
        <v>Very High Income</v>
      </c>
      <c r="O588" s="39">
        <v>2192</v>
      </c>
      <c r="P588" s="39">
        <f t="shared" si="66"/>
        <v>11250</v>
      </c>
      <c r="Q588" s="41">
        <f t="shared" si="67"/>
        <v>7.9139888312621282E-2</v>
      </c>
      <c r="R588" s="33" t="str">
        <f t="shared" si="68"/>
        <v>High Bonus</v>
      </c>
      <c r="S588" s="38">
        <f t="shared" si="69"/>
        <v>153403.34693877553</v>
      </c>
      <c r="T588" s="6" t="s">
        <v>204</v>
      </c>
      <c r="U588" s="6" t="s">
        <v>2400</v>
      </c>
      <c r="V588" s="6" t="s">
        <v>2401</v>
      </c>
    </row>
    <row r="589" spans="1:22" ht="20" customHeight="1" x14ac:dyDescent="0.15">
      <c r="A589" s="15">
        <v>587</v>
      </c>
      <c r="B589" s="16" t="s">
        <v>1195</v>
      </c>
      <c r="C589" s="14">
        <v>60</v>
      </c>
      <c r="D589" s="35" t="str" cm="1">
        <f t="array" ref="D589">_xlfn.IFS(C589&lt;31, "Emerging Talent", AND(C589 &gt; 30, C589 &lt; 55), "Core Contributor", C589 &gt; 54, "Established Expert")</f>
        <v>Established Expert</v>
      </c>
      <c r="E589" s="6" t="s">
        <v>93</v>
      </c>
      <c r="F589" s="6" t="s">
        <v>5446</v>
      </c>
      <c r="G589" s="19" t="s">
        <v>576</v>
      </c>
      <c r="H589" s="19" t="s">
        <v>47</v>
      </c>
      <c r="I589" s="30">
        <v>9</v>
      </c>
      <c r="J589" s="27">
        <v>4.8</v>
      </c>
      <c r="K589" s="40" t="str">
        <f t="shared" si="63"/>
        <v>Outstanding Performance</v>
      </c>
      <c r="L589" s="37">
        <v>79076</v>
      </c>
      <c r="M589" s="37">
        <f t="shared" si="64"/>
        <v>148727.4318367347</v>
      </c>
      <c r="N589" s="40" t="str">
        <f t="shared" si="65"/>
        <v>Very High Income</v>
      </c>
      <c r="O589" s="39">
        <v>5222</v>
      </c>
      <c r="P589" s="39">
        <f t="shared" si="66"/>
        <v>16199.999999999996</v>
      </c>
      <c r="Q589" s="41">
        <f t="shared" si="67"/>
        <v>0.1089240888512317</v>
      </c>
      <c r="R589" s="33" t="str">
        <f t="shared" si="68"/>
        <v>Outstanding Bonus</v>
      </c>
      <c r="S589" s="38">
        <f t="shared" si="69"/>
        <v>164927.4318367347</v>
      </c>
      <c r="T589" s="6" t="s">
        <v>265</v>
      </c>
      <c r="U589" s="7" t="s">
        <v>5970</v>
      </c>
      <c r="V589" s="6" t="s">
        <v>2404</v>
      </c>
    </row>
    <row r="590" spans="1:22" ht="20" customHeight="1" x14ac:dyDescent="0.15">
      <c r="A590" s="15">
        <v>588</v>
      </c>
      <c r="B590" s="16" t="s">
        <v>1950</v>
      </c>
      <c r="C590" s="14">
        <v>33</v>
      </c>
      <c r="D590" s="35" t="str" cm="1">
        <f t="array" ref="D590">_xlfn.IFS(C590&lt;31, "Emerging Talent", AND(C590 &gt; 30, C590 &lt; 55), "Core Contributor", C590 &gt; 54, "Established Expert")</f>
        <v>Core Contributor</v>
      </c>
      <c r="E590" s="6" t="s">
        <v>163</v>
      </c>
      <c r="F590" s="6" t="s">
        <v>5564</v>
      </c>
      <c r="G590" s="19" t="s">
        <v>494</v>
      </c>
      <c r="H590" s="19" t="s">
        <v>167</v>
      </c>
      <c r="I590" s="30">
        <v>7</v>
      </c>
      <c r="J590" s="27">
        <v>4.0999999999999996</v>
      </c>
      <c r="K590" s="40" t="str">
        <f t="shared" si="63"/>
        <v>Exceeds Expectations</v>
      </c>
      <c r="L590" s="37">
        <v>111771</v>
      </c>
      <c r="M590" s="37">
        <f t="shared" si="64"/>
        <v>153377.18448979588</v>
      </c>
      <c r="N590" s="40" t="str">
        <f t="shared" si="65"/>
        <v>Very High Income</v>
      </c>
      <c r="O590" s="39">
        <v>19684</v>
      </c>
      <c r="P590" s="39">
        <f t="shared" si="66"/>
        <v>6049.9999999999964</v>
      </c>
      <c r="Q590" s="41">
        <f t="shared" si="67"/>
        <v>3.9445240960219216E-2</v>
      </c>
      <c r="R590" s="33" t="str">
        <f t="shared" si="68"/>
        <v>Average Bonus</v>
      </c>
      <c r="S590" s="38">
        <f t="shared" si="69"/>
        <v>159427.18448979588</v>
      </c>
      <c r="T590" s="6" t="s">
        <v>368</v>
      </c>
      <c r="U590" s="9" t="s">
        <v>6376</v>
      </c>
      <c r="V590" s="6" t="s">
        <v>2406</v>
      </c>
    </row>
    <row r="591" spans="1:22" ht="20" customHeight="1" x14ac:dyDescent="0.15">
      <c r="A591" s="15">
        <v>589</v>
      </c>
      <c r="B591" s="16" t="s">
        <v>3610</v>
      </c>
      <c r="C591" s="14">
        <v>61</v>
      </c>
      <c r="D591" s="35" t="str" cm="1">
        <f t="array" ref="D591">_xlfn.IFS(C591&lt;31, "Emerging Talent", AND(C591 &gt; 30, C591 &lt; 55), "Core Contributor", C591 &gt; 54, "Established Expert")</f>
        <v>Established Expert</v>
      </c>
      <c r="E591" s="6" t="s">
        <v>163</v>
      </c>
      <c r="F591" s="6" t="s">
        <v>5596</v>
      </c>
      <c r="G591" s="19" t="s">
        <v>46</v>
      </c>
      <c r="H591" s="19" t="s">
        <v>211</v>
      </c>
      <c r="I591" s="30">
        <v>7</v>
      </c>
      <c r="J591" s="27">
        <v>4.5</v>
      </c>
      <c r="K591" s="40" t="str">
        <f t="shared" si="63"/>
        <v>Outstanding Performance</v>
      </c>
      <c r="L591" s="37">
        <v>46155</v>
      </c>
      <c r="M591" s="37">
        <f t="shared" si="64"/>
        <v>76297.040816326538</v>
      </c>
      <c r="N591" s="40" t="str">
        <f t="shared" si="65"/>
        <v>Medium Income</v>
      </c>
      <c r="O591" s="39">
        <v>9267</v>
      </c>
      <c r="P591" s="39">
        <f t="shared" si="66"/>
        <v>11250</v>
      </c>
      <c r="Q591" s="41">
        <f t="shared" si="67"/>
        <v>0.14745001745326736</v>
      </c>
      <c r="R591" s="33" t="str">
        <f t="shared" si="68"/>
        <v>High Bonus</v>
      </c>
      <c r="S591" s="38">
        <f t="shared" si="69"/>
        <v>87547.040816326538</v>
      </c>
      <c r="T591" s="6" t="s">
        <v>204</v>
      </c>
      <c r="U591" s="6" t="s">
        <v>2408</v>
      </c>
      <c r="V591" s="6" t="s">
        <v>2409</v>
      </c>
    </row>
    <row r="592" spans="1:22" ht="20" customHeight="1" x14ac:dyDescent="0.15">
      <c r="A592" s="15">
        <v>590</v>
      </c>
      <c r="B592" s="16" t="s">
        <v>4420</v>
      </c>
      <c r="C592" s="14">
        <v>55</v>
      </c>
      <c r="D592" s="35" t="str" cm="1">
        <f t="array" ref="D592">_xlfn.IFS(C592&lt;31, "Emerging Talent", AND(C592 &gt; 30, C592 &lt; 55), "Core Contributor", C592 &gt; 54, "Established Expert")</f>
        <v>Established Expert</v>
      </c>
      <c r="E592" s="6" t="s">
        <v>389</v>
      </c>
      <c r="F592" s="6" t="s">
        <v>5511</v>
      </c>
      <c r="G592" s="19" t="s">
        <v>4457</v>
      </c>
      <c r="H592" s="19" t="s">
        <v>211</v>
      </c>
      <c r="I592" s="30">
        <v>9</v>
      </c>
      <c r="J592" s="27">
        <v>4.5</v>
      </c>
      <c r="K592" s="40" t="str">
        <f t="shared" si="63"/>
        <v>Outstanding Performance</v>
      </c>
      <c r="L592" s="37">
        <v>83380</v>
      </c>
      <c r="M592" s="37">
        <f t="shared" si="64"/>
        <v>137832.2448979592</v>
      </c>
      <c r="N592" s="40" t="str">
        <f t="shared" si="65"/>
        <v>Very High Income</v>
      </c>
      <c r="O592" s="39">
        <v>17786</v>
      </c>
      <c r="P592" s="39">
        <f t="shared" si="66"/>
        <v>11250</v>
      </c>
      <c r="Q592" s="41">
        <f t="shared" si="67"/>
        <v>8.1620958929666046E-2</v>
      </c>
      <c r="R592" s="33" t="str">
        <f t="shared" si="68"/>
        <v>High Bonus</v>
      </c>
      <c r="S592" s="38">
        <f t="shared" si="69"/>
        <v>149082.2448979592</v>
      </c>
      <c r="T592" s="6" t="s">
        <v>49</v>
      </c>
      <c r="U592" s="6" t="s">
        <v>6377</v>
      </c>
      <c r="V592" s="6" t="s">
        <v>2413</v>
      </c>
    </row>
    <row r="593" spans="1:22" ht="20" customHeight="1" x14ac:dyDescent="0.15">
      <c r="A593" s="15">
        <v>591</v>
      </c>
      <c r="B593" s="16" t="s">
        <v>267</v>
      </c>
      <c r="C593" s="14">
        <v>59</v>
      </c>
      <c r="D593" s="35" t="str" cm="1">
        <f t="array" ref="D593">_xlfn.IFS(C593&lt;31, "Emerging Talent", AND(C593 &gt; 30, C593 &lt; 55), "Core Contributor", C593 &gt; 54, "Established Expert")</f>
        <v>Established Expert</v>
      </c>
      <c r="E593" s="6" t="s">
        <v>389</v>
      </c>
      <c r="F593" s="6" t="s">
        <v>5470</v>
      </c>
      <c r="G593" s="19" t="s">
        <v>494</v>
      </c>
      <c r="H593" s="19" t="s">
        <v>175</v>
      </c>
      <c r="I593" s="30">
        <v>10</v>
      </c>
      <c r="J593" s="27">
        <v>4.5</v>
      </c>
      <c r="K593" s="40" t="str">
        <f t="shared" si="63"/>
        <v>Outstanding Performance</v>
      </c>
      <c r="L593" s="37">
        <v>107123</v>
      </c>
      <c r="M593" s="37">
        <f t="shared" si="64"/>
        <v>177080.87755102044</v>
      </c>
      <c r="N593" s="40" t="str">
        <f t="shared" si="65"/>
        <v>Very High Income</v>
      </c>
      <c r="O593" s="39" t="s">
        <v>5969</v>
      </c>
      <c r="P593" s="39">
        <f t="shared" si="66"/>
        <v>11250</v>
      </c>
      <c r="Q593" s="41">
        <f t="shared" si="67"/>
        <v>6.3530292799450674E-2</v>
      </c>
      <c r="R593" s="33" t="str">
        <f t="shared" si="68"/>
        <v>High Bonus</v>
      </c>
      <c r="S593" s="38">
        <f t="shared" si="69"/>
        <v>188330.87755102044</v>
      </c>
      <c r="T593" s="6" t="s">
        <v>271</v>
      </c>
      <c r="U593" s="6" t="s">
        <v>2415</v>
      </c>
      <c r="V593" s="6" t="s">
        <v>2416</v>
      </c>
    </row>
    <row r="594" spans="1:22" ht="20" customHeight="1" x14ac:dyDescent="0.15">
      <c r="A594" s="15">
        <v>592</v>
      </c>
      <c r="B594" s="16" t="s">
        <v>2159</v>
      </c>
      <c r="C594" s="14">
        <v>22</v>
      </c>
      <c r="D594" s="35" t="str" cm="1">
        <f t="array" ref="D594">_xlfn.IFS(C594&lt;31, "Emerging Talent", AND(C594 &gt; 30, C594 &lt; 55), "Core Contributor", C594 &gt; 54, "Established Expert")</f>
        <v>Emerging Talent</v>
      </c>
      <c r="E594" s="6" t="s">
        <v>389</v>
      </c>
      <c r="F594" s="6" t="s">
        <v>5790</v>
      </c>
      <c r="G594" s="19" t="s">
        <v>494</v>
      </c>
      <c r="H594" s="19" t="s">
        <v>167</v>
      </c>
      <c r="I594" s="30">
        <v>0</v>
      </c>
      <c r="J594" s="27">
        <v>2.6</v>
      </c>
      <c r="K594" s="40" t="str">
        <f t="shared" si="63"/>
        <v>Below Expectations</v>
      </c>
      <c r="L594" s="37">
        <v>96232</v>
      </c>
      <c r="M594" s="37">
        <f t="shared" si="64"/>
        <v>53104.352653061229</v>
      </c>
      <c r="N594" s="40" t="str">
        <f t="shared" si="65"/>
        <v>Medium Income</v>
      </c>
      <c r="O594" s="39">
        <v>18898</v>
      </c>
      <c r="P594" s="39">
        <f t="shared" si="66"/>
        <v>0</v>
      </c>
      <c r="Q594" s="41">
        <f t="shared" si="67"/>
        <v>0</v>
      </c>
      <c r="R594" s="33" t="str">
        <f t="shared" si="68"/>
        <v>No Bonus</v>
      </c>
      <c r="S594" s="38">
        <f t="shared" si="69"/>
        <v>53104.352653061229</v>
      </c>
      <c r="T594" s="6" t="s">
        <v>296</v>
      </c>
      <c r="U594" s="9" t="s">
        <v>6378</v>
      </c>
      <c r="V594" s="6" t="s">
        <v>2419</v>
      </c>
    </row>
    <row r="595" spans="1:22" ht="20" customHeight="1" x14ac:dyDescent="0.15">
      <c r="A595" s="15">
        <v>593</v>
      </c>
      <c r="B595" s="16" t="s">
        <v>4415</v>
      </c>
      <c r="C595" s="14">
        <v>34</v>
      </c>
      <c r="D595" s="35" t="str" cm="1">
        <f t="array" ref="D595">_xlfn.IFS(C595&lt;31, "Emerging Talent", AND(C595 &gt; 30, C595 &lt; 55), "Core Contributor", C595 &gt; 54, "Established Expert")</f>
        <v>Core Contributor</v>
      </c>
      <c r="E595" s="6" t="s">
        <v>5970</v>
      </c>
      <c r="F595" s="6" t="s">
        <v>5791</v>
      </c>
      <c r="G595" s="19" t="s">
        <v>576</v>
      </c>
      <c r="H595" s="19" t="s">
        <v>732</v>
      </c>
      <c r="I595" s="30">
        <v>5</v>
      </c>
      <c r="J595" s="27">
        <v>3.1</v>
      </c>
      <c r="K595" s="40" t="str">
        <f t="shared" si="63"/>
        <v>Meets Expectations</v>
      </c>
      <c r="L595" s="37">
        <v>48485</v>
      </c>
      <c r="M595" s="37">
        <f t="shared" si="64"/>
        <v>38035.987755102047</v>
      </c>
      <c r="N595" s="40" t="str">
        <f t="shared" si="65"/>
        <v>Low Income</v>
      </c>
      <c r="O595" s="39">
        <v>4066</v>
      </c>
      <c r="P595" s="39">
        <f t="shared" si="66"/>
        <v>50.000000000000085</v>
      </c>
      <c r="Q595" s="41">
        <f t="shared" si="67"/>
        <v>1.3145445392907726E-3</v>
      </c>
      <c r="R595" s="33" t="str">
        <f t="shared" si="68"/>
        <v>Small Bonus</v>
      </c>
      <c r="S595" s="38">
        <f t="shared" si="69"/>
        <v>38085.987755102047</v>
      </c>
      <c r="T595" s="6" t="s">
        <v>296</v>
      </c>
      <c r="U595" s="9" t="s">
        <v>6379</v>
      </c>
      <c r="V595" s="6" t="s">
        <v>2422</v>
      </c>
    </row>
    <row r="596" spans="1:22" ht="20" customHeight="1" x14ac:dyDescent="0.15">
      <c r="A596" s="15">
        <v>594</v>
      </c>
      <c r="B596" s="16" t="s">
        <v>2159</v>
      </c>
      <c r="C596" s="14">
        <v>60</v>
      </c>
      <c r="D596" s="35" t="str" cm="1">
        <f t="array" ref="D596">_xlfn.IFS(C596&lt;31, "Emerging Talent", AND(C596 &gt; 30, C596 &lt; 55), "Core Contributor", C596 &gt; 54, "Established Expert")</f>
        <v>Established Expert</v>
      </c>
      <c r="E596" s="6" t="s">
        <v>163</v>
      </c>
      <c r="F596" s="6" t="s">
        <v>5754</v>
      </c>
      <c r="G596" s="19" t="s">
        <v>494</v>
      </c>
      <c r="H596" s="19" t="s">
        <v>175</v>
      </c>
      <c r="I596" s="30">
        <v>10</v>
      </c>
      <c r="J596" s="27">
        <v>4.5999999999999996</v>
      </c>
      <c r="K596" s="40" t="str">
        <f t="shared" si="63"/>
        <v>Outstanding Performance</v>
      </c>
      <c r="L596" s="37">
        <v>37291</v>
      </c>
      <c r="M596" s="37">
        <f t="shared" si="64"/>
        <v>64414.494693877554</v>
      </c>
      <c r="N596" s="40" t="str">
        <f t="shared" si="65"/>
        <v>Medium Income</v>
      </c>
      <c r="O596" s="39">
        <v>7061</v>
      </c>
      <c r="P596" s="39">
        <f t="shared" si="66"/>
        <v>12799.999999999993</v>
      </c>
      <c r="Q596" s="41">
        <f t="shared" si="67"/>
        <v>0.19871303905790946</v>
      </c>
      <c r="R596" s="33" t="str">
        <f t="shared" si="68"/>
        <v>High Bonus</v>
      </c>
      <c r="S596" s="38">
        <f t="shared" si="69"/>
        <v>77214.494693877554</v>
      </c>
      <c r="T596" s="6" t="s">
        <v>26</v>
      </c>
      <c r="U596" s="6" t="s">
        <v>6380</v>
      </c>
      <c r="V596" s="6" t="s">
        <v>2426</v>
      </c>
    </row>
    <row r="597" spans="1:22" ht="20" customHeight="1" x14ac:dyDescent="0.15">
      <c r="A597" s="15">
        <v>595</v>
      </c>
      <c r="B597" s="16" t="s">
        <v>2427</v>
      </c>
      <c r="C597" s="14">
        <v>23</v>
      </c>
      <c r="D597" s="35" t="str" cm="1">
        <f t="array" ref="D597">_xlfn.IFS(C597&lt;31, "Emerging Talent", AND(C597 &gt; 30, C597 &lt; 55), "Core Contributor", C597 &gt; 54, "Established Expert")</f>
        <v>Emerging Talent</v>
      </c>
      <c r="E597" s="6" t="s">
        <v>163</v>
      </c>
      <c r="F597" s="6" t="s">
        <v>5774</v>
      </c>
      <c r="G597" s="19" t="s">
        <v>576</v>
      </c>
      <c r="H597" s="19" t="s">
        <v>842</v>
      </c>
      <c r="I597" s="30">
        <v>4</v>
      </c>
      <c r="J597" s="27">
        <v>3.1</v>
      </c>
      <c r="K597" s="40" t="str">
        <f t="shared" si="63"/>
        <v>Meets Expectations</v>
      </c>
      <c r="L597" s="37">
        <v>137798</v>
      </c>
      <c r="M597" s="37">
        <f t="shared" si="64"/>
        <v>108101.12489795919</v>
      </c>
      <c r="N597" s="40" t="str">
        <f t="shared" si="65"/>
        <v>High Income</v>
      </c>
      <c r="O597" s="39">
        <v>14824</v>
      </c>
      <c r="P597" s="39">
        <f t="shared" si="66"/>
        <v>50.000000000000085</v>
      </c>
      <c r="Q597" s="41">
        <f t="shared" si="67"/>
        <v>4.6252987697581325E-4</v>
      </c>
      <c r="R597" s="33" t="str">
        <f t="shared" si="68"/>
        <v>Small Bonus</v>
      </c>
      <c r="S597" s="38">
        <f t="shared" si="69"/>
        <v>108151.12489795919</v>
      </c>
      <c r="T597" s="6" t="s">
        <v>296</v>
      </c>
      <c r="U597" s="9" t="s">
        <v>6381</v>
      </c>
      <c r="V597" s="6" t="s">
        <v>2430</v>
      </c>
    </row>
    <row r="598" spans="1:22" ht="20" customHeight="1" x14ac:dyDescent="0.15">
      <c r="A598" s="15">
        <v>596</v>
      </c>
      <c r="B598" s="16" t="s">
        <v>570</v>
      </c>
      <c r="C598" s="14">
        <v>54</v>
      </c>
      <c r="D598" s="35" t="str" cm="1">
        <f t="array" ref="D598">_xlfn.IFS(C598&lt;31, "Emerging Talent", AND(C598 &gt; 30, C598 &lt; 55), "Core Contributor", C598 &gt; 54, "Established Expert")</f>
        <v>Core Contributor</v>
      </c>
      <c r="E598" s="7" t="s">
        <v>5970</v>
      </c>
      <c r="F598" s="6" t="s">
        <v>5592</v>
      </c>
      <c r="G598" s="19" t="s">
        <v>648</v>
      </c>
      <c r="H598" s="19" t="s">
        <v>431</v>
      </c>
      <c r="I598" s="30">
        <v>0</v>
      </c>
      <c r="J598" s="27">
        <v>1.9</v>
      </c>
      <c r="K598" s="40" t="str">
        <f t="shared" si="63"/>
        <v>Needs Significant Improvement</v>
      </c>
      <c r="L598" s="37">
        <v>126466</v>
      </c>
      <c r="M598" s="37">
        <f t="shared" si="64"/>
        <v>37268.755918367344</v>
      </c>
      <c r="N598" s="40" t="str">
        <f t="shared" si="65"/>
        <v>Low Income</v>
      </c>
      <c r="O598" s="39">
        <v>9557</v>
      </c>
      <c r="P598" s="39">
        <f t="shared" si="66"/>
        <v>0</v>
      </c>
      <c r="Q598" s="41">
        <f t="shared" si="67"/>
        <v>0</v>
      </c>
      <c r="R598" s="33" t="str">
        <f t="shared" si="68"/>
        <v>No Bonus</v>
      </c>
      <c r="S598" s="38">
        <f t="shared" si="69"/>
        <v>37268.755918367344</v>
      </c>
      <c r="T598" s="6" t="s">
        <v>368</v>
      </c>
      <c r="U598" s="6" t="s">
        <v>6382</v>
      </c>
      <c r="V598" s="6" t="s">
        <v>2432</v>
      </c>
    </row>
    <row r="599" spans="1:22" ht="20" customHeight="1" x14ac:dyDescent="0.15">
      <c r="A599" s="15">
        <v>597</v>
      </c>
      <c r="B599" s="16" t="s">
        <v>2258</v>
      </c>
      <c r="C599" s="14">
        <v>20</v>
      </c>
      <c r="D599" s="35" t="str" cm="1">
        <f t="array" ref="D599">_xlfn.IFS(C599&lt;31, "Emerging Talent", AND(C599 &gt; 30, C599 &lt; 55), "Core Contributor", C599 &gt; 54, "Established Expert")</f>
        <v>Emerging Talent</v>
      </c>
      <c r="E599" s="6" t="s">
        <v>389</v>
      </c>
      <c r="F599" s="6" t="s">
        <v>5792</v>
      </c>
      <c r="G599" s="19" t="s">
        <v>494</v>
      </c>
      <c r="H599" s="19" t="s">
        <v>499</v>
      </c>
      <c r="I599" s="30">
        <v>9</v>
      </c>
      <c r="J599" s="27">
        <v>4.4000000000000004</v>
      </c>
      <c r="K599" s="40" t="str">
        <f t="shared" si="63"/>
        <v>Outstanding Performance</v>
      </c>
      <c r="L599" s="37">
        <v>148234</v>
      </c>
      <c r="M599" s="37">
        <f t="shared" si="64"/>
        <v>234270.22367346947</v>
      </c>
      <c r="N599" s="40" t="str">
        <f t="shared" si="65"/>
        <v>Very High Income</v>
      </c>
      <c r="O599" s="39">
        <v>3427</v>
      </c>
      <c r="P599" s="39">
        <f t="shared" si="66"/>
        <v>9800.0000000000055</v>
      </c>
      <c r="Q599" s="41">
        <f t="shared" si="67"/>
        <v>4.1832034162649037E-2</v>
      </c>
      <c r="R599" s="33" t="str">
        <f t="shared" si="68"/>
        <v>Average Bonus</v>
      </c>
      <c r="S599" s="38">
        <f t="shared" si="69"/>
        <v>244070.22367346947</v>
      </c>
      <c r="T599" s="6" t="s">
        <v>422</v>
      </c>
      <c r="U599" s="9" t="s">
        <v>6383</v>
      </c>
      <c r="V599" s="6" t="s">
        <v>2434</v>
      </c>
    </row>
    <row r="600" spans="1:22" ht="20" customHeight="1" x14ac:dyDescent="0.15">
      <c r="A600" s="15">
        <v>598</v>
      </c>
      <c r="B600" s="16" t="s">
        <v>2435</v>
      </c>
      <c r="C600" s="14">
        <v>45</v>
      </c>
      <c r="D600" s="35" t="str" cm="1">
        <f t="array" ref="D600">_xlfn.IFS(C600&lt;31, "Emerging Talent", AND(C600 &gt; 30, C600 &lt; 55), "Core Contributor", C600 &gt; 54, "Established Expert")</f>
        <v>Core Contributor</v>
      </c>
      <c r="E600" s="6" t="s">
        <v>163</v>
      </c>
      <c r="F600" s="6" t="s">
        <v>5771</v>
      </c>
      <c r="G600" s="19" t="s">
        <v>4457</v>
      </c>
      <c r="H600" s="19" t="s">
        <v>47</v>
      </c>
      <c r="I600" s="30">
        <v>2</v>
      </c>
      <c r="J600" s="27">
        <v>3.3</v>
      </c>
      <c r="K600" s="40" t="str">
        <f t="shared" si="63"/>
        <v>Meets Expectations</v>
      </c>
      <c r="L600" s="37">
        <v>71034</v>
      </c>
      <c r="M600" s="37">
        <f t="shared" si="64"/>
        <v>63147.776326530613</v>
      </c>
      <c r="N600" s="40" t="str">
        <f t="shared" si="65"/>
        <v>Medium Income</v>
      </c>
      <c r="O600" s="39">
        <v>1643</v>
      </c>
      <c r="P600" s="39">
        <f t="shared" si="66"/>
        <v>449.99999999999949</v>
      </c>
      <c r="Q600" s="41">
        <f t="shared" si="67"/>
        <v>7.1261416660674806E-3</v>
      </c>
      <c r="R600" s="33" t="str">
        <f t="shared" si="68"/>
        <v>Small Bonus</v>
      </c>
      <c r="S600" s="38">
        <f t="shared" si="69"/>
        <v>63597.776326530613</v>
      </c>
      <c r="T600" s="6" t="s">
        <v>49</v>
      </c>
      <c r="U600" s="9" t="s">
        <v>6384</v>
      </c>
      <c r="V600" s="6" t="s">
        <v>2437</v>
      </c>
    </row>
    <row r="601" spans="1:22" ht="20" customHeight="1" x14ac:dyDescent="0.15">
      <c r="A601" s="15">
        <v>599</v>
      </c>
      <c r="B601" s="16" t="s">
        <v>1195</v>
      </c>
      <c r="C601" s="14">
        <v>42</v>
      </c>
      <c r="D601" s="35" t="str" cm="1">
        <f t="array" ref="D601">_xlfn.IFS(C601&lt;31, "Emerging Talent", AND(C601 &gt; 30, C601 &lt; 55), "Core Contributor", C601 &gt; 54, "Established Expert")</f>
        <v>Core Contributor</v>
      </c>
      <c r="E601" s="6" t="s">
        <v>389</v>
      </c>
      <c r="F601" s="6" t="s">
        <v>5489</v>
      </c>
      <c r="G601" s="19" t="s">
        <v>494</v>
      </c>
      <c r="H601" s="19" t="s">
        <v>930</v>
      </c>
      <c r="I601" s="30">
        <v>5</v>
      </c>
      <c r="J601" s="27">
        <v>3.9</v>
      </c>
      <c r="K601" s="40" t="str">
        <f t="shared" si="63"/>
        <v>Exceeds Expectations</v>
      </c>
      <c r="L601" s="37">
        <v>49470</v>
      </c>
      <c r="M601" s="37">
        <f t="shared" si="64"/>
        <v>61423.567346938777</v>
      </c>
      <c r="N601" s="40" t="str">
        <f t="shared" si="65"/>
        <v>Medium Income</v>
      </c>
      <c r="O601" s="39">
        <v>4346</v>
      </c>
      <c r="P601" s="39">
        <f t="shared" si="66"/>
        <v>4049.9999999999991</v>
      </c>
      <c r="Q601" s="41">
        <f t="shared" si="67"/>
        <v>6.5935603790714101E-2</v>
      </c>
      <c r="R601" s="33" t="str">
        <f t="shared" si="68"/>
        <v>Small Bonus</v>
      </c>
      <c r="S601" s="38">
        <f t="shared" si="69"/>
        <v>65473.567346938777</v>
      </c>
      <c r="T601" s="6" t="s">
        <v>204</v>
      </c>
      <c r="U601" s="6" t="s">
        <v>6385</v>
      </c>
      <c r="V601" s="6" t="s">
        <v>2440</v>
      </c>
    </row>
    <row r="602" spans="1:22" ht="20" customHeight="1" x14ac:dyDescent="0.15">
      <c r="A602" s="15">
        <v>600</v>
      </c>
      <c r="B602" s="16" t="s">
        <v>1481</v>
      </c>
      <c r="C602" s="14">
        <v>63</v>
      </c>
      <c r="D602" s="35" t="str" cm="1">
        <f t="array" ref="D602">_xlfn.IFS(C602&lt;31, "Emerging Talent", AND(C602 &gt; 30, C602 &lt; 55), "Core Contributor", C602 &gt; 54, "Established Expert")</f>
        <v>Established Expert</v>
      </c>
      <c r="E602" s="6" t="s">
        <v>389</v>
      </c>
      <c r="F602" s="6" t="s">
        <v>5447</v>
      </c>
      <c r="G602" s="19" t="s">
        <v>4457</v>
      </c>
      <c r="H602" s="19" t="s">
        <v>211</v>
      </c>
      <c r="I602" s="30">
        <v>3</v>
      </c>
      <c r="J602" s="27">
        <v>3.8</v>
      </c>
      <c r="K602" s="40" t="str">
        <f t="shared" si="63"/>
        <v>Exceeds Expectations</v>
      </c>
      <c r="L602" s="37">
        <v>108827</v>
      </c>
      <c r="M602" s="37">
        <f t="shared" si="64"/>
        <v>128282.60244897958</v>
      </c>
      <c r="N602" s="40" t="str">
        <f t="shared" si="65"/>
        <v>Very High Income</v>
      </c>
      <c r="O602" s="39">
        <v>1077</v>
      </c>
      <c r="P602" s="39">
        <f t="shared" si="66"/>
        <v>3199.9999999999982</v>
      </c>
      <c r="Q602" s="41">
        <f t="shared" si="67"/>
        <v>2.4944925803736317E-2</v>
      </c>
      <c r="R602" s="33" t="str">
        <f t="shared" si="68"/>
        <v>Small Bonus</v>
      </c>
      <c r="S602" s="38">
        <f t="shared" si="69"/>
        <v>131482.60244897957</v>
      </c>
      <c r="T602" s="6" t="s">
        <v>271</v>
      </c>
      <c r="U602" s="9" t="s">
        <v>6386</v>
      </c>
      <c r="V602" s="6" t="s">
        <v>2442</v>
      </c>
    </row>
    <row r="603" spans="1:22" ht="20" customHeight="1" x14ac:dyDescent="0.15">
      <c r="A603" s="15">
        <v>601</v>
      </c>
      <c r="B603" s="16" t="s">
        <v>2443</v>
      </c>
      <c r="C603" s="14">
        <v>31</v>
      </c>
      <c r="D603" s="35" t="str" cm="1">
        <f t="array" ref="D603">_xlfn.IFS(C603&lt;31, "Emerging Talent", AND(C603 &gt; 30, C603 &lt; 55), "Core Contributor", C603 &gt; 54, "Established Expert")</f>
        <v>Core Contributor</v>
      </c>
      <c r="E603" s="6" t="s">
        <v>389</v>
      </c>
      <c r="F603" s="6" t="s">
        <v>5519</v>
      </c>
      <c r="G603" s="19" t="s">
        <v>648</v>
      </c>
      <c r="H603" s="19" t="s">
        <v>175</v>
      </c>
      <c r="I603" s="30">
        <v>1</v>
      </c>
      <c r="J603" s="27">
        <v>4.5</v>
      </c>
      <c r="K603" s="40" t="str">
        <f t="shared" si="63"/>
        <v>Outstanding Performance</v>
      </c>
      <c r="L603" s="37">
        <v>35903</v>
      </c>
      <c r="M603" s="37">
        <f t="shared" si="64"/>
        <v>59349.857142857152</v>
      </c>
      <c r="N603" s="40" t="str">
        <f t="shared" si="65"/>
        <v>Medium Income</v>
      </c>
      <c r="O603" s="39">
        <v>16556</v>
      </c>
      <c r="P603" s="39">
        <f t="shared" si="66"/>
        <v>11250</v>
      </c>
      <c r="Q603" s="41">
        <f t="shared" si="67"/>
        <v>0.18955395247070034</v>
      </c>
      <c r="R603" s="33" t="str">
        <f t="shared" si="68"/>
        <v>High Bonus</v>
      </c>
      <c r="S603" s="38">
        <f t="shared" si="69"/>
        <v>70599.857142857159</v>
      </c>
      <c r="T603" s="6" t="s">
        <v>265</v>
      </c>
      <c r="U603" s="6" t="s">
        <v>6387</v>
      </c>
      <c r="V603" s="6" t="s">
        <v>2445</v>
      </c>
    </row>
    <row r="604" spans="1:22" ht="20" customHeight="1" x14ac:dyDescent="0.15">
      <c r="A604" s="15">
        <v>602</v>
      </c>
      <c r="B604" s="16" t="s">
        <v>2378</v>
      </c>
      <c r="C604" s="14">
        <v>38</v>
      </c>
      <c r="D604" s="35" t="str" cm="1">
        <f t="array" ref="D604">_xlfn.IFS(C604&lt;31, "Emerging Talent", AND(C604 &gt; 30, C604 &lt; 55), "Core Contributor", C604 &gt; 54, "Established Expert")</f>
        <v>Core Contributor</v>
      </c>
      <c r="E604" s="6" t="s">
        <v>389</v>
      </c>
      <c r="F604" s="6" t="s">
        <v>5530</v>
      </c>
      <c r="G604" s="19" t="s">
        <v>210</v>
      </c>
      <c r="H604" s="19" t="s">
        <v>158</v>
      </c>
      <c r="I604" s="30">
        <v>3</v>
      </c>
      <c r="J604" s="27">
        <v>3.3</v>
      </c>
      <c r="K604" s="40" t="str">
        <f t="shared" si="63"/>
        <v>Meets Expectations</v>
      </c>
      <c r="L604" s="37">
        <v>58711</v>
      </c>
      <c r="M604" s="37">
        <f t="shared" si="64"/>
        <v>52192.880816326528</v>
      </c>
      <c r="N604" s="40" t="str">
        <f t="shared" si="65"/>
        <v>Medium Income</v>
      </c>
      <c r="O604" s="39">
        <v>8924</v>
      </c>
      <c r="P604" s="39">
        <f t="shared" si="66"/>
        <v>449.99999999999949</v>
      </c>
      <c r="Q604" s="41">
        <f t="shared" si="67"/>
        <v>8.6218655295845319E-3</v>
      </c>
      <c r="R604" s="33" t="str">
        <f t="shared" si="68"/>
        <v>Small Bonus</v>
      </c>
      <c r="S604" s="38">
        <f t="shared" si="69"/>
        <v>52642.880816326528</v>
      </c>
      <c r="T604" s="6" t="s">
        <v>26</v>
      </c>
      <c r="U604" s="6" t="s">
        <v>6388</v>
      </c>
      <c r="V604" s="6" t="s">
        <v>2447</v>
      </c>
    </row>
    <row r="605" spans="1:22" ht="20" customHeight="1" x14ac:dyDescent="0.15">
      <c r="A605" s="15">
        <v>603</v>
      </c>
      <c r="B605" s="16" t="s">
        <v>1358</v>
      </c>
      <c r="C605" s="14">
        <v>47</v>
      </c>
      <c r="D605" s="35" t="str" cm="1">
        <f t="array" ref="D605">_xlfn.IFS(C605&lt;31, "Emerging Talent", AND(C605 &gt; 30, C605 &lt; 55), "Core Contributor", C605 &gt; 54, "Established Expert")</f>
        <v>Core Contributor</v>
      </c>
      <c r="E605" s="6" t="s">
        <v>389</v>
      </c>
      <c r="F605" s="6" t="s">
        <v>5646</v>
      </c>
      <c r="G605" s="19" t="s">
        <v>696</v>
      </c>
      <c r="H605" s="19" t="s">
        <v>158</v>
      </c>
      <c r="I605" s="30">
        <v>8</v>
      </c>
      <c r="J605" s="27">
        <v>3.6</v>
      </c>
      <c r="K605" s="40" t="str">
        <f t="shared" si="63"/>
        <v>Exceeds Expectations</v>
      </c>
      <c r="L605" s="37">
        <v>36142</v>
      </c>
      <c r="M605" s="37">
        <f t="shared" si="64"/>
        <v>38236.760816326539</v>
      </c>
      <c r="N605" s="40" t="str">
        <f t="shared" si="65"/>
        <v>Low Income</v>
      </c>
      <c r="O605" s="39">
        <v>18039</v>
      </c>
      <c r="P605" s="39">
        <f t="shared" si="66"/>
        <v>1800.0000000000005</v>
      </c>
      <c r="Q605" s="41">
        <f t="shared" si="67"/>
        <v>4.7075117284292207E-2</v>
      </c>
      <c r="R605" s="33" t="str">
        <f t="shared" si="68"/>
        <v>Small Bonus</v>
      </c>
      <c r="S605" s="38">
        <f t="shared" si="69"/>
        <v>40036.760816326539</v>
      </c>
      <c r="T605" s="6" t="s">
        <v>76</v>
      </c>
      <c r="U605" s="9" t="s">
        <v>6389</v>
      </c>
      <c r="V605" s="6" t="s">
        <v>2448</v>
      </c>
    </row>
    <row r="606" spans="1:22" ht="20" customHeight="1" x14ac:dyDescent="0.15">
      <c r="A606" s="15">
        <v>604</v>
      </c>
      <c r="B606" s="16" t="s">
        <v>570</v>
      </c>
      <c r="C606" s="14">
        <v>57</v>
      </c>
      <c r="D606" s="35" t="str" cm="1">
        <f t="array" ref="D606">_xlfn.IFS(C606&lt;31, "Emerging Talent", AND(C606 &gt; 30, C606 &lt; 55), "Core Contributor", C606 &gt; 54, "Established Expert")</f>
        <v>Established Expert</v>
      </c>
      <c r="E606" s="6" t="s">
        <v>163</v>
      </c>
      <c r="F606" s="6" t="s">
        <v>5793</v>
      </c>
      <c r="G606" s="19" t="s">
        <v>576</v>
      </c>
      <c r="H606" s="19" t="s">
        <v>175</v>
      </c>
      <c r="I606" s="30">
        <v>10</v>
      </c>
      <c r="J606" s="27">
        <v>4.9000000000000004</v>
      </c>
      <c r="K606" s="40" t="str">
        <f t="shared" si="63"/>
        <v>Outstanding Performance</v>
      </c>
      <c r="L606" s="37">
        <v>47753</v>
      </c>
      <c r="M606" s="37">
        <f t="shared" si="64"/>
        <v>93595.880000000019</v>
      </c>
      <c r="N606" s="40" t="str">
        <f t="shared" si="65"/>
        <v>High Income</v>
      </c>
      <c r="O606" s="39">
        <v>1162</v>
      </c>
      <c r="P606" s="39">
        <f t="shared" si="66"/>
        <v>18050.000000000007</v>
      </c>
      <c r="Q606" s="41">
        <f t="shared" si="67"/>
        <v>0.19285036905470629</v>
      </c>
      <c r="R606" s="33" t="str">
        <f t="shared" si="68"/>
        <v>Outstanding Bonus</v>
      </c>
      <c r="S606" s="38">
        <f t="shared" si="69"/>
        <v>111645.88000000003</v>
      </c>
      <c r="T606" s="6" t="s">
        <v>139</v>
      </c>
      <c r="U606" s="6" t="s">
        <v>6390</v>
      </c>
      <c r="V606" s="6" t="s">
        <v>2452</v>
      </c>
    </row>
    <row r="607" spans="1:22" ht="20" customHeight="1" x14ac:dyDescent="0.15">
      <c r="A607" s="15">
        <v>605</v>
      </c>
      <c r="B607" s="16" t="s">
        <v>4420</v>
      </c>
      <c r="C607" s="14">
        <v>61</v>
      </c>
      <c r="D607" s="35" t="str" cm="1">
        <f t="array" ref="D607">_xlfn.IFS(C607&lt;31, "Emerging Talent", AND(C607 &gt; 30, C607 &lt; 55), "Core Contributor", C607 &gt; 54, "Established Expert")</f>
        <v>Established Expert</v>
      </c>
      <c r="E607" s="6" t="s">
        <v>93</v>
      </c>
      <c r="F607" s="6" t="s">
        <v>5794</v>
      </c>
      <c r="G607" s="19" t="s">
        <v>864</v>
      </c>
      <c r="H607" s="19" t="s">
        <v>211</v>
      </c>
      <c r="I607" s="30">
        <v>5</v>
      </c>
      <c r="J607" s="27">
        <v>1.8</v>
      </c>
      <c r="K607" s="40" t="str">
        <f t="shared" si="63"/>
        <v>Needs Significant Improvement</v>
      </c>
      <c r="L607" s="37">
        <v>58243</v>
      </c>
      <c r="M607" s="37">
        <f t="shared" si="64"/>
        <v>15404.679183673474</v>
      </c>
      <c r="N607" s="40" t="str">
        <f t="shared" si="65"/>
        <v>Low Income</v>
      </c>
      <c r="O607" s="39">
        <v>11144</v>
      </c>
      <c r="P607" s="39">
        <f t="shared" si="66"/>
        <v>0</v>
      </c>
      <c r="Q607" s="41">
        <f t="shared" si="67"/>
        <v>0</v>
      </c>
      <c r="R607" s="33" t="str">
        <f t="shared" si="68"/>
        <v>No Bonus</v>
      </c>
      <c r="S607" s="38">
        <f t="shared" si="69"/>
        <v>15404.679183673474</v>
      </c>
      <c r="T607" s="6" t="s">
        <v>76</v>
      </c>
      <c r="U607" s="7" t="s">
        <v>5970</v>
      </c>
      <c r="V607" s="6" t="s">
        <v>2455</v>
      </c>
    </row>
    <row r="608" spans="1:22" ht="20" customHeight="1" x14ac:dyDescent="0.15">
      <c r="A608" s="15">
        <v>606</v>
      </c>
      <c r="B608" s="16" t="s">
        <v>1972</v>
      </c>
      <c r="C608" s="14">
        <v>42</v>
      </c>
      <c r="D608" s="35" t="str" cm="1">
        <f t="array" ref="D608">_xlfn.IFS(C608&lt;31, "Emerging Talent", AND(C608 &gt; 30, C608 &lt; 55), "Core Contributor", C608 &gt; 54, "Established Expert")</f>
        <v>Core Contributor</v>
      </c>
      <c r="E608" s="6" t="s">
        <v>93</v>
      </c>
      <c r="F608" s="6" t="s">
        <v>5795</v>
      </c>
      <c r="G608" s="19" t="s">
        <v>4457</v>
      </c>
      <c r="H608" s="19" t="s">
        <v>120</v>
      </c>
      <c r="I608" s="30">
        <v>4</v>
      </c>
      <c r="J608" s="27">
        <v>2.6</v>
      </c>
      <c r="K608" s="40" t="str">
        <f t="shared" si="63"/>
        <v>Below Expectations</v>
      </c>
      <c r="L608" s="37">
        <v>85767</v>
      </c>
      <c r="M608" s="37">
        <f t="shared" si="64"/>
        <v>47329.3812244898</v>
      </c>
      <c r="N608" s="40" t="str">
        <f t="shared" si="65"/>
        <v>Low Income</v>
      </c>
      <c r="O608" s="39">
        <v>17236</v>
      </c>
      <c r="P608" s="39">
        <f t="shared" si="66"/>
        <v>0</v>
      </c>
      <c r="Q608" s="41">
        <f t="shared" si="67"/>
        <v>0</v>
      </c>
      <c r="R608" s="33" t="str">
        <f t="shared" si="68"/>
        <v>No Bonus</v>
      </c>
      <c r="S608" s="38">
        <f t="shared" si="69"/>
        <v>47329.3812244898</v>
      </c>
      <c r="T608" s="6" t="s">
        <v>271</v>
      </c>
      <c r="U608" s="6" t="s">
        <v>2458</v>
      </c>
      <c r="V608" s="6" t="s">
        <v>2459</v>
      </c>
    </row>
    <row r="609" spans="1:22" ht="20" customHeight="1" x14ac:dyDescent="0.15">
      <c r="A609" s="15">
        <v>607</v>
      </c>
      <c r="B609" s="16" t="s">
        <v>4418</v>
      </c>
      <c r="C609" s="14">
        <v>63</v>
      </c>
      <c r="D609" s="35" t="str" cm="1">
        <f t="array" ref="D609">_xlfn.IFS(C609&lt;31, "Emerging Talent", AND(C609 &gt; 30, C609 &lt; 55), "Core Contributor", C609 &gt; 54, "Established Expert")</f>
        <v>Established Expert</v>
      </c>
      <c r="E609" s="6" t="s">
        <v>163</v>
      </c>
      <c r="F609" s="6" t="s">
        <v>5796</v>
      </c>
      <c r="G609" s="19" t="s">
        <v>4457</v>
      </c>
      <c r="H609" s="19" t="s">
        <v>136</v>
      </c>
      <c r="I609" s="30">
        <v>6</v>
      </c>
      <c r="J609" s="27">
        <v>3.6</v>
      </c>
      <c r="K609" s="40" t="str">
        <f t="shared" si="63"/>
        <v>Exceeds Expectations</v>
      </c>
      <c r="L609" s="37">
        <v>127399</v>
      </c>
      <c r="M609" s="37">
        <f t="shared" si="64"/>
        <v>134782.94204081636</v>
      </c>
      <c r="N609" s="40" t="str">
        <f t="shared" si="65"/>
        <v>Very High Income</v>
      </c>
      <c r="O609" s="39">
        <v>12071</v>
      </c>
      <c r="P609" s="39">
        <f t="shared" si="66"/>
        <v>1800.0000000000005</v>
      </c>
      <c r="Q609" s="41">
        <f t="shared" si="67"/>
        <v>1.3354805680491126E-2</v>
      </c>
      <c r="R609" s="33" t="str">
        <f t="shared" si="68"/>
        <v>Small Bonus</v>
      </c>
      <c r="S609" s="38">
        <f t="shared" si="69"/>
        <v>136582.94204081636</v>
      </c>
      <c r="T609" s="6" t="s">
        <v>296</v>
      </c>
      <c r="U609" s="6" t="s">
        <v>2463</v>
      </c>
      <c r="V609" s="6" t="s">
        <v>2464</v>
      </c>
    </row>
    <row r="610" spans="1:22" ht="20" customHeight="1" x14ac:dyDescent="0.15">
      <c r="A610" s="15">
        <v>608</v>
      </c>
      <c r="B610" s="16" t="s">
        <v>4430</v>
      </c>
      <c r="C610" s="14">
        <v>45</v>
      </c>
      <c r="D610" s="35" t="str" cm="1">
        <f t="array" ref="D610">_xlfn.IFS(C610&lt;31, "Emerging Talent", AND(C610 &gt; 30, C610 &lt; 55), "Core Contributor", C610 &gt; 54, "Established Expert")</f>
        <v>Core Contributor</v>
      </c>
      <c r="E610" s="6" t="s">
        <v>163</v>
      </c>
      <c r="F610" s="6" t="s">
        <v>5797</v>
      </c>
      <c r="G610" s="19" t="s">
        <v>157</v>
      </c>
      <c r="H610" s="19" t="s">
        <v>158</v>
      </c>
      <c r="I610" s="30">
        <v>5</v>
      </c>
      <c r="J610" s="27">
        <v>1.2</v>
      </c>
      <c r="K610" s="40" t="str">
        <f t="shared" si="63"/>
        <v>Needs Significant Improvement</v>
      </c>
      <c r="L610" s="37">
        <v>66779</v>
      </c>
      <c r="M610" s="37">
        <f t="shared" si="64"/>
        <v>15000</v>
      </c>
      <c r="N610" s="40" t="str">
        <f t="shared" si="65"/>
        <v>Low Income</v>
      </c>
      <c r="O610" s="39">
        <v>19250</v>
      </c>
      <c r="P610" s="39">
        <f t="shared" si="66"/>
        <v>0</v>
      </c>
      <c r="Q610" s="41">
        <f t="shared" si="67"/>
        <v>0</v>
      </c>
      <c r="R610" s="33" t="str">
        <f t="shared" si="68"/>
        <v>No Bonus</v>
      </c>
      <c r="S610" s="38">
        <f t="shared" si="69"/>
        <v>15000</v>
      </c>
      <c r="T610" s="6" t="s">
        <v>368</v>
      </c>
      <c r="U610" s="9" t="s">
        <v>6391</v>
      </c>
      <c r="V610" s="6" t="s">
        <v>2467</v>
      </c>
    </row>
    <row r="611" spans="1:22" ht="20" customHeight="1" x14ac:dyDescent="0.15">
      <c r="A611" s="15">
        <v>609</v>
      </c>
      <c r="B611" s="16" t="s">
        <v>4452</v>
      </c>
      <c r="C611" s="14">
        <v>28</v>
      </c>
      <c r="D611" s="35" t="str" cm="1">
        <f t="array" ref="D611">_xlfn.IFS(C611&lt;31, "Emerging Talent", AND(C611 &gt; 30, C611 &lt; 55), "Core Contributor", C611 &gt; 54, "Established Expert")</f>
        <v>Emerging Talent</v>
      </c>
      <c r="E611" s="6" t="s">
        <v>5970</v>
      </c>
      <c r="F611" s="6" t="s">
        <v>5798</v>
      </c>
      <c r="G611" s="19" t="s">
        <v>46</v>
      </c>
      <c r="H611" s="19" t="s">
        <v>32</v>
      </c>
      <c r="I611" s="30">
        <v>5</v>
      </c>
      <c r="J611" s="27">
        <v>3.2</v>
      </c>
      <c r="K611" s="40" t="str">
        <f t="shared" si="63"/>
        <v>Meets Expectations</v>
      </c>
      <c r="L611" s="37">
        <v>123768</v>
      </c>
      <c r="M611" s="37">
        <f t="shared" si="64"/>
        <v>103459.94448979593</v>
      </c>
      <c r="N611" s="40" t="str">
        <f t="shared" si="65"/>
        <v>High Income</v>
      </c>
      <c r="O611" s="39">
        <v>3715</v>
      </c>
      <c r="P611" s="39">
        <f t="shared" si="66"/>
        <v>200.00000000000034</v>
      </c>
      <c r="Q611" s="41">
        <f t="shared" si="67"/>
        <v>1.9331152842414871E-3</v>
      </c>
      <c r="R611" s="33" t="str">
        <f t="shared" si="68"/>
        <v>Small Bonus</v>
      </c>
      <c r="S611" s="38">
        <f t="shared" si="69"/>
        <v>103659.94448979593</v>
      </c>
      <c r="T611" s="6" t="s">
        <v>49</v>
      </c>
      <c r="U611" s="9" t="s">
        <v>6392</v>
      </c>
      <c r="V611" s="6" t="s">
        <v>2471</v>
      </c>
    </row>
    <row r="612" spans="1:22" ht="20" customHeight="1" x14ac:dyDescent="0.15">
      <c r="A612" s="15">
        <v>610</v>
      </c>
      <c r="B612" s="16" t="s">
        <v>2870</v>
      </c>
      <c r="C612" s="14">
        <v>49</v>
      </c>
      <c r="D612" s="35" t="str" cm="1">
        <f t="array" ref="D612">_xlfn.IFS(C612&lt;31, "Emerging Talent", AND(C612 &gt; 30, C612 &lt; 55), "Core Contributor", C612 &gt; 54, "Established Expert")</f>
        <v>Core Contributor</v>
      </c>
      <c r="E612" s="6" t="s">
        <v>163</v>
      </c>
      <c r="F612" s="6" t="s">
        <v>5446</v>
      </c>
      <c r="G612" s="19" t="s">
        <v>696</v>
      </c>
      <c r="H612" s="19" t="s">
        <v>56</v>
      </c>
      <c r="I612" s="30">
        <v>0</v>
      </c>
      <c r="J612" s="27">
        <v>3.1</v>
      </c>
      <c r="K612" s="40" t="str">
        <f t="shared" si="63"/>
        <v>Meets Expectations</v>
      </c>
      <c r="L612" s="37">
        <v>30129</v>
      </c>
      <c r="M612" s="37">
        <f t="shared" si="64"/>
        <v>23635.893061224491</v>
      </c>
      <c r="N612" s="40" t="str">
        <f t="shared" si="65"/>
        <v>Low Income</v>
      </c>
      <c r="O612" s="39">
        <v>17585</v>
      </c>
      <c r="P612" s="39">
        <f t="shared" si="66"/>
        <v>50.000000000000085</v>
      </c>
      <c r="Q612" s="41">
        <f t="shared" si="67"/>
        <v>2.115426731305822E-3</v>
      </c>
      <c r="R612" s="33" t="str">
        <f t="shared" si="68"/>
        <v>Small Bonus</v>
      </c>
      <c r="S612" s="38">
        <f t="shared" si="69"/>
        <v>23685.893061224491</v>
      </c>
      <c r="T612" s="6" t="s">
        <v>204</v>
      </c>
      <c r="U612" s="6" t="s">
        <v>6393</v>
      </c>
      <c r="V612" s="6" t="s">
        <v>2474</v>
      </c>
    </row>
    <row r="613" spans="1:22" ht="20" customHeight="1" x14ac:dyDescent="0.15">
      <c r="A613" s="15">
        <v>611</v>
      </c>
      <c r="B613" s="16" t="s">
        <v>4406</v>
      </c>
      <c r="C613" s="14">
        <v>62</v>
      </c>
      <c r="D613" s="35" t="str" cm="1">
        <f t="array" ref="D613">_xlfn.IFS(C613&lt;31, "Emerging Talent", AND(C613 &gt; 30, C613 &lt; 55), "Core Contributor", C613 &gt; 54, "Established Expert")</f>
        <v>Established Expert</v>
      </c>
      <c r="E613" s="6" t="s">
        <v>163</v>
      </c>
      <c r="F613" s="6" t="s">
        <v>5799</v>
      </c>
      <c r="G613" s="19" t="s">
        <v>4457</v>
      </c>
      <c r="H613" s="19" t="s">
        <v>799</v>
      </c>
      <c r="I613" s="30">
        <v>5</v>
      </c>
      <c r="J613" s="27">
        <v>3.2</v>
      </c>
      <c r="K613" s="40" t="str">
        <f t="shared" si="63"/>
        <v>Meets Expectations</v>
      </c>
      <c r="L613" s="37">
        <v>66492</v>
      </c>
      <c r="M613" s="37">
        <f t="shared" si="64"/>
        <v>55581.884081632663</v>
      </c>
      <c r="N613" s="40" t="str">
        <f t="shared" si="65"/>
        <v>Medium Income</v>
      </c>
      <c r="O613" s="39">
        <v>10138</v>
      </c>
      <c r="P613" s="39">
        <f t="shared" si="66"/>
        <v>200.00000000000034</v>
      </c>
      <c r="Q613" s="41">
        <f t="shared" si="67"/>
        <v>3.5982947196655291E-3</v>
      </c>
      <c r="R613" s="33" t="str">
        <f t="shared" si="68"/>
        <v>Small Bonus</v>
      </c>
      <c r="S613" s="38">
        <f t="shared" si="69"/>
        <v>55781.884081632663</v>
      </c>
      <c r="T613" s="6" t="s">
        <v>265</v>
      </c>
      <c r="U613" s="9" t="s">
        <v>6394</v>
      </c>
      <c r="V613" s="6" t="s">
        <v>2478</v>
      </c>
    </row>
    <row r="614" spans="1:22" ht="20" customHeight="1" x14ac:dyDescent="0.15">
      <c r="A614" s="15">
        <v>612</v>
      </c>
      <c r="B614" s="16" t="s">
        <v>1620</v>
      </c>
      <c r="C614" s="14">
        <v>41</v>
      </c>
      <c r="D614" s="35" t="str" cm="1">
        <f t="array" ref="D614">_xlfn.IFS(C614&lt;31, "Emerging Talent", AND(C614 &gt; 30, C614 &lt; 55), "Core Contributor", C614 &gt; 54, "Established Expert")</f>
        <v>Core Contributor</v>
      </c>
      <c r="E614" s="6" t="s">
        <v>389</v>
      </c>
      <c r="F614" s="6" t="s">
        <v>5800</v>
      </c>
      <c r="G614" s="19" t="s">
        <v>696</v>
      </c>
      <c r="H614" s="19" t="s">
        <v>56</v>
      </c>
      <c r="I614" s="30">
        <v>9</v>
      </c>
      <c r="J614" s="27">
        <v>4.5</v>
      </c>
      <c r="K614" s="40" t="str">
        <f t="shared" si="63"/>
        <v>Outstanding Performance</v>
      </c>
      <c r="L614" s="37">
        <v>43426</v>
      </c>
      <c r="M614" s="37">
        <f t="shared" si="64"/>
        <v>71785.83673469389</v>
      </c>
      <c r="N614" s="40" t="str">
        <f t="shared" si="65"/>
        <v>Medium Income</v>
      </c>
      <c r="O614" s="39">
        <v>7941</v>
      </c>
      <c r="P614" s="39">
        <f t="shared" si="66"/>
        <v>11250</v>
      </c>
      <c r="Q614" s="41">
        <f t="shared" si="67"/>
        <v>0.15671615059078789</v>
      </c>
      <c r="R614" s="33" t="str">
        <f t="shared" si="68"/>
        <v>High Bonus</v>
      </c>
      <c r="S614" s="38">
        <f t="shared" si="69"/>
        <v>83035.83673469389</v>
      </c>
      <c r="T614" s="6" t="s">
        <v>139</v>
      </c>
      <c r="U614" s="6" t="s">
        <v>6395</v>
      </c>
      <c r="V614" s="7" t="s">
        <v>6818</v>
      </c>
    </row>
    <row r="615" spans="1:22" ht="20" customHeight="1" x14ac:dyDescent="0.15">
      <c r="A615" s="15">
        <v>613</v>
      </c>
      <c r="B615" s="16" t="s">
        <v>41</v>
      </c>
      <c r="C615" s="14">
        <v>38</v>
      </c>
      <c r="D615" s="35" t="str" cm="1">
        <f t="array" ref="D615">_xlfn.IFS(C615&lt;31, "Emerging Talent", AND(C615 &gt; 30, C615 &lt; 55), "Core Contributor", C615 &gt; 54, "Established Expert")</f>
        <v>Core Contributor</v>
      </c>
      <c r="E615" s="6" t="s">
        <v>163</v>
      </c>
      <c r="F615" s="6" t="s">
        <v>5801</v>
      </c>
      <c r="G615" s="19" t="s">
        <v>648</v>
      </c>
      <c r="H615" s="19" t="s">
        <v>158</v>
      </c>
      <c r="I615" s="30">
        <v>1</v>
      </c>
      <c r="J615" s="27">
        <v>1.9</v>
      </c>
      <c r="K615" s="40" t="str">
        <f t="shared" si="63"/>
        <v>Needs Significant Improvement</v>
      </c>
      <c r="L615" s="37">
        <v>51977</v>
      </c>
      <c r="M615" s="37">
        <f t="shared" si="64"/>
        <v>15317.303673469387</v>
      </c>
      <c r="N615" s="40" t="str">
        <f t="shared" si="65"/>
        <v>Low Income</v>
      </c>
      <c r="O615" s="39">
        <v>10249</v>
      </c>
      <c r="P615" s="39">
        <f t="shared" si="66"/>
        <v>0</v>
      </c>
      <c r="Q615" s="41">
        <f t="shared" si="67"/>
        <v>0</v>
      </c>
      <c r="R615" s="33" t="str">
        <f t="shared" si="68"/>
        <v>No Bonus</v>
      </c>
      <c r="S615" s="38">
        <f t="shared" si="69"/>
        <v>15317.303673469387</v>
      </c>
      <c r="T615" s="6" t="s">
        <v>26</v>
      </c>
      <c r="U615" s="6" t="s">
        <v>2486</v>
      </c>
      <c r="V615" s="6" t="s">
        <v>2487</v>
      </c>
    </row>
    <row r="616" spans="1:22" ht="20" customHeight="1" x14ac:dyDescent="0.15">
      <c r="A616" s="15">
        <v>614</v>
      </c>
      <c r="B616" s="16" t="s">
        <v>663</v>
      </c>
      <c r="C616" s="14">
        <v>41</v>
      </c>
      <c r="D616" s="35" t="str" cm="1">
        <f t="array" ref="D616">_xlfn.IFS(C616&lt;31, "Emerging Talent", AND(C616 &gt; 30, C616 &lt; 55), "Core Contributor", C616 &gt; 54, "Established Expert")</f>
        <v>Core Contributor</v>
      </c>
      <c r="E616" s="6" t="s">
        <v>93</v>
      </c>
      <c r="F616" s="6" t="s">
        <v>5446</v>
      </c>
      <c r="G616" s="19" t="s">
        <v>4457</v>
      </c>
      <c r="H616" s="19" t="s">
        <v>842</v>
      </c>
      <c r="I616" s="30">
        <v>7</v>
      </c>
      <c r="J616" s="27">
        <v>3.5</v>
      </c>
      <c r="K616" s="40" t="str">
        <f t="shared" si="63"/>
        <v>Exceeds Expectations</v>
      </c>
      <c r="L616" s="37">
        <v>69418</v>
      </c>
      <c r="M616" s="37">
        <f t="shared" si="64"/>
        <v>69418</v>
      </c>
      <c r="N616" s="40" t="str">
        <f t="shared" si="65"/>
        <v>Medium Income</v>
      </c>
      <c r="O616" s="39">
        <v>11590</v>
      </c>
      <c r="P616" s="39">
        <f t="shared" si="66"/>
        <v>1250</v>
      </c>
      <c r="Q616" s="41">
        <f t="shared" si="67"/>
        <v>1.8006857011149846E-2</v>
      </c>
      <c r="R616" s="33" t="str">
        <f t="shared" si="68"/>
        <v>Small Bonus</v>
      </c>
      <c r="S616" s="38">
        <f t="shared" si="69"/>
        <v>70668</v>
      </c>
      <c r="T616" s="6" t="s">
        <v>26</v>
      </c>
      <c r="U616" s="6" t="s">
        <v>6396</v>
      </c>
      <c r="V616" s="7" t="s">
        <v>6818</v>
      </c>
    </row>
    <row r="617" spans="1:22" ht="20" customHeight="1" x14ac:dyDescent="0.15">
      <c r="A617" s="15">
        <v>615</v>
      </c>
      <c r="B617" s="16" t="s">
        <v>2906</v>
      </c>
      <c r="C617" s="14">
        <v>24</v>
      </c>
      <c r="D617" s="35" t="str" cm="1">
        <f t="array" ref="D617">_xlfn.IFS(C617&lt;31, "Emerging Talent", AND(C617 &gt; 30, C617 &lt; 55), "Core Contributor", C617 &gt; 54, "Established Expert")</f>
        <v>Emerging Talent</v>
      </c>
      <c r="E617" s="6" t="s">
        <v>389</v>
      </c>
      <c r="F617" s="6" t="s">
        <v>5802</v>
      </c>
      <c r="G617" s="19" t="s">
        <v>696</v>
      </c>
      <c r="H617" s="19" t="s">
        <v>499</v>
      </c>
      <c r="I617" s="30">
        <v>8</v>
      </c>
      <c r="J617" s="27">
        <v>1.4</v>
      </c>
      <c r="K617" s="40" t="str">
        <f t="shared" si="63"/>
        <v>Needs Significant Improvement</v>
      </c>
      <c r="L617" s="37">
        <v>132910</v>
      </c>
      <c r="M617" s="37">
        <f t="shared" si="64"/>
        <v>21265.599999999999</v>
      </c>
      <c r="N617" s="40" t="str">
        <f t="shared" si="65"/>
        <v>Low Income</v>
      </c>
      <c r="O617" s="39">
        <v>17940</v>
      </c>
      <c r="P617" s="39">
        <f t="shared" si="66"/>
        <v>0</v>
      </c>
      <c r="Q617" s="41">
        <f t="shared" si="67"/>
        <v>0</v>
      </c>
      <c r="R617" s="33" t="str">
        <f t="shared" si="68"/>
        <v>No Bonus</v>
      </c>
      <c r="S617" s="38">
        <f t="shared" si="69"/>
        <v>21265.599999999999</v>
      </c>
      <c r="T617" s="6" t="s">
        <v>139</v>
      </c>
      <c r="U617" s="6" t="s">
        <v>2494</v>
      </c>
      <c r="V617" s="6" t="s">
        <v>2495</v>
      </c>
    </row>
    <row r="618" spans="1:22" ht="20" customHeight="1" x14ac:dyDescent="0.15">
      <c r="A618" s="15">
        <v>616</v>
      </c>
      <c r="B618" s="16" t="s">
        <v>1266</v>
      </c>
      <c r="C618" s="14">
        <v>61</v>
      </c>
      <c r="D618" s="35" t="str" cm="1">
        <f t="array" ref="D618">_xlfn.IFS(C618&lt;31, "Emerging Talent", AND(C618 &gt; 30, C618 &lt; 55), "Core Contributor", C618 &gt; 54, "Established Expert")</f>
        <v>Established Expert</v>
      </c>
      <c r="E618" s="7" t="s">
        <v>5970</v>
      </c>
      <c r="F618" s="6" t="s">
        <v>5643</v>
      </c>
      <c r="G618" s="19" t="s">
        <v>494</v>
      </c>
      <c r="H618" s="19" t="s">
        <v>136</v>
      </c>
      <c r="I618" s="30">
        <v>7</v>
      </c>
      <c r="J618" s="27">
        <v>3.1</v>
      </c>
      <c r="K618" s="40" t="str">
        <f t="shared" si="63"/>
        <v>Meets Expectations</v>
      </c>
      <c r="L618" s="37">
        <v>127363</v>
      </c>
      <c r="M618" s="37">
        <f t="shared" si="64"/>
        <v>99914.973877551034</v>
      </c>
      <c r="N618" s="40" t="str">
        <f t="shared" si="65"/>
        <v>High Income</v>
      </c>
      <c r="O618" s="39" t="s">
        <v>5969</v>
      </c>
      <c r="P618" s="39">
        <f t="shared" si="66"/>
        <v>50.000000000000085</v>
      </c>
      <c r="Q618" s="41">
        <f t="shared" si="67"/>
        <v>5.0042549239192788E-4</v>
      </c>
      <c r="R618" s="33" t="str">
        <f t="shared" si="68"/>
        <v>Small Bonus</v>
      </c>
      <c r="S618" s="38">
        <f t="shared" si="69"/>
        <v>99964.973877551034</v>
      </c>
      <c r="T618" s="6" t="s">
        <v>139</v>
      </c>
      <c r="U618" s="6" t="s">
        <v>6397</v>
      </c>
      <c r="V618" s="6" t="s">
        <v>2498</v>
      </c>
    </row>
    <row r="619" spans="1:22" ht="20" customHeight="1" x14ac:dyDescent="0.15">
      <c r="A619" s="15">
        <v>617</v>
      </c>
      <c r="B619" s="16" t="s">
        <v>873</v>
      </c>
      <c r="C619" s="14">
        <v>47</v>
      </c>
      <c r="D619" s="35" t="str" cm="1">
        <f t="array" ref="D619">_xlfn.IFS(C619&lt;31, "Emerging Talent", AND(C619 &gt; 30, C619 &lt; 55), "Core Contributor", C619 &gt; 54, "Established Expert")</f>
        <v>Core Contributor</v>
      </c>
      <c r="E619" s="6" t="s">
        <v>163</v>
      </c>
      <c r="F619" s="6" t="s">
        <v>5803</v>
      </c>
      <c r="G619" s="19" t="s">
        <v>494</v>
      </c>
      <c r="H619" s="19" t="s">
        <v>806</v>
      </c>
      <c r="I619" s="30">
        <v>8</v>
      </c>
      <c r="J619" s="27">
        <v>3.5</v>
      </c>
      <c r="K619" s="40" t="str">
        <f t="shared" si="63"/>
        <v>Exceeds Expectations</v>
      </c>
      <c r="L619" s="37">
        <v>63302</v>
      </c>
      <c r="M619" s="37">
        <f t="shared" si="64"/>
        <v>63302</v>
      </c>
      <c r="N619" s="40" t="str">
        <f t="shared" si="65"/>
        <v>Medium Income</v>
      </c>
      <c r="O619" s="39">
        <v>16040</v>
      </c>
      <c r="P619" s="39">
        <f t="shared" si="66"/>
        <v>1250</v>
      </c>
      <c r="Q619" s="41">
        <f t="shared" si="67"/>
        <v>1.9746611481469781E-2</v>
      </c>
      <c r="R619" s="33" t="str">
        <f t="shared" si="68"/>
        <v>Small Bonus</v>
      </c>
      <c r="S619" s="38">
        <f t="shared" si="69"/>
        <v>64552</v>
      </c>
      <c r="T619" s="6" t="s">
        <v>139</v>
      </c>
      <c r="U619" s="6" t="s">
        <v>2500</v>
      </c>
      <c r="V619" s="6" t="s">
        <v>2501</v>
      </c>
    </row>
    <row r="620" spans="1:22" ht="20" customHeight="1" x14ac:dyDescent="0.15">
      <c r="A620" s="15">
        <v>618</v>
      </c>
      <c r="B620" s="16" t="s">
        <v>4405</v>
      </c>
      <c r="C620" s="14">
        <v>51</v>
      </c>
      <c r="D620" s="35" t="str" cm="1">
        <f t="array" ref="D620">_xlfn.IFS(C620&lt;31, "Emerging Talent", AND(C620 &gt; 30, C620 &lt; 55), "Core Contributor", C620 &gt; 54, "Established Expert")</f>
        <v>Core Contributor</v>
      </c>
      <c r="E620" s="7" t="s">
        <v>5970</v>
      </c>
      <c r="F620" s="6" t="s">
        <v>5449</v>
      </c>
      <c r="G620" s="19" t="s">
        <v>648</v>
      </c>
      <c r="H620" s="19" t="s">
        <v>431</v>
      </c>
      <c r="I620" s="30">
        <v>6</v>
      </c>
      <c r="J620" s="27">
        <v>2.6</v>
      </c>
      <c r="K620" s="40" t="str">
        <f t="shared" si="63"/>
        <v>Below Expectations</v>
      </c>
      <c r="L620" s="37">
        <v>93043</v>
      </c>
      <c r="M620" s="37">
        <f t="shared" si="64"/>
        <v>51344.545306122454</v>
      </c>
      <c r="N620" s="40" t="str">
        <f t="shared" si="65"/>
        <v>Medium Income</v>
      </c>
      <c r="O620" s="39">
        <v>11366</v>
      </c>
      <c r="P620" s="39">
        <f t="shared" si="66"/>
        <v>0</v>
      </c>
      <c r="Q620" s="41">
        <f t="shared" si="67"/>
        <v>0</v>
      </c>
      <c r="R620" s="33" t="str">
        <f t="shared" si="68"/>
        <v>No Bonus</v>
      </c>
      <c r="S620" s="38">
        <f t="shared" si="69"/>
        <v>51344.545306122454</v>
      </c>
      <c r="T620" s="6" t="s">
        <v>271</v>
      </c>
      <c r="U620" s="9" t="s">
        <v>6398</v>
      </c>
      <c r="V620" s="6" t="s">
        <v>2503</v>
      </c>
    </row>
    <row r="621" spans="1:22" ht="20" customHeight="1" x14ac:dyDescent="0.15">
      <c r="A621" s="15">
        <v>619</v>
      </c>
      <c r="B621" s="16" t="s">
        <v>2504</v>
      </c>
      <c r="C621" s="14">
        <v>50</v>
      </c>
      <c r="D621" s="35" t="str" cm="1">
        <f t="array" ref="D621">_xlfn.IFS(C621&lt;31, "Emerging Talent", AND(C621 &gt; 30, C621 &lt; 55), "Core Contributor", C621 &gt; 54, "Established Expert")</f>
        <v>Core Contributor</v>
      </c>
      <c r="E621" s="6" t="s">
        <v>389</v>
      </c>
      <c r="F621" s="6" t="s">
        <v>5446</v>
      </c>
      <c r="G621" s="19" t="s">
        <v>244</v>
      </c>
      <c r="H621" s="19" t="s">
        <v>499</v>
      </c>
      <c r="I621" s="30">
        <v>2</v>
      </c>
      <c r="J621" s="27">
        <v>2.2999999999999998</v>
      </c>
      <c r="K621" s="40" t="str">
        <f t="shared" si="63"/>
        <v>Below Expectations</v>
      </c>
      <c r="L621" s="37">
        <v>78075</v>
      </c>
      <c r="M621" s="37">
        <f t="shared" si="64"/>
        <v>33715.65306122449</v>
      </c>
      <c r="N621" s="40" t="str">
        <f t="shared" si="65"/>
        <v>Low Income</v>
      </c>
      <c r="O621" s="39">
        <v>11150</v>
      </c>
      <c r="P621" s="39">
        <f t="shared" si="66"/>
        <v>0</v>
      </c>
      <c r="Q621" s="41">
        <f t="shared" si="67"/>
        <v>0</v>
      </c>
      <c r="R621" s="33" t="str">
        <f t="shared" si="68"/>
        <v>No Bonus</v>
      </c>
      <c r="S621" s="38">
        <f t="shared" si="69"/>
        <v>33715.65306122449</v>
      </c>
      <c r="T621" s="6" t="s">
        <v>204</v>
      </c>
      <c r="U621" s="6" t="s">
        <v>6399</v>
      </c>
      <c r="V621" s="6" t="s">
        <v>2508</v>
      </c>
    </row>
    <row r="622" spans="1:22" ht="20" customHeight="1" x14ac:dyDescent="0.15">
      <c r="A622" s="15">
        <v>620</v>
      </c>
      <c r="B622" s="16" t="s">
        <v>3707</v>
      </c>
      <c r="C622" s="14">
        <v>41</v>
      </c>
      <c r="D622" s="35" t="str" cm="1">
        <f t="array" ref="D622">_xlfn.IFS(C622&lt;31, "Emerging Talent", AND(C622 &gt; 30, C622 &lt; 55), "Core Contributor", C622 &gt; 54, "Established Expert")</f>
        <v>Core Contributor</v>
      </c>
      <c r="E622" s="6" t="s">
        <v>389</v>
      </c>
      <c r="F622" s="6" t="s">
        <v>5503</v>
      </c>
      <c r="G622" s="19" t="s">
        <v>244</v>
      </c>
      <c r="H622" s="19" t="s">
        <v>32</v>
      </c>
      <c r="I622" s="30">
        <v>3</v>
      </c>
      <c r="J622" s="27">
        <v>3.1</v>
      </c>
      <c r="K622" s="40" t="str">
        <f t="shared" si="63"/>
        <v>Meets Expectations</v>
      </c>
      <c r="L622" s="37">
        <v>139751</v>
      </c>
      <c r="M622" s="37">
        <f t="shared" si="64"/>
        <v>109633.23346938776</v>
      </c>
      <c r="N622" s="40" t="str">
        <f t="shared" si="65"/>
        <v>High Income</v>
      </c>
      <c r="O622" s="39" t="s">
        <v>5969</v>
      </c>
      <c r="P622" s="39">
        <f t="shared" si="66"/>
        <v>50.000000000000085</v>
      </c>
      <c r="Q622" s="41">
        <f t="shared" si="67"/>
        <v>4.5606608888317874E-4</v>
      </c>
      <c r="R622" s="33" t="str">
        <f t="shared" si="68"/>
        <v>Small Bonus</v>
      </c>
      <c r="S622" s="38">
        <f t="shared" si="69"/>
        <v>109683.23346938776</v>
      </c>
      <c r="T622" s="6" t="s">
        <v>422</v>
      </c>
      <c r="U622" s="6" t="s">
        <v>6400</v>
      </c>
      <c r="V622" s="6" t="s">
        <v>2511</v>
      </c>
    </row>
    <row r="623" spans="1:22" ht="20" customHeight="1" x14ac:dyDescent="0.15">
      <c r="A623" s="15">
        <v>621</v>
      </c>
      <c r="B623" s="16" t="s">
        <v>2122</v>
      </c>
      <c r="C623" s="14">
        <v>56</v>
      </c>
      <c r="D623" s="35" t="str" cm="1">
        <f t="array" ref="D623">_xlfn.IFS(C623&lt;31, "Emerging Talent", AND(C623 &gt; 30, C623 &lt; 55), "Core Contributor", C623 &gt; 54, "Established Expert")</f>
        <v>Established Expert</v>
      </c>
      <c r="E623" s="6" t="s">
        <v>389</v>
      </c>
      <c r="F623" s="6" t="s">
        <v>5446</v>
      </c>
      <c r="G623" s="19" t="s">
        <v>576</v>
      </c>
      <c r="H623" s="19" t="s">
        <v>36</v>
      </c>
      <c r="I623" s="30">
        <v>7</v>
      </c>
      <c r="J623" s="27">
        <v>4.5999999999999996</v>
      </c>
      <c r="K623" s="40" t="str">
        <f t="shared" si="63"/>
        <v>Outstanding Performance</v>
      </c>
      <c r="L623" s="37">
        <v>100060</v>
      </c>
      <c r="M623" s="37">
        <f t="shared" si="64"/>
        <v>172838.33469387755</v>
      </c>
      <c r="N623" s="40" t="str">
        <f t="shared" si="65"/>
        <v>Very High Income</v>
      </c>
      <c r="O623" s="39">
        <v>10761</v>
      </c>
      <c r="P623" s="39">
        <f t="shared" si="66"/>
        <v>12799.999999999993</v>
      </c>
      <c r="Q623" s="41">
        <f t="shared" si="67"/>
        <v>7.405764480820011E-2</v>
      </c>
      <c r="R623" s="33" t="str">
        <f t="shared" si="68"/>
        <v>High Bonus</v>
      </c>
      <c r="S623" s="38">
        <f t="shared" si="69"/>
        <v>185638.33469387755</v>
      </c>
      <c r="T623" s="6" t="s">
        <v>49</v>
      </c>
      <c r="U623" s="9" t="s">
        <v>6401</v>
      </c>
      <c r="V623" s="6" t="s">
        <v>2515</v>
      </c>
    </row>
    <row r="624" spans="1:22" ht="20" customHeight="1" x14ac:dyDescent="0.15">
      <c r="A624" s="15">
        <v>622</v>
      </c>
      <c r="B624" s="16" t="s">
        <v>2627</v>
      </c>
      <c r="C624" s="14">
        <v>31</v>
      </c>
      <c r="D624" s="35" t="str" cm="1">
        <f t="array" ref="D624">_xlfn.IFS(C624&lt;31, "Emerging Talent", AND(C624 &gt; 30, C624 &lt; 55), "Core Contributor", C624 &gt; 54, "Established Expert")</f>
        <v>Core Contributor</v>
      </c>
      <c r="E624" s="6" t="s">
        <v>163</v>
      </c>
      <c r="F624" s="6" t="s">
        <v>5531</v>
      </c>
      <c r="G624" s="19" t="s">
        <v>576</v>
      </c>
      <c r="H624" s="19" t="s">
        <v>431</v>
      </c>
      <c r="I624" s="30">
        <v>6</v>
      </c>
      <c r="J624" s="27">
        <v>4.3</v>
      </c>
      <c r="K624" s="40" t="str">
        <f t="shared" si="63"/>
        <v>Outstanding Performance</v>
      </c>
      <c r="L624" s="37">
        <v>95681</v>
      </c>
      <c r="M624" s="37">
        <f t="shared" si="64"/>
        <v>144419.72979591833</v>
      </c>
      <c r="N624" s="40" t="str">
        <f t="shared" si="65"/>
        <v>Very High Income</v>
      </c>
      <c r="O624" s="39">
        <v>5054</v>
      </c>
      <c r="P624" s="39">
        <f t="shared" si="66"/>
        <v>8449.9999999999982</v>
      </c>
      <c r="Q624" s="41">
        <f t="shared" si="67"/>
        <v>5.8510011145574213E-2</v>
      </c>
      <c r="R624" s="33" t="str">
        <f t="shared" si="68"/>
        <v>Average Bonus</v>
      </c>
      <c r="S624" s="38">
        <f t="shared" si="69"/>
        <v>152869.72979591833</v>
      </c>
      <c r="T624" s="6" t="s">
        <v>296</v>
      </c>
      <c r="U624" s="6" t="s">
        <v>6402</v>
      </c>
      <c r="V624" s="6" t="s">
        <v>2517</v>
      </c>
    </row>
    <row r="625" spans="1:22" ht="20" customHeight="1" x14ac:dyDescent="0.15">
      <c r="A625" s="15">
        <v>623</v>
      </c>
      <c r="B625" s="16" t="s">
        <v>4413</v>
      </c>
      <c r="C625" s="14">
        <v>22</v>
      </c>
      <c r="D625" s="35" t="str" cm="1">
        <f t="array" ref="D625">_xlfn.IFS(C625&lt;31, "Emerging Talent", AND(C625 &gt; 30, C625 &lt; 55), "Core Contributor", C625 &gt; 54, "Established Expert")</f>
        <v>Emerging Talent</v>
      </c>
      <c r="E625" s="6" t="s">
        <v>389</v>
      </c>
      <c r="F625" s="6" t="s">
        <v>5804</v>
      </c>
      <c r="G625" s="19" t="s">
        <v>4457</v>
      </c>
      <c r="H625" s="19" t="s">
        <v>779</v>
      </c>
      <c r="I625" s="30">
        <v>1</v>
      </c>
      <c r="J625" s="27">
        <v>4.4000000000000004</v>
      </c>
      <c r="K625" s="40" t="str">
        <f t="shared" si="63"/>
        <v>Outstanding Performance</v>
      </c>
      <c r="L625" s="37">
        <v>88052</v>
      </c>
      <c r="M625" s="37">
        <f t="shared" si="64"/>
        <v>139158.09959183677</v>
      </c>
      <c r="N625" s="40" t="str">
        <f t="shared" si="65"/>
        <v>Very High Income</v>
      </c>
      <c r="O625" s="39">
        <v>4803</v>
      </c>
      <c r="P625" s="39">
        <f t="shared" si="66"/>
        <v>9800.0000000000055</v>
      </c>
      <c r="Q625" s="41">
        <f t="shared" si="67"/>
        <v>7.0423496934381019E-2</v>
      </c>
      <c r="R625" s="33" t="str">
        <f t="shared" si="68"/>
        <v>Average Bonus</v>
      </c>
      <c r="S625" s="38">
        <f t="shared" si="69"/>
        <v>148958.09959183677</v>
      </c>
      <c r="T625" s="6" t="s">
        <v>49</v>
      </c>
      <c r="U625" s="6" t="s">
        <v>6403</v>
      </c>
      <c r="V625" s="6" t="s">
        <v>2521</v>
      </c>
    </row>
    <row r="626" spans="1:22" ht="20" customHeight="1" x14ac:dyDescent="0.15">
      <c r="A626" s="15">
        <v>624</v>
      </c>
      <c r="B626" s="16" t="s">
        <v>2522</v>
      </c>
      <c r="C626" s="14">
        <v>48</v>
      </c>
      <c r="D626" s="35" t="str" cm="1">
        <f t="array" ref="D626">_xlfn.IFS(C626&lt;31, "Emerging Talent", AND(C626 &gt; 30, C626 &lt; 55), "Core Contributor", C626 &gt; 54, "Established Expert")</f>
        <v>Core Contributor</v>
      </c>
      <c r="E626" s="7" t="s">
        <v>5970</v>
      </c>
      <c r="F626" s="6" t="s">
        <v>5486</v>
      </c>
      <c r="G626" s="19" t="s">
        <v>46</v>
      </c>
      <c r="H626" s="19" t="s">
        <v>32</v>
      </c>
      <c r="I626" s="30">
        <v>2</v>
      </c>
      <c r="J626" s="27">
        <v>4.0999999999999996</v>
      </c>
      <c r="K626" s="40" t="str">
        <f t="shared" si="63"/>
        <v>Exceeds Expectations</v>
      </c>
      <c r="L626" s="37">
        <v>131638</v>
      </c>
      <c r="M626" s="37">
        <f t="shared" si="64"/>
        <v>180639.57387755095</v>
      </c>
      <c r="N626" s="40" t="str">
        <f t="shared" si="65"/>
        <v>Very High Income</v>
      </c>
      <c r="O626" s="39">
        <v>19755</v>
      </c>
      <c r="P626" s="39">
        <f t="shared" si="66"/>
        <v>6049.9999999999964</v>
      </c>
      <c r="Q626" s="41">
        <f t="shared" si="67"/>
        <v>3.3492107350192674E-2</v>
      </c>
      <c r="R626" s="33" t="str">
        <f t="shared" si="68"/>
        <v>Average Bonus</v>
      </c>
      <c r="S626" s="38">
        <f t="shared" si="69"/>
        <v>186689.57387755095</v>
      </c>
      <c r="T626" s="6" t="s">
        <v>76</v>
      </c>
      <c r="U626" s="9" t="s">
        <v>6404</v>
      </c>
      <c r="V626" s="6" t="s">
        <v>2524</v>
      </c>
    </row>
    <row r="627" spans="1:22" ht="20" customHeight="1" x14ac:dyDescent="0.15">
      <c r="A627" s="15">
        <v>625</v>
      </c>
      <c r="B627" s="16" t="s">
        <v>4431</v>
      </c>
      <c r="C627" s="14">
        <v>34</v>
      </c>
      <c r="D627" s="35" t="str" cm="1">
        <f t="array" ref="D627">_xlfn.IFS(C627&lt;31, "Emerging Talent", AND(C627 &gt; 30, C627 &lt; 55), "Core Contributor", C627 &gt; 54, "Established Expert")</f>
        <v>Core Contributor</v>
      </c>
      <c r="E627" s="6" t="s">
        <v>389</v>
      </c>
      <c r="F627" s="6" t="s">
        <v>5762</v>
      </c>
      <c r="G627" s="19" t="s">
        <v>244</v>
      </c>
      <c r="H627" s="19" t="s">
        <v>47</v>
      </c>
      <c r="I627" s="30">
        <v>2</v>
      </c>
      <c r="J627" s="27">
        <v>4.4000000000000004</v>
      </c>
      <c r="K627" s="40" t="str">
        <f t="shared" si="63"/>
        <v>Outstanding Performance</v>
      </c>
      <c r="L627" s="37">
        <v>31072</v>
      </c>
      <c r="M627" s="37">
        <f t="shared" si="64"/>
        <v>49106.442448979607</v>
      </c>
      <c r="N627" s="40" t="str">
        <f t="shared" si="65"/>
        <v>Low Income</v>
      </c>
      <c r="O627" s="39">
        <v>11774</v>
      </c>
      <c r="P627" s="39">
        <f t="shared" si="66"/>
        <v>9800.0000000000055</v>
      </c>
      <c r="Q627" s="41">
        <f t="shared" si="67"/>
        <v>0.19956648275187042</v>
      </c>
      <c r="R627" s="33" t="str">
        <f t="shared" si="68"/>
        <v>Average Bonus</v>
      </c>
      <c r="S627" s="38">
        <f t="shared" si="69"/>
        <v>58906.442448979615</v>
      </c>
      <c r="T627" s="6" t="s">
        <v>139</v>
      </c>
      <c r="U627" s="9" t="s">
        <v>6405</v>
      </c>
      <c r="V627" s="6" t="s">
        <v>2526</v>
      </c>
    </row>
    <row r="628" spans="1:22" ht="20" customHeight="1" x14ac:dyDescent="0.15">
      <c r="A628" s="15">
        <v>626</v>
      </c>
      <c r="B628" s="16" t="s">
        <v>3372</v>
      </c>
      <c r="C628" s="14">
        <v>19</v>
      </c>
      <c r="D628" s="35" t="str" cm="1">
        <f t="array" ref="D628">_xlfn.IFS(C628&lt;31, "Emerging Talent", AND(C628 &gt; 30, C628 &lt; 55), "Core Contributor", C628 &gt; 54, "Established Expert")</f>
        <v>Emerging Talent</v>
      </c>
      <c r="E628" s="6" t="s">
        <v>163</v>
      </c>
      <c r="F628" s="6" t="s">
        <v>5805</v>
      </c>
      <c r="G628" s="19" t="s">
        <v>244</v>
      </c>
      <c r="H628" s="19" t="s">
        <v>175</v>
      </c>
      <c r="I628" s="30">
        <v>4</v>
      </c>
      <c r="J628" s="27">
        <v>3.9</v>
      </c>
      <c r="K628" s="40" t="str">
        <f t="shared" si="63"/>
        <v>Exceeds Expectations</v>
      </c>
      <c r="L628" s="37">
        <v>91539</v>
      </c>
      <c r="M628" s="37">
        <f t="shared" si="64"/>
        <v>113657.81142857143</v>
      </c>
      <c r="N628" s="40" t="str">
        <f t="shared" si="65"/>
        <v>Very High Income</v>
      </c>
      <c r="O628" s="39">
        <v>16458</v>
      </c>
      <c r="P628" s="39">
        <f t="shared" si="66"/>
        <v>4049.9999999999991</v>
      </c>
      <c r="Q628" s="41">
        <f t="shared" si="67"/>
        <v>3.5633274555398539E-2</v>
      </c>
      <c r="R628" s="33" t="str">
        <f t="shared" si="68"/>
        <v>Small Bonus</v>
      </c>
      <c r="S628" s="38">
        <f t="shared" si="69"/>
        <v>117707.81142857143</v>
      </c>
      <c r="T628" s="6" t="s">
        <v>26</v>
      </c>
      <c r="U628" s="6" t="s">
        <v>6406</v>
      </c>
      <c r="V628" s="6" t="s">
        <v>2530</v>
      </c>
    </row>
    <row r="629" spans="1:22" ht="20" customHeight="1" x14ac:dyDescent="0.15">
      <c r="A629" s="15">
        <v>627</v>
      </c>
      <c r="B629" s="16" t="s">
        <v>4240</v>
      </c>
      <c r="C629" s="14">
        <v>49</v>
      </c>
      <c r="D629" s="35" t="str" cm="1">
        <f t="array" ref="D629">_xlfn.IFS(C629&lt;31, "Emerging Talent", AND(C629 &gt; 30, C629 &lt; 55), "Core Contributor", C629 &gt; 54, "Established Expert")</f>
        <v>Core Contributor</v>
      </c>
      <c r="E629" s="6" t="s">
        <v>163</v>
      </c>
      <c r="F629" s="6" t="s">
        <v>5806</v>
      </c>
      <c r="G629" s="19" t="s">
        <v>648</v>
      </c>
      <c r="H629" s="19" t="s">
        <v>499</v>
      </c>
      <c r="I629" s="30">
        <v>10</v>
      </c>
      <c r="J629" s="27">
        <v>3.05</v>
      </c>
      <c r="K629" s="40" t="str">
        <f t="shared" si="63"/>
        <v>Meets Expectations</v>
      </c>
      <c r="L629" s="37">
        <v>3264</v>
      </c>
      <c r="M629" s="37">
        <f t="shared" si="64"/>
        <v>15000</v>
      </c>
      <c r="N629" s="40" t="str">
        <f t="shared" si="65"/>
        <v>Low Income</v>
      </c>
      <c r="O629" s="39">
        <v>7344</v>
      </c>
      <c r="P629" s="39">
        <f t="shared" si="66"/>
        <v>12.499999999999911</v>
      </c>
      <c r="Q629" s="41">
        <f t="shared" si="67"/>
        <v>8.3333333333332742E-4</v>
      </c>
      <c r="R629" s="33" t="str">
        <f t="shared" si="68"/>
        <v>Small Bonus</v>
      </c>
      <c r="S629" s="38">
        <f t="shared" si="69"/>
        <v>15012.5</v>
      </c>
      <c r="T629" s="6" t="s">
        <v>265</v>
      </c>
      <c r="U629" s="9" t="s">
        <v>6407</v>
      </c>
      <c r="V629" s="6" t="s">
        <v>2533</v>
      </c>
    </row>
    <row r="630" spans="1:22" ht="20" customHeight="1" x14ac:dyDescent="0.15">
      <c r="A630" s="15">
        <v>628</v>
      </c>
      <c r="B630" s="16" t="s">
        <v>4444</v>
      </c>
      <c r="C630" s="14">
        <v>37</v>
      </c>
      <c r="D630" s="35" t="str" cm="1">
        <f t="array" ref="D630">_xlfn.IFS(C630&lt;31, "Emerging Talent", AND(C630 &gt; 30, C630 &lt; 55), "Core Contributor", C630 &gt; 54, "Established Expert")</f>
        <v>Core Contributor</v>
      </c>
      <c r="E630" s="6" t="s">
        <v>389</v>
      </c>
      <c r="F630" s="6" t="s">
        <v>5446</v>
      </c>
      <c r="G630" s="19" t="s">
        <v>4457</v>
      </c>
      <c r="H630" s="19" t="s">
        <v>56</v>
      </c>
      <c r="I630" s="30">
        <v>4</v>
      </c>
      <c r="J630" s="27">
        <v>4.8</v>
      </c>
      <c r="K630" s="40" t="str">
        <f t="shared" si="63"/>
        <v>Outstanding Performance</v>
      </c>
      <c r="L630" s="37">
        <v>44545</v>
      </c>
      <c r="M630" s="37">
        <f t="shared" si="64"/>
        <v>83780.963265306127</v>
      </c>
      <c r="N630" s="40" t="str">
        <f t="shared" si="65"/>
        <v>High Income</v>
      </c>
      <c r="O630" s="39">
        <v>19652</v>
      </c>
      <c r="P630" s="39">
        <f t="shared" si="66"/>
        <v>16199.999999999996</v>
      </c>
      <c r="Q630" s="41">
        <f t="shared" si="67"/>
        <v>0.19336134807498032</v>
      </c>
      <c r="R630" s="33" t="str">
        <f t="shared" si="68"/>
        <v>Outstanding Bonus</v>
      </c>
      <c r="S630" s="38">
        <f t="shared" si="69"/>
        <v>99980.963265306127</v>
      </c>
      <c r="T630" s="6" t="s">
        <v>296</v>
      </c>
      <c r="U630" s="6" t="s">
        <v>6408</v>
      </c>
      <c r="V630" s="6" t="s">
        <v>2538</v>
      </c>
    </row>
    <row r="631" spans="1:22" ht="20" customHeight="1" x14ac:dyDescent="0.15">
      <c r="A631" s="15">
        <v>629</v>
      </c>
      <c r="B631" s="16" t="s">
        <v>4409</v>
      </c>
      <c r="C631" s="14">
        <v>40</v>
      </c>
      <c r="D631" s="35" t="str" cm="1">
        <f t="array" ref="D631">_xlfn.IFS(C631&lt;31, "Emerging Talent", AND(C631 &gt; 30, C631 &lt; 55), "Core Contributor", C631 &gt; 54, "Established Expert")</f>
        <v>Core Contributor</v>
      </c>
      <c r="E631" s="6" t="s">
        <v>389</v>
      </c>
      <c r="F631" s="6" t="s">
        <v>5723</v>
      </c>
      <c r="G631" s="19" t="s">
        <v>864</v>
      </c>
      <c r="H631" s="19" t="s">
        <v>930</v>
      </c>
      <c r="I631" s="30">
        <v>7</v>
      </c>
      <c r="J631" s="27">
        <v>1.7</v>
      </c>
      <c r="K631" s="40" t="str">
        <f t="shared" si="63"/>
        <v>Needs Significant Improvement</v>
      </c>
      <c r="L631" s="37">
        <v>104135</v>
      </c>
      <c r="M631" s="37">
        <f t="shared" si="64"/>
        <v>24567.35918367347</v>
      </c>
      <c r="N631" s="40" t="str">
        <f t="shared" si="65"/>
        <v>Low Income</v>
      </c>
      <c r="O631" s="39">
        <v>19863</v>
      </c>
      <c r="P631" s="39">
        <f t="shared" si="66"/>
        <v>0</v>
      </c>
      <c r="Q631" s="41">
        <f t="shared" si="67"/>
        <v>0</v>
      </c>
      <c r="R631" s="33" t="str">
        <f t="shared" si="68"/>
        <v>No Bonus</v>
      </c>
      <c r="S631" s="38">
        <f t="shared" si="69"/>
        <v>24567.35918367347</v>
      </c>
      <c r="T631" s="6" t="s">
        <v>204</v>
      </c>
      <c r="U631" s="6" t="s">
        <v>2540</v>
      </c>
      <c r="V631" s="7" t="s">
        <v>6818</v>
      </c>
    </row>
    <row r="632" spans="1:22" ht="20" customHeight="1" x14ac:dyDescent="0.15">
      <c r="A632" s="15">
        <v>630</v>
      </c>
      <c r="B632" s="16" t="s">
        <v>1915</v>
      </c>
      <c r="C632" s="14">
        <v>28</v>
      </c>
      <c r="D632" s="35" t="str" cm="1">
        <f t="array" ref="D632">_xlfn.IFS(C632&lt;31, "Emerging Talent", AND(C632 &gt; 30, C632 &lt; 55), "Core Contributor", C632 &gt; 54, "Established Expert")</f>
        <v>Emerging Talent</v>
      </c>
      <c r="E632" s="6" t="s">
        <v>163</v>
      </c>
      <c r="F632" s="6" t="s">
        <v>5807</v>
      </c>
      <c r="G632" s="19" t="s">
        <v>696</v>
      </c>
      <c r="H632" s="19" t="s">
        <v>431</v>
      </c>
      <c r="I632" s="30">
        <v>9</v>
      </c>
      <c r="J632" s="27">
        <v>3.05</v>
      </c>
      <c r="K632" s="40" t="str">
        <f t="shared" si="63"/>
        <v>Meets Expectations</v>
      </c>
      <c r="L632" s="37">
        <v>136509</v>
      </c>
      <c r="M632" s="37">
        <f t="shared" si="64"/>
        <v>103663.26306122445</v>
      </c>
      <c r="N632" s="40" t="str">
        <f t="shared" si="65"/>
        <v>High Income</v>
      </c>
      <c r="O632" s="39">
        <v>19543</v>
      </c>
      <c r="P632" s="39">
        <f t="shared" si="66"/>
        <v>12.499999999999911</v>
      </c>
      <c r="Q632" s="41">
        <f t="shared" si="67"/>
        <v>1.2058273713241401E-4</v>
      </c>
      <c r="R632" s="33" t="str">
        <f t="shared" si="68"/>
        <v>Small Bonus</v>
      </c>
      <c r="S632" s="38">
        <f t="shared" si="69"/>
        <v>103675.76306122445</v>
      </c>
      <c r="T632" s="6" t="s">
        <v>368</v>
      </c>
      <c r="U632" s="9" t="s">
        <v>6409</v>
      </c>
      <c r="V632" s="6" t="s">
        <v>2544</v>
      </c>
    </row>
    <row r="633" spans="1:22" ht="20" customHeight="1" x14ac:dyDescent="0.15">
      <c r="A633" s="15">
        <v>631</v>
      </c>
      <c r="B633" s="16" t="s">
        <v>4434</v>
      </c>
      <c r="C633" s="14">
        <v>37</v>
      </c>
      <c r="D633" s="35" t="str" cm="1">
        <f t="array" ref="D633">_xlfn.IFS(C633&lt;31, "Emerging Talent", AND(C633 &gt; 30, C633 &lt; 55), "Core Contributor", C633 &gt; 54, "Established Expert")</f>
        <v>Core Contributor</v>
      </c>
      <c r="E633" s="6" t="s">
        <v>163</v>
      </c>
      <c r="F633" s="6" t="s">
        <v>5622</v>
      </c>
      <c r="G633" s="19" t="s">
        <v>648</v>
      </c>
      <c r="H633" s="19" t="s">
        <v>56</v>
      </c>
      <c r="I633" s="30">
        <v>5</v>
      </c>
      <c r="J633" s="27">
        <v>3.5</v>
      </c>
      <c r="K633" s="40" t="str">
        <f t="shared" si="63"/>
        <v>Exceeds Expectations</v>
      </c>
      <c r="L633" s="37">
        <v>55463</v>
      </c>
      <c r="M633" s="37">
        <f t="shared" si="64"/>
        <v>55463</v>
      </c>
      <c r="N633" s="40" t="str">
        <f t="shared" si="65"/>
        <v>Medium Income</v>
      </c>
      <c r="O633" s="39">
        <v>6541</v>
      </c>
      <c r="P633" s="39">
        <f t="shared" si="66"/>
        <v>1250</v>
      </c>
      <c r="Q633" s="41">
        <f t="shared" si="67"/>
        <v>2.2537547554225341E-2</v>
      </c>
      <c r="R633" s="33" t="str">
        <f t="shared" si="68"/>
        <v>Small Bonus</v>
      </c>
      <c r="S633" s="38">
        <f t="shared" si="69"/>
        <v>56713</v>
      </c>
      <c r="T633" s="6" t="s">
        <v>139</v>
      </c>
      <c r="U633" s="6" t="s">
        <v>6410</v>
      </c>
      <c r="V633" s="6" t="s">
        <v>2547</v>
      </c>
    </row>
    <row r="634" spans="1:22" ht="20" customHeight="1" x14ac:dyDescent="0.15">
      <c r="A634" s="15">
        <v>632</v>
      </c>
      <c r="B634" s="16" t="s">
        <v>4406</v>
      </c>
      <c r="C634" s="14">
        <v>56</v>
      </c>
      <c r="D634" s="35" t="str" cm="1">
        <f t="array" ref="D634">_xlfn.IFS(C634&lt;31, "Emerging Talent", AND(C634 &gt; 30, C634 &lt; 55), "Core Contributor", C634 &gt; 54, "Established Expert")</f>
        <v>Established Expert</v>
      </c>
      <c r="E634" s="6" t="s">
        <v>163</v>
      </c>
      <c r="F634" s="6" t="s">
        <v>5606</v>
      </c>
      <c r="G634" s="19" t="s">
        <v>576</v>
      </c>
      <c r="H634" s="19" t="s">
        <v>56</v>
      </c>
      <c r="I634" s="30">
        <v>0</v>
      </c>
      <c r="J634" s="27">
        <v>2</v>
      </c>
      <c r="K634" s="40" t="str">
        <f t="shared" si="63"/>
        <v>Below Expectations</v>
      </c>
      <c r="L634" s="37">
        <v>129174</v>
      </c>
      <c r="M634" s="37">
        <f t="shared" si="64"/>
        <v>42179.265306122448</v>
      </c>
      <c r="N634" s="40" t="str">
        <f t="shared" si="65"/>
        <v>Low Income</v>
      </c>
      <c r="O634" s="39">
        <v>9245</v>
      </c>
      <c r="P634" s="39">
        <f t="shared" si="66"/>
        <v>0</v>
      </c>
      <c r="Q634" s="41">
        <f t="shared" si="67"/>
        <v>0</v>
      </c>
      <c r="R634" s="33" t="str">
        <f t="shared" si="68"/>
        <v>No Bonus</v>
      </c>
      <c r="S634" s="38">
        <f t="shared" si="69"/>
        <v>42179.265306122448</v>
      </c>
      <c r="T634" s="6" t="s">
        <v>296</v>
      </c>
      <c r="U634" s="6" t="s">
        <v>6411</v>
      </c>
      <c r="V634" s="6" t="s">
        <v>2549</v>
      </c>
    </row>
    <row r="635" spans="1:22" ht="20" customHeight="1" x14ac:dyDescent="0.15">
      <c r="A635" s="15">
        <v>633</v>
      </c>
      <c r="B635" s="16" t="s">
        <v>4429</v>
      </c>
      <c r="C635" s="14">
        <v>50</v>
      </c>
      <c r="D635" s="35" t="str" cm="1">
        <f t="array" ref="D635">_xlfn.IFS(C635&lt;31, "Emerging Talent", AND(C635 &gt; 30, C635 &lt; 55), "Core Contributor", C635 &gt; 54, "Established Expert")</f>
        <v>Core Contributor</v>
      </c>
      <c r="E635" s="6" t="s">
        <v>389</v>
      </c>
      <c r="F635" s="6" t="s">
        <v>5808</v>
      </c>
      <c r="G635" s="19" t="s">
        <v>4457</v>
      </c>
      <c r="H635" s="19" t="s">
        <v>224</v>
      </c>
      <c r="I635" s="30">
        <v>7</v>
      </c>
      <c r="J635" s="27">
        <v>4.5999999999999996</v>
      </c>
      <c r="K635" s="40" t="str">
        <f t="shared" si="63"/>
        <v>Outstanding Performance</v>
      </c>
      <c r="L635" s="37">
        <v>66390</v>
      </c>
      <c r="M635" s="37">
        <f t="shared" si="64"/>
        <v>114678.56326530613</v>
      </c>
      <c r="N635" s="40" t="str">
        <f t="shared" si="65"/>
        <v>Very High Income</v>
      </c>
      <c r="O635" s="39">
        <v>7820</v>
      </c>
      <c r="P635" s="39">
        <f t="shared" si="66"/>
        <v>12799.999999999993</v>
      </c>
      <c r="Q635" s="41">
        <f t="shared" si="67"/>
        <v>0.11161632684905108</v>
      </c>
      <c r="R635" s="33" t="str">
        <f t="shared" si="68"/>
        <v>High Bonus</v>
      </c>
      <c r="S635" s="38">
        <f t="shared" si="69"/>
        <v>127478.56326530612</v>
      </c>
      <c r="T635" s="6" t="s">
        <v>76</v>
      </c>
      <c r="U635" s="6" t="s">
        <v>6412</v>
      </c>
      <c r="V635" s="6" t="s">
        <v>2555</v>
      </c>
    </row>
    <row r="636" spans="1:22" ht="20" customHeight="1" x14ac:dyDescent="0.15">
      <c r="A636" s="15">
        <v>634</v>
      </c>
      <c r="B636" s="16" t="s">
        <v>4412</v>
      </c>
      <c r="C636" s="14">
        <v>35</v>
      </c>
      <c r="D636" s="35" t="str" cm="1">
        <f t="array" ref="D636">_xlfn.IFS(C636&lt;31, "Emerging Talent", AND(C636 &gt; 30, C636 &lt; 55), "Core Contributor", C636 &gt; 54, "Established Expert")</f>
        <v>Core Contributor</v>
      </c>
      <c r="E636" s="6" t="s">
        <v>163</v>
      </c>
      <c r="F636" s="6" t="s">
        <v>5484</v>
      </c>
      <c r="G636" s="19" t="s">
        <v>157</v>
      </c>
      <c r="H636" s="19" t="s">
        <v>136</v>
      </c>
      <c r="I636" s="30">
        <v>1</v>
      </c>
      <c r="J636" s="27">
        <v>3.7</v>
      </c>
      <c r="K636" s="40" t="str">
        <f t="shared" si="63"/>
        <v>Exceeds Expectations</v>
      </c>
      <c r="L636" s="37">
        <v>61186</v>
      </c>
      <c r="M636" s="37">
        <f t="shared" si="64"/>
        <v>68378.476734693875</v>
      </c>
      <c r="N636" s="40" t="str">
        <f t="shared" si="65"/>
        <v>Medium Income</v>
      </c>
      <c r="O636" s="39">
        <v>6043</v>
      </c>
      <c r="P636" s="39">
        <f t="shared" si="66"/>
        <v>2450.0000000000014</v>
      </c>
      <c r="Q636" s="41">
        <f t="shared" si="67"/>
        <v>3.5829987987388436E-2</v>
      </c>
      <c r="R636" s="33" t="str">
        <f t="shared" si="68"/>
        <v>Small Bonus</v>
      </c>
      <c r="S636" s="38">
        <f t="shared" si="69"/>
        <v>70828.476734693875</v>
      </c>
      <c r="T636" s="6" t="s">
        <v>271</v>
      </c>
      <c r="U636" s="9" t="s">
        <v>6413</v>
      </c>
      <c r="V636" s="6" t="s">
        <v>2558</v>
      </c>
    </row>
    <row r="637" spans="1:22" ht="20" customHeight="1" x14ac:dyDescent="0.15">
      <c r="A637" s="15">
        <v>635</v>
      </c>
      <c r="B637" s="16" t="s">
        <v>4347</v>
      </c>
      <c r="C637" s="14">
        <v>53</v>
      </c>
      <c r="D637" s="35" t="str" cm="1">
        <f t="array" ref="D637">_xlfn.IFS(C637&lt;31, "Emerging Talent", AND(C637 &gt; 30, C637 &lt; 55), "Core Contributor", C637 &gt; 54, "Established Expert")</f>
        <v>Core Contributor</v>
      </c>
      <c r="E637" s="6" t="s">
        <v>163</v>
      </c>
      <c r="F637" s="6" t="s">
        <v>5446</v>
      </c>
      <c r="G637" s="19" t="s">
        <v>494</v>
      </c>
      <c r="H637" s="19" t="s">
        <v>136</v>
      </c>
      <c r="I637" s="30">
        <v>3</v>
      </c>
      <c r="J637" s="27">
        <v>1.6</v>
      </c>
      <c r="K637" s="40" t="str">
        <f t="shared" si="63"/>
        <v>Needs Significant Improvement</v>
      </c>
      <c r="L637" s="37">
        <v>57397</v>
      </c>
      <c r="M637" s="37">
        <f t="shared" si="64"/>
        <v>15000</v>
      </c>
      <c r="N637" s="40" t="str">
        <f t="shared" si="65"/>
        <v>Low Income</v>
      </c>
      <c r="O637" s="39">
        <v>13012</v>
      </c>
      <c r="P637" s="39">
        <f t="shared" si="66"/>
        <v>0</v>
      </c>
      <c r="Q637" s="41">
        <f t="shared" si="67"/>
        <v>0</v>
      </c>
      <c r="R637" s="33" t="str">
        <f t="shared" si="68"/>
        <v>No Bonus</v>
      </c>
      <c r="S637" s="38">
        <f t="shared" si="69"/>
        <v>15000</v>
      </c>
      <c r="T637" s="6" t="s">
        <v>26</v>
      </c>
      <c r="U637" s="6" t="s">
        <v>6414</v>
      </c>
      <c r="V637" s="6" t="s">
        <v>2561</v>
      </c>
    </row>
    <row r="638" spans="1:22" ht="20" customHeight="1" x14ac:dyDescent="0.15">
      <c r="A638" s="15">
        <v>636</v>
      </c>
      <c r="B638" s="16" t="s">
        <v>570</v>
      </c>
      <c r="C638" s="14">
        <v>39</v>
      </c>
      <c r="D638" s="35" t="str" cm="1">
        <f t="array" ref="D638">_xlfn.IFS(C638&lt;31, "Emerging Talent", AND(C638 &gt; 30, C638 &lt; 55), "Core Contributor", C638 &gt; 54, "Established Expert")</f>
        <v>Core Contributor</v>
      </c>
      <c r="E638" s="6" t="s">
        <v>163</v>
      </c>
      <c r="F638" s="6" t="s">
        <v>5784</v>
      </c>
      <c r="G638" s="19" t="s">
        <v>157</v>
      </c>
      <c r="H638" s="19" t="s">
        <v>47</v>
      </c>
      <c r="I638" s="30">
        <v>6</v>
      </c>
      <c r="J638" s="27">
        <v>1.9</v>
      </c>
      <c r="K638" s="40" t="str">
        <f t="shared" si="63"/>
        <v>Needs Significant Improvement</v>
      </c>
      <c r="L638" s="37">
        <v>90395</v>
      </c>
      <c r="M638" s="37">
        <f t="shared" si="64"/>
        <v>26638.853061224487</v>
      </c>
      <c r="N638" s="40" t="str">
        <f t="shared" si="65"/>
        <v>Low Income</v>
      </c>
      <c r="O638" s="39">
        <v>4912</v>
      </c>
      <c r="P638" s="39">
        <f t="shared" si="66"/>
        <v>0</v>
      </c>
      <c r="Q638" s="41">
        <f t="shared" si="67"/>
        <v>0</v>
      </c>
      <c r="R638" s="33" t="str">
        <f t="shared" si="68"/>
        <v>No Bonus</v>
      </c>
      <c r="S638" s="38">
        <f t="shared" si="69"/>
        <v>26638.853061224487</v>
      </c>
      <c r="T638" s="6" t="s">
        <v>139</v>
      </c>
      <c r="U638" s="6" t="s">
        <v>6415</v>
      </c>
      <c r="V638" s="6" t="s">
        <v>2564</v>
      </c>
    </row>
    <row r="639" spans="1:22" ht="20" customHeight="1" x14ac:dyDescent="0.15">
      <c r="A639" s="15">
        <v>637</v>
      </c>
      <c r="B639" s="16" t="s">
        <v>4437</v>
      </c>
      <c r="C639" s="14">
        <v>22</v>
      </c>
      <c r="D639" s="35" t="str" cm="1">
        <f t="array" ref="D639">_xlfn.IFS(C639&lt;31, "Emerging Talent", AND(C639 &gt; 30, C639 &lt; 55), "Core Contributor", C639 &gt; 54, "Established Expert")</f>
        <v>Emerging Talent</v>
      </c>
      <c r="E639" s="7" t="s">
        <v>5970</v>
      </c>
      <c r="F639" s="6" t="s">
        <v>5809</v>
      </c>
      <c r="G639" s="19" t="s">
        <v>210</v>
      </c>
      <c r="H639" s="19" t="s">
        <v>167</v>
      </c>
      <c r="I639" s="30">
        <v>1</v>
      </c>
      <c r="J639" s="27">
        <v>2.9</v>
      </c>
      <c r="K639" s="40" t="str">
        <f t="shared" si="63"/>
        <v>Below Expectations</v>
      </c>
      <c r="L639" s="37">
        <v>89447</v>
      </c>
      <c r="M639" s="37">
        <f t="shared" si="64"/>
        <v>61408.103673469377</v>
      </c>
      <c r="N639" s="40" t="str">
        <f t="shared" si="65"/>
        <v>Medium Income</v>
      </c>
      <c r="O639" s="39">
        <v>8400</v>
      </c>
      <c r="P639" s="39">
        <f t="shared" si="66"/>
        <v>0</v>
      </c>
      <c r="Q639" s="41">
        <f t="shared" si="67"/>
        <v>0</v>
      </c>
      <c r="R639" s="33" t="str">
        <f t="shared" si="68"/>
        <v>No Bonus</v>
      </c>
      <c r="S639" s="38">
        <f t="shared" si="69"/>
        <v>61408.103673469377</v>
      </c>
      <c r="T639" s="6" t="s">
        <v>76</v>
      </c>
      <c r="U639" s="9" t="s">
        <v>6416</v>
      </c>
      <c r="V639" s="6" t="s">
        <v>2567</v>
      </c>
    </row>
    <row r="640" spans="1:22" ht="20" customHeight="1" x14ac:dyDescent="0.15">
      <c r="A640" s="15">
        <v>638</v>
      </c>
      <c r="B640" s="16" t="s">
        <v>4452</v>
      </c>
      <c r="C640" s="14">
        <v>35</v>
      </c>
      <c r="D640" s="35" t="str" cm="1">
        <f t="array" ref="D640">_xlfn.IFS(C640&lt;31, "Emerging Talent", AND(C640 &gt; 30, C640 &lt; 55), "Core Contributor", C640 &gt; 54, "Established Expert")</f>
        <v>Core Contributor</v>
      </c>
      <c r="E640" s="6" t="s">
        <v>389</v>
      </c>
      <c r="F640" s="6" t="s">
        <v>5798</v>
      </c>
      <c r="G640" s="19" t="s">
        <v>210</v>
      </c>
      <c r="H640" s="19" t="s">
        <v>32</v>
      </c>
      <c r="I640" s="30">
        <v>0</v>
      </c>
      <c r="J640" s="27">
        <v>3.2</v>
      </c>
      <c r="K640" s="40" t="str">
        <f t="shared" si="63"/>
        <v>Meets Expectations</v>
      </c>
      <c r="L640" s="37">
        <v>110272</v>
      </c>
      <c r="M640" s="37">
        <f t="shared" si="64"/>
        <v>92178.390204081647</v>
      </c>
      <c r="N640" s="40" t="str">
        <f t="shared" si="65"/>
        <v>High Income</v>
      </c>
      <c r="O640" s="39">
        <v>19678</v>
      </c>
      <c r="P640" s="39">
        <f t="shared" si="66"/>
        <v>200.00000000000034</v>
      </c>
      <c r="Q640" s="41">
        <f t="shared" si="67"/>
        <v>2.169705931696173E-3</v>
      </c>
      <c r="R640" s="33" t="str">
        <f t="shared" si="68"/>
        <v>Small Bonus</v>
      </c>
      <c r="S640" s="38">
        <f t="shared" si="69"/>
        <v>92378.390204081647</v>
      </c>
      <c r="T640" s="6" t="s">
        <v>368</v>
      </c>
      <c r="U640" s="6" t="s">
        <v>6417</v>
      </c>
      <c r="V640" s="6" t="s">
        <v>2569</v>
      </c>
    </row>
    <row r="641" spans="1:22" ht="20" customHeight="1" x14ac:dyDescent="0.15">
      <c r="A641" s="15">
        <v>639</v>
      </c>
      <c r="B641" s="16" t="s">
        <v>4454</v>
      </c>
      <c r="C641" s="14">
        <v>43</v>
      </c>
      <c r="D641" s="35" t="str" cm="1">
        <f t="array" ref="D641">_xlfn.IFS(C641&lt;31, "Emerging Talent", AND(C641 &gt; 30, C641 &lt; 55), "Core Contributor", C641 &gt; 54, "Established Expert")</f>
        <v>Core Contributor</v>
      </c>
      <c r="E641" s="6" t="s">
        <v>163</v>
      </c>
      <c r="F641" s="6" t="s">
        <v>5810</v>
      </c>
      <c r="G641" s="19" t="s">
        <v>157</v>
      </c>
      <c r="H641" s="19" t="s">
        <v>32</v>
      </c>
      <c r="I641" s="30">
        <v>10</v>
      </c>
      <c r="J641" s="27">
        <v>4.5</v>
      </c>
      <c r="K641" s="40" t="str">
        <f t="shared" si="63"/>
        <v>Outstanding Performance</v>
      </c>
      <c r="L641" s="37">
        <v>91954</v>
      </c>
      <c r="M641" s="37">
        <f t="shared" si="64"/>
        <v>152005.59183673473</v>
      </c>
      <c r="N641" s="40" t="str">
        <f t="shared" si="65"/>
        <v>Very High Income</v>
      </c>
      <c r="O641" s="39">
        <v>15559</v>
      </c>
      <c r="P641" s="39">
        <f t="shared" si="66"/>
        <v>11250</v>
      </c>
      <c r="Q641" s="41">
        <f t="shared" si="67"/>
        <v>7.401043516927544E-2</v>
      </c>
      <c r="R641" s="33" t="str">
        <f t="shared" si="68"/>
        <v>High Bonus</v>
      </c>
      <c r="S641" s="38">
        <f t="shared" si="69"/>
        <v>163255.59183673473</v>
      </c>
      <c r="T641" s="6" t="s">
        <v>76</v>
      </c>
      <c r="U641" s="6" t="s">
        <v>2572</v>
      </c>
      <c r="V641" s="6" t="s">
        <v>2573</v>
      </c>
    </row>
    <row r="642" spans="1:22" ht="20" customHeight="1" x14ac:dyDescent="0.15">
      <c r="A642" s="15">
        <v>640</v>
      </c>
      <c r="B642" s="16" t="s">
        <v>2906</v>
      </c>
      <c r="C642" s="14">
        <v>20</v>
      </c>
      <c r="D642" s="35" t="str" cm="1">
        <f t="array" ref="D642">_xlfn.IFS(C642&lt;31, "Emerging Talent", AND(C642 &gt; 30, C642 &lt; 55), "Core Contributor", C642 &gt; 54, "Established Expert")</f>
        <v>Emerging Talent</v>
      </c>
      <c r="E642" s="6" t="s">
        <v>93</v>
      </c>
      <c r="F642" s="6" t="s">
        <v>5446</v>
      </c>
      <c r="G642" s="19" t="s">
        <v>210</v>
      </c>
      <c r="H642" s="19" t="s">
        <v>431</v>
      </c>
      <c r="I642" s="30">
        <v>8</v>
      </c>
      <c r="J642" s="27">
        <v>3</v>
      </c>
      <c r="K642" s="40" t="str">
        <f t="shared" si="63"/>
        <v>Meets Expectations</v>
      </c>
      <c r="L642" s="37">
        <v>46140</v>
      </c>
      <c r="M642" s="37">
        <f t="shared" si="64"/>
        <v>33898.775510204076</v>
      </c>
      <c r="N642" s="40" t="str">
        <f t="shared" si="65"/>
        <v>Low Income</v>
      </c>
      <c r="O642" s="39">
        <v>3859</v>
      </c>
      <c r="P642" s="39">
        <f t="shared" si="66"/>
        <v>0</v>
      </c>
      <c r="Q642" s="41">
        <f t="shared" si="67"/>
        <v>0</v>
      </c>
      <c r="R642" s="33" t="str">
        <f t="shared" si="68"/>
        <v>No Bonus</v>
      </c>
      <c r="S642" s="38">
        <f t="shared" si="69"/>
        <v>33898.775510204076</v>
      </c>
      <c r="T642" s="6" t="s">
        <v>422</v>
      </c>
      <c r="U642" s="7" t="s">
        <v>5970</v>
      </c>
      <c r="V642" s="6" t="s">
        <v>2578</v>
      </c>
    </row>
    <row r="643" spans="1:22" ht="20" customHeight="1" x14ac:dyDescent="0.15">
      <c r="A643" s="15">
        <v>641</v>
      </c>
      <c r="B643" s="16" t="s">
        <v>1813</v>
      </c>
      <c r="C643" s="14">
        <v>40</v>
      </c>
      <c r="D643" s="35" t="str" cm="1">
        <f t="array" ref="D643">_xlfn.IFS(C643&lt;31, "Emerging Talent", AND(C643 &gt; 30, C643 &lt; 55), "Core Contributor", C643 &gt; 54, "Established Expert")</f>
        <v>Core Contributor</v>
      </c>
      <c r="E643" s="6" t="s">
        <v>93</v>
      </c>
      <c r="F643" s="6" t="s">
        <v>5446</v>
      </c>
      <c r="G643" s="19" t="s">
        <v>576</v>
      </c>
      <c r="H643" s="19" t="s">
        <v>158</v>
      </c>
      <c r="I643" s="30">
        <v>6</v>
      </c>
      <c r="J643" s="27">
        <v>3.6</v>
      </c>
      <c r="K643" s="40" t="str">
        <f t="shared" si="63"/>
        <v>Exceeds Expectations</v>
      </c>
      <c r="L643" s="37">
        <v>49027</v>
      </c>
      <c r="M643" s="37">
        <f t="shared" si="64"/>
        <v>51868.564897959193</v>
      </c>
      <c r="N643" s="40" t="str">
        <f t="shared" si="65"/>
        <v>Medium Income</v>
      </c>
      <c r="O643" s="39">
        <v>17653</v>
      </c>
      <c r="P643" s="39">
        <f t="shared" si="66"/>
        <v>1800.0000000000005</v>
      </c>
      <c r="Q643" s="41">
        <f t="shared" si="67"/>
        <v>3.4703100105837374E-2</v>
      </c>
      <c r="R643" s="33" t="str">
        <f t="shared" si="68"/>
        <v>Small Bonus</v>
      </c>
      <c r="S643" s="38">
        <f t="shared" si="69"/>
        <v>53668.564897959193</v>
      </c>
      <c r="T643" s="6" t="s">
        <v>26</v>
      </c>
      <c r="U643" s="9" t="s">
        <v>6418</v>
      </c>
      <c r="V643" s="6" t="s">
        <v>2580</v>
      </c>
    </row>
    <row r="644" spans="1:22" ht="20" customHeight="1" x14ac:dyDescent="0.15">
      <c r="A644" s="15">
        <v>642</v>
      </c>
      <c r="B644" s="16" t="s">
        <v>1813</v>
      </c>
      <c r="C644" s="14">
        <v>23</v>
      </c>
      <c r="D644" s="35" t="str" cm="1">
        <f t="array" ref="D644">_xlfn.IFS(C644&lt;31, "Emerging Talent", AND(C644 &gt; 30, C644 &lt; 55), "Core Contributor", C644 &gt; 54, "Established Expert")</f>
        <v>Emerging Talent</v>
      </c>
      <c r="E644" s="6" t="s">
        <v>93</v>
      </c>
      <c r="F644" s="6" t="s">
        <v>5811</v>
      </c>
      <c r="G644" s="19" t="s">
        <v>648</v>
      </c>
      <c r="H644" s="19" t="s">
        <v>842</v>
      </c>
      <c r="I644" s="30">
        <v>7</v>
      </c>
      <c r="J644" s="27">
        <v>3.4</v>
      </c>
      <c r="K644" s="40" t="str">
        <f t="shared" ref="K644:K707" si="70">IF(J644&lt; 2, "Needs Significant Improvement", IF(J644 &lt; 3, "Below Expectations", IF(J644 &lt; 3.5, "Meets Expectations", IF(J644 &lt; 4.3, "Exceeds Expectations", "Outstanding Performance"))))</f>
        <v>Meets Expectations</v>
      </c>
      <c r="L644" s="37">
        <v>66979</v>
      </c>
      <c r="M644" s="37">
        <f t="shared" ref="M644:M707" si="71">MIN(300000, MAX(15000,L644* ( J644 / 3.5) ^ 2))</f>
        <v>63206.305306122449</v>
      </c>
      <c r="N644" s="40" t="str">
        <f t="shared" ref="N644:N707" si="72">IF(M644 &lt; 50000, "Low Income", IF(M644 &lt; 80000, "Medium Income", IF(M644 &lt; 110000, "High Income", "Very High Income")))</f>
        <v>Medium Income</v>
      </c>
      <c r="O644" s="39">
        <v>11866</v>
      </c>
      <c r="P644" s="39">
        <f t="shared" ref="P644:P707" si="73">IF(J644&lt; 3,0, IF(20000 * ((J644 - 3)/2)^2 = 0, 0, MIN(20000, 20000 * ((J644 - 3)/2)^2)))</f>
        <v>799.99999999999955</v>
      </c>
      <c r="Q644" s="41">
        <f t="shared" ref="Q644:Q707" si="74">IF(P644=0, 0, P644/M644)</f>
        <v>1.265696509431169E-2</v>
      </c>
      <c r="R644" s="33" t="str">
        <f t="shared" ref="R644:R707" si="75">IF(P644=0, "No Bonus", IF(P644&lt;=5000, "Small Bonus", IF(P644&lt;=10000, "Average Bonus", IF(P644&lt;=15000, "High Bonus", "Outstanding Bonus"))))</f>
        <v>Small Bonus</v>
      </c>
      <c r="S644" s="38">
        <f t="shared" ref="S644:S707" si="76">IF(TYPE(P644)=2,M644+ 0, M644 + P644)</f>
        <v>64006.305306122449</v>
      </c>
      <c r="T644" s="6" t="s">
        <v>296</v>
      </c>
      <c r="U644" s="6" t="s">
        <v>6419</v>
      </c>
      <c r="V644" s="6" t="s">
        <v>2584</v>
      </c>
    </row>
    <row r="645" spans="1:22" ht="20" customHeight="1" x14ac:dyDescent="0.15">
      <c r="A645" s="15">
        <v>643</v>
      </c>
      <c r="B645" s="16" t="s">
        <v>4415</v>
      </c>
      <c r="C645" s="14">
        <v>59</v>
      </c>
      <c r="D645" s="35" t="str" cm="1">
        <f t="array" ref="D645">_xlfn.IFS(C645&lt;31, "Emerging Talent", AND(C645 &gt; 30, C645 &lt; 55), "Core Contributor", C645 &gt; 54, "Established Expert")</f>
        <v>Established Expert</v>
      </c>
      <c r="E645" s="6" t="s">
        <v>163</v>
      </c>
      <c r="F645" s="6" t="s">
        <v>5446</v>
      </c>
      <c r="G645" s="19" t="s">
        <v>494</v>
      </c>
      <c r="H645" s="19" t="s">
        <v>499</v>
      </c>
      <c r="I645" s="30">
        <v>0</v>
      </c>
      <c r="J645" s="27">
        <v>1.3</v>
      </c>
      <c r="K645" s="40" t="str">
        <f t="shared" si="70"/>
        <v>Needs Significant Improvement</v>
      </c>
      <c r="L645" s="37">
        <v>38765</v>
      </c>
      <c r="M645" s="37">
        <f t="shared" si="71"/>
        <v>15000</v>
      </c>
      <c r="N645" s="40" t="str">
        <f t="shared" si="72"/>
        <v>Low Income</v>
      </c>
      <c r="O645" s="39">
        <v>17961</v>
      </c>
      <c r="P645" s="39">
        <f t="shared" si="73"/>
        <v>0</v>
      </c>
      <c r="Q645" s="41">
        <f t="shared" si="74"/>
        <v>0</v>
      </c>
      <c r="R645" s="33" t="str">
        <f t="shared" si="75"/>
        <v>No Bonus</v>
      </c>
      <c r="S645" s="38">
        <f t="shared" si="76"/>
        <v>15000</v>
      </c>
      <c r="T645" s="6" t="s">
        <v>26</v>
      </c>
      <c r="U645" s="6" t="s">
        <v>6420</v>
      </c>
      <c r="V645" s="6" t="s">
        <v>2589</v>
      </c>
    </row>
    <row r="646" spans="1:22" ht="20" customHeight="1" x14ac:dyDescent="0.15">
      <c r="A646" s="15">
        <v>644</v>
      </c>
      <c r="B646" s="16" t="s">
        <v>1319</v>
      </c>
      <c r="C646" s="14">
        <v>33</v>
      </c>
      <c r="D646" s="35" t="str" cm="1">
        <f t="array" ref="D646">_xlfn.IFS(C646&lt;31, "Emerging Talent", AND(C646 &gt; 30, C646 &lt; 55), "Core Contributor", C646 &gt; 54, "Established Expert")</f>
        <v>Core Contributor</v>
      </c>
      <c r="E646" s="7" t="s">
        <v>5970</v>
      </c>
      <c r="F646" s="6" t="s">
        <v>5812</v>
      </c>
      <c r="G646" s="19" t="s">
        <v>4457</v>
      </c>
      <c r="H646" s="19" t="s">
        <v>175</v>
      </c>
      <c r="I646" s="30">
        <v>5</v>
      </c>
      <c r="J646" s="27">
        <v>1.1000000000000001</v>
      </c>
      <c r="K646" s="40" t="str">
        <f t="shared" si="70"/>
        <v>Needs Significant Improvement</v>
      </c>
      <c r="L646" s="37">
        <v>91667</v>
      </c>
      <c r="M646" s="37">
        <f t="shared" si="71"/>
        <v>15000</v>
      </c>
      <c r="N646" s="40" t="str">
        <f t="shared" si="72"/>
        <v>Low Income</v>
      </c>
      <c r="O646" s="39">
        <v>1692</v>
      </c>
      <c r="P646" s="39">
        <f t="shared" si="73"/>
        <v>0</v>
      </c>
      <c r="Q646" s="41">
        <f t="shared" si="74"/>
        <v>0</v>
      </c>
      <c r="R646" s="33" t="str">
        <f t="shared" si="75"/>
        <v>No Bonus</v>
      </c>
      <c r="S646" s="38">
        <f t="shared" si="76"/>
        <v>15000</v>
      </c>
      <c r="T646" s="6" t="s">
        <v>26</v>
      </c>
      <c r="U646" s="6" t="s">
        <v>2592</v>
      </c>
      <c r="V646" s="6" t="s">
        <v>2593</v>
      </c>
    </row>
    <row r="647" spans="1:22" ht="20" customHeight="1" x14ac:dyDescent="0.15">
      <c r="A647" s="15">
        <v>645</v>
      </c>
      <c r="B647" s="16" t="s">
        <v>4455</v>
      </c>
      <c r="C647" s="14">
        <v>25</v>
      </c>
      <c r="D647" s="35" t="str" cm="1">
        <f t="array" ref="D647">_xlfn.IFS(C647&lt;31, "Emerging Talent", AND(C647 &gt; 30, C647 &lt; 55), "Core Contributor", C647 &gt; 54, "Established Expert")</f>
        <v>Emerging Talent</v>
      </c>
      <c r="E647" s="6" t="s">
        <v>93</v>
      </c>
      <c r="F647" s="6" t="s">
        <v>5813</v>
      </c>
      <c r="G647" s="19" t="s">
        <v>244</v>
      </c>
      <c r="H647" s="19" t="s">
        <v>136</v>
      </c>
      <c r="I647" s="30">
        <v>0</v>
      </c>
      <c r="J647" s="27">
        <v>4.7</v>
      </c>
      <c r="K647" s="40" t="str">
        <f t="shared" si="70"/>
        <v>Outstanding Performance</v>
      </c>
      <c r="L647" s="37">
        <v>136250</v>
      </c>
      <c r="M647" s="37">
        <f t="shared" si="71"/>
        <v>245694.89795918373</v>
      </c>
      <c r="N647" s="40" t="str">
        <f t="shared" si="72"/>
        <v>Very High Income</v>
      </c>
      <c r="O647" s="39">
        <v>2517</v>
      </c>
      <c r="P647" s="39">
        <f t="shared" si="73"/>
        <v>14450.000000000004</v>
      </c>
      <c r="Q647" s="41">
        <f t="shared" si="74"/>
        <v>5.8812780078162319E-2</v>
      </c>
      <c r="R647" s="33" t="str">
        <f t="shared" si="75"/>
        <v>High Bonus</v>
      </c>
      <c r="S647" s="38">
        <f t="shared" si="76"/>
        <v>260144.89795918373</v>
      </c>
      <c r="T647" s="6" t="s">
        <v>49</v>
      </c>
      <c r="U647" s="6" t="s">
        <v>6421</v>
      </c>
      <c r="V647" s="6" t="s">
        <v>2597</v>
      </c>
    </row>
    <row r="648" spans="1:22" ht="20" customHeight="1" x14ac:dyDescent="0.15">
      <c r="A648" s="15">
        <v>646</v>
      </c>
      <c r="B648" s="16" t="s">
        <v>2627</v>
      </c>
      <c r="C648" s="14">
        <v>53</v>
      </c>
      <c r="D648" s="35" t="str" cm="1">
        <f t="array" ref="D648">_xlfn.IFS(C648&lt;31, "Emerging Talent", AND(C648 &gt; 30, C648 &lt; 55), "Core Contributor", C648 &gt; 54, "Established Expert")</f>
        <v>Core Contributor</v>
      </c>
      <c r="E648" s="6" t="s">
        <v>389</v>
      </c>
      <c r="F648" s="6" t="s">
        <v>5814</v>
      </c>
      <c r="G648" s="19" t="s">
        <v>696</v>
      </c>
      <c r="H648" s="19" t="s">
        <v>431</v>
      </c>
      <c r="I648" s="30">
        <v>8</v>
      </c>
      <c r="J648" s="27">
        <v>3.2</v>
      </c>
      <c r="K648" s="40" t="str">
        <f t="shared" si="70"/>
        <v>Meets Expectations</v>
      </c>
      <c r="L648" s="37">
        <v>91619</v>
      </c>
      <c r="M648" s="37">
        <f t="shared" si="71"/>
        <v>76586.004897959196</v>
      </c>
      <c r="N648" s="40" t="str">
        <f t="shared" si="72"/>
        <v>Medium Income</v>
      </c>
      <c r="O648" s="39">
        <v>16086</v>
      </c>
      <c r="P648" s="39">
        <f t="shared" si="73"/>
        <v>200.00000000000034</v>
      </c>
      <c r="Q648" s="41">
        <f t="shared" si="74"/>
        <v>2.6114431777251486E-3</v>
      </c>
      <c r="R648" s="33" t="str">
        <f t="shared" si="75"/>
        <v>Small Bonus</v>
      </c>
      <c r="S648" s="38">
        <f t="shared" si="76"/>
        <v>76786.004897959196</v>
      </c>
      <c r="T648" s="6" t="s">
        <v>265</v>
      </c>
      <c r="U648" s="9" t="s">
        <v>6422</v>
      </c>
      <c r="V648" s="6" t="s">
        <v>2601</v>
      </c>
    </row>
    <row r="649" spans="1:22" ht="20" customHeight="1" x14ac:dyDescent="0.15">
      <c r="A649" s="15">
        <v>647</v>
      </c>
      <c r="B649" s="16" t="s">
        <v>803</v>
      </c>
      <c r="C649" s="14">
        <v>39</v>
      </c>
      <c r="D649" s="35" t="str" cm="1">
        <f t="array" ref="D649">_xlfn.IFS(C649&lt;31, "Emerging Talent", AND(C649 &gt; 30, C649 &lt; 55), "Core Contributor", C649 &gt; 54, "Established Expert")</f>
        <v>Core Contributor</v>
      </c>
      <c r="E649" s="6" t="s">
        <v>5970</v>
      </c>
      <c r="F649" s="6" t="s">
        <v>5466</v>
      </c>
      <c r="G649" s="19" t="s">
        <v>648</v>
      </c>
      <c r="H649" s="19" t="s">
        <v>175</v>
      </c>
      <c r="I649" s="30">
        <v>7</v>
      </c>
      <c r="J649" s="27">
        <v>2.2999999999999998</v>
      </c>
      <c r="K649" s="40" t="str">
        <f t="shared" si="70"/>
        <v>Below Expectations</v>
      </c>
      <c r="L649" s="37">
        <v>82554</v>
      </c>
      <c r="M649" s="37">
        <f t="shared" si="71"/>
        <v>35649.849795918366</v>
      </c>
      <c r="N649" s="40" t="str">
        <f t="shared" si="72"/>
        <v>Low Income</v>
      </c>
      <c r="O649" s="39">
        <v>1895</v>
      </c>
      <c r="P649" s="39">
        <f t="shared" si="73"/>
        <v>0</v>
      </c>
      <c r="Q649" s="41">
        <f t="shared" si="74"/>
        <v>0</v>
      </c>
      <c r="R649" s="33" t="str">
        <f t="shared" si="75"/>
        <v>No Bonus</v>
      </c>
      <c r="S649" s="38">
        <f t="shared" si="76"/>
        <v>35649.849795918366</v>
      </c>
      <c r="T649" s="6" t="s">
        <v>296</v>
      </c>
      <c r="U649" s="9" t="s">
        <v>6423</v>
      </c>
      <c r="V649" s="6" t="s">
        <v>2605</v>
      </c>
    </row>
    <row r="650" spans="1:22" ht="20" customHeight="1" x14ac:dyDescent="0.15">
      <c r="A650" s="15">
        <v>648</v>
      </c>
      <c r="B650" s="16" t="s">
        <v>4450</v>
      </c>
      <c r="C650" s="14">
        <v>31</v>
      </c>
      <c r="D650" s="35" t="str" cm="1">
        <f t="array" ref="D650">_xlfn.IFS(C650&lt;31, "Emerging Talent", AND(C650 &gt; 30, C650 &lt; 55), "Core Contributor", C650 &gt; 54, "Established Expert")</f>
        <v>Core Contributor</v>
      </c>
      <c r="E650" s="6" t="s">
        <v>163</v>
      </c>
      <c r="F650" s="6" t="s">
        <v>5815</v>
      </c>
      <c r="G650" s="19" t="s">
        <v>494</v>
      </c>
      <c r="H650" s="19" t="s">
        <v>167</v>
      </c>
      <c r="I650" s="30">
        <v>3</v>
      </c>
      <c r="J650" s="27">
        <v>3.2</v>
      </c>
      <c r="K650" s="40" t="str">
        <f t="shared" si="70"/>
        <v>Meets Expectations</v>
      </c>
      <c r="L650" s="37">
        <v>93201</v>
      </c>
      <c r="M650" s="37">
        <f t="shared" si="71"/>
        <v>77908.42775510205</v>
      </c>
      <c r="N650" s="40" t="str">
        <f t="shared" si="72"/>
        <v>Medium Income</v>
      </c>
      <c r="O650" s="39">
        <v>14698</v>
      </c>
      <c r="P650" s="39">
        <f t="shared" si="73"/>
        <v>200.00000000000034</v>
      </c>
      <c r="Q650" s="41">
        <f t="shared" si="74"/>
        <v>2.5671163667771845E-3</v>
      </c>
      <c r="R650" s="33" t="str">
        <f t="shared" si="75"/>
        <v>Small Bonus</v>
      </c>
      <c r="S650" s="38">
        <f t="shared" si="76"/>
        <v>78108.42775510205</v>
      </c>
      <c r="T650" s="6" t="s">
        <v>204</v>
      </c>
      <c r="U650" s="9" t="s">
        <v>6424</v>
      </c>
      <c r="V650" s="6" t="s">
        <v>2609</v>
      </c>
    </row>
    <row r="651" spans="1:22" ht="20" customHeight="1" x14ac:dyDescent="0.15">
      <c r="A651" s="15">
        <v>649</v>
      </c>
      <c r="B651" s="16" t="s">
        <v>1481</v>
      </c>
      <c r="C651" s="14">
        <v>54</v>
      </c>
      <c r="D651" s="35" t="str" cm="1">
        <f t="array" ref="D651">_xlfn.IFS(C651&lt;31, "Emerging Talent", AND(C651 &gt; 30, C651 &lt; 55), "Core Contributor", C651 &gt; 54, "Established Expert")</f>
        <v>Core Contributor</v>
      </c>
      <c r="E651" s="7" t="s">
        <v>5970</v>
      </c>
      <c r="F651" s="6" t="s">
        <v>5665</v>
      </c>
      <c r="G651" s="19" t="s">
        <v>157</v>
      </c>
      <c r="H651" s="19" t="s">
        <v>158</v>
      </c>
      <c r="I651" s="30">
        <v>7</v>
      </c>
      <c r="J651" s="27">
        <v>2.7</v>
      </c>
      <c r="K651" s="40" t="str">
        <f t="shared" si="70"/>
        <v>Below Expectations</v>
      </c>
      <c r="L651" s="37">
        <v>37875</v>
      </c>
      <c r="M651" s="37">
        <f t="shared" si="71"/>
        <v>22539.489795918369</v>
      </c>
      <c r="N651" s="40" t="str">
        <f t="shared" si="72"/>
        <v>Low Income</v>
      </c>
      <c r="O651" s="39">
        <v>14376</v>
      </c>
      <c r="P651" s="39">
        <f t="shared" si="73"/>
        <v>0</v>
      </c>
      <c r="Q651" s="41">
        <f t="shared" si="74"/>
        <v>0</v>
      </c>
      <c r="R651" s="33" t="str">
        <f t="shared" si="75"/>
        <v>No Bonus</v>
      </c>
      <c r="S651" s="38">
        <f t="shared" si="76"/>
        <v>22539.489795918369</v>
      </c>
      <c r="T651" s="6" t="s">
        <v>265</v>
      </c>
      <c r="U651" s="9" t="s">
        <v>6425</v>
      </c>
      <c r="V651" s="6" t="s">
        <v>2611</v>
      </c>
    </row>
    <row r="652" spans="1:22" ht="20" customHeight="1" x14ac:dyDescent="0.15">
      <c r="A652" s="15">
        <v>650</v>
      </c>
      <c r="B652" s="16" t="s">
        <v>550</v>
      </c>
      <c r="C652" s="14">
        <v>62</v>
      </c>
      <c r="D652" s="35" t="str" cm="1">
        <f t="array" ref="D652">_xlfn.IFS(C652&lt;31, "Emerging Talent", AND(C652 &gt; 30, C652 &lt; 55), "Core Contributor", C652 &gt; 54, "Established Expert")</f>
        <v>Established Expert</v>
      </c>
      <c r="E652" s="6" t="s">
        <v>389</v>
      </c>
      <c r="F652" s="6" t="s">
        <v>5446</v>
      </c>
      <c r="G652" s="19" t="s">
        <v>244</v>
      </c>
      <c r="H652" s="19" t="s">
        <v>136</v>
      </c>
      <c r="I652" s="30">
        <v>7</v>
      </c>
      <c r="J652" s="27">
        <v>2.9</v>
      </c>
      <c r="K652" s="40" t="str">
        <f t="shared" si="70"/>
        <v>Below Expectations</v>
      </c>
      <c r="L652" s="37">
        <v>63514</v>
      </c>
      <c r="M652" s="37">
        <f t="shared" si="71"/>
        <v>43604.305306122442</v>
      </c>
      <c r="N652" s="40" t="str">
        <f t="shared" si="72"/>
        <v>Low Income</v>
      </c>
      <c r="O652" s="39">
        <v>13532</v>
      </c>
      <c r="P652" s="39">
        <f t="shared" si="73"/>
        <v>0</v>
      </c>
      <c r="Q652" s="41">
        <f t="shared" si="74"/>
        <v>0</v>
      </c>
      <c r="R652" s="33" t="str">
        <f t="shared" si="75"/>
        <v>No Bonus</v>
      </c>
      <c r="S652" s="38">
        <f t="shared" si="76"/>
        <v>43604.305306122442</v>
      </c>
      <c r="T652" s="6" t="s">
        <v>26</v>
      </c>
      <c r="U652" s="9" t="s">
        <v>6426</v>
      </c>
      <c r="V652" s="6" t="s">
        <v>2614</v>
      </c>
    </row>
    <row r="653" spans="1:22" ht="20" customHeight="1" x14ac:dyDescent="0.15">
      <c r="A653" s="15">
        <v>651</v>
      </c>
      <c r="B653" s="16" t="s">
        <v>133</v>
      </c>
      <c r="C653" s="14">
        <v>38</v>
      </c>
      <c r="D653" s="35" t="str" cm="1">
        <f t="array" ref="D653">_xlfn.IFS(C653&lt;31, "Emerging Talent", AND(C653 &gt; 30, C653 &lt; 55), "Core Contributor", C653 &gt; 54, "Established Expert")</f>
        <v>Core Contributor</v>
      </c>
      <c r="E653" s="6" t="s">
        <v>389</v>
      </c>
      <c r="F653" s="6" t="s">
        <v>5816</v>
      </c>
      <c r="G653" s="19" t="s">
        <v>46</v>
      </c>
      <c r="H653" s="19" t="s">
        <v>211</v>
      </c>
      <c r="I653" s="30">
        <v>2</v>
      </c>
      <c r="J653" s="27">
        <v>2.9</v>
      </c>
      <c r="K653" s="40" t="str">
        <f t="shared" si="70"/>
        <v>Below Expectations</v>
      </c>
      <c r="L653" s="37">
        <v>62889</v>
      </c>
      <c r="M653" s="37">
        <f t="shared" si="71"/>
        <v>43175.22367346938</v>
      </c>
      <c r="N653" s="40" t="str">
        <f t="shared" si="72"/>
        <v>Low Income</v>
      </c>
      <c r="O653" s="39">
        <v>7196</v>
      </c>
      <c r="P653" s="39">
        <f t="shared" si="73"/>
        <v>0</v>
      </c>
      <c r="Q653" s="41">
        <f t="shared" si="74"/>
        <v>0</v>
      </c>
      <c r="R653" s="33" t="str">
        <f t="shared" si="75"/>
        <v>No Bonus</v>
      </c>
      <c r="S653" s="38">
        <f t="shared" si="76"/>
        <v>43175.22367346938</v>
      </c>
      <c r="T653" s="6" t="s">
        <v>76</v>
      </c>
      <c r="U653" s="9" t="s">
        <v>6427</v>
      </c>
      <c r="V653" s="6" t="s">
        <v>2617</v>
      </c>
    </row>
    <row r="654" spans="1:22" ht="20" customHeight="1" x14ac:dyDescent="0.15">
      <c r="A654" s="15">
        <v>652</v>
      </c>
      <c r="B654" s="16" t="s">
        <v>2618</v>
      </c>
      <c r="C654" s="14">
        <v>65</v>
      </c>
      <c r="D654" s="35" t="str" cm="1">
        <f t="array" ref="D654">_xlfn.IFS(C654&lt;31, "Emerging Talent", AND(C654 &gt; 30, C654 &lt; 55), "Core Contributor", C654 &gt; 54, "Established Expert")</f>
        <v>Established Expert</v>
      </c>
      <c r="E654" s="6" t="s">
        <v>389</v>
      </c>
      <c r="F654" s="6" t="s">
        <v>5446</v>
      </c>
      <c r="G654" s="19" t="s">
        <v>494</v>
      </c>
      <c r="H654" s="19" t="s">
        <v>499</v>
      </c>
      <c r="I654" s="30">
        <v>6</v>
      </c>
      <c r="J654" s="27">
        <v>4.8</v>
      </c>
      <c r="K654" s="40" t="str">
        <f t="shared" si="70"/>
        <v>Outstanding Performance</v>
      </c>
      <c r="L654" s="37">
        <v>56464</v>
      </c>
      <c r="M654" s="37">
        <f t="shared" si="71"/>
        <v>106198.41306122449</v>
      </c>
      <c r="N654" s="40" t="str">
        <f t="shared" si="72"/>
        <v>High Income</v>
      </c>
      <c r="O654" s="39">
        <v>4933</v>
      </c>
      <c r="P654" s="39">
        <f t="shared" si="73"/>
        <v>16199.999999999996</v>
      </c>
      <c r="Q654" s="41">
        <f t="shared" si="74"/>
        <v>0.15254465234485687</v>
      </c>
      <c r="R654" s="33" t="str">
        <f t="shared" si="75"/>
        <v>Outstanding Bonus</v>
      </c>
      <c r="S654" s="38">
        <f t="shared" si="76"/>
        <v>122398.41306122449</v>
      </c>
      <c r="T654" s="6" t="s">
        <v>271</v>
      </c>
      <c r="U654" s="6" t="s">
        <v>2621</v>
      </c>
      <c r="V654" s="6" t="s">
        <v>2622</v>
      </c>
    </row>
    <row r="655" spans="1:22" ht="20" customHeight="1" x14ac:dyDescent="0.15">
      <c r="A655" s="15">
        <v>653</v>
      </c>
      <c r="B655" s="16" t="s">
        <v>3454</v>
      </c>
      <c r="C655" s="14">
        <v>55</v>
      </c>
      <c r="D655" s="35" t="str" cm="1">
        <f t="array" ref="D655">_xlfn.IFS(C655&lt;31, "Emerging Talent", AND(C655 &gt; 30, C655 &lt; 55), "Core Contributor", C655 &gt; 54, "Established Expert")</f>
        <v>Established Expert</v>
      </c>
      <c r="E655" s="6" t="s">
        <v>93</v>
      </c>
      <c r="F655" s="6" t="s">
        <v>5446</v>
      </c>
      <c r="G655" s="19" t="s">
        <v>4457</v>
      </c>
      <c r="H655" s="19" t="s">
        <v>499</v>
      </c>
      <c r="I655" s="30">
        <v>4</v>
      </c>
      <c r="J655" s="27">
        <v>4.2</v>
      </c>
      <c r="K655" s="40" t="str">
        <f t="shared" si="70"/>
        <v>Exceeds Expectations</v>
      </c>
      <c r="L655" s="37">
        <v>96286</v>
      </c>
      <c r="M655" s="37">
        <f t="shared" si="71"/>
        <v>138651.84</v>
      </c>
      <c r="N655" s="40" t="str">
        <f t="shared" si="72"/>
        <v>Very High Income</v>
      </c>
      <c r="O655" s="39">
        <v>6469</v>
      </c>
      <c r="P655" s="39">
        <f t="shared" si="73"/>
        <v>7200.0000000000018</v>
      </c>
      <c r="Q655" s="41">
        <f t="shared" si="74"/>
        <v>5.1928629291901222E-2</v>
      </c>
      <c r="R655" s="33" t="str">
        <f t="shared" si="75"/>
        <v>Average Bonus</v>
      </c>
      <c r="S655" s="38">
        <f t="shared" si="76"/>
        <v>145851.84</v>
      </c>
      <c r="T655" s="6" t="s">
        <v>139</v>
      </c>
      <c r="U655" s="9" t="s">
        <v>6428</v>
      </c>
      <c r="V655" s="6" t="s">
        <v>2626</v>
      </c>
    </row>
    <row r="656" spans="1:22" ht="20" customHeight="1" x14ac:dyDescent="0.15">
      <c r="A656" s="15">
        <v>654</v>
      </c>
      <c r="B656" s="16" t="s">
        <v>2627</v>
      </c>
      <c r="C656" s="14">
        <v>28</v>
      </c>
      <c r="D656" s="35" t="str" cm="1">
        <f t="array" ref="D656">_xlfn.IFS(C656&lt;31, "Emerging Talent", AND(C656 &gt; 30, C656 &lt; 55), "Core Contributor", C656 &gt; 54, "Established Expert")</f>
        <v>Emerging Talent</v>
      </c>
      <c r="E656" s="6" t="s">
        <v>163</v>
      </c>
      <c r="F656" s="6" t="s">
        <v>5814</v>
      </c>
      <c r="G656" s="19" t="s">
        <v>864</v>
      </c>
      <c r="H656" s="19" t="s">
        <v>32</v>
      </c>
      <c r="I656" s="30">
        <v>10</v>
      </c>
      <c r="J656" s="27">
        <v>1.2</v>
      </c>
      <c r="K656" s="40" t="str">
        <f t="shared" si="70"/>
        <v>Needs Significant Improvement</v>
      </c>
      <c r="L656" s="37">
        <v>131876</v>
      </c>
      <c r="M656" s="37">
        <f t="shared" si="71"/>
        <v>15502.158367346939</v>
      </c>
      <c r="N656" s="40" t="str">
        <f t="shared" si="72"/>
        <v>Low Income</v>
      </c>
      <c r="O656" s="39">
        <v>1269</v>
      </c>
      <c r="P656" s="39">
        <f t="shared" si="73"/>
        <v>0</v>
      </c>
      <c r="Q656" s="41">
        <f t="shared" si="74"/>
        <v>0</v>
      </c>
      <c r="R656" s="33" t="str">
        <f t="shared" si="75"/>
        <v>No Bonus</v>
      </c>
      <c r="S656" s="38">
        <f t="shared" si="76"/>
        <v>15502.158367346939</v>
      </c>
      <c r="T656" s="6" t="s">
        <v>49</v>
      </c>
      <c r="U656" s="9" t="s">
        <v>6429</v>
      </c>
      <c r="V656" s="6" t="s">
        <v>2629</v>
      </c>
    </row>
    <row r="657" spans="1:22" ht="20" customHeight="1" x14ac:dyDescent="0.15">
      <c r="A657" s="15">
        <v>655</v>
      </c>
      <c r="B657" s="16" t="s">
        <v>2630</v>
      </c>
      <c r="C657" s="14">
        <v>41</v>
      </c>
      <c r="D657" s="35" t="str" cm="1">
        <f t="array" ref="D657">_xlfn.IFS(C657&lt;31, "Emerging Talent", AND(C657 &gt; 30, C657 &lt; 55), "Core Contributor", C657 &gt; 54, "Established Expert")</f>
        <v>Core Contributor</v>
      </c>
      <c r="E657" s="6" t="s">
        <v>389</v>
      </c>
      <c r="F657" s="6" t="s">
        <v>5817</v>
      </c>
      <c r="G657" s="19" t="s">
        <v>210</v>
      </c>
      <c r="H657" s="19" t="s">
        <v>81</v>
      </c>
      <c r="I657" s="30">
        <v>4</v>
      </c>
      <c r="J657" s="27">
        <v>1.4</v>
      </c>
      <c r="K657" s="40" t="str">
        <f t="shared" si="70"/>
        <v>Needs Significant Improvement</v>
      </c>
      <c r="L657" s="37">
        <v>91749</v>
      </c>
      <c r="M657" s="37">
        <f t="shared" si="71"/>
        <v>15000</v>
      </c>
      <c r="N657" s="40" t="str">
        <f t="shared" si="72"/>
        <v>Low Income</v>
      </c>
      <c r="O657" s="39">
        <v>9906</v>
      </c>
      <c r="P657" s="39">
        <f t="shared" si="73"/>
        <v>0</v>
      </c>
      <c r="Q657" s="41">
        <f t="shared" si="74"/>
        <v>0</v>
      </c>
      <c r="R657" s="33" t="str">
        <f t="shared" si="75"/>
        <v>No Bonus</v>
      </c>
      <c r="S657" s="38">
        <f t="shared" si="76"/>
        <v>15000</v>
      </c>
      <c r="T657" s="6" t="s">
        <v>204</v>
      </c>
      <c r="U657" s="6" t="s">
        <v>6430</v>
      </c>
      <c r="V657" s="6" t="s">
        <v>2634</v>
      </c>
    </row>
    <row r="658" spans="1:22" ht="20" customHeight="1" x14ac:dyDescent="0.15">
      <c r="A658" s="15">
        <v>656</v>
      </c>
      <c r="B658" s="16" t="s">
        <v>4435</v>
      </c>
      <c r="C658" s="14">
        <v>25</v>
      </c>
      <c r="D658" s="35" t="str" cm="1">
        <f t="array" ref="D658">_xlfn.IFS(C658&lt;31, "Emerging Talent", AND(C658 &gt; 30, C658 &lt; 55), "Core Contributor", C658 &gt; 54, "Established Expert")</f>
        <v>Emerging Talent</v>
      </c>
      <c r="E658" s="6" t="s">
        <v>93</v>
      </c>
      <c r="F658" s="6" t="s">
        <v>5446</v>
      </c>
      <c r="G658" s="19" t="s">
        <v>576</v>
      </c>
      <c r="H658" s="19" t="s">
        <v>56</v>
      </c>
      <c r="I658" s="30">
        <v>6</v>
      </c>
      <c r="J658" s="27">
        <v>3.8</v>
      </c>
      <c r="K658" s="40" t="str">
        <f t="shared" si="70"/>
        <v>Exceeds Expectations</v>
      </c>
      <c r="L658" s="37">
        <v>73580</v>
      </c>
      <c r="M658" s="37">
        <f t="shared" si="71"/>
        <v>86734.302040816314</v>
      </c>
      <c r="N658" s="40" t="str">
        <f t="shared" si="72"/>
        <v>High Income</v>
      </c>
      <c r="O658" s="39">
        <v>4676</v>
      </c>
      <c r="P658" s="39">
        <f t="shared" si="73"/>
        <v>3199.9999999999982</v>
      </c>
      <c r="Q658" s="41">
        <f t="shared" si="74"/>
        <v>3.6894284322413866E-2</v>
      </c>
      <c r="R658" s="33" t="str">
        <f t="shared" si="75"/>
        <v>Small Bonus</v>
      </c>
      <c r="S658" s="38">
        <f t="shared" si="76"/>
        <v>89934.302040816314</v>
      </c>
      <c r="T658" s="6" t="s">
        <v>265</v>
      </c>
      <c r="U658" s="6" t="s">
        <v>6431</v>
      </c>
      <c r="V658" s="6" t="s">
        <v>2639</v>
      </c>
    </row>
    <row r="659" spans="1:22" ht="20" customHeight="1" x14ac:dyDescent="0.15">
      <c r="A659" s="15">
        <v>657</v>
      </c>
      <c r="B659" s="16" t="s">
        <v>4416</v>
      </c>
      <c r="C659" s="14">
        <v>22</v>
      </c>
      <c r="D659" s="35" t="str" cm="1">
        <f t="array" ref="D659">_xlfn.IFS(C659&lt;31, "Emerging Talent", AND(C659 &gt; 30, C659 &lt; 55), "Core Contributor", C659 &gt; 54, "Established Expert")</f>
        <v>Emerging Talent</v>
      </c>
      <c r="E659" s="6" t="s">
        <v>163</v>
      </c>
      <c r="F659" s="6" t="s">
        <v>5735</v>
      </c>
      <c r="G659" s="19" t="s">
        <v>4457</v>
      </c>
      <c r="H659" s="19" t="s">
        <v>842</v>
      </c>
      <c r="I659" s="30">
        <v>0</v>
      </c>
      <c r="J659" s="27">
        <v>4.7</v>
      </c>
      <c r="K659" s="40" t="str">
        <f t="shared" si="70"/>
        <v>Outstanding Performance</v>
      </c>
      <c r="L659" s="37">
        <v>80092</v>
      </c>
      <c r="M659" s="37">
        <f t="shared" si="71"/>
        <v>144427.12489795921</v>
      </c>
      <c r="N659" s="40" t="str">
        <f t="shared" si="72"/>
        <v>Very High Income</v>
      </c>
      <c r="O659" s="39">
        <v>8180</v>
      </c>
      <c r="P659" s="39">
        <f t="shared" si="73"/>
        <v>14450.000000000004</v>
      </c>
      <c r="Q659" s="41">
        <f t="shared" si="74"/>
        <v>0.10005045804386975</v>
      </c>
      <c r="R659" s="33" t="str">
        <f t="shared" si="75"/>
        <v>High Bonus</v>
      </c>
      <c r="S659" s="38">
        <f t="shared" si="76"/>
        <v>158877.12489795921</v>
      </c>
      <c r="T659" s="6" t="s">
        <v>271</v>
      </c>
      <c r="U659" s="9" t="s">
        <v>6432</v>
      </c>
      <c r="V659" s="6" t="s">
        <v>2641</v>
      </c>
    </row>
    <row r="660" spans="1:22" ht="20" customHeight="1" x14ac:dyDescent="0.15">
      <c r="A660" s="15">
        <v>658</v>
      </c>
      <c r="B660" s="16" t="s">
        <v>4404</v>
      </c>
      <c r="C660" s="14">
        <v>43</v>
      </c>
      <c r="D660" s="35" t="str" cm="1">
        <f t="array" ref="D660">_xlfn.IFS(C660&lt;31, "Emerging Talent", AND(C660 &gt; 30, C660 &lt; 55), "Core Contributor", C660 &gt; 54, "Established Expert")</f>
        <v>Core Contributor</v>
      </c>
      <c r="E660" s="6" t="s">
        <v>389</v>
      </c>
      <c r="F660" s="6" t="s">
        <v>5818</v>
      </c>
      <c r="G660" s="19" t="s">
        <v>210</v>
      </c>
      <c r="H660" s="19" t="s">
        <v>32</v>
      </c>
      <c r="I660" s="30">
        <v>6</v>
      </c>
      <c r="J660" s="27">
        <v>2.5</v>
      </c>
      <c r="K660" s="40" t="str">
        <f t="shared" si="70"/>
        <v>Below Expectations</v>
      </c>
      <c r="L660" s="37">
        <v>34768</v>
      </c>
      <c r="M660" s="37">
        <f t="shared" si="71"/>
        <v>17738.775510204083</v>
      </c>
      <c r="N660" s="40" t="str">
        <f t="shared" si="72"/>
        <v>Low Income</v>
      </c>
      <c r="O660" s="39">
        <v>3381</v>
      </c>
      <c r="P660" s="39">
        <f t="shared" si="73"/>
        <v>0</v>
      </c>
      <c r="Q660" s="41">
        <f t="shared" si="74"/>
        <v>0</v>
      </c>
      <c r="R660" s="33" t="str">
        <f t="shared" si="75"/>
        <v>No Bonus</v>
      </c>
      <c r="S660" s="38">
        <f t="shared" si="76"/>
        <v>17738.775510204083</v>
      </c>
      <c r="T660" s="6" t="s">
        <v>26</v>
      </c>
      <c r="U660" s="7" t="s">
        <v>5970</v>
      </c>
      <c r="V660" s="6" t="s">
        <v>2644</v>
      </c>
    </row>
    <row r="661" spans="1:22" ht="20" customHeight="1" x14ac:dyDescent="0.15">
      <c r="A661" s="15">
        <v>659</v>
      </c>
      <c r="B661" s="16" t="s">
        <v>4450</v>
      </c>
      <c r="C661" s="14">
        <v>57</v>
      </c>
      <c r="D661" s="35" t="str" cm="1">
        <f t="array" ref="D661">_xlfn.IFS(C661&lt;31, "Emerging Talent", AND(C661 &gt; 30, C661 &lt; 55), "Core Contributor", C661 &gt; 54, "Established Expert")</f>
        <v>Established Expert</v>
      </c>
      <c r="E661" s="6" t="s">
        <v>163</v>
      </c>
      <c r="F661" s="6" t="s">
        <v>5706</v>
      </c>
      <c r="G661" s="19" t="s">
        <v>576</v>
      </c>
      <c r="H661" s="19" t="s">
        <v>56</v>
      </c>
      <c r="I661" s="30">
        <v>0</v>
      </c>
      <c r="J661" s="27">
        <v>4.0999999999999996</v>
      </c>
      <c r="K661" s="40" t="str">
        <f t="shared" si="70"/>
        <v>Exceeds Expectations</v>
      </c>
      <c r="L661" s="37">
        <v>58607</v>
      </c>
      <c r="M661" s="37">
        <f t="shared" si="71"/>
        <v>80423.156734693854</v>
      </c>
      <c r="N661" s="40" t="str">
        <f t="shared" si="72"/>
        <v>High Income</v>
      </c>
      <c r="O661" s="39" t="s">
        <v>5969</v>
      </c>
      <c r="P661" s="39">
        <f t="shared" si="73"/>
        <v>6049.9999999999964</v>
      </c>
      <c r="Q661" s="41">
        <f t="shared" si="74"/>
        <v>7.5227089381211504E-2</v>
      </c>
      <c r="R661" s="33" t="str">
        <f t="shared" si="75"/>
        <v>Average Bonus</v>
      </c>
      <c r="S661" s="38">
        <f t="shared" si="76"/>
        <v>86473.156734693854</v>
      </c>
      <c r="T661" s="6" t="s">
        <v>204</v>
      </c>
      <c r="U661" s="6" t="s">
        <v>6433</v>
      </c>
      <c r="V661" s="6" t="s">
        <v>2647</v>
      </c>
    </row>
    <row r="662" spans="1:22" ht="20" customHeight="1" x14ac:dyDescent="0.15">
      <c r="A662" s="15">
        <v>660</v>
      </c>
      <c r="B662" s="16" t="s">
        <v>1747</v>
      </c>
      <c r="C662" s="14">
        <v>41</v>
      </c>
      <c r="D662" s="35" t="str" cm="1">
        <f t="array" ref="D662">_xlfn.IFS(C662&lt;31, "Emerging Talent", AND(C662 &gt; 30, C662 &lt; 55), "Core Contributor", C662 &gt; 54, "Established Expert")</f>
        <v>Core Contributor</v>
      </c>
      <c r="E662" s="6" t="s">
        <v>389</v>
      </c>
      <c r="F662" s="6" t="s">
        <v>5620</v>
      </c>
      <c r="G662" s="19" t="s">
        <v>494</v>
      </c>
      <c r="H662" s="19" t="s">
        <v>211</v>
      </c>
      <c r="I662" s="30">
        <v>6</v>
      </c>
      <c r="J662" s="27">
        <v>2.1</v>
      </c>
      <c r="K662" s="40" t="str">
        <f t="shared" si="70"/>
        <v>Below Expectations</v>
      </c>
      <c r="L662" s="37">
        <v>145774</v>
      </c>
      <c r="M662" s="37">
        <f t="shared" si="71"/>
        <v>52478.64</v>
      </c>
      <c r="N662" s="40" t="str">
        <f t="shared" si="72"/>
        <v>Medium Income</v>
      </c>
      <c r="O662" s="39">
        <v>3051</v>
      </c>
      <c r="P662" s="39">
        <f t="shared" si="73"/>
        <v>0</v>
      </c>
      <c r="Q662" s="41">
        <f t="shared" si="74"/>
        <v>0</v>
      </c>
      <c r="R662" s="33" t="str">
        <f t="shared" si="75"/>
        <v>No Bonus</v>
      </c>
      <c r="S662" s="38">
        <f t="shared" si="76"/>
        <v>52478.64</v>
      </c>
      <c r="T662" s="6" t="s">
        <v>139</v>
      </c>
      <c r="U662" s="6" t="s">
        <v>2649</v>
      </c>
      <c r="V662" s="6" t="s">
        <v>2650</v>
      </c>
    </row>
    <row r="663" spans="1:22" ht="20" customHeight="1" x14ac:dyDescent="0.15">
      <c r="A663" s="15">
        <v>661</v>
      </c>
      <c r="B663" s="16" t="s">
        <v>4446</v>
      </c>
      <c r="C663" s="14">
        <v>32</v>
      </c>
      <c r="D663" s="35" t="str" cm="1">
        <f t="array" ref="D663">_xlfn.IFS(C663&lt;31, "Emerging Talent", AND(C663 &gt; 30, C663 &lt; 55), "Core Contributor", C663 &gt; 54, "Established Expert")</f>
        <v>Core Contributor</v>
      </c>
      <c r="E663" s="6" t="s">
        <v>163</v>
      </c>
      <c r="F663" s="6" t="s">
        <v>5819</v>
      </c>
      <c r="G663" s="19" t="s">
        <v>4457</v>
      </c>
      <c r="H663" s="19" t="s">
        <v>431</v>
      </c>
      <c r="I663" s="30">
        <v>2</v>
      </c>
      <c r="J663" s="27">
        <v>3.6</v>
      </c>
      <c r="K663" s="40" t="str">
        <f t="shared" si="70"/>
        <v>Exceeds Expectations</v>
      </c>
      <c r="L663" s="37">
        <v>72468</v>
      </c>
      <c r="M663" s="37">
        <f t="shared" si="71"/>
        <v>76668.186122448999</v>
      </c>
      <c r="N663" s="40" t="str">
        <f t="shared" si="72"/>
        <v>Medium Income</v>
      </c>
      <c r="O663" s="39">
        <v>16057</v>
      </c>
      <c r="P663" s="39">
        <f t="shared" si="73"/>
        <v>1800.0000000000005</v>
      </c>
      <c r="Q663" s="41">
        <f t="shared" si="74"/>
        <v>2.3477795563405762E-2</v>
      </c>
      <c r="R663" s="33" t="str">
        <f t="shared" si="75"/>
        <v>Small Bonus</v>
      </c>
      <c r="S663" s="38">
        <f t="shared" si="76"/>
        <v>78468.186122448999</v>
      </c>
      <c r="T663" s="6" t="s">
        <v>76</v>
      </c>
      <c r="U663" s="6" t="s">
        <v>2653</v>
      </c>
      <c r="V663" s="6" t="s">
        <v>2654</v>
      </c>
    </row>
    <row r="664" spans="1:22" ht="20" customHeight="1" x14ac:dyDescent="0.15">
      <c r="A664" s="15">
        <v>662</v>
      </c>
      <c r="B664" s="16" t="s">
        <v>4423</v>
      </c>
      <c r="C664" s="14">
        <v>56</v>
      </c>
      <c r="D664" s="35" t="str" cm="1">
        <f t="array" ref="D664">_xlfn.IFS(C664&lt;31, "Emerging Talent", AND(C664 &gt; 30, C664 &lt; 55), "Core Contributor", C664 &gt; 54, "Established Expert")</f>
        <v>Established Expert</v>
      </c>
      <c r="E664" s="7" t="s">
        <v>5970</v>
      </c>
      <c r="F664" s="6" t="s">
        <v>5446</v>
      </c>
      <c r="G664" s="19" t="s">
        <v>6821</v>
      </c>
      <c r="H664" s="19" t="s">
        <v>136</v>
      </c>
      <c r="I664" s="30">
        <v>8</v>
      </c>
      <c r="J664" s="27">
        <v>4.9000000000000004</v>
      </c>
      <c r="K664" s="40" t="str">
        <f t="shared" si="70"/>
        <v>Outstanding Performance</v>
      </c>
      <c r="L664" s="37">
        <v>72328</v>
      </c>
      <c r="M664" s="37">
        <f t="shared" si="71"/>
        <v>141762.88000000003</v>
      </c>
      <c r="N664" s="40" t="str">
        <f t="shared" si="72"/>
        <v>Very High Income</v>
      </c>
      <c r="O664" s="39">
        <v>6746</v>
      </c>
      <c r="P664" s="39">
        <f t="shared" si="73"/>
        <v>18050.000000000007</v>
      </c>
      <c r="Q664" s="41">
        <f t="shared" si="74"/>
        <v>0.12732529135976925</v>
      </c>
      <c r="R664" s="33" t="str">
        <f t="shared" si="75"/>
        <v>Outstanding Bonus</v>
      </c>
      <c r="S664" s="38">
        <f t="shared" si="76"/>
        <v>159812.88000000003</v>
      </c>
      <c r="T664" s="6" t="s">
        <v>368</v>
      </c>
      <c r="U664" s="6" t="s">
        <v>6434</v>
      </c>
      <c r="V664" s="6" t="s">
        <v>2659</v>
      </c>
    </row>
    <row r="665" spans="1:22" ht="20" customHeight="1" x14ac:dyDescent="0.15">
      <c r="A665" s="15">
        <v>663</v>
      </c>
      <c r="B665" s="16" t="s">
        <v>815</v>
      </c>
      <c r="C665" s="14">
        <v>28</v>
      </c>
      <c r="D665" s="35" t="str" cm="1">
        <f t="array" ref="D665">_xlfn.IFS(C665&lt;31, "Emerging Talent", AND(C665 &gt; 30, C665 &lt; 55), "Core Contributor", C665 &gt; 54, "Established Expert")</f>
        <v>Emerging Talent</v>
      </c>
      <c r="E665" s="6" t="s">
        <v>389</v>
      </c>
      <c r="F665" s="6" t="s">
        <v>5635</v>
      </c>
      <c r="G665" s="19" t="s">
        <v>244</v>
      </c>
      <c r="H665" s="19" t="s">
        <v>431</v>
      </c>
      <c r="I665" s="30">
        <v>2</v>
      </c>
      <c r="J665" s="27">
        <v>4.7</v>
      </c>
      <c r="K665" s="40" t="str">
        <f t="shared" si="70"/>
        <v>Outstanding Performance</v>
      </c>
      <c r="L665" s="37">
        <v>121337</v>
      </c>
      <c r="M665" s="37">
        <f t="shared" si="71"/>
        <v>218802.80244897964</v>
      </c>
      <c r="N665" s="40" t="str">
        <f t="shared" si="72"/>
        <v>Very High Income</v>
      </c>
      <c r="O665" s="39">
        <v>2290</v>
      </c>
      <c r="P665" s="39">
        <f t="shared" si="73"/>
        <v>14450.000000000004</v>
      </c>
      <c r="Q665" s="41">
        <f t="shared" si="74"/>
        <v>6.6041201658600557E-2</v>
      </c>
      <c r="R665" s="33" t="str">
        <f t="shared" si="75"/>
        <v>High Bonus</v>
      </c>
      <c r="S665" s="38">
        <f t="shared" si="76"/>
        <v>233252.80244897964</v>
      </c>
      <c r="T665" s="6" t="s">
        <v>368</v>
      </c>
      <c r="U665" s="6" t="s">
        <v>2661</v>
      </c>
      <c r="V665" s="6" t="s">
        <v>2662</v>
      </c>
    </row>
    <row r="666" spans="1:22" ht="20" customHeight="1" x14ac:dyDescent="0.15">
      <c r="A666" s="15">
        <v>664</v>
      </c>
      <c r="B666" s="16" t="s">
        <v>939</v>
      </c>
      <c r="C666" s="14">
        <v>29</v>
      </c>
      <c r="D666" s="35" t="str" cm="1">
        <f t="array" ref="D666">_xlfn.IFS(C666&lt;31, "Emerging Talent", AND(C666 &gt; 30, C666 &lt; 55), "Core Contributor", C666 &gt; 54, "Established Expert")</f>
        <v>Emerging Talent</v>
      </c>
      <c r="E666" s="6" t="s">
        <v>163</v>
      </c>
      <c r="F666" s="6" t="s">
        <v>5820</v>
      </c>
      <c r="G666" s="19" t="s">
        <v>576</v>
      </c>
      <c r="H666" s="19" t="s">
        <v>56</v>
      </c>
      <c r="I666" s="30">
        <v>10</v>
      </c>
      <c r="J666" s="27">
        <v>4.2</v>
      </c>
      <c r="K666" s="40" t="str">
        <f t="shared" si="70"/>
        <v>Exceeds Expectations</v>
      </c>
      <c r="L666" s="37">
        <v>91776</v>
      </c>
      <c r="M666" s="37">
        <f t="shared" si="71"/>
        <v>132157.44</v>
      </c>
      <c r="N666" s="40" t="str">
        <f t="shared" si="72"/>
        <v>Very High Income</v>
      </c>
      <c r="O666" s="39">
        <v>11166</v>
      </c>
      <c r="P666" s="39">
        <f t="shared" si="73"/>
        <v>7200.0000000000018</v>
      </c>
      <c r="Q666" s="41">
        <f t="shared" si="74"/>
        <v>5.4480474198047434E-2</v>
      </c>
      <c r="R666" s="33" t="str">
        <f t="shared" si="75"/>
        <v>Average Bonus</v>
      </c>
      <c r="S666" s="38">
        <f t="shared" si="76"/>
        <v>139357.44</v>
      </c>
      <c r="T666" s="6" t="s">
        <v>139</v>
      </c>
      <c r="U666" s="6" t="s">
        <v>6435</v>
      </c>
      <c r="V666" s="6" t="s">
        <v>2668</v>
      </c>
    </row>
    <row r="667" spans="1:22" ht="20" customHeight="1" x14ac:dyDescent="0.15">
      <c r="A667" s="15">
        <v>665</v>
      </c>
      <c r="B667" s="16" t="s">
        <v>4443</v>
      </c>
      <c r="C667" s="14">
        <v>35</v>
      </c>
      <c r="D667" s="35" t="str" cm="1">
        <f t="array" ref="D667">_xlfn.IFS(C667&lt;31, "Emerging Talent", AND(C667 &gt; 30, C667 &lt; 55), "Core Contributor", C667 &gt; 54, "Established Expert")</f>
        <v>Core Contributor</v>
      </c>
      <c r="E667" s="6" t="s">
        <v>163</v>
      </c>
      <c r="F667" s="6" t="s">
        <v>5821</v>
      </c>
      <c r="G667" s="19" t="s">
        <v>696</v>
      </c>
      <c r="H667" s="19" t="s">
        <v>799</v>
      </c>
      <c r="I667" s="30">
        <v>4</v>
      </c>
      <c r="J667" s="27">
        <v>3.4</v>
      </c>
      <c r="K667" s="40" t="str">
        <f t="shared" si="70"/>
        <v>Meets Expectations</v>
      </c>
      <c r="L667" s="37">
        <v>135340</v>
      </c>
      <c r="M667" s="37">
        <f t="shared" si="71"/>
        <v>127716.76734693878</v>
      </c>
      <c r="N667" s="40" t="str">
        <f t="shared" si="72"/>
        <v>Very High Income</v>
      </c>
      <c r="O667" s="39">
        <v>19484</v>
      </c>
      <c r="P667" s="39">
        <f t="shared" si="73"/>
        <v>799.99999999999955</v>
      </c>
      <c r="Q667" s="41">
        <f t="shared" si="74"/>
        <v>6.2638603890343035E-3</v>
      </c>
      <c r="R667" s="33" t="str">
        <f t="shared" si="75"/>
        <v>Small Bonus</v>
      </c>
      <c r="S667" s="38">
        <f t="shared" si="76"/>
        <v>128516.76734693878</v>
      </c>
      <c r="T667" s="6" t="s">
        <v>368</v>
      </c>
      <c r="U667" s="7" t="s">
        <v>5970</v>
      </c>
      <c r="V667" s="6" t="s">
        <v>2671</v>
      </c>
    </row>
    <row r="668" spans="1:22" ht="20" customHeight="1" x14ac:dyDescent="0.15">
      <c r="A668" s="15">
        <v>666</v>
      </c>
      <c r="B668" s="16" t="s">
        <v>4412</v>
      </c>
      <c r="C668" s="14">
        <v>58</v>
      </c>
      <c r="D668" s="35" t="str" cm="1">
        <f t="array" ref="D668">_xlfn.IFS(C668&lt;31, "Emerging Talent", AND(C668 &gt; 30, C668 &lt; 55), "Core Contributor", C668 &gt; 54, "Established Expert")</f>
        <v>Established Expert</v>
      </c>
      <c r="E668" s="6" t="s">
        <v>389</v>
      </c>
      <c r="F668" s="6" t="s">
        <v>5598</v>
      </c>
      <c r="G668" s="19" t="s">
        <v>210</v>
      </c>
      <c r="H668" s="19" t="s">
        <v>158</v>
      </c>
      <c r="I668" s="30">
        <v>10</v>
      </c>
      <c r="J668" s="27">
        <v>4.8</v>
      </c>
      <c r="K668" s="40" t="str">
        <f t="shared" si="70"/>
        <v>Outstanding Performance</v>
      </c>
      <c r="L668" s="37">
        <v>113476</v>
      </c>
      <c r="M668" s="37">
        <f t="shared" si="71"/>
        <v>213427.51346938778</v>
      </c>
      <c r="N668" s="40" t="str">
        <f t="shared" si="72"/>
        <v>Very High Income</v>
      </c>
      <c r="O668" s="39">
        <v>13102</v>
      </c>
      <c r="P668" s="39">
        <f t="shared" si="73"/>
        <v>16199.999999999996</v>
      </c>
      <c r="Q668" s="41">
        <f t="shared" si="74"/>
        <v>7.5903990711692321E-2</v>
      </c>
      <c r="R668" s="33" t="str">
        <f t="shared" si="75"/>
        <v>Outstanding Bonus</v>
      </c>
      <c r="S668" s="38">
        <f t="shared" si="76"/>
        <v>229627.51346938778</v>
      </c>
      <c r="T668" s="6" t="s">
        <v>296</v>
      </c>
      <c r="U668" s="6" t="s">
        <v>6436</v>
      </c>
      <c r="V668" s="6" t="s">
        <v>2674</v>
      </c>
    </row>
    <row r="669" spans="1:22" ht="20" customHeight="1" x14ac:dyDescent="0.15">
      <c r="A669" s="15">
        <v>667</v>
      </c>
      <c r="B669" s="16" t="s">
        <v>4452</v>
      </c>
      <c r="C669" s="14">
        <v>53</v>
      </c>
      <c r="D669" s="35" t="str" cm="1">
        <f t="array" ref="D669">_xlfn.IFS(C669&lt;31, "Emerging Talent", AND(C669 &gt; 30, C669 &lt; 55), "Core Contributor", C669 &gt; 54, "Established Expert")</f>
        <v>Core Contributor</v>
      </c>
      <c r="E669" s="6" t="s">
        <v>5970</v>
      </c>
      <c r="F669" s="6" t="s">
        <v>5822</v>
      </c>
      <c r="G669" s="19" t="s">
        <v>648</v>
      </c>
      <c r="H669" s="19" t="s">
        <v>175</v>
      </c>
      <c r="I669" s="30">
        <v>8</v>
      </c>
      <c r="J669" s="27">
        <v>4.5999999999999996</v>
      </c>
      <c r="K669" s="40" t="str">
        <f t="shared" si="70"/>
        <v>Outstanding Performance</v>
      </c>
      <c r="L669" s="37">
        <v>96093</v>
      </c>
      <c r="M669" s="37">
        <f t="shared" si="71"/>
        <v>165985.9493877551</v>
      </c>
      <c r="N669" s="40" t="str">
        <f t="shared" si="72"/>
        <v>Very High Income</v>
      </c>
      <c r="O669" s="39">
        <v>2900</v>
      </c>
      <c r="P669" s="39">
        <f t="shared" si="73"/>
        <v>12799.999999999993</v>
      </c>
      <c r="Q669" s="41">
        <f t="shared" si="74"/>
        <v>7.7114960918157435E-2</v>
      </c>
      <c r="R669" s="33" t="str">
        <f t="shared" si="75"/>
        <v>High Bonus</v>
      </c>
      <c r="S669" s="38">
        <f t="shared" si="76"/>
        <v>178785.9493877551</v>
      </c>
      <c r="T669" s="6" t="s">
        <v>49</v>
      </c>
      <c r="U669" s="6" t="s">
        <v>2677</v>
      </c>
      <c r="V669" s="7" t="s">
        <v>6818</v>
      </c>
    </row>
    <row r="670" spans="1:22" ht="20" customHeight="1" x14ac:dyDescent="0.15">
      <c r="A670" s="15">
        <v>668</v>
      </c>
      <c r="B670" s="16" t="s">
        <v>4424</v>
      </c>
      <c r="C670" s="14">
        <v>30</v>
      </c>
      <c r="D670" s="35" t="str" cm="1">
        <f t="array" ref="D670">_xlfn.IFS(C670&lt;31, "Emerging Talent", AND(C670 &gt; 30, C670 &lt; 55), "Core Contributor", C670 &gt; 54, "Established Expert")</f>
        <v>Emerging Talent</v>
      </c>
      <c r="E670" s="6" t="s">
        <v>389</v>
      </c>
      <c r="F670" s="6" t="s">
        <v>5446</v>
      </c>
      <c r="G670" s="19" t="s">
        <v>4457</v>
      </c>
      <c r="H670" s="19" t="s">
        <v>175</v>
      </c>
      <c r="I670" s="30">
        <v>7</v>
      </c>
      <c r="J670" s="27">
        <v>4.8</v>
      </c>
      <c r="K670" s="40" t="str">
        <f t="shared" si="70"/>
        <v>Outstanding Performance</v>
      </c>
      <c r="L670" s="37">
        <v>78121</v>
      </c>
      <c r="M670" s="37">
        <f t="shared" si="71"/>
        <v>146931.25224489797</v>
      </c>
      <c r="N670" s="40" t="str">
        <f t="shared" si="72"/>
        <v>Very High Income</v>
      </c>
      <c r="O670" s="39" t="s">
        <v>5969</v>
      </c>
      <c r="P670" s="39">
        <f t="shared" si="73"/>
        <v>16199.999999999996</v>
      </c>
      <c r="Q670" s="41">
        <f t="shared" si="74"/>
        <v>0.11025564508902852</v>
      </c>
      <c r="R670" s="33" t="str">
        <f t="shared" si="75"/>
        <v>Outstanding Bonus</v>
      </c>
      <c r="S670" s="38">
        <f t="shared" si="76"/>
        <v>163131.25224489797</v>
      </c>
      <c r="T670" s="6" t="s">
        <v>49</v>
      </c>
      <c r="U670" s="6" t="s">
        <v>6437</v>
      </c>
      <c r="V670" s="6" t="s">
        <v>2681</v>
      </c>
    </row>
    <row r="671" spans="1:22" ht="20" customHeight="1" x14ac:dyDescent="0.15">
      <c r="A671" s="15">
        <v>669</v>
      </c>
      <c r="B671" s="16" t="s">
        <v>4430</v>
      </c>
      <c r="C671" s="14">
        <v>55</v>
      </c>
      <c r="D671" s="35" t="str" cm="1">
        <f t="array" ref="D671">_xlfn.IFS(C671&lt;31, "Emerging Talent", AND(C671 &gt; 30, C671 &lt; 55), "Core Contributor", C671 &gt; 54, "Established Expert")</f>
        <v>Established Expert</v>
      </c>
      <c r="E671" s="6" t="s">
        <v>389</v>
      </c>
      <c r="F671" s="6" t="s">
        <v>5549</v>
      </c>
      <c r="G671" s="19" t="s">
        <v>576</v>
      </c>
      <c r="H671" s="19" t="s">
        <v>32</v>
      </c>
      <c r="I671" s="30">
        <v>0</v>
      </c>
      <c r="J671" s="27">
        <v>3.4</v>
      </c>
      <c r="K671" s="40" t="str">
        <f t="shared" si="70"/>
        <v>Meets Expectations</v>
      </c>
      <c r="L671" s="37">
        <v>124182</v>
      </c>
      <c r="M671" s="37">
        <f t="shared" si="71"/>
        <v>117187.2587755102</v>
      </c>
      <c r="N671" s="40" t="str">
        <f t="shared" si="72"/>
        <v>Very High Income</v>
      </c>
      <c r="O671" s="39">
        <v>7636</v>
      </c>
      <c r="P671" s="39">
        <f t="shared" si="73"/>
        <v>799.99999999999955</v>
      </c>
      <c r="Q671" s="41">
        <f t="shared" si="74"/>
        <v>6.826680719040623E-3</v>
      </c>
      <c r="R671" s="33" t="str">
        <f t="shared" si="75"/>
        <v>Small Bonus</v>
      </c>
      <c r="S671" s="38">
        <f t="shared" si="76"/>
        <v>117987.2587755102</v>
      </c>
      <c r="T671" s="6" t="s">
        <v>204</v>
      </c>
      <c r="U671" s="6" t="s">
        <v>6438</v>
      </c>
      <c r="V671" s="6" t="s">
        <v>2683</v>
      </c>
    </row>
    <row r="672" spans="1:22" ht="20" customHeight="1" x14ac:dyDescent="0.15">
      <c r="A672" s="15">
        <v>670</v>
      </c>
      <c r="B672" s="16" t="s">
        <v>4430</v>
      </c>
      <c r="C672" s="14">
        <v>38</v>
      </c>
      <c r="D672" s="35" t="str" cm="1">
        <f t="array" ref="D672">_xlfn.IFS(C672&lt;31, "Emerging Talent", AND(C672 &gt; 30, C672 &lt; 55), "Core Contributor", C672 &gt; 54, "Established Expert")</f>
        <v>Core Contributor</v>
      </c>
      <c r="E672" s="7" t="s">
        <v>5970</v>
      </c>
      <c r="F672" s="6" t="s">
        <v>5823</v>
      </c>
      <c r="G672" s="19" t="s">
        <v>4457</v>
      </c>
      <c r="H672" s="19" t="s">
        <v>136</v>
      </c>
      <c r="I672" s="30">
        <v>3</v>
      </c>
      <c r="J672" s="27">
        <v>3</v>
      </c>
      <c r="K672" s="40" t="str">
        <f t="shared" si="70"/>
        <v>Meets Expectations</v>
      </c>
      <c r="L672" s="37">
        <v>119333</v>
      </c>
      <c r="M672" s="37">
        <f t="shared" si="71"/>
        <v>87673.224489795903</v>
      </c>
      <c r="N672" s="40" t="str">
        <f t="shared" si="72"/>
        <v>High Income</v>
      </c>
      <c r="O672" s="39">
        <v>7491</v>
      </c>
      <c r="P672" s="39">
        <f t="shared" si="73"/>
        <v>0</v>
      </c>
      <c r="Q672" s="41">
        <f t="shared" si="74"/>
        <v>0</v>
      </c>
      <c r="R672" s="33" t="str">
        <f t="shared" si="75"/>
        <v>No Bonus</v>
      </c>
      <c r="S672" s="38">
        <f t="shared" si="76"/>
        <v>87673.224489795903</v>
      </c>
      <c r="T672" s="6" t="s">
        <v>139</v>
      </c>
      <c r="U672" s="6" t="s">
        <v>2685</v>
      </c>
      <c r="V672" s="6" t="s">
        <v>2686</v>
      </c>
    </row>
    <row r="673" spans="1:22" ht="20" customHeight="1" x14ac:dyDescent="0.15">
      <c r="A673" s="15">
        <v>671</v>
      </c>
      <c r="B673" s="16" t="s">
        <v>4455</v>
      </c>
      <c r="C673" s="14">
        <v>48</v>
      </c>
      <c r="D673" s="35" t="str" cm="1">
        <f t="array" ref="D673">_xlfn.IFS(C673&lt;31, "Emerging Talent", AND(C673 &gt; 30, C673 &lt; 55), "Core Contributor", C673 &gt; 54, "Established Expert")</f>
        <v>Core Contributor</v>
      </c>
      <c r="E673" s="6" t="s">
        <v>163</v>
      </c>
      <c r="F673" s="6" t="s">
        <v>5813</v>
      </c>
      <c r="G673" s="19" t="s">
        <v>864</v>
      </c>
      <c r="H673" s="19" t="s">
        <v>81</v>
      </c>
      <c r="I673" s="30">
        <v>2</v>
      </c>
      <c r="J673" s="27">
        <v>1.9</v>
      </c>
      <c r="K673" s="40" t="str">
        <f t="shared" si="70"/>
        <v>Needs Significant Improvement</v>
      </c>
      <c r="L673" s="37">
        <v>90254</v>
      </c>
      <c r="M673" s="37">
        <f t="shared" si="71"/>
        <v>26597.301224489795</v>
      </c>
      <c r="N673" s="40" t="str">
        <f t="shared" si="72"/>
        <v>Low Income</v>
      </c>
      <c r="O673" s="39">
        <v>7499</v>
      </c>
      <c r="P673" s="39">
        <f t="shared" si="73"/>
        <v>0</v>
      </c>
      <c r="Q673" s="41">
        <f t="shared" si="74"/>
        <v>0</v>
      </c>
      <c r="R673" s="33" t="str">
        <f t="shared" si="75"/>
        <v>No Bonus</v>
      </c>
      <c r="S673" s="38">
        <f t="shared" si="76"/>
        <v>26597.301224489795</v>
      </c>
      <c r="T673" s="6" t="s">
        <v>296</v>
      </c>
      <c r="U673" s="6" t="s">
        <v>6439</v>
      </c>
      <c r="V673" s="6" t="s">
        <v>2690</v>
      </c>
    </row>
    <row r="674" spans="1:22" ht="20" customHeight="1" x14ac:dyDescent="0.15">
      <c r="A674" s="15">
        <v>672</v>
      </c>
      <c r="B674" s="16" t="s">
        <v>4441</v>
      </c>
      <c r="C674" s="14">
        <v>60</v>
      </c>
      <c r="D674" s="35" t="str" cm="1">
        <f t="array" ref="D674">_xlfn.IFS(C674&lt;31, "Emerging Talent", AND(C674 &gt; 30, C674 &lt; 55), "Core Contributor", C674 &gt; 54, "Established Expert")</f>
        <v>Established Expert</v>
      </c>
      <c r="E674" s="6" t="s">
        <v>163</v>
      </c>
      <c r="F674" s="6" t="s">
        <v>5722</v>
      </c>
      <c r="G674" s="19" t="s">
        <v>4457</v>
      </c>
      <c r="H674" s="19" t="s">
        <v>211</v>
      </c>
      <c r="I674" s="30">
        <v>1</v>
      </c>
      <c r="J674" s="27">
        <v>1.3</v>
      </c>
      <c r="K674" s="40" t="str">
        <f t="shared" si="70"/>
        <v>Needs Significant Improvement</v>
      </c>
      <c r="L674" s="37">
        <v>135110</v>
      </c>
      <c r="M674" s="37">
        <f t="shared" si="71"/>
        <v>18639.66530612245</v>
      </c>
      <c r="N674" s="40" t="str">
        <f t="shared" si="72"/>
        <v>Low Income</v>
      </c>
      <c r="O674" s="39">
        <v>4755</v>
      </c>
      <c r="P674" s="39">
        <f t="shared" si="73"/>
        <v>0</v>
      </c>
      <c r="Q674" s="41">
        <f t="shared" si="74"/>
        <v>0</v>
      </c>
      <c r="R674" s="33" t="str">
        <f t="shared" si="75"/>
        <v>No Bonus</v>
      </c>
      <c r="S674" s="38">
        <f t="shared" si="76"/>
        <v>18639.66530612245</v>
      </c>
      <c r="T674" s="6" t="s">
        <v>49</v>
      </c>
      <c r="U674" s="9" t="s">
        <v>6440</v>
      </c>
      <c r="V674" s="6" t="s">
        <v>2694</v>
      </c>
    </row>
    <row r="675" spans="1:22" ht="20" customHeight="1" x14ac:dyDescent="0.15">
      <c r="A675" s="15">
        <v>673</v>
      </c>
      <c r="B675" s="16" t="s">
        <v>1847</v>
      </c>
      <c r="C675" s="14">
        <v>61</v>
      </c>
      <c r="D675" s="35" t="str" cm="1">
        <f t="array" ref="D675">_xlfn.IFS(C675&lt;31, "Emerging Talent", AND(C675 &gt; 30, C675 &lt; 55), "Core Contributor", C675 &gt; 54, "Established Expert")</f>
        <v>Established Expert</v>
      </c>
      <c r="E675" s="6" t="s">
        <v>389</v>
      </c>
      <c r="F675" s="6" t="s">
        <v>5824</v>
      </c>
      <c r="G675" s="19" t="s">
        <v>494</v>
      </c>
      <c r="H675" s="19" t="s">
        <v>175</v>
      </c>
      <c r="I675" s="30">
        <v>0</v>
      </c>
      <c r="J675" s="27">
        <v>2.8</v>
      </c>
      <c r="K675" s="40" t="str">
        <f t="shared" si="70"/>
        <v>Below Expectations</v>
      </c>
      <c r="L675" s="37">
        <v>109372</v>
      </c>
      <c r="M675" s="37">
        <f t="shared" si="71"/>
        <v>69998.079999999987</v>
      </c>
      <c r="N675" s="40" t="str">
        <f t="shared" si="72"/>
        <v>Medium Income</v>
      </c>
      <c r="O675" s="39">
        <v>8192</v>
      </c>
      <c r="P675" s="39">
        <f t="shared" si="73"/>
        <v>0</v>
      </c>
      <c r="Q675" s="41">
        <f t="shared" si="74"/>
        <v>0</v>
      </c>
      <c r="R675" s="33" t="str">
        <f t="shared" si="75"/>
        <v>No Bonus</v>
      </c>
      <c r="S675" s="38">
        <f t="shared" si="76"/>
        <v>69998.079999999987</v>
      </c>
      <c r="T675" s="6" t="s">
        <v>49</v>
      </c>
      <c r="U675" s="7" t="s">
        <v>5970</v>
      </c>
      <c r="V675" s="6" t="s">
        <v>2698</v>
      </c>
    </row>
    <row r="676" spans="1:22" ht="20" customHeight="1" x14ac:dyDescent="0.15">
      <c r="A676" s="15">
        <v>674</v>
      </c>
      <c r="B676" s="16" t="s">
        <v>109</v>
      </c>
      <c r="C676" s="14">
        <v>20</v>
      </c>
      <c r="D676" s="35" t="str" cm="1">
        <f t="array" ref="D676">_xlfn.IFS(C676&lt;31, "Emerging Talent", AND(C676 &gt; 30, C676 &lt; 55), "Core Contributor", C676 &gt; 54, "Established Expert")</f>
        <v>Emerging Talent</v>
      </c>
      <c r="E676" s="7" t="s">
        <v>5970</v>
      </c>
      <c r="F676" s="6" t="s">
        <v>5825</v>
      </c>
      <c r="G676" s="19" t="s">
        <v>210</v>
      </c>
      <c r="H676" s="19" t="s">
        <v>81</v>
      </c>
      <c r="I676" s="30">
        <v>2</v>
      </c>
      <c r="J676" s="27">
        <v>1.8</v>
      </c>
      <c r="K676" s="40" t="str">
        <f t="shared" si="70"/>
        <v>Needs Significant Improvement</v>
      </c>
      <c r="L676" s="37">
        <v>88682</v>
      </c>
      <c r="M676" s="37">
        <f t="shared" si="71"/>
        <v>23455.484081632658</v>
      </c>
      <c r="N676" s="40" t="str">
        <f t="shared" si="72"/>
        <v>Low Income</v>
      </c>
      <c r="O676" s="39">
        <v>8874</v>
      </c>
      <c r="P676" s="39">
        <f t="shared" si="73"/>
        <v>0</v>
      </c>
      <c r="Q676" s="41">
        <f t="shared" si="74"/>
        <v>0</v>
      </c>
      <c r="R676" s="33" t="str">
        <f t="shared" si="75"/>
        <v>No Bonus</v>
      </c>
      <c r="S676" s="38">
        <f t="shared" si="76"/>
        <v>23455.484081632658</v>
      </c>
      <c r="T676" s="6" t="s">
        <v>271</v>
      </c>
      <c r="U676" s="6" t="s">
        <v>6441</v>
      </c>
      <c r="V676" s="6" t="s">
        <v>2702</v>
      </c>
    </row>
    <row r="677" spans="1:22" ht="20" customHeight="1" x14ac:dyDescent="0.15">
      <c r="A677" s="15">
        <v>675</v>
      </c>
      <c r="B677" s="16" t="s">
        <v>3372</v>
      </c>
      <c r="C677" s="14">
        <v>52</v>
      </c>
      <c r="D677" s="35" t="str" cm="1">
        <f t="array" ref="D677">_xlfn.IFS(C677&lt;31, "Emerging Talent", AND(C677 &gt; 30, C677 &lt; 55), "Core Contributor", C677 &gt; 54, "Established Expert")</f>
        <v>Core Contributor</v>
      </c>
      <c r="E677" s="6" t="s">
        <v>163</v>
      </c>
      <c r="F677" s="6" t="s">
        <v>5826</v>
      </c>
      <c r="G677" s="19" t="s">
        <v>244</v>
      </c>
      <c r="H677" s="19" t="s">
        <v>47</v>
      </c>
      <c r="I677" s="30">
        <v>2</v>
      </c>
      <c r="J677" s="27">
        <v>1.1000000000000001</v>
      </c>
      <c r="K677" s="40" t="str">
        <f t="shared" si="70"/>
        <v>Needs Significant Improvement</v>
      </c>
      <c r="L677" s="37">
        <v>100645</v>
      </c>
      <c r="M677" s="37">
        <f t="shared" si="71"/>
        <v>15000</v>
      </c>
      <c r="N677" s="40" t="str">
        <f t="shared" si="72"/>
        <v>Low Income</v>
      </c>
      <c r="O677" s="39">
        <v>12601</v>
      </c>
      <c r="P677" s="39">
        <f t="shared" si="73"/>
        <v>0</v>
      </c>
      <c r="Q677" s="41">
        <f t="shared" si="74"/>
        <v>0</v>
      </c>
      <c r="R677" s="33" t="str">
        <f t="shared" si="75"/>
        <v>No Bonus</v>
      </c>
      <c r="S677" s="38">
        <f t="shared" si="76"/>
        <v>15000</v>
      </c>
      <c r="T677" s="6" t="s">
        <v>296</v>
      </c>
      <c r="U677" s="6" t="s">
        <v>6442</v>
      </c>
      <c r="V677" s="6" t="s">
        <v>2705</v>
      </c>
    </row>
    <row r="678" spans="1:22" ht="20" customHeight="1" x14ac:dyDescent="0.15">
      <c r="A678" s="15">
        <v>676</v>
      </c>
      <c r="B678" s="16" t="s">
        <v>2706</v>
      </c>
      <c r="C678" s="14">
        <v>24</v>
      </c>
      <c r="D678" s="35" t="str" cm="1">
        <f t="array" ref="D678">_xlfn.IFS(C678&lt;31, "Emerging Talent", AND(C678 &gt; 30, C678 &lt; 55), "Core Contributor", C678 &gt; 54, "Established Expert")</f>
        <v>Emerging Talent</v>
      </c>
      <c r="E678" s="6" t="s">
        <v>389</v>
      </c>
      <c r="F678" s="6" t="s">
        <v>5446</v>
      </c>
      <c r="G678" s="19" t="s">
        <v>4457</v>
      </c>
      <c r="H678" s="19" t="s">
        <v>732</v>
      </c>
      <c r="I678" s="30">
        <v>4</v>
      </c>
      <c r="J678" s="27">
        <v>1.6</v>
      </c>
      <c r="K678" s="40" t="str">
        <f t="shared" si="70"/>
        <v>Needs Significant Improvement</v>
      </c>
      <c r="L678" s="37">
        <v>127003</v>
      </c>
      <c r="M678" s="37">
        <f t="shared" si="71"/>
        <v>26541.03510204082</v>
      </c>
      <c r="N678" s="40" t="str">
        <f t="shared" si="72"/>
        <v>Low Income</v>
      </c>
      <c r="O678" s="39">
        <v>7534</v>
      </c>
      <c r="P678" s="39">
        <f t="shared" si="73"/>
        <v>0</v>
      </c>
      <c r="Q678" s="41">
        <f t="shared" si="74"/>
        <v>0</v>
      </c>
      <c r="R678" s="33" t="str">
        <f t="shared" si="75"/>
        <v>No Bonus</v>
      </c>
      <c r="S678" s="38">
        <f t="shared" si="76"/>
        <v>26541.03510204082</v>
      </c>
      <c r="T678" s="6" t="s">
        <v>26</v>
      </c>
      <c r="U678" s="7" t="s">
        <v>5970</v>
      </c>
      <c r="V678" s="6" t="s">
        <v>2709</v>
      </c>
    </row>
    <row r="679" spans="1:22" ht="20" customHeight="1" x14ac:dyDescent="0.15">
      <c r="A679" s="15">
        <v>677</v>
      </c>
      <c r="B679" s="16" t="s">
        <v>2384</v>
      </c>
      <c r="C679" s="14">
        <v>55</v>
      </c>
      <c r="D679" s="35" t="str" cm="1">
        <f t="array" ref="D679">_xlfn.IFS(C679&lt;31, "Emerging Talent", AND(C679 &gt; 30, C679 &lt; 55), "Core Contributor", C679 &gt; 54, "Established Expert")</f>
        <v>Established Expert</v>
      </c>
      <c r="E679" s="6" t="s">
        <v>93</v>
      </c>
      <c r="F679" s="6" t="s">
        <v>5749</v>
      </c>
      <c r="G679" s="19" t="s">
        <v>864</v>
      </c>
      <c r="H679" s="19" t="s">
        <v>56</v>
      </c>
      <c r="I679" s="30">
        <v>5</v>
      </c>
      <c r="J679" s="27">
        <v>4</v>
      </c>
      <c r="K679" s="40" t="str">
        <f t="shared" si="70"/>
        <v>Exceeds Expectations</v>
      </c>
      <c r="L679" s="37">
        <v>41656</v>
      </c>
      <c r="M679" s="37">
        <f t="shared" si="71"/>
        <v>54407.836734693876</v>
      </c>
      <c r="N679" s="40" t="str">
        <f t="shared" si="72"/>
        <v>Medium Income</v>
      </c>
      <c r="O679" s="39">
        <v>17057</v>
      </c>
      <c r="P679" s="39">
        <f t="shared" si="73"/>
        <v>5000</v>
      </c>
      <c r="Q679" s="41">
        <f t="shared" si="74"/>
        <v>9.1898526022661811E-2</v>
      </c>
      <c r="R679" s="33" t="str">
        <f t="shared" si="75"/>
        <v>Small Bonus</v>
      </c>
      <c r="S679" s="38">
        <f t="shared" si="76"/>
        <v>59407.836734693876</v>
      </c>
      <c r="T679" s="6" t="s">
        <v>76</v>
      </c>
      <c r="U679" s="9" t="s">
        <v>6443</v>
      </c>
      <c r="V679" s="6" t="s">
        <v>2711</v>
      </c>
    </row>
    <row r="680" spans="1:22" ht="20" customHeight="1" x14ac:dyDescent="0.15">
      <c r="A680" s="15">
        <v>678</v>
      </c>
      <c r="B680" s="16" t="s">
        <v>4448</v>
      </c>
      <c r="C680" s="14">
        <v>42</v>
      </c>
      <c r="D680" s="35" t="str" cm="1">
        <f t="array" ref="D680">_xlfn.IFS(C680&lt;31, "Emerging Talent", AND(C680 &gt; 30, C680 &lt; 55), "Core Contributor", C680 &gt; 54, "Established Expert")</f>
        <v>Core Contributor</v>
      </c>
      <c r="E680" s="6" t="s">
        <v>163</v>
      </c>
      <c r="F680" s="6" t="s">
        <v>5827</v>
      </c>
      <c r="G680" s="19" t="s">
        <v>4457</v>
      </c>
      <c r="H680" s="19" t="s">
        <v>211</v>
      </c>
      <c r="I680" s="30">
        <v>5</v>
      </c>
      <c r="J680" s="27">
        <v>4.5</v>
      </c>
      <c r="K680" s="40" t="str">
        <f t="shared" si="70"/>
        <v>Outstanding Performance</v>
      </c>
      <c r="L680" s="37">
        <v>33085</v>
      </c>
      <c r="M680" s="37">
        <f t="shared" si="71"/>
        <v>54691.530612244904</v>
      </c>
      <c r="N680" s="40" t="str">
        <f t="shared" si="72"/>
        <v>Medium Income</v>
      </c>
      <c r="O680" s="39">
        <v>9893</v>
      </c>
      <c r="P680" s="39">
        <f t="shared" si="73"/>
        <v>11250</v>
      </c>
      <c r="Q680" s="41">
        <f t="shared" si="74"/>
        <v>0.20569912514902688</v>
      </c>
      <c r="R680" s="33" t="str">
        <f t="shared" si="75"/>
        <v>High Bonus</v>
      </c>
      <c r="S680" s="38">
        <f t="shared" si="76"/>
        <v>65941.530612244911</v>
      </c>
      <c r="T680" s="6" t="s">
        <v>26</v>
      </c>
      <c r="U680" s="9" t="s">
        <v>6444</v>
      </c>
      <c r="V680" s="6" t="s">
        <v>2714</v>
      </c>
    </row>
    <row r="681" spans="1:22" ht="20" customHeight="1" x14ac:dyDescent="0.15">
      <c r="A681" s="15">
        <v>679</v>
      </c>
      <c r="B681" s="16" t="s">
        <v>4446</v>
      </c>
      <c r="C681" s="14">
        <v>41</v>
      </c>
      <c r="D681" s="35" t="str" cm="1">
        <f t="array" ref="D681">_xlfn.IFS(C681&lt;31, "Emerging Talent", AND(C681 &gt; 30, C681 &lt; 55), "Core Contributor", C681 &gt; 54, "Established Expert")</f>
        <v>Core Contributor</v>
      </c>
      <c r="E681" s="6" t="s">
        <v>389</v>
      </c>
      <c r="F681" s="6" t="s">
        <v>5819</v>
      </c>
      <c r="G681" s="19" t="s">
        <v>4457</v>
      </c>
      <c r="H681" s="19" t="s">
        <v>47</v>
      </c>
      <c r="I681" s="30">
        <v>9</v>
      </c>
      <c r="J681" s="27">
        <v>3</v>
      </c>
      <c r="K681" s="40" t="str">
        <f t="shared" si="70"/>
        <v>Meets Expectations</v>
      </c>
      <c r="L681" s="37">
        <v>116504</v>
      </c>
      <c r="M681" s="37">
        <f t="shared" si="71"/>
        <v>85594.775510204068</v>
      </c>
      <c r="N681" s="40" t="str">
        <f t="shared" si="72"/>
        <v>High Income</v>
      </c>
      <c r="O681" s="39">
        <v>10459</v>
      </c>
      <c r="P681" s="39">
        <f t="shared" si="73"/>
        <v>0</v>
      </c>
      <c r="Q681" s="41">
        <f t="shared" si="74"/>
        <v>0</v>
      </c>
      <c r="R681" s="33" t="str">
        <f t="shared" si="75"/>
        <v>No Bonus</v>
      </c>
      <c r="S681" s="38">
        <f t="shared" si="76"/>
        <v>85594.775510204068</v>
      </c>
      <c r="T681" s="6" t="s">
        <v>271</v>
      </c>
      <c r="U681" s="6" t="s">
        <v>6445</v>
      </c>
      <c r="V681" s="6" t="s">
        <v>2717</v>
      </c>
    </row>
    <row r="682" spans="1:22" ht="20" customHeight="1" x14ac:dyDescent="0.15">
      <c r="A682" s="15">
        <v>680</v>
      </c>
      <c r="B682" s="16" t="s">
        <v>109</v>
      </c>
      <c r="C682" s="14">
        <v>49</v>
      </c>
      <c r="D682" s="35" t="str" cm="1">
        <f t="array" ref="D682">_xlfn.IFS(C682&lt;31, "Emerging Talent", AND(C682 &gt; 30, C682 &lt; 55), "Core Contributor", C682 &gt; 54, "Established Expert")</f>
        <v>Core Contributor</v>
      </c>
      <c r="E682" s="6" t="s">
        <v>389</v>
      </c>
      <c r="F682" s="6" t="s">
        <v>5446</v>
      </c>
      <c r="G682" s="19" t="s">
        <v>6821</v>
      </c>
      <c r="H682" s="19" t="s">
        <v>930</v>
      </c>
      <c r="I682" s="30">
        <v>0</v>
      </c>
      <c r="J682" s="27">
        <v>4.3</v>
      </c>
      <c r="K682" s="40" t="str">
        <f t="shared" si="70"/>
        <v>Outstanding Performance</v>
      </c>
      <c r="L682" s="37">
        <v>139844</v>
      </c>
      <c r="M682" s="37">
        <f t="shared" si="71"/>
        <v>211078.82122448974</v>
      </c>
      <c r="N682" s="40" t="str">
        <f t="shared" si="72"/>
        <v>Very High Income</v>
      </c>
      <c r="O682" s="39" t="s">
        <v>5969</v>
      </c>
      <c r="P682" s="39">
        <f t="shared" si="73"/>
        <v>8449.9999999999982</v>
      </c>
      <c r="Q682" s="41">
        <f t="shared" si="74"/>
        <v>4.0032438834842296E-2</v>
      </c>
      <c r="R682" s="33" t="str">
        <f t="shared" si="75"/>
        <v>Average Bonus</v>
      </c>
      <c r="S682" s="38">
        <f t="shared" si="76"/>
        <v>219528.82122448974</v>
      </c>
      <c r="T682" s="6" t="s">
        <v>368</v>
      </c>
      <c r="U682" s="6" t="s">
        <v>2721</v>
      </c>
      <c r="V682" s="6" t="s">
        <v>2722</v>
      </c>
    </row>
    <row r="683" spans="1:22" ht="20" customHeight="1" x14ac:dyDescent="0.15">
      <c r="A683" s="15">
        <v>681</v>
      </c>
      <c r="B683" s="16" t="s">
        <v>4405</v>
      </c>
      <c r="C683" s="14">
        <v>24</v>
      </c>
      <c r="D683" s="35" t="str" cm="1">
        <f t="array" ref="D683">_xlfn.IFS(C683&lt;31, "Emerging Talent", AND(C683 &gt; 30, C683 &lt; 55), "Core Contributor", C683 &gt; 54, "Established Expert")</f>
        <v>Emerging Talent</v>
      </c>
      <c r="E683" s="6" t="s">
        <v>389</v>
      </c>
      <c r="F683" s="6" t="s">
        <v>5828</v>
      </c>
      <c r="G683" s="19" t="s">
        <v>244</v>
      </c>
      <c r="H683" s="19" t="s">
        <v>36</v>
      </c>
      <c r="I683" s="30">
        <v>1</v>
      </c>
      <c r="J683" s="27">
        <v>4</v>
      </c>
      <c r="K683" s="40" t="str">
        <f t="shared" si="70"/>
        <v>Exceeds Expectations</v>
      </c>
      <c r="L683" s="37">
        <v>86529</v>
      </c>
      <c r="M683" s="37">
        <f t="shared" si="71"/>
        <v>113017.46938775509</v>
      </c>
      <c r="N683" s="40" t="str">
        <f t="shared" si="72"/>
        <v>Very High Income</v>
      </c>
      <c r="O683" s="39">
        <v>11109</v>
      </c>
      <c r="P683" s="39">
        <f t="shared" si="73"/>
        <v>5000</v>
      </c>
      <c r="Q683" s="41">
        <f t="shared" si="74"/>
        <v>4.4240948121439062E-2</v>
      </c>
      <c r="R683" s="33" t="str">
        <f t="shared" si="75"/>
        <v>Small Bonus</v>
      </c>
      <c r="S683" s="38">
        <f t="shared" si="76"/>
        <v>118017.46938775509</v>
      </c>
      <c r="T683" s="6" t="s">
        <v>204</v>
      </c>
      <c r="U683" s="6" t="s">
        <v>6446</v>
      </c>
      <c r="V683" s="6" t="s">
        <v>2726</v>
      </c>
    </row>
    <row r="684" spans="1:22" ht="20" customHeight="1" x14ac:dyDescent="0.15">
      <c r="A684" s="15">
        <v>682</v>
      </c>
      <c r="B684" s="16" t="s">
        <v>2727</v>
      </c>
      <c r="C684" s="14">
        <v>63</v>
      </c>
      <c r="D684" s="35" t="str" cm="1">
        <f t="array" ref="D684">_xlfn.IFS(C684&lt;31, "Emerging Talent", AND(C684 &gt; 30, C684 &lt; 55), "Core Contributor", C684 &gt; 54, "Established Expert")</f>
        <v>Established Expert</v>
      </c>
      <c r="E684" s="6" t="s">
        <v>163</v>
      </c>
      <c r="F684" s="6" t="s">
        <v>5595</v>
      </c>
      <c r="G684" s="19" t="s">
        <v>494</v>
      </c>
      <c r="H684" s="19" t="s">
        <v>81</v>
      </c>
      <c r="I684" s="30">
        <v>7</v>
      </c>
      <c r="J684" s="27">
        <v>3.5</v>
      </c>
      <c r="K684" s="40" t="str">
        <f t="shared" si="70"/>
        <v>Exceeds Expectations</v>
      </c>
      <c r="L684" s="37">
        <v>31347</v>
      </c>
      <c r="M684" s="37">
        <f t="shared" si="71"/>
        <v>31347</v>
      </c>
      <c r="N684" s="40" t="str">
        <f t="shared" si="72"/>
        <v>Low Income</v>
      </c>
      <c r="O684" s="39">
        <v>14830</v>
      </c>
      <c r="P684" s="39">
        <f t="shared" si="73"/>
        <v>1250</v>
      </c>
      <c r="Q684" s="41">
        <f t="shared" si="74"/>
        <v>3.9876224200082945E-2</v>
      </c>
      <c r="R684" s="33" t="str">
        <f t="shared" si="75"/>
        <v>Small Bonus</v>
      </c>
      <c r="S684" s="38">
        <f t="shared" si="76"/>
        <v>32597</v>
      </c>
      <c r="T684" s="6" t="s">
        <v>76</v>
      </c>
      <c r="U684" s="9" t="s">
        <v>6447</v>
      </c>
      <c r="V684" s="6" t="s">
        <v>2729</v>
      </c>
    </row>
    <row r="685" spans="1:22" ht="20" customHeight="1" x14ac:dyDescent="0.15">
      <c r="A685" s="15">
        <v>683</v>
      </c>
      <c r="B685" s="16" t="s">
        <v>4408</v>
      </c>
      <c r="C685" s="14">
        <v>41</v>
      </c>
      <c r="D685" s="35" t="str" cm="1">
        <f t="array" ref="D685">_xlfn.IFS(C685&lt;31, "Emerging Talent", AND(C685 &gt; 30, C685 &lt; 55), "Core Contributor", C685 &gt; 54, "Established Expert")</f>
        <v>Core Contributor</v>
      </c>
      <c r="E685" s="6" t="s">
        <v>163</v>
      </c>
      <c r="F685" s="6" t="s">
        <v>5692</v>
      </c>
      <c r="G685" s="19" t="s">
        <v>4457</v>
      </c>
      <c r="H685" s="19" t="s">
        <v>175</v>
      </c>
      <c r="I685" s="30">
        <v>8</v>
      </c>
      <c r="J685" s="27">
        <v>3.4</v>
      </c>
      <c r="K685" s="40" t="str">
        <f t="shared" si="70"/>
        <v>Meets Expectations</v>
      </c>
      <c r="L685" s="37">
        <v>53363</v>
      </c>
      <c r="M685" s="37">
        <f t="shared" si="71"/>
        <v>50357.247346938777</v>
      </c>
      <c r="N685" s="40" t="str">
        <f t="shared" si="72"/>
        <v>Medium Income</v>
      </c>
      <c r="O685" s="39" t="s">
        <v>5969</v>
      </c>
      <c r="P685" s="39">
        <f t="shared" si="73"/>
        <v>799.99999999999955</v>
      </c>
      <c r="Q685" s="41">
        <f t="shared" si="74"/>
        <v>1.5886491858626811E-2</v>
      </c>
      <c r="R685" s="33" t="str">
        <f t="shared" si="75"/>
        <v>Small Bonus</v>
      </c>
      <c r="S685" s="38">
        <f t="shared" si="76"/>
        <v>51157.247346938777</v>
      </c>
      <c r="T685" s="6" t="s">
        <v>422</v>
      </c>
      <c r="U685" s="9" t="s">
        <v>6448</v>
      </c>
      <c r="V685" s="6" t="s">
        <v>2731</v>
      </c>
    </row>
    <row r="686" spans="1:22" ht="20" customHeight="1" x14ac:dyDescent="0.15">
      <c r="A686" s="15">
        <v>684</v>
      </c>
      <c r="B686" s="16" t="s">
        <v>4420</v>
      </c>
      <c r="C686" s="14">
        <v>39</v>
      </c>
      <c r="D686" s="35" t="str" cm="1">
        <f t="array" ref="D686">_xlfn.IFS(C686&lt;31, "Emerging Talent", AND(C686 &gt; 30, C686 &lt; 55), "Core Contributor", C686 &gt; 54, "Established Expert")</f>
        <v>Core Contributor</v>
      </c>
      <c r="E686" s="6" t="s">
        <v>389</v>
      </c>
      <c r="F686" s="6" t="s">
        <v>5829</v>
      </c>
      <c r="G686" s="19" t="s">
        <v>648</v>
      </c>
      <c r="H686" s="19" t="s">
        <v>81</v>
      </c>
      <c r="I686" s="30">
        <v>5</v>
      </c>
      <c r="J686" s="27">
        <v>4.2</v>
      </c>
      <c r="K686" s="40" t="str">
        <f t="shared" si="70"/>
        <v>Exceeds Expectations</v>
      </c>
      <c r="L686" s="37">
        <v>143464</v>
      </c>
      <c r="M686" s="37">
        <f t="shared" si="71"/>
        <v>206588.16</v>
      </c>
      <c r="N686" s="40" t="str">
        <f t="shared" si="72"/>
        <v>Very High Income</v>
      </c>
      <c r="O686" s="39">
        <v>1580</v>
      </c>
      <c r="P686" s="39">
        <f t="shared" si="73"/>
        <v>7200.0000000000018</v>
      </c>
      <c r="Q686" s="41">
        <f t="shared" si="74"/>
        <v>3.4851948920983672E-2</v>
      </c>
      <c r="R686" s="33" t="str">
        <f t="shared" si="75"/>
        <v>Average Bonus</v>
      </c>
      <c r="S686" s="38">
        <f t="shared" si="76"/>
        <v>213788.16</v>
      </c>
      <c r="T686" s="6" t="s">
        <v>271</v>
      </c>
      <c r="U686" s="9" t="s">
        <v>6449</v>
      </c>
      <c r="V686" s="6" t="s">
        <v>2734</v>
      </c>
    </row>
    <row r="687" spans="1:22" ht="20" customHeight="1" x14ac:dyDescent="0.15">
      <c r="A687" s="15">
        <v>685</v>
      </c>
      <c r="B687" s="16" t="s">
        <v>3610</v>
      </c>
      <c r="C687" s="14">
        <v>47</v>
      </c>
      <c r="D687" s="35" t="str" cm="1">
        <f t="array" ref="D687">_xlfn.IFS(C687&lt;31, "Emerging Talent", AND(C687 &gt; 30, C687 &lt; 55), "Core Contributor", C687 &gt; 54, "Established Expert")</f>
        <v>Core Contributor</v>
      </c>
      <c r="E687" s="6" t="s">
        <v>163</v>
      </c>
      <c r="F687" s="6" t="s">
        <v>5596</v>
      </c>
      <c r="G687" s="19" t="s">
        <v>4457</v>
      </c>
      <c r="H687" s="19" t="s">
        <v>47</v>
      </c>
      <c r="I687" s="30">
        <v>0</v>
      </c>
      <c r="J687" s="27">
        <v>1.3</v>
      </c>
      <c r="K687" s="40" t="str">
        <f t="shared" si="70"/>
        <v>Needs Significant Improvement</v>
      </c>
      <c r="L687" s="37">
        <v>134791</v>
      </c>
      <c r="M687" s="37">
        <f t="shared" si="71"/>
        <v>18595.656326530614</v>
      </c>
      <c r="N687" s="40" t="str">
        <f t="shared" si="72"/>
        <v>Low Income</v>
      </c>
      <c r="O687" s="39">
        <v>6163</v>
      </c>
      <c r="P687" s="39">
        <f t="shared" si="73"/>
        <v>0</v>
      </c>
      <c r="Q687" s="41">
        <f t="shared" si="74"/>
        <v>0</v>
      </c>
      <c r="R687" s="33" t="str">
        <f t="shared" si="75"/>
        <v>No Bonus</v>
      </c>
      <c r="S687" s="38">
        <f t="shared" si="76"/>
        <v>18595.656326530614</v>
      </c>
      <c r="T687" s="6" t="s">
        <v>204</v>
      </c>
      <c r="U687" s="9" t="s">
        <v>6450</v>
      </c>
      <c r="V687" s="6" t="s">
        <v>2737</v>
      </c>
    </row>
    <row r="688" spans="1:22" ht="20" customHeight="1" x14ac:dyDescent="0.15">
      <c r="A688" s="15">
        <v>686</v>
      </c>
      <c r="B688" s="16" t="s">
        <v>3707</v>
      </c>
      <c r="C688" s="14">
        <v>26</v>
      </c>
      <c r="D688" s="35" t="str" cm="1">
        <f t="array" ref="D688">_xlfn.IFS(C688&lt;31, "Emerging Talent", AND(C688 &gt; 30, C688 &lt; 55), "Core Contributor", C688 &gt; 54, "Established Expert")</f>
        <v>Emerging Talent</v>
      </c>
      <c r="E688" s="6" t="s">
        <v>389</v>
      </c>
      <c r="F688" s="6" t="s">
        <v>5503</v>
      </c>
      <c r="G688" s="19" t="s">
        <v>648</v>
      </c>
      <c r="H688" s="19" t="s">
        <v>499</v>
      </c>
      <c r="I688" s="30">
        <v>6</v>
      </c>
      <c r="J688" s="27">
        <v>3.2</v>
      </c>
      <c r="K688" s="40" t="str">
        <f t="shared" si="70"/>
        <v>Meets Expectations</v>
      </c>
      <c r="L688" s="37">
        <v>146076</v>
      </c>
      <c r="M688" s="37">
        <f t="shared" si="71"/>
        <v>122107.61142857144</v>
      </c>
      <c r="N688" s="40" t="str">
        <f t="shared" si="72"/>
        <v>Very High Income</v>
      </c>
      <c r="O688" s="39">
        <v>17973</v>
      </c>
      <c r="P688" s="39">
        <f t="shared" si="73"/>
        <v>200.00000000000034</v>
      </c>
      <c r="Q688" s="41">
        <f t="shared" si="74"/>
        <v>1.6378995351734738E-3</v>
      </c>
      <c r="R688" s="33" t="str">
        <f t="shared" si="75"/>
        <v>Small Bonus</v>
      </c>
      <c r="S688" s="38">
        <f t="shared" si="76"/>
        <v>122307.61142857144</v>
      </c>
      <c r="T688" s="6" t="s">
        <v>139</v>
      </c>
      <c r="U688" s="9" t="s">
        <v>6451</v>
      </c>
      <c r="V688" s="6" t="s">
        <v>2740</v>
      </c>
    </row>
    <row r="689" spans="1:22" ht="20" customHeight="1" x14ac:dyDescent="0.15">
      <c r="A689" s="15">
        <v>687</v>
      </c>
      <c r="B689" s="16" t="s">
        <v>3707</v>
      </c>
      <c r="C689" s="14">
        <v>31</v>
      </c>
      <c r="D689" s="35" t="str" cm="1">
        <f t="array" ref="D689">_xlfn.IFS(C689&lt;31, "Emerging Talent", AND(C689 &gt; 30, C689 &lt; 55), "Core Contributor", C689 &gt; 54, "Established Expert")</f>
        <v>Core Contributor</v>
      </c>
      <c r="E689" s="6" t="s">
        <v>389</v>
      </c>
      <c r="F689" s="6" t="s">
        <v>5782</v>
      </c>
      <c r="G689" s="19" t="s">
        <v>210</v>
      </c>
      <c r="H689" s="19" t="s">
        <v>167</v>
      </c>
      <c r="I689" s="30">
        <v>6</v>
      </c>
      <c r="J689" s="27">
        <v>3.1</v>
      </c>
      <c r="K689" s="40" t="str">
        <f t="shared" si="70"/>
        <v>Meets Expectations</v>
      </c>
      <c r="L689" s="37">
        <v>66559</v>
      </c>
      <c r="M689" s="37">
        <f t="shared" si="71"/>
        <v>52214.856326530615</v>
      </c>
      <c r="N689" s="40" t="str">
        <f t="shared" si="72"/>
        <v>Medium Income</v>
      </c>
      <c r="O689" s="39">
        <v>14509</v>
      </c>
      <c r="P689" s="39">
        <f t="shared" si="73"/>
        <v>50.000000000000085</v>
      </c>
      <c r="Q689" s="41">
        <f t="shared" si="74"/>
        <v>9.5758187454007891E-4</v>
      </c>
      <c r="R689" s="33" t="str">
        <f t="shared" si="75"/>
        <v>Small Bonus</v>
      </c>
      <c r="S689" s="38">
        <f t="shared" si="76"/>
        <v>52264.856326530615</v>
      </c>
      <c r="T689" s="6" t="s">
        <v>139</v>
      </c>
      <c r="U689" s="6" t="s">
        <v>6452</v>
      </c>
      <c r="V689" s="6" t="s">
        <v>2742</v>
      </c>
    </row>
    <row r="690" spans="1:22" ht="20" customHeight="1" x14ac:dyDescent="0.15">
      <c r="A690" s="15">
        <v>688</v>
      </c>
      <c r="B690" s="16" t="s">
        <v>2727</v>
      </c>
      <c r="C690" s="14">
        <v>20</v>
      </c>
      <c r="D690" s="35" t="str" cm="1">
        <f t="array" ref="D690">_xlfn.IFS(C690&lt;31, "Emerging Talent", AND(C690 &gt; 30, C690 &lt; 55), "Core Contributor", C690 &gt; 54, "Established Expert")</f>
        <v>Emerging Talent</v>
      </c>
      <c r="E690" s="6" t="s">
        <v>163</v>
      </c>
      <c r="F690" s="6" t="s">
        <v>5830</v>
      </c>
      <c r="G690" s="19" t="s">
        <v>210</v>
      </c>
      <c r="H690" s="19" t="s">
        <v>47</v>
      </c>
      <c r="I690" s="30">
        <v>2</v>
      </c>
      <c r="J690" s="27">
        <v>4</v>
      </c>
      <c r="K690" s="40" t="str">
        <f t="shared" si="70"/>
        <v>Exceeds Expectations</v>
      </c>
      <c r="L690" s="37">
        <v>135021</v>
      </c>
      <c r="M690" s="37">
        <f t="shared" si="71"/>
        <v>176353.95918367346</v>
      </c>
      <c r="N690" s="40" t="str">
        <f t="shared" si="72"/>
        <v>Very High Income</v>
      </c>
      <c r="O690" s="39">
        <v>4365</v>
      </c>
      <c r="P690" s="39">
        <f t="shared" si="73"/>
        <v>5000</v>
      </c>
      <c r="Q690" s="41">
        <f t="shared" si="74"/>
        <v>2.8352071159301148E-2</v>
      </c>
      <c r="R690" s="33" t="str">
        <f t="shared" si="75"/>
        <v>Small Bonus</v>
      </c>
      <c r="S690" s="38">
        <f t="shared" si="76"/>
        <v>181353.95918367346</v>
      </c>
      <c r="T690" s="6" t="s">
        <v>76</v>
      </c>
      <c r="U690" s="9" t="s">
        <v>6453</v>
      </c>
      <c r="V690" s="6" t="s">
        <v>2745</v>
      </c>
    </row>
    <row r="691" spans="1:22" ht="20" customHeight="1" x14ac:dyDescent="0.15">
      <c r="A691" s="15">
        <v>689</v>
      </c>
      <c r="B691" s="16" t="s">
        <v>555</v>
      </c>
      <c r="C691" s="14">
        <v>45</v>
      </c>
      <c r="D691" s="35" t="str" cm="1">
        <f t="array" ref="D691">_xlfn.IFS(C691&lt;31, "Emerging Talent", AND(C691 &gt; 30, C691 &lt; 55), "Core Contributor", C691 &gt; 54, "Established Expert")</f>
        <v>Core Contributor</v>
      </c>
      <c r="E691" s="6" t="s">
        <v>163</v>
      </c>
      <c r="F691" s="6" t="s">
        <v>5831</v>
      </c>
      <c r="G691" s="19" t="s">
        <v>46</v>
      </c>
      <c r="H691" s="19" t="s">
        <v>211</v>
      </c>
      <c r="I691" s="30">
        <v>2</v>
      </c>
      <c r="J691" s="27">
        <v>1.8</v>
      </c>
      <c r="K691" s="40" t="str">
        <f t="shared" si="70"/>
        <v>Needs Significant Improvement</v>
      </c>
      <c r="L691" s="37">
        <v>94205</v>
      </c>
      <c r="M691" s="37">
        <f t="shared" si="71"/>
        <v>24916.261224489801</v>
      </c>
      <c r="N691" s="40" t="str">
        <f t="shared" si="72"/>
        <v>Low Income</v>
      </c>
      <c r="O691" s="39">
        <v>2964</v>
      </c>
      <c r="P691" s="39">
        <f t="shared" si="73"/>
        <v>0</v>
      </c>
      <c r="Q691" s="41">
        <f t="shared" si="74"/>
        <v>0</v>
      </c>
      <c r="R691" s="33" t="str">
        <f t="shared" si="75"/>
        <v>No Bonus</v>
      </c>
      <c r="S691" s="38">
        <f t="shared" si="76"/>
        <v>24916.261224489801</v>
      </c>
      <c r="T691" s="6" t="s">
        <v>296</v>
      </c>
      <c r="U691" s="6" t="s">
        <v>6454</v>
      </c>
      <c r="V691" s="6" t="s">
        <v>2749</v>
      </c>
    </row>
    <row r="692" spans="1:22" ht="20" customHeight="1" x14ac:dyDescent="0.15">
      <c r="A692" s="15">
        <v>690</v>
      </c>
      <c r="B692" s="16" t="s">
        <v>1808</v>
      </c>
      <c r="C692" s="14">
        <v>31</v>
      </c>
      <c r="D692" s="35" t="str" cm="1">
        <f t="array" ref="D692">_xlfn.IFS(C692&lt;31, "Emerging Talent", AND(C692 &gt; 30, C692 &lt; 55), "Core Contributor", C692 &gt; 54, "Established Expert")</f>
        <v>Core Contributor</v>
      </c>
      <c r="E692" s="6" t="s">
        <v>163</v>
      </c>
      <c r="F692" s="6" t="s">
        <v>5832</v>
      </c>
      <c r="G692" s="19" t="s">
        <v>864</v>
      </c>
      <c r="H692" s="19" t="s">
        <v>167</v>
      </c>
      <c r="I692" s="30">
        <v>1</v>
      </c>
      <c r="J692" s="27">
        <v>2.6</v>
      </c>
      <c r="K692" s="40" t="str">
        <f t="shared" si="70"/>
        <v>Below Expectations</v>
      </c>
      <c r="L692" s="37">
        <v>36978</v>
      </c>
      <c r="M692" s="37">
        <f t="shared" si="71"/>
        <v>20405.818775510208</v>
      </c>
      <c r="N692" s="40" t="str">
        <f t="shared" si="72"/>
        <v>Low Income</v>
      </c>
      <c r="O692" s="39">
        <v>9366</v>
      </c>
      <c r="P692" s="39">
        <f t="shared" si="73"/>
        <v>0</v>
      </c>
      <c r="Q692" s="41">
        <f t="shared" si="74"/>
        <v>0</v>
      </c>
      <c r="R692" s="33" t="str">
        <f t="shared" si="75"/>
        <v>No Bonus</v>
      </c>
      <c r="S692" s="38">
        <f t="shared" si="76"/>
        <v>20405.818775510208</v>
      </c>
      <c r="T692" s="6" t="s">
        <v>271</v>
      </c>
      <c r="U692" s="6" t="s">
        <v>6455</v>
      </c>
      <c r="V692" s="7" t="s">
        <v>6818</v>
      </c>
    </row>
    <row r="693" spans="1:22" ht="20" customHeight="1" x14ac:dyDescent="0.15">
      <c r="A693" s="15">
        <v>691</v>
      </c>
      <c r="B693" s="16" t="s">
        <v>4355</v>
      </c>
      <c r="C693" s="14">
        <v>33</v>
      </c>
      <c r="D693" s="35" t="str" cm="1">
        <f t="array" ref="D693">_xlfn.IFS(C693&lt;31, "Emerging Talent", AND(C693 &gt; 30, C693 &lt; 55), "Core Contributor", C693 &gt; 54, "Established Expert")</f>
        <v>Core Contributor</v>
      </c>
      <c r="E693" s="6" t="s">
        <v>389</v>
      </c>
      <c r="F693" s="6" t="s">
        <v>5446</v>
      </c>
      <c r="G693" s="19" t="s">
        <v>244</v>
      </c>
      <c r="H693" s="19" t="s">
        <v>507</v>
      </c>
      <c r="I693" s="30">
        <v>3</v>
      </c>
      <c r="J693" s="27">
        <v>1.7</v>
      </c>
      <c r="K693" s="40" t="str">
        <f t="shared" si="70"/>
        <v>Needs Significant Improvement</v>
      </c>
      <c r="L693" s="37">
        <v>146644</v>
      </c>
      <c r="M693" s="37">
        <f t="shared" si="71"/>
        <v>34596.01306122449</v>
      </c>
      <c r="N693" s="40" t="str">
        <f t="shared" si="72"/>
        <v>Low Income</v>
      </c>
      <c r="O693" s="39">
        <v>6680</v>
      </c>
      <c r="P693" s="39">
        <f t="shared" si="73"/>
        <v>0</v>
      </c>
      <c r="Q693" s="41">
        <f t="shared" si="74"/>
        <v>0</v>
      </c>
      <c r="R693" s="33" t="str">
        <f t="shared" si="75"/>
        <v>No Bonus</v>
      </c>
      <c r="S693" s="38">
        <f t="shared" si="76"/>
        <v>34596.01306122449</v>
      </c>
      <c r="T693" s="6" t="s">
        <v>271</v>
      </c>
      <c r="U693" s="9" t="s">
        <v>6456</v>
      </c>
      <c r="V693" s="6" t="s">
        <v>2756</v>
      </c>
    </row>
    <row r="694" spans="1:22" ht="20" customHeight="1" x14ac:dyDescent="0.15">
      <c r="A694" s="15">
        <v>692</v>
      </c>
      <c r="B694" s="16" t="s">
        <v>487</v>
      </c>
      <c r="C694" s="14">
        <v>40</v>
      </c>
      <c r="D694" s="35" t="str" cm="1">
        <f t="array" ref="D694">_xlfn.IFS(C694&lt;31, "Emerging Talent", AND(C694 &gt; 30, C694 &lt; 55), "Core Contributor", C694 &gt; 54, "Established Expert")</f>
        <v>Core Contributor</v>
      </c>
      <c r="E694" s="6" t="s">
        <v>389</v>
      </c>
      <c r="F694" s="6" t="s">
        <v>5448</v>
      </c>
      <c r="G694" s="19" t="s">
        <v>244</v>
      </c>
      <c r="H694" s="19" t="s">
        <v>175</v>
      </c>
      <c r="I694" s="30">
        <v>7</v>
      </c>
      <c r="J694" s="27">
        <v>3.4</v>
      </c>
      <c r="K694" s="40" t="str">
        <f t="shared" si="70"/>
        <v>Meets Expectations</v>
      </c>
      <c r="L694" s="37">
        <v>40163</v>
      </c>
      <c r="M694" s="37">
        <f t="shared" si="71"/>
        <v>37900.757551020404</v>
      </c>
      <c r="N694" s="40" t="str">
        <f t="shared" si="72"/>
        <v>Low Income</v>
      </c>
      <c r="O694" s="39">
        <v>18033</v>
      </c>
      <c r="P694" s="39">
        <f t="shared" si="73"/>
        <v>799.99999999999955</v>
      </c>
      <c r="Q694" s="41">
        <f t="shared" si="74"/>
        <v>2.1107757514426281E-2</v>
      </c>
      <c r="R694" s="33" t="str">
        <f t="shared" si="75"/>
        <v>Small Bonus</v>
      </c>
      <c r="S694" s="38">
        <f t="shared" si="76"/>
        <v>38700.757551020404</v>
      </c>
      <c r="T694" s="6" t="s">
        <v>296</v>
      </c>
      <c r="U694" s="6" t="s">
        <v>6457</v>
      </c>
      <c r="V694" s="6" t="s">
        <v>2759</v>
      </c>
    </row>
    <row r="695" spans="1:22" ht="20" customHeight="1" x14ac:dyDescent="0.15">
      <c r="A695" s="15">
        <v>693</v>
      </c>
      <c r="B695" s="16" t="s">
        <v>4411</v>
      </c>
      <c r="C695" s="14">
        <v>50</v>
      </c>
      <c r="D695" s="35" t="str" cm="1">
        <f t="array" ref="D695">_xlfn.IFS(C695&lt;31, "Emerging Talent", AND(C695 &gt; 30, C695 &lt; 55), "Core Contributor", C695 &gt; 54, "Established Expert")</f>
        <v>Core Contributor</v>
      </c>
      <c r="E695" s="7" t="s">
        <v>5970</v>
      </c>
      <c r="F695" s="6" t="s">
        <v>5833</v>
      </c>
      <c r="G695" s="19" t="s">
        <v>210</v>
      </c>
      <c r="H695" s="19" t="s">
        <v>499</v>
      </c>
      <c r="I695" s="30">
        <v>0</v>
      </c>
      <c r="J695" s="27">
        <v>3.6</v>
      </c>
      <c r="K695" s="40" t="str">
        <f t="shared" si="70"/>
        <v>Exceeds Expectations</v>
      </c>
      <c r="L695" s="37">
        <v>138452</v>
      </c>
      <c r="M695" s="37">
        <f t="shared" si="71"/>
        <v>146476.56489795921</v>
      </c>
      <c r="N695" s="40" t="str">
        <f t="shared" si="72"/>
        <v>Very High Income</v>
      </c>
      <c r="O695" s="39">
        <v>4695</v>
      </c>
      <c r="P695" s="39">
        <f t="shared" si="73"/>
        <v>1800.0000000000005</v>
      </c>
      <c r="Q695" s="41">
        <f t="shared" si="74"/>
        <v>1.2288655193777549E-2</v>
      </c>
      <c r="R695" s="33" t="str">
        <f t="shared" si="75"/>
        <v>Small Bonus</v>
      </c>
      <c r="S695" s="38">
        <f t="shared" si="76"/>
        <v>148276.56489795921</v>
      </c>
      <c r="T695" s="6" t="s">
        <v>49</v>
      </c>
      <c r="U695" s="6" t="s">
        <v>6458</v>
      </c>
      <c r="V695" s="6" t="s">
        <v>2763</v>
      </c>
    </row>
    <row r="696" spans="1:22" ht="20" customHeight="1" x14ac:dyDescent="0.15">
      <c r="A696" s="15">
        <v>694</v>
      </c>
      <c r="B696" s="16" t="s">
        <v>4424</v>
      </c>
      <c r="C696" s="14">
        <v>44</v>
      </c>
      <c r="D696" s="35" t="str" cm="1">
        <f t="array" ref="D696">_xlfn.IFS(C696&lt;31, "Emerging Talent", AND(C696 &gt; 30, C696 &lt; 55), "Core Contributor", C696 &gt; 54, "Established Expert")</f>
        <v>Core Contributor</v>
      </c>
      <c r="E696" s="6" t="s">
        <v>163</v>
      </c>
      <c r="F696" s="6" t="s">
        <v>5834</v>
      </c>
      <c r="G696" s="19" t="s">
        <v>494</v>
      </c>
      <c r="H696" s="19" t="s">
        <v>158</v>
      </c>
      <c r="I696" s="30">
        <v>4</v>
      </c>
      <c r="J696" s="27">
        <v>4.5999999999999996</v>
      </c>
      <c r="K696" s="40" t="str">
        <f t="shared" si="70"/>
        <v>Outstanding Performance</v>
      </c>
      <c r="L696" s="37">
        <v>87657</v>
      </c>
      <c r="M696" s="37">
        <f t="shared" si="71"/>
        <v>151414.0506122449</v>
      </c>
      <c r="N696" s="40" t="str">
        <f t="shared" si="72"/>
        <v>Very High Income</v>
      </c>
      <c r="O696" s="39">
        <v>14342</v>
      </c>
      <c r="P696" s="39">
        <f t="shared" si="73"/>
        <v>12799.999999999993</v>
      </c>
      <c r="Q696" s="41">
        <f t="shared" si="74"/>
        <v>8.4536408267548532E-2</v>
      </c>
      <c r="R696" s="33" t="str">
        <f t="shared" si="75"/>
        <v>High Bonus</v>
      </c>
      <c r="S696" s="38">
        <f t="shared" si="76"/>
        <v>164214.0506122449</v>
      </c>
      <c r="T696" s="6" t="s">
        <v>76</v>
      </c>
      <c r="U696" s="6" t="s">
        <v>6459</v>
      </c>
      <c r="V696" s="6" t="s">
        <v>2766</v>
      </c>
    </row>
    <row r="697" spans="1:22" ht="20" customHeight="1" x14ac:dyDescent="0.15">
      <c r="A697" s="15">
        <v>695</v>
      </c>
      <c r="B697" s="16" t="s">
        <v>4433</v>
      </c>
      <c r="C697" s="14">
        <v>54</v>
      </c>
      <c r="D697" s="35" t="str" cm="1">
        <f t="array" ref="D697">_xlfn.IFS(C697&lt;31, "Emerging Talent", AND(C697 &gt; 30, C697 &lt; 55), "Core Contributor", C697 &gt; 54, "Established Expert")</f>
        <v>Core Contributor</v>
      </c>
      <c r="E697" s="6" t="s">
        <v>389</v>
      </c>
      <c r="F697" s="6" t="s">
        <v>5446</v>
      </c>
      <c r="G697" s="19" t="s">
        <v>210</v>
      </c>
      <c r="H697" s="19" t="s">
        <v>175</v>
      </c>
      <c r="I697" s="30">
        <v>0</v>
      </c>
      <c r="J697" s="27">
        <v>1.1000000000000001</v>
      </c>
      <c r="K697" s="40" t="str">
        <f t="shared" si="70"/>
        <v>Needs Significant Improvement</v>
      </c>
      <c r="L697" s="37">
        <v>52651</v>
      </c>
      <c r="M697" s="37">
        <f t="shared" si="71"/>
        <v>15000</v>
      </c>
      <c r="N697" s="40" t="str">
        <f t="shared" si="72"/>
        <v>Low Income</v>
      </c>
      <c r="O697" s="39">
        <v>17412</v>
      </c>
      <c r="P697" s="39">
        <f t="shared" si="73"/>
        <v>0</v>
      </c>
      <c r="Q697" s="41">
        <f t="shared" si="74"/>
        <v>0</v>
      </c>
      <c r="R697" s="33" t="str">
        <f t="shared" si="75"/>
        <v>No Bonus</v>
      </c>
      <c r="S697" s="38">
        <f t="shared" si="76"/>
        <v>15000</v>
      </c>
      <c r="T697" s="6" t="s">
        <v>204</v>
      </c>
      <c r="U697" s="6" t="s">
        <v>2769</v>
      </c>
      <c r="V697" s="6" t="s">
        <v>2770</v>
      </c>
    </row>
    <row r="698" spans="1:22" ht="20" customHeight="1" x14ac:dyDescent="0.15">
      <c r="A698" s="15">
        <v>696</v>
      </c>
      <c r="B698" s="16" t="s">
        <v>3707</v>
      </c>
      <c r="C698" s="14">
        <v>56</v>
      </c>
      <c r="D698" s="35" t="str" cm="1">
        <f t="array" ref="D698">_xlfn.IFS(C698&lt;31, "Emerging Talent", AND(C698 &gt; 30, C698 &lt; 55), "Core Contributor", C698 &gt; 54, "Established Expert")</f>
        <v>Established Expert</v>
      </c>
      <c r="E698" s="6" t="s">
        <v>163</v>
      </c>
      <c r="F698" s="6" t="s">
        <v>5503</v>
      </c>
      <c r="G698" s="19" t="s">
        <v>494</v>
      </c>
      <c r="H698" s="19" t="s">
        <v>36</v>
      </c>
      <c r="I698" s="30">
        <v>0</v>
      </c>
      <c r="J698" s="27">
        <v>2.5</v>
      </c>
      <c r="K698" s="40" t="str">
        <f t="shared" si="70"/>
        <v>Below Expectations</v>
      </c>
      <c r="L698" s="37">
        <v>136638</v>
      </c>
      <c r="M698" s="37">
        <f t="shared" si="71"/>
        <v>69713.265306122456</v>
      </c>
      <c r="N698" s="40" t="str">
        <f t="shared" si="72"/>
        <v>Medium Income</v>
      </c>
      <c r="O698" s="39">
        <v>10438</v>
      </c>
      <c r="P698" s="39">
        <f t="shared" si="73"/>
        <v>0</v>
      </c>
      <c r="Q698" s="41">
        <f t="shared" si="74"/>
        <v>0</v>
      </c>
      <c r="R698" s="33" t="str">
        <f t="shared" si="75"/>
        <v>No Bonus</v>
      </c>
      <c r="S698" s="38">
        <f t="shared" si="76"/>
        <v>69713.265306122456</v>
      </c>
      <c r="T698" s="6" t="s">
        <v>204</v>
      </c>
      <c r="U698" s="6" t="s">
        <v>2773</v>
      </c>
      <c r="V698" s="6" t="s">
        <v>2774</v>
      </c>
    </row>
    <row r="699" spans="1:22" ht="20" customHeight="1" x14ac:dyDescent="0.15">
      <c r="A699" s="15">
        <v>697</v>
      </c>
      <c r="B699" s="16" t="s">
        <v>4435</v>
      </c>
      <c r="C699" s="14">
        <v>48</v>
      </c>
      <c r="D699" s="35" t="str" cm="1">
        <f t="array" ref="D699">_xlfn.IFS(C699&lt;31, "Emerging Talent", AND(C699 &gt; 30, C699 &lt; 55), "Core Contributor", C699 &gt; 54, "Established Expert")</f>
        <v>Core Contributor</v>
      </c>
      <c r="E699" s="6" t="s">
        <v>389</v>
      </c>
      <c r="F699" s="6" t="s">
        <v>5446</v>
      </c>
      <c r="G699" s="19" t="s">
        <v>4457</v>
      </c>
      <c r="H699" s="19" t="s">
        <v>842</v>
      </c>
      <c r="I699" s="30">
        <v>6</v>
      </c>
      <c r="J699" s="27">
        <v>3.3</v>
      </c>
      <c r="K699" s="40" t="str">
        <f t="shared" si="70"/>
        <v>Meets Expectations</v>
      </c>
      <c r="L699" s="37">
        <v>95541</v>
      </c>
      <c r="M699" s="37">
        <f t="shared" si="71"/>
        <v>84933.99918367347</v>
      </c>
      <c r="N699" s="40" t="str">
        <f t="shared" si="72"/>
        <v>High Income</v>
      </c>
      <c r="O699" s="39">
        <v>9465</v>
      </c>
      <c r="P699" s="39">
        <f t="shared" si="73"/>
        <v>449.99999999999949</v>
      </c>
      <c r="Q699" s="41">
        <f t="shared" si="74"/>
        <v>5.2982316189639778E-3</v>
      </c>
      <c r="R699" s="33" t="str">
        <f t="shared" si="75"/>
        <v>Small Bonus</v>
      </c>
      <c r="S699" s="38">
        <f t="shared" si="76"/>
        <v>85383.99918367347</v>
      </c>
      <c r="T699" s="6" t="s">
        <v>265</v>
      </c>
      <c r="U699" s="7" t="s">
        <v>5970</v>
      </c>
      <c r="V699" s="6" t="s">
        <v>2777</v>
      </c>
    </row>
    <row r="700" spans="1:22" ht="20" customHeight="1" x14ac:dyDescent="0.15">
      <c r="A700" s="15">
        <v>698</v>
      </c>
      <c r="B700" s="16" t="s">
        <v>4425</v>
      </c>
      <c r="C700" s="14">
        <v>34</v>
      </c>
      <c r="D700" s="35" t="str" cm="1">
        <f t="array" ref="D700">_xlfn.IFS(C700&lt;31, "Emerging Talent", AND(C700 &gt; 30, C700 &lt; 55), "Core Contributor", C700 &gt; 54, "Established Expert")</f>
        <v>Core Contributor</v>
      </c>
      <c r="E700" s="6" t="s">
        <v>163</v>
      </c>
      <c r="F700" s="6" t="s">
        <v>5835</v>
      </c>
      <c r="G700" s="19" t="s">
        <v>210</v>
      </c>
      <c r="H700" s="19" t="s">
        <v>36</v>
      </c>
      <c r="I700" s="30">
        <v>0</v>
      </c>
      <c r="J700" s="27">
        <v>1.3</v>
      </c>
      <c r="K700" s="40" t="str">
        <f t="shared" si="70"/>
        <v>Needs Significant Improvement</v>
      </c>
      <c r="L700" s="37">
        <v>99889</v>
      </c>
      <c r="M700" s="37">
        <f t="shared" si="71"/>
        <v>15000</v>
      </c>
      <c r="N700" s="40" t="str">
        <f t="shared" si="72"/>
        <v>Low Income</v>
      </c>
      <c r="O700" s="39">
        <v>9833</v>
      </c>
      <c r="P700" s="39">
        <f t="shared" si="73"/>
        <v>0</v>
      </c>
      <c r="Q700" s="41">
        <f t="shared" si="74"/>
        <v>0</v>
      </c>
      <c r="R700" s="33" t="str">
        <f t="shared" si="75"/>
        <v>No Bonus</v>
      </c>
      <c r="S700" s="38">
        <f t="shared" si="76"/>
        <v>15000</v>
      </c>
      <c r="T700" s="6" t="s">
        <v>422</v>
      </c>
      <c r="U700" s="7" t="s">
        <v>5970</v>
      </c>
      <c r="V700" s="6" t="s">
        <v>2780</v>
      </c>
    </row>
    <row r="701" spans="1:22" ht="20" customHeight="1" x14ac:dyDescent="0.15">
      <c r="A701" s="15">
        <v>699</v>
      </c>
      <c r="B701" s="16" t="s">
        <v>663</v>
      </c>
      <c r="C701" s="14">
        <v>53</v>
      </c>
      <c r="D701" s="35" t="str" cm="1">
        <f t="array" ref="D701">_xlfn.IFS(C701&lt;31, "Emerging Talent", AND(C701 &gt; 30, C701 &lt; 55), "Core Contributor", C701 &gt; 54, "Established Expert")</f>
        <v>Core Contributor</v>
      </c>
      <c r="E701" s="6" t="s">
        <v>163</v>
      </c>
      <c r="F701" s="6" t="s">
        <v>5777</v>
      </c>
      <c r="G701" s="19" t="s">
        <v>696</v>
      </c>
      <c r="H701" s="19" t="s">
        <v>930</v>
      </c>
      <c r="I701" s="30">
        <v>10</v>
      </c>
      <c r="J701" s="27">
        <v>3.3</v>
      </c>
      <c r="K701" s="40" t="str">
        <f t="shared" si="70"/>
        <v>Meets Expectations</v>
      </c>
      <c r="L701" s="37">
        <v>54659</v>
      </c>
      <c r="M701" s="37">
        <f t="shared" si="71"/>
        <v>48590.735510204082</v>
      </c>
      <c r="N701" s="40" t="str">
        <f t="shared" si="72"/>
        <v>Low Income</v>
      </c>
      <c r="O701" s="39">
        <v>19273</v>
      </c>
      <c r="P701" s="39">
        <f t="shared" si="73"/>
        <v>449.99999999999949</v>
      </c>
      <c r="Q701" s="41">
        <f t="shared" si="74"/>
        <v>9.2610246639608738E-3</v>
      </c>
      <c r="R701" s="33" t="str">
        <f t="shared" si="75"/>
        <v>Small Bonus</v>
      </c>
      <c r="S701" s="38">
        <f t="shared" si="76"/>
        <v>49040.735510204082</v>
      </c>
      <c r="T701" s="6" t="s">
        <v>422</v>
      </c>
      <c r="U701" s="9" t="s">
        <v>6460</v>
      </c>
      <c r="V701" s="6" t="s">
        <v>2782</v>
      </c>
    </row>
    <row r="702" spans="1:22" ht="20" customHeight="1" x14ac:dyDescent="0.15">
      <c r="A702" s="15">
        <v>700</v>
      </c>
      <c r="B702" s="16" t="s">
        <v>2435</v>
      </c>
      <c r="C702" s="14">
        <v>31</v>
      </c>
      <c r="D702" s="35" t="str" cm="1">
        <f t="array" ref="D702">_xlfn.IFS(C702&lt;31, "Emerging Talent", AND(C702 &gt; 30, C702 &lt; 55), "Core Contributor", C702 &gt; 54, "Established Expert")</f>
        <v>Core Contributor</v>
      </c>
      <c r="E702" s="6" t="s">
        <v>93</v>
      </c>
      <c r="F702" s="6" t="s">
        <v>5469</v>
      </c>
      <c r="G702" s="19" t="s">
        <v>648</v>
      </c>
      <c r="H702" s="19" t="s">
        <v>136</v>
      </c>
      <c r="I702" s="30">
        <v>9</v>
      </c>
      <c r="J702" s="27">
        <v>4.8</v>
      </c>
      <c r="K702" s="40" t="str">
        <f t="shared" si="70"/>
        <v>Outstanding Performance</v>
      </c>
      <c r="L702" s="37">
        <v>87029</v>
      </c>
      <c r="M702" s="37">
        <f t="shared" si="71"/>
        <v>163685.56408163268</v>
      </c>
      <c r="N702" s="40" t="str">
        <f t="shared" si="72"/>
        <v>Very High Income</v>
      </c>
      <c r="O702" s="39">
        <v>15956</v>
      </c>
      <c r="P702" s="39">
        <f t="shared" si="73"/>
        <v>16199.999999999996</v>
      </c>
      <c r="Q702" s="41">
        <f t="shared" si="74"/>
        <v>9.8970242677728082E-2</v>
      </c>
      <c r="R702" s="33" t="str">
        <f t="shared" si="75"/>
        <v>Outstanding Bonus</v>
      </c>
      <c r="S702" s="38">
        <f t="shared" si="76"/>
        <v>179885.56408163268</v>
      </c>
      <c r="T702" s="6" t="s">
        <v>422</v>
      </c>
      <c r="U702" s="9" t="s">
        <v>6461</v>
      </c>
      <c r="V702" s="6" t="s">
        <v>2783</v>
      </c>
    </row>
    <row r="703" spans="1:22" ht="20" customHeight="1" x14ac:dyDescent="0.15">
      <c r="A703" s="15">
        <v>701</v>
      </c>
      <c r="B703" s="16" t="s">
        <v>954</v>
      </c>
      <c r="C703" s="14">
        <v>63</v>
      </c>
      <c r="D703" s="35" t="str" cm="1">
        <f t="array" ref="D703">_xlfn.IFS(C703&lt;31, "Emerging Talent", AND(C703 &gt; 30, C703 &lt; 55), "Core Contributor", C703 &gt; 54, "Established Expert")</f>
        <v>Established Expert</v>
      </c>
      <c r="E703" s="6" t="s">
        <v>389</v>
      </c>
      <c r="F703" s="6" t="s">
        <v>5446</v>
      </c>
      <c r="G703" s="19" t="s">
        <v>157</v>
      </c>
      <c r="H703" s="19" t="s">
        <v>56</v>
      </c>
      <c r="I703" s="30">
        <v>5</v>
      </c>
      <c r="J703" s="27">
        <v>1.5</v>
      </c>
      <c r="K703" s="40" t="str">
        <f t="shared" si="70"/>
        <v>Needs Significant Improvement</v>
      </c>
      <c r="L703" s="37">
        <v>132879</v>
      </c>
      <c r="M703" s="37">
        <f t="shared" si="71"/>
        <v>24406.346938775507</v>
      </c>
      <c r="N703" s="40" t="str">
        <f t="shared" si="72"/>
        <v>Low Income</v>
      </c>
      <c r="O703" s="39">
        <v>14099</v>
      </c>
      <c r="P703" s="39">
        <f t="shared" si="73"/>
        <v>0</v>
      </c>
      <c r="Q703" s="41">
        <f t="shared" si="74"/>
        <v>0</v>
      </c>
      <c r="R703" s="33" t="str">
        <f t="shared" si="75"/>
        <v>No Bonus</v>
      </c>
      <c r="S703" s="38">
        <f t="shared" si="76"/>
        <v>24406.346938775507</v>
      </c>
      <c r="T703" s="6" t="s">
        <v>49</v>
      </c>
      <c r="U703" s="9" t="s">
        <v>6462</v>
      </c>
      <c r="V703" s="6" t="s">
        <v>2786</v>
      </c>
    </row>
    <row r="704" spans="1:22" ht="20" customHeight="1" x14ac:dyDescent="0.15">
      <c r="A704" s="15">
        <v>702</v>
      </c>
      <c r="B704" s="16" t="s">
        <v>2706</v>
      </c>
      <c r="C704" s="14">
        <v>64</v>
      </c>
      <c r="D704" s="35" t="str" cm="1">
        <f t="array" ref="D704">_xlfn.IFS(C704&lt;31, "Emerging Talent", AND(C704 &gt; 30, C704 &lt; 55), "Core Contributor", C704 &gt; 54, "Established Expert")</f>
        <v>Established Expert</v>
      </c>
      <c r="E704" s="6" t="s">
        <v>389</v>
      </c>
      <c r="F704" s="6" t="s">
        <v>5546</v>
      </c>
      <c r="G704" s="19" t="s">
        <v>4457</v>
      </c>
      <c r="H704" s="19" t="s">
        <v>799</v>
      </c>
      <c r="I704" s="30">
        <v>6</v>
      </c>
      <c r="J704" s="27">
        <v>3</v>
      </c>
      <c r="K704" s="40" t="str">
        <f t="shared" si="70"/>
        <v>Meets Expectations</v>
      </c>
      <c r="L704" s="37">
        <v>136787</v>
      </c>
      <c r="M704" s="37">
        <f t="shared" si="71"/>
        <v>100496.57142857142</v>
      </c>
      <c r="N704" s="40" t="str">
        <f t="shared" si="72"/>
        <v>High Income</v>
      </c>
      <c r="O704" s="39">
        <v>10571</v>
      </c>
      <c r="P704" s="39">
        <f t="shared" si="73"/>
        <v>0</v>
      </c>
      <c r="Q704" s="41">
        <f t="shared" si="74"/>
        <v>0</v>
      </c>
      <c r="R704" s="33" t="str">
        <f t="shared" si="75"/>
        <v>No Bonus</v>
      </c>
      <c r="S704" s="38">
        <f t="shared" si="76"/>
        <v>100496.57142857142</v>
      </c>
      <c r="T704" s="6" t="s">
        <v>265</v>
      </c>
      <c r="U704" s="6" t="s">
        <v>2788</v>
      </c>
      <c r="V704" s="6" t="s">
        <v>2789</v>
      </c>
    </row>
    <row r="705" spans="1:22" ht="20" customHeight="1" x14ac:dyDescent="0.15">
      <c r="A705" s="15">
        <v>703</v>
      </c>
      <c r="B705" s="16" t="s">
        <v>2790</v>
      </c>
      <c r="C705" s="14">
        <v>56</v>
      </c>
      <c r="D705" s="35" t="str" cm="1">
        <f t="array" ref="D705">_xlfn.IFS(C705&lt;31, "Emerging Talent", AND(C705 &gt; 30, C705 &lt; 55), "Core Contributor", C705 &gt; 54, "Established Expert")</f>
        <v>Established Expert</v>
      </c>
      <c r="E705" s="6" t="s">
        <v>93</v>
      </c>
      <c r="F705" s="6" t="s">
        <v>5836</v>
      </c>
      <c r="G705" s="19" t="s">
        <v>696</v>
      </c>
      <c r="H705" s="19" t="s">
        <v>930</v>
      </c>
      <c r="I705" s="30">
        <v>10</v>
      </c>
      <c r="J705" s="27">
        <v>1</v>
      </c>
      <c r="K705" s="40" t="str">
        <f t="shared" si="70"/>
        <v>Needs Significant Improvement</v>
      </c>
      <c r="L705" s="37">
        <v>43819</v>
      </c>
      <c r="M705" s="37">
        <f t="shared" si="71"/>
        <v>15000</v>
      </c>
      <c r="N705" s="40" t="str">
        <f t="shared" si="72"/>
        <v>Low Income</v>
      </c>
      <c r="O705" s="39">
        <v>18064</v>
      </c>
      <c r="P705" s="39">
        <f t="shared" si="73"/>
        <v>0</v>
      </c>
      <c r="Q705" s="41">
        <f t="shared" si="74"/>
        <v>0</v>
      </c>
      <c r="R705" s="33" t="str">
        <f t="shared" si="75"/>
        <v>No Bonus</v>
      </c>
      <c r="S705" s="38">
        <f t="shared" si="76"/>
        <v>15000</v>
      </c>
      <c r="T705" s="6" t="s">
        <v>271</v>
      </c>
      <c r="U705" s="6" t="s">
        <v>6463</v>
      </c>
      <c r="V705" s="6" t="s">
        <v>2794</v>
      </c>
    </row>
    <row r="706" spans="1:22" ht="20" customHeight="1" x14ac:dyDescent="0.15">
      <c r="A706" s="15">
        <v>704</v>
      </c>
      <c r="B706" s="16" t="s">
        <v>3372</v>
      </c>
      <c r="C706" s="14">
        <v>28</v>
      </c>
      <c r="D706" s="35" t="str" cm="1">
        <f t="array" ref="D706">_xlfn.IFS(C706&lt;31, "Emerging Talent", AND(C706 &gt; 30, C706 &lt; 55), "Core Contributor", C706 &gt; 54, "Established Expert")</f>
        <v>Emerging Talent</v>
      </c>
      <c r="E706" s="6" t="s">
        <v>389</v>
      </c>
      <c r="F706" s="6" t="s">
        <v>5837</v>
      </c>
      <c r="G706" s="19" t="s">
        <v>576</v>
      </c>
      <c r="H706" s="19" t="s">
        <v>499</v>
      </c>
      <c r="I706" s="30">
        <v>0</v>
      </c>
      <c r="J706" s="27">
        <v>1.5</v>
      </c>
      <c r="K706" s="40" t="str">
        <f t="shared" si="70"/>
        <v>Needs Significant Improvement</v>
      </c>
      <c r="L706" s="37">
        <v>111881</v>
      </c>
      <c r="M706" s="37">
        <f t="shared" si="71"/>
        <v>20549.571428571428</v>
      </c>
      <c r="N706" s="40" t="str">
        <f t="shared" si="72"/>
        <v>Low Income</v>
      </c>
      <c r="O706" s="39">
        <v>14899</v>
      </c>
      <c r="P706" s="39">
        <f t="shared" si="73"/>
        <v>0</v>
      </c>
      <c r="Q706" s="41">
        <f t="shared" si="74"/>
        <v>0</v>
      </c>
      <c r="R706" s="33" t="str">
        <f t="shared" si="75"/>
        <v>No Bonus</v>
      </c>
      <c r="S706" s="38">
        <f t="shared" si="76"/>
        <v>20549.571428571428</v>
      </c>
      <c r="T706" s="6" t="s">
        <v>368</v>
      </c>
      <c r="U706" s="7" t="s">
        <v>5970</v>
      </c>
      <c r="V706" s="6" t="s">
        <v>2796</v>
      </c>
    </row>
    <row r="707" spans="1:22" ht="20" customHeight="1" x14ac:dyDescent="0.15">
      <c r="A707" s="15">
        <v>705</v>
      </c>
      <c r="B707" s="16" t="s">
        <v>2618</v>
      </c>
      <c r="C707" s="14">
        <v>47</v>
      </c>
      <c r="D707" s="35" t="str" cm="1">
        <f t="array" ref="D707">_xlfn.IFS(C707&lt;31, "Emerging Talent", AND(C707 &gt; 30, C707 &lt; 55), "Core Contributor", C707 &gt; 54, "Established Expert")</f>
        <v>Core Contributor</v>
      </c>
      <c r="E707" s="6" t="s">
        <v>389</v>
      </c>
      <c r="F707" s="6" t="s">
        <v>5446</v>
      </c>
      <c r="G707" s="19" t="s">
        <v>4457</v>
      </c>
      <c r="H707" s="19" t="s">
        <v>842</v>
      </c>
      <c r="I707" s="30">
        <v>0</v>
      </c>
      <c r="J707" s="27">
        <v>4.0999999999999996</v>
      </c>
      <c r="K707" s="40" t="str">
        <f t="shared" si="70"/>
        <v>Exceeds Expectations</v>
      </c>
      <c r="L707" s="37">
        <v>24503</v>
      </c>
      <c r="M707" s="37">
        <f t="shared" si="71"/>
        <v>33624.116734693867</v>
      </c>
      <c r="N707" s="40" t="str">
        <f t="shared" si="72"/>
        <v>Low Income</v>
      </c>
      <c r="O707" s="39">
        <v>6203</v>
      </c>
      <c r="P707" s="39">
        <f t="shared" si="73"/>
        <v>6049.9999999999964</v>
      </c>
      <c r="Q707" s="41">
        <f t="shared" si="74"/>
        <v>0.17993037698913042</v>
      </c>
      <c r="R707" s="33" t="str">
        <f t="shared" si="75"/>
        <v>Average Bonus</v>
      </c>
      <c r="S707" s="38">
        <f t="shared" si="76"/>
        <v>39674.11673469386</v>
      </c>
      <c r="T707" s="6" t="s">
        <v>204</v>
      </c>
      <c r="U707" s="6" t="s">
        <v>6464</v>
      </c>
      <c r="V707" s="6" t="s">
        <v>2800</v>
      </c>
    </row>
    <row r="708" spans="1:22" ht="20" customHeight="1" x14ac:dyDescent="0.15">
      <c r="A708" s="15">
        <v>706</v>
      </c>
      <c r="B708" s="16" t="s">
        <v>4456</v>
      </c>
      <c r="C708" s="14">
        <v>33</v>
      </c>
      <c r="D708" s="35" t="str" cm="1">
        <f t="array" ref="D708">_xlfn.IFS(C708&lt;31, "Emerging Talent", AND(C708 &gt; 30, C708 &lt; 55), "Core Contributor", C708 &gt; 54, "Established Expert")</f>
        <v>Core Contributor</v>
      </c>
      <c r="E708" s="6" t="s">
        <v>389</v>
      </c>
      <c r="F708" s="6" t="s">
        <v>5838</v>
      </c>
      <c r="G708" s="19" t="s">
        <v>864</v>
      </c>
      <c r="H708" s="19" t="s">
        <v>806</v>
      </c>
      <c r="I708" s="30">
        <v>9</v>
      </c>
      <c r="J708" s="27">
        <v>4.7</v>
      </c>
      <c r="K708" s="40" t="str">
        <f t="shared" ref="K708:K771" si="77">IF(J708&lt; 2, "Needs Significant Improvement", IF(J708 &lt; 3, "Below Expectations", IF(J708 &lt; 3.5, "Meets Expectations", IF(J708 &lt; 4.3, "Exceeds Expectations", "Outstanding Performance"))))</f>
        <v>Outstanding Performance</v>
      </c>
      <c r="L708" s="37">
        <v>39805</v>
      </c>
      <c r="M708" s="37">
        <f t="shared" ref="M708:M771" si="78">MIN(300000, MAX(15000,L708* ( J708 / 3.5) ^ 2))</f>
        <v>71778.975510204094</v>
      </c>
      <c r="N708" s="40" t="str">
        <f t="shared" ref="N708:N771" si="79">IF(M708 &lt; 50000, "Low Income", IF(M708 &lt; 80000, "Medium Income", IF(M708 &lt; 110000, "High Income", "Very High Income")))</f>
        <v>Medium Income</v>
      </c>
      <c r="O708" s="39">
        <v>19111</v>
      </c>
      <c r="P708" s="39">
        <f t="shared" ref="P708:P771" si="80">IF(J708&lt; 3,0, IF(20000 * ((J708 - 3)/2)^2 = 0, 0, MIN(20000, 20000 * ((J708 - 3)/2)^2)))</f>
        <v>14450.000000000004</v>
      </c>
      <c r="Q708" s="41">
        <f t="shared" ref="Q708:Q771" si="81">IF(P708=0, 0, P708/M708)</f>
        <v>0.20131243023865383</v>
      </c>
      <c r="R708" s="33" t="str">
        <f t="shared" ref="R708:R771" si="82">IF(P708=0, "No Bonus", IF(P708&lt;=5000, "Small Bonus", IF(P708&lt;=10000, "Average Bonus", IF(P708&lt;=15000, "High Bonus", "Outstanding Bonus"))))</f>
        <v>High Bonus</v>
      </c>
      <c r="S708" s="38">
        <f t="shared" ref="S708:S771" si="83">IF(TYPE(P708)=2,M708+ 0, M708 + P708)</f>
        <v>86228.975510204094</v>
      </c>
      <c r="T708" s="6" t="s">
        <v>76</v>
      </c>
      <c r="U708" s="6" t="s">
        <v>6465</v>
      </c>
      <c r="V708" s="6" t="s">
        <v>2804</v>
      </c>
    </row>
    <row r="709" spans="1:22" ht="20" customHeight="1" x14ac:dyDescent="0.15">
      <c r="A709" s="15">
        <v>707</v>
      </c>
      <c r="B709" s="16" t="s">
        <v>2906</v>
      </c>
      <c r="C709" s="14">
        <v>31</v>
      </c>
      <c r="D709" s="35" t="str" cm="1">
        <f t="array" ref="D709">_xlfn.IFS(C709&lt;31, "Emerging Talent", AND(C709 &gt; 30, C709 &lt; 55), "Core Contributor", C709 &gt; 54, "Established Expert")</f>
        <v>Core Contributor</v>
      </c>
      <c r="E709" s="6" t="s">
        <v>163</v>
      </c>
      <c r="F709" s="6" t="s">
        <v>5612</v>
      </c>
      <c r="G709" s="19" t="s">
        <v>696</v>
      </c>
      <c r="H709" s="19" t="s">
        <v>56</v>
      </c>
      <c r="I709" s="30">
        <v>2</v>
      </c>
      <c r="J709" s="27">
        <v>3.8</v>
      </c>
      <c r="K709" s="40" t="str">
        <f t="shared" si="77"/>
        <v>Exceeds Expectations</v>
      </c>
      <c r="L709" s="37">
        <v>33519</v>
      </c>
      <c r="M709" s="37">
        <f t="shared" si="78"/>
        <v>39511.376326530612</v>
      </c>
      <c r="N709" s="40" t="str">
        <f t="shared" si="79"/>
        <v>Low Income</v>
      </c>
      <c r="O709" s="39">
        <v>1096</v>
      </c>
      <c r="P709" s="39">
        <f t="shared" si="80"/>
        <v>3199.9999999999982</v>
      </c>
      <c r="Q709" s="41">
        <f t="shared" si="81"/>
        <v>8.0989332630544225E-2</v>
      </c>
      <c r="R709" s="33" t="str">
        <f t="shared" si="82"/>
        <v>Small Bonus</v>
      </c>
      <c r="S709" s="38">
        <f t="shared" si="83"/>
        <v>42711.376326530612</v>
      </c>
      <c r="T709" s="6" t="s">
        <v>49</v>
      </c>
      <c r="U709" s="9" t="s">
        <v>6466</v>
      </c>
      <c r="V709" s="6" t="s">
        <v>2806</v>
      </c>
    </row>
    <row r="710" spans="1:22" ht="20" customHeight="1" x14ac:dyDescent="0.15">
      <c r="A710" s="15">
        <v>708</v>
      </c>
      <c r="B710" s="16" t="s">
        <v>4408</v>
      </c>
      <c r="C710" s="14">
        <v>40</v>
      </c>
      <c r="D710" s="35" t="str" cm="1">
        <f t="array" ref="D710">_xlfn.IFS(C710&lt;31, "Emerging Talent", AND(C710 &gt; 30, C710 &lt; 55), "Core Contributor", C710 &gt; 54, "Established Expert")</f>
        <v>Core Contributor</v>
      </c>
      <c r="E710" s="6" t="s">
        <v>163</v>
      </c>
      <c r="F710" s="6" t="s">
        <v>5839</v>
      </c>
      <c r="G710" s="19" t="s">
        <v>46</v>
      </c>
      <c r="H710" s="19" t="s">
        <v>167</v>
      </c>
      <c r="I710" s="30">
        <v>7</v>
      </c>
      <c r="J710" s="27">
        <v>4.8</v>
      </c>
      <c r="K710" s="40" t="str">
        <f t="shared" si="77"/>
        <v>Outstanding Performance</v>
      </c>
      <c r="L710" s="37">
        <v>66801</v>
      </c>
      <c r="M710" s="37">
        <f t="shared" si="78"/>
        <v>125640.41142857143</v>
      </c>
      <c r="N710" s="40" t="str">
        <f t="shared" si="79"/>
        <v>Very High Income</v>
      </c>
      <c r="O710" s="39">
        <v>12333</v>
      </c>
      <c r="P710" s="39">
        <f t="shared" si="80"/>
        <v>16199.999999999996</v>
      </c>
      <c r="Q710" s="41">
        <f t="shared" si="81"/>
        <v>0.12893940584721783</v>
      </c>
      <c r="R710" s="33" t="str">
        <f t="shared" si="82"/>
        <v>Outstanding Bonus</v>
      </c>
      <c r="S710" s="38">
        <f t="shared" si="83"/>
        <v>141840.41142857142</v>
      </c>
      <c r="T710" s="6" t="s">
        <v>139</v>
      </c>
      <c r="U710" s="6" t="s">
        <v>2809</v>
      </c>
      <c r="V710" s="6" t="s">
        <v>2810</v>
      </c>
    </row>
    <row r="711" spans="1:22" ht="20" customHeight="1" x14ac:dyDescent="0.15">
      <c r="A711" s="15">
        <v>709</v>
      </c>
      <c r="B711" s="16" t="s">
        <v>2811</v>
      </c>
      <c r="C711" s="14">
        <v>28</v>
      </c>
      <c r="D711" s="35" t="str" cm="1">
        <f t="array" ref="D711">_xlfn.IFS(C711&lt;31, "Emerging Talent", AND(C711 &gt; 30, C711 &lt; 55), "Core Contributor", C711 &gt; 54, "Established Expert")</f>
        <v>Emerging Talent</v>
      </c>
      <c r="E711" s="6" t="s">
        <v>389</v>
      </c>
      <c r="F711" s="6" t="s">
        <v>5840</v>
      </c>
      <c r="G711" s="19" t="s">
        <v>244</v>
      </c>
      <c r="H711" s="19" t="s">
        <v>158</v>
      </c>
      <c r="I711" s="30">
        <v>1</v>
      </c>
      <c r="J711" s="27">
        <v>1.6</v>
      </c>
      <c r="K711" s="40" t="str">
        <f t="shared" si="77"/>
        <v>Needs Significant Improvement</v>
      </c>
      <c r="L711" s="37">
        <v>43534</v>
      </c>
      <c r="M711" s="37">
        <f t="shared" si="78"/>
        <v>15000</v>
      </c>
      <c r="N711" s="40" t="str">
        <f t="shared" si="79"/>
        <v>Low Income</v>
      </c>
      <c r="O711" s="39" t="s">
        <v>5969</v>
      </c>
      <c r="P711" s="39">
        <f t="shared" si="80"/>
        <v>0</v>
      </c>
      <c r="Q711" s="41">
        <f t="shared" si="81"/>
        <v>0</v>
      </c>
      <c r="R711" s="33" t="str">
        <f t="shared" si="82"/>
        <v>No Bonus</v>
      </c>
      <c r="S711" s="38">
        <f t="shared" si="83"/>
        <v>15000</v>
      </c>
      <c r="T711" s="6" t="s">
        <v>139</v>
      </c>
      <c r="U711" s="6" t="s">
        <v>6467</v>
      </c>
      <c r="V711" s="6" t="s">
        <v>2816</v>
      </c>
    </row>
    <row r="712" spans="1:22" ht="20" customHeight="1" x14ac:dyDescent="0.15">
      <c r="A712" s="15">
        <v>710</v>
      </c>
      <c r="B712" s="16" t="s">
        <v>948</v>
      </c>
      <c r="C712" s="14">
        <v>63</v>
      </c>
      <c r="D712" s="35" t="str" cm="1">
        <f t="array" ref="D712">_xlfn.IFS(C712&lt;31, "Emerging Talent", AND(C712 &gt; 30, C712 &lt; 55), "Core Contributor", C712 &gt; 54, "Established Expert")</f>
        <v>Established Expert</v>
      </c>
      <c r="E712" s="6" t="s">
        <v>389</v>
      </c>
      <c r="F712" s="6" t="s">
        <v>5841</v>
      </c>
      <c r="G712" s="19" t="s">
        <v>210</v>
      </c>
      <c r="H712" s="19" t="s">
        <v>499</v>
      </c>
      <c r="I712" s="30">
        <v>0</v>
      </c>
      <c r="J712" s="27">
        <v>3.1</v>
      </c>
      <c r="K712" s="40" t="str">
        <f t="shared" si="77"/>
        <v>Meets Expectations</v>
      </c>
      <c r="L712" s="37">
        <v>63287</v>
      </c>
      <c r="M712" s="37">
        <f t="shared" si="78"/>
        <v>49648.005714285719</v>
      </c>
      <c r="N712" s="40" t="str">
        <f t="shared" si="79"/>
        <v>Low Income</v>
      </c>
      <c r="O712" s="39">
        <v>1211</v>
      </c>
      <c r="P712" s="39">
        <f t="shared" si="80"/>
        <v>50.000000000000085</v>
      </c>
      <c r="Q712" s="41">
        <f t="shared" si="81"/>
        <v>1.0070897970754359E-3</v>
      </c>
      <c r="R712" s="33" t="str">
        <f t="shared" si="82"/>
        <v>Small Bonus</v>
      </c>
      <c r="S712" s="38">
        <f t="shared" si="83"/>
        <v>49698.005714285719</v>
      </c>
      <c r="T712" s="6" t="s">
        <v>271</v>
      </c>
      <c r="U712" s="6" t="s">
        <v>2819</v>
      </c>
      <c r="V712" s="6" t="s">
        <v>2820</v>
      </c>
    </row>
    <row r="713" spans="1:22" ht="20" customHeight="1" x14ac:dyDescent="0.15">
      <c r="A713" s="15">
        <v>711</v>
      </c>
      <c r="B713" s="16" t="s">
        <v>954</v>
      </c>
      <c r="C713" s="14">
        <v>47</v>
      </c>
      <c r="D713" s="35" t="str" cm="1">
        <f t="array" ref="D713">_xlfn.IFS(C713&lt;31, "Emerging Talent", AND(C713 &gt; 30, C713 &lt; 55), "Core Contributor", C713 &gt; 54, "Established Expert")</f>
        <v>Core Contributor</v>
      </c>
      <c r="E713" s="6" t="s">
        <v>389</v>
      </c>
      <c r="F713" s="6" t="s">
        <v>5690</v>
      </c>
      <c r="G713" s="19" t="s">
        <v>4457</v>
      </c>
      <c r="H713" s="19" t="s">
        <v>56</v>
      </c>
      <c r="I713" s="30">
        <v>1</v>
      </c>
      <c r="J713" s="27">
        <v>4.2</v>
      </c>
      <c r="K713" s="40" t="str">
        <f t="shared" si="77"/>
        <v>Exceeds Expectations</v>
      </c>
      <c r="L713" s="37">
        <v>33391</v>
      </c>
      <c r="M713" s="37">
        <f t="shared" si="78"/>
        <v>48083.040000000001</v>
      </c>
      <c r="N713" s="40" t="str">
        <f t="shared" si="79"/>
        <v>Low Income</v>
      </c>
      <c r="O713" s="39">
        <v>6057</v>
      </c>
      <c r="P713" s="39">
        <f t="shared" si="80"/>
        <v>7200.0000000000018</v>
      </c>
      <c r="Q713" s="41">
        <f t="shared" si="81"/>
        <v>0.14974094815968378</v>
      </c>
      <c r="R713" s="33" t="str">
        <f t="shared" si="82"/>
        <v>Average Bonus</v>
      </c>
      <c r="S713" s="38">
        <f t="shared" si="83"/>
        <v>55283.040000000001</v>
      </c>
      <c r="T713" s="6" t="s">
        <v>76</v>
      </c>
      <c r="U713" s="6" t="s">
        <v>6468</v>
      </c>
      <c r="V713" s="6" t="s">
        <v>2824</v>
      </c>
    </row>
    <row r="714" spans="1:22" ht="20" customHeight="1" x14ac:dyDescent="0.15">
      <c r="A714" s="15">
        <v>712</v>
      </c>
      <c r="B714" s="16" t="s">
        <v>4440</v>
      </c>
      <c r="C714" s="14">
        <v>26</v>
      </c>
      <c r="D714" s="35" t="str" cm="1">
        <f t="array" ref="D714">_xlfn.IFS(C714&lt;31, "Emerging Talent", AND(C714 &gt; 30, C714 &lt; 55), "Core Contributor", C714 &gt; 54, "Established Expert")</f>
        <v>Emerging Talent</v>
      </c>
      <c r="E714" s="6" t="s">
        <v>389</v>
      </c>
      <c r="F714" s="6" t="s">
        <v>5446</v>
      </c>
      <c r="G714" s="19" t="s">
        <v>210</v>
      </c>
      <c r="H714" s="19" t="s">
        <v>211</v>
      </c>
      <c r="I714" s="30">
        <v>10</v>
      </c>
      <c r="J714" s="27">
        <v>2.2000000000000002</v>
      </c>
      <c r="K714" s="40" t="str">
        <f t="shared" si="77"/>
        <v>Below Expectations</v>
      </c>
      <c r="L714" s="37">
        <v>140644</v>
      </c>
      <c r="M714" s="37">
        <f t="shared" si="78"/>
        <v>55568.731428571446</v>
      </c>
      <c r="N714" s="40" t="str">
        <f t="shared" si="79"/>
        <v>Medium Income</v>
      </c>
      <c r="O714" s="39">
        <v>6736</v>
      </c>
      <c r="P714" s="39">
        <f t="shared" si="80"/>
        <v>0</v>
      </c>
      <c r="Q714" s="41">
        <f t="shared" si="81"/>
        <v>0</v>
      </c>
      <c r="R714" s="33" t="str">
        <f t="shared" si="82"/>
        <v>No Bonus</v>
      </c>
      <c r="S714" s="38">
        <f t="shared" si="83"/>
        <v>55568.731428571446</v>
      </c>
      <c r="T714" s="6" t="s">
        <v>204</v>
      </c>
      <c r="U714" s="6" t="s">
        <v>6469</v>
      </c>
      <c r="V714" s="6" t="s">
        <v>2829</v>
      </c>
    </row>
    <row r="715" spans="1:22" ht="20" customHeight="1" x14ac:dyDescent="0.15">
      <c r="A715" s="15">
        <v>713</v>
      </c>
      <c r="B715" s="16" t="s">
        <v>4407</v>
      </c>
      <c r="C715" s="14">
        <v>26</v>
      </c>
      <c r="D715" s="35" t="str" cm="1">
        <f t="array" ref="D715">_xlfn.IFS(C715&lt;31, "Emerging Talent", AND(C715 &gt; 30, C715 &lt; 55), "Core Contributor", C715 &gt; 54, "Established Expert")</f>
        <v>Emerging Talent</v>
      </c>
      <c r="E715" s="6" t="s">
        <v>93</v>
      </c>
      <c r="F715" s="6" t="s">
        <v>5842</v>
      </c>
      <c r="G715" s="19" t="s">
        <v>4457</v>
      </c>
      <c r="H715" s="19" t="s">
        <v>431</v>
      </c>
      <c r="I715" s="30">
        <v>8</v>
      </c>
      <c r="J715" s="27">
        <v>2.2000000000000002</v>
      </c>
      <c r="K715" s="40" t="str">
        <f t="shared" si="77"/>
        <v>Below Expectations</v>
      </c>
      <c r="L715" s="37">
        <v>53370</v>
      </c>
      <c r="M715" s="37">
        <f t="shared" si="78"/>
        <v>21086.595918367355</v>
      </c>
      <c r="N715" s="40" t="str">
        <f t="shared" si="79"/>
        <v>Low Income</v>
      </c>
      <c r="O715" s="39" t="s">
        <v>5969</v>
      </c>
      <c r="P715" s="39">
        <f t="shared" si="80"/>
        <v>0</v>
      </c>
      <c r="Q715" s="41">
        <f t="shared" si="81"/>
        <v>0</v>
      </c>
      <c r="R715" s="33" t="str">
        <f t="shared" si="82"/>
        <v>No Bonus</v>
      </c>
      <c r="S715" s="38">
        <f t="shared" si="83"/>
        <v>21086.595918367355</v>
      </c>
      <c r="T715" s="6" t="s">
        <v>204</v>
      </c>
      <c r="U715" s="6" t="s">
        <v>6470</v>
      </c>
      <c r="V715" s="6" t="s">
        <v>2832</v>
      </c>
    </row>
    <row r="716" spans="1:22" ht="20" customHeight="1" x14ac:dyDescent="0.15">
      <c r="A716" s="15">
        <v>714</v>
      </c>
      <c r="B716" s="16" t="s">
        <v>4434</v>
      </c>
      <c r="C716" s="14">
        <v>51</v>
      </c>
      <c r="D716" s="35" t="str" cm="1">
        <f t="array" ref="D716">_xlfn.IFS(C716&lt;31, "Emerging Talent", AND(C716 &gt; 30, C716 &lt; 55), "Core Contributor", C716 &gt; 54, "Established Expert")</f>
        <v>Core Contributor</v>
      </c>
      <c r="E716" s="6" t="s">
        <v>163</v>
      </c>
      <c r="F716" s="6" t="s">
        <v>5843</v>
      </c>
      <c r="G716" s="19" t="s">
        <v>244</v>
      </c>
      <c r="H716" s="19" t="s">
        <v>799</v>
      </c>
      <c r="I716" s="30">
        <v>3</v>
      </c>
      <c r="J716" s="27">
        <v>1.1000000000000001</v>
      </c>
      <c r="K716" s="40" t="str">
        <f t="shared" si="77"/>
        <v>Needs Significant Improvement</v>
      </c>
      <c r="L716" s="37">
        <v>95743</v>
      </c>
      <c r="M716" s="37">
        <f t="shared" si="78"/>
        <v>15000</v>
      </c>
      <c r="N716" s="40" t="str">
        <f t="shared" si="79"/>
        <v>Low Income</v>
      </c>
      <c r="O716" s="39">
        <v>14936</v>
      </c>
      <c r="P716" s="39">
        <f t="shared" si="80"/>
        <v>0</v>
      </c>
      <c r="Q716" s="41">
        <f t="shared" si="81"/>
        <v>0</v>
      </c>
      <c r="R716" s="33" t="str">
        <f t="shared" si="82"/>
        <v>No Bonus</v>
      </c>
      <c r="S716" s="38">
        <f t="shared" si="83"/>
        <v>15000</v>
      </c>
      <c r="T716" s="6" t="s">
        <v>26</v>
      </c>
      <c r="U716" s="6" t="s">
        <v>6471</v>
      </c>
      <c r="V716" s="6" t="s">
        <v>2836</v>
      </c>
    </row>
    <row r="717" spans="1:22" ht="20" customHeight="1" x14ac:dyDescent="0.15">
      <c r="A717" s="15">
        <v>715</v>
      </c>
      <c r="B717" s="16" t="s">
        <v>267</v>
      </c>
      <c r="C717" s="14">
        <v>57</v>
      </c>
      <c r="D717" s="35" t="str" cm="1">
        <f t="array" ref="D717">_xlfn.IFS(C717&lt;31, "Emerging Talent", AND(C717 &gt; 30, C717 &lt; 55), "Core Contributor", C717 &gt; 54, "Established Expert")</f>
        <v>Established Expert</v>
      </c>
      <c r="E717" s="6" t="s">
        <v>163</v>
      </c>
      <c r="F717" s="6" t="s">
        <v>5477</v>
      </c>
      <c r="G717" s="19" t="s">
        <v>494</v>
      </c>
      <c r="H717" s="19" t="s">
        <v>167</v>
      </c>
      <c r="I717" s="30">
        <v>2</v>
      </c>
      <c r="J717" s="27">
        <v>3.9</v>
      </c>
      <c r="K717" s="40" t="str">
        <f t="shared" si="77"/>
        <v>Exceeds Expectations</v>
      </c>
      <c r="L717" s="37">
        <v>52365</v>
      </c>
      <c r="M717" s="37">
        <f t="shared" si="78"/>
        <v>65018.093877551022</v>
      </c>
      <c r="N717" s="40" t="str">
        <f t="shared" si="79"/>
        <v>Medium Income</v>
      </c>
      <c r="O717" s="39">
        <v>13529</v>
      </c>
      <c r="P717" s="39">
        <f t="shared" si="80"/>
        <v>4049.9999999999991</v>
      </c>
      <c r="Q717" s="41">
        <f t="shared" si="81"/>
        <v>6.2290352707469236E-2</v>
      </c>
      <c r="R717" s="33" t="str">
        <f t="shared" si="82"/>
        <v>Small Bonus</v>
      </c>
      <c r="S717" s="38">
        <f t="shared" si="83"/>
        <v>69068.093877551015</v>
      </c>
      <c r="T717" s="6" t="s">
        <v>265</v>
      </c>
      <c r="U717" s="9" t="s">
        <v>6472</v>
      </c>
      <c r="V717" s="6" t="s">
        <v>2839</v>
      </c>
    </row>
    <row r="718" spans="1:22" ht="20" customHeight="1" x14ac:dyDescent="0.15">
      <c r="A718" s="15">
        <v>716</v>
      </c>
      <c r="B718" s="16" t="s">
        <v>4449</v>
      </c>
      <c r="C718" s="14">
        <v>33</v>
      </c>
      <c r="D718" s="35" t="str" cm="1">
        <f t="array" ref="D718">_xlfn.IFS(C718&lt;31, "Emerging Talent", AND(C718 &gt; 30, C718 &lt; 55), "Core Contributor", C718 &gt; 54, "Established Expert")</f>
        <v>Core Contributor</v>
      </c>
      <c r="E718" s="6" t="s">
        <v>389</v>
      </c>
      <c r="F718" s="6" t="s">
        <v>5757</v>
      </c>
      <c r="G718" s="19" t="s">
        <v>210</v>
      </c>
      <c r="H718" s="19" t="s">
        <v>36</v>
      </c>
      <c r="I718" s="30">
        <v>4</v>
      </c>
      <c r="J718" s="27">
        <v>1.1000000000000001</v>
      </c>
      <c r="K718" s="40" t="str">
        <f t="shared" si="77"/>
        <v>Needs Significant Improvement</v>
      </c>
      <c r="L718" s="37">
        <v>83975</v>
      </c>
      <c r="M718" s="37">
        <f t="shared" si="78"/>
        <v>15000</v>
      </c>
      <c r="N718" s="40" t="str">
        <f t="shared" si="79"/>
        <v>Low Income</v>
      </c>
      <c r="O718" s="39">
        <v>10073</v>
      </c>
      <c r="P718" s="39">
        <f t="shared" si="80"/>
        <v>0</v>
      </c>
      <c r="Q718" s="41">
        <f t="shared" si="81"/>
        <v>0</v>
      </c>
      <c r="R718" s="33" t="str">
        <f t="shared" si="82"/>
        <v>No Bonus</v>
      </c>
      <c r="S718" s="38">
        <f t="shared" si="83"/>
        <v>15000</v>
      </c>
      <c r="T718" s="6" t="s">
        <v>265</v>
      </c>
      <c r="U718" s="6" t="s">
        <v>6473</v>
      </c>
      <c r="V718" s="6" t="s">
        <v>2842</v>
      </c>
    </row>
    <row r="719" spans="1:22" ht="20" customHeight="1" x14ac:dyDescent="0.15">
      <c r="A719" s="15">
        <v>717</v>
      </c>
      <c r="B719" s="16" t="s">
        <v>4420</v>
      </c>
      <c r="C719" s="14">
        <v>65</v>
      </c>
      <c r="D719" s="35" t="str" cm="1">
        <f t="array" ref="D719">_xlfn.IFS(C719&lt;31, "Emerging Talent", AND(C719 &gt; 30, C719 &lt; 55), "Core Contributor", C719 &gt; 54, "Established Expert")</f>
        <v>Established Expert</v>
      </c>
      <c r="E719" s="6" t="s">
        <v>163</v>
      </c>
      <c r="F719" s="6" t="s">
        <v>5844</v>
      </c>
      <c r="G719" s="19" t="s">
        <v>210</v>
      </c>
      <c r="H719" s="19" t="s">
        <v>167</v>
      </c>
      <c r="I719" s="30">
        <v>1</v>
      </c>
      <c r="J719" s="27">
        <v>4.4000000000000004</v>
      </c>
      <c r="K719" s="40" t="str">
        <f t="shared" si="77"/>
        <v>Outstanding Performance</v>
      </c>
      <c r="L719" s="37">
        <v>134412</v>
      </c>
      <c r="M719" s="37">
        <f t="shared" si="78"/>
        <v>212425.82204081639</v>
      </c>
      <c r="N719" s="40" t="str">
        <f t="shared" si="79"/>
        <v>Very High Income</v>
      </c>
      <c r="O719" s="39">
        <v>5708</v>
      </c>
      <c r="P719" s="39">
        <f t="shared" si="80"/>
        <v>9800.0000000000055</v>
      </c>
      <c r="Q719" s="41">
        <f t="shared" si="81"/>
        <v>4.6133751094144256E-2</v>
      </c>
      <c r="R719" s="33" t="str">
        <f t="shared" si="82"/>
        <v>Average Bonus</v>
      </c>
      <c r="S719" s="38">
        <f t="shared" si="83"/>
        <v>222225.82204081639</v>
      </c>
      <c r="T719" s="6" t="s">
        <v>49</v>
      </c>
      <c r="U719" s="6" t="s">
        <v>6474</v>
      </c>
      <c r="V719" s="6" t="s">
        <v>2846</v>
      </c>
    </row>
    <row r="720" spans="1:22" ht="20" customHeight="1" x14ac:dyDescent="0.15">
      <c r="A720" s="15">
        <v>718</v>
      </c>
      <c r="B720" s="16" t="s">
        <v>1266</v>
      </c>
      <c r="C720" s="14">
        <v>41</v>
      </c>
      <c r="D720" s="35" t="str" cm="1">
        <f t="array" ref="D720">_xlfn.IFS(C720&lt;31, "Emerging Talent", AND(C720 &gt; 30, C720 &lt; 55), "Core Contributor", C720 &gt; 54, "Established Expert")</f>
        <v>Core Contributor</v>
      </c>
      <c r="E720" s="6" t="s">
        <v>389</v>
      </c>
      <c r="F720" s="6" t="s">
        <v>5845</v>
      </c>
      <c r="G720" s="19" t="s">
        <v>696</v>
      </c>
      <c r="H720" s="19" t="s">
        <v>175</v>
      </c>
      <c r="I720" s="30">
        <v>0</v>
      </c>
      <c r="J720" s="27">
        <v>3</v>
      </c>
      <c r="K720" s="40" t="str">
        <f t="shared" si="77"/>
        <v>Meets Expectations</v>
      </c>
      <c r="L720" s="37">
        <v>125218</v>
      </c>
      <c r="M720" s="37">
        <f t="shared" si="78"/>
        <v>91996.897959183669</v>
      </c>
      <c r="N720" s="40" t="str">
        <f t="shared" si="79"/>
        <v>High Income</v>
      </c>
      <c r="O720" s="39">
        <v>19755</v>
      </c>
      <c r="P720" s="39">
        <f t="shared" si="80"/>
        <v>0</v>
      </c>
      <c r="Q720" s="41">
        <f t="shared" si="81"/>
        <v>0</v>
      </c>
      <c r="R720" s="33" t="str">
        <f t="shared" si="82"/>
        <v>No Bonus</v>
      </c>
      <c r="S720" s="38">
        <f t="shared" si="83"/>
        <v>91996.897959183669</v>
      </c>
      <c r="T720" s="6" t="s">
        <v>49</v>
      </c>
      <c r="U720" s="6" t="s">
        <v>6475</v>
      </c>
      <c r="V720" s="6" t="s">
        <v>2852</v>
      </c>
    </row>
    <row r="721" spans="1:22" ht="20" customHeight="1" x14ac:dyDescent="0.15">
      <c r="A721" s="15">
        <v>719</v>
      </c>
      <c r="B721" s="16" t="s">
        <v>4444</v>
      </c>
      <c r="C721" s="14">
        <v>19</v>
      </c>
      <c r="D721" s="35" t="str" cm="1">
        <f t="array" ref="D721">_xlfn.IFS(C721&lt;31, "Emerging Talent", AND(C721 &gt; 30, C721 &lt; 55), "Core Contributor", C721 &gt; 54, "Established Expert")</f>
        <v>Emerging Talent</v>
      </c>
      <c r="E721" s="6" t="s">
        <v>93</v>
      </c>
      <c r="F721" s="6" t="s">
        <v>5626</v>
      </c>
      <c r="G721" s="19" t="s">
        <v>157</v>
      </c>
      <c r="H721" s="19" t="s">
        <v>842</v>
      </c>
      <c r="I721" s="30">
        <v>8</v>
      </c>
      <c r="J721" s="27">
        <v>3.6</v>
      </c>
      <c r="K721" s="40" t="str">
        <f t="shared" si="77"/>
        <v>Exceeds Expectations</v>
      </c>
      <c r="L721" s="37">
        <v>65752</v>
      </c>
      <c r="M721" s="37">
        <f t="shared" si="78"/>
        <v>69562.93224489798</v>
      </c>
      <c r="N721" s="40" t="str">
        <f t="shared" si="79"/>
        <v>Medium Income</v>
      </c>
      <c r="O721" s="39">
        <v>18854</v>
      </c>
      <c r="P721" s="39">
        <f t="shared" si="80"/>
        <v>1800.0000000000005</v>
      </c>
      <c r="Q721" s="41">
        <f t="shared" si="81"/>
        <v>2.5875849995268416E-2</v>
      </c>
      <c r="R721" s="33" t="str">
        <f t="shared" si="82"/>
        <v>Small Bonus</v>
      </c>
      <c r="S721" s="38">
        <f t="shared" si="83"/>
        <v>71362.93224489798</v>
      </c>
      <c r="T721" s="6" t="s">
        <v>422</v>
      </c>
      <c r="U721" s="9" t="s">
        <v>6476</v>
      </c>
      <c r="V721" s="6" t="s">
        <v>2854</v>
      </c>
    </row>
    <row r="722" spans="1:22" ht="20" customHeight="1" x14ac:dyDescent="0.15">
      <c r="A722" s="15">
        <v>720</v>
      </c>
      <c r="B722" s="16" t="s">
        <v>1808</v>
      </c>
      <c r="C722" s="14">
        <v>41</v>
      </c>
      <c r="D722" s="35" t="str" cm="1">
        <f t="array" ref="D722">_xlfn.IFS(C722&lt;31, "Emerging Talent", AND(C722 &gt; 30, C722 &lt; 55), "Core Contributor", C722 &gt; 54, "Established Expert")</f>
        <v>Core Contributor</v>
      </c>
      <c r="E722" s="6" t="s">
        <v>389</v>
      </c>
      <c r="F722" s="6" t="s">
        <v>5658</v>
      </c>
      <c r="G722" s="19" t="s">
        <v>648</v>
      </c>
      <c r="H722" s="19" t="s">
        <v>930</v>
      </c>
      <c r="I722" s="30">
        <v>1</v>
      </c>
      <c r="J722" s="27">
        <v>4.2</v>
      </c>
      <c r="K722" s="40" t="str">
        <f t="shared" si="77"/>
        <v>Exceeds Expectations</v>
      </c>
      <c r="L722" s="37">
        <v>69225</v>
      </c>
      <c r="M722" s="37">
        <f t="shared" si="78"/>
        <v>99684</v>
      </c>
      <c r="N722" s="40" t="str">
        <f t="shared" si="79"/>
        <v>High Income</v>
      </c>
      <c r="O722" s="39">
        <v>12740</v>
      </c>
      <c r="P722" s="39">
        <f t="shared" si="80"/>
        <v>7200.0000000000018</v>
      </c>
      <c r="Q722" s="41">
        <f t="shared" si="81"/>
        <v>7.2228241242325769E-2</v>
      </c>
      <c r="R722" s="33" t="str">
        <f t="shared" si="82"/>
        <v>Average Bonus</v>
      </c>
      <c r="S722" s="38">
        <f t="shared" si="83"/>
        <v>106884</v>
      </c>
      <c r="T722" s="6" t="s">
        <v>49</v>
      </c>
      <c r="U722" s="6" t="s">
        <v>2856</v>
      </c>
      <c r="V722" s="6" t="s">
        <v>2857</v>
      </c>
    </row>
    <row r="723" spans="1:22" ht="20" customHeight="1" x14ac:dyDescent="0.15">
      <c r="A723" s="15">
        <v>721</v>
      </c>
      <c r="B723" s="16" t="s">
        <v>4429</v>
      </c>
      <c r="C723" s="14">
        <v>18</v>
      </c>
      <c r="D723" s="35" t="str" cm="1">
        <f t="array" ref="D723">_xlfn.IFS(C723&lt;31, "Emerging Talent", AND(C723 &gt; 30, C723 &lt; 55), "Core Contributor", C723 &gt; 54, "Established Expert")</f>
        <v>Emerging Talent</v>
      </c>
      <c r="E723" s="6" t="s">
        <v>163</v>
      </c>
      <c r="F723" s="6" t="s">
        <v>5578</v>
      </c>
      <c r="G723" s="19" t="s">
        <v>648</v>
      </c>
      <c r="H723" s="19" t="s">
        <v>842</v>
      </c>
      <c r="I723" s="30">
        <v>5</v>
      </c>
      <c r="J723" s="27">
        <v>1.5</v>
      </c>
      <c r="K723" s="40" t="str">
        <f t="shared" si="77"/>
        <v>Needs Significant Improvement</v>
      </c>
      <c r="L723" s="37">
        <v>33104</v>
      </c>
      <c r="M723" s="37">
        <f t="shared" si="78"/>
        <v>15000</v>
      </c>
      <c r="N723" s="40" t="str">
        <f t="shared" si="79"/>
        <v>Low Income</v>
      </c>
      <c r="O723" s="39">
        <v>17221</v>
      </c>
      <c r="P723" s="39">
        <f t="shared" si="80"/>
        <v>0</v>
      </c>
      <c r="Q723" s="41">
        <f t="shared" si="81"/>
        <v>0</v>
      </c>
      <c r="R723" s="33" t="str">
        <f t="shared" si="82"/>
        <v>No Bonus</v>
      </c>
      <c r="S723" s="38">
        <f t="shared" si="83"/>
        <v>15000</v>
      </c>
      <c r="T723" s="6" t="s">
        <v>422</v>
      </c>
      <c r="U723" s="6" t="s">
        <v>6477</v>
      </c>
      <c r="V723" s="6" t="s">
        <v>2859</v>
      </c>
    </row>
    <row r="724" spans="1:22" ht="20" customHeight="1" x14ac:dyDescent="0.15">
      <c r="A724" s="15">
        <v>722</v>
      </c>
      <c r="B724" s="16" t="s">
        <v>2706</v>
      </c>
      <c r="C724" s="14">
        <v>62</v>
      </c>
      <c r="D724" s="35" t="str" cm="1">
        <f t="array" ref="D724">_xlfn.IFS(C724&lt;31, "Emerging Talent", AND(C724 &gt; 30, C724 &lt; 55), "Core Contributor", C724 &gt; 54, "Established Expert")</f>
        <v>Established Expert</v>
      </c>
      <c r="E724" s="7" t="s">
        <v>5970</v>
      </c>
      <c r="F724" s="6" t="s">
        <v>5446</v>
      </c>
      <c r="G724" s="19" t="s">
        <v>648</v>
      </c>
      <c r="H724" s="19" t="s">
        <v>431</v>
      </c>
      <c r="I724" s="30">
        <v>0</v>
      </c>
      <c r="J724" s="27">
        <v>3</v>
      </c>
      <c r="K724" s="40" t="str">
        <f t="shared" si="77"/>
        <v>Meets Expectations</v>
      </c>
      <c r="L724" s="37">
        <v>125749</v>
      </c>
      <c r="M724" s="37">
        <f t="shared" si="78"/>
        <v>92387.020408163255</v>
      </c>
      <c r="N724" s="40" t="str">
        <f t="shared" si="79"/>
        <v>High Income</v>
      </c>
      <c r="O724" s="39">
        <v>7128</v>
      </c>
      <c r="P724" s="39">
        <f t="shared" si="80"/>
        <v>0</v>
      </c>
      <c r="Q724" s="41">
        <f t="shared" si="81"/>
        <v>0</v>
      </c>
      <c r="R724" s="33" t="str">
        <f t="shared" si="82"/>
        <v>No Bonus</v>
      </c>
      <c r="S724" s="38">
        <f t="shared" si="83"/>
        <v>92387.020408163255</v>
      </c>
      <c r="T724" s="6" t="s">
        <v>265</v>
      </c>
      <c r="U724" s="9" t="s">
        <v>6478</v>
      </c>
      <c r="V724" s="6" t="s">
        <v>2862</v>
      </c>
    </row>
    <row r="725" spans="1:22" ht="20" customHeight="1" x14ac:dyDescent="0.15">
      <c r="A725" s="15">
        <v>723</v>
      </c>
      <c r="B725" s="16" t="s">
        <v>2522</v>
      </c>
      <c r="C725" s="14">
        <v>41</v>
      </c>
      <c r="D725" s="35" t="str" cm="1">
        <f t="array" ref="D725">_xlfn.IFS(C725&lt;31, "Emerging Talent", AND(C725 &gt; 30, C725 &lt; 55), "Core Contributor", C725 &gt; 54, "Established Expert")</f>
        <v>Core Contributor</v>
      </c>
      <c r="E725" s="6" t="s">
        <v>163</v>
      </c>
      <c r="F725" s="6" t="s">
        <v>5486</v>
      </c>
      <c r="G725" s="19" t="s">
        <v>46</v>
      </c>
      <c r="H725" s="19" t="s">
        <v>779</v>
      </c>
      <c r="I725" s="30">
        <v>3</v>
      </c>
      <c r="J725" s="27">
        <v>2.5</v>
      </c>
      <c r="K725" s="40" t="str">
        <f t="shared" si="77"/>
        <v>Below Expectations</v>
      </c>
      <c r="L725" s="37">
        <v>33648</v>
      </c>
      <c r="M725" s="37">
        <f t="shared" si="78"/>
        <v>17167.34693877551</v>
      </c>
      <c r="N725" s="40" t="str">
        <f t="shared" si="79"/>
        <v>Low Income</v>
      </c>
      <c r="O725" s="39">
        <v>6659</v>
      </c>
      <c r="P725" s="39">
        <f t="shared" si="80"/>
        <v>0</v>
      </c>
      <c r="Q725" s="41">
        <f t="shared" si="81"/>
        <v>0</v>
      </c>
      <c r="R725" s="33" t="str">
        <f t="shared" si="82"/>
        <v>No Bonus</v>
      </c>
      <c r="S725" s="38">
        <f t="shared" si="83"/>
        <v>17167.34693877551</v>
      </c>
      <c r="T725" s="6" t="s">
        <v>265</v>
      </c>
      <c r="U725" s="6" t="s">
        <v>6479</v>
      </c>
      <c r="V725" s="7" t="s">
        <v>6818</v>
      </c>
    </row>
    <row r="726" spans="1:22" ht="20" customHeight="1" x14ac:dyDescent="0.15">
      <c r="A726" s="15">
        <v>724</v>
      </c>
      <c r="B726" s="16" t="s">
        <v>3097</v>
      </c>
      <c r="C726" s="14">
        <v>23</v>
      </c>
      <c r="D726" s="35" t="str" cm="1">
        <f t="array" ref="D726">_xlfn.IFS(C726&lt;31, "Emerging Talent", AND(C726 &gt; 30, C726 &lt; 55), "Core Contributor", C726 &gt; 54, "Established Expert")</f>
        <v>Emerging Talent</v>
      </c>
      <c r="E726" s="7" t="s">
        <v>5970</v>
      </c>
      <c r="F726" s="6" t="s">
        <v>5846</v>
      </c>
      <c r="G726" s="19" t="s">
        <v>648</v>
      </c>
      <c r="H726" s="19" t="s">
        <v>211</v>
      </c>
      <c r="I726" s="30">
        <v>8</v>
      </c>
      <c r="J726" s="27">
        <v>1.2</v>
      </c>
      <c r="K726" s="40" t="str">
        <f t="shared" si="77"/>
        <v>Needs Significant Improvement</v>
      </c>
      <c r="L726" s="37">
        <v>53159</v>
      </c>
      <c r="M726" s="37">
        <f t="shared" si="78"/>
        <v>15000</v>
      </c>
      <c r="N726" s="40" t="str">
        <f t="shared" si="79"/>
        <v>Low Income</v>
      </c>
      <c r="O726" s="39">
        <v>15999</v>
      </c>
      <c r="P726" s="39">
        <f t="shared" si="80"/>
        <v>0</v>
      </c>
      <c r="Q726" s="41">
        <f t="shared" si="81"/>
        <v>0</v>
      </c>
      <c r="R726" s="33" t="str">
        <f t="shared" si="82"/>
        <v>No Bonus</v>
      </c>
      <c r="S726" s="38">
        <f t="shared" si="83"/>
        <v>15000</v>
      </c>
      <c r="T726" s="6" t="s">
        <v>265</v>
      </c>
      <c r="U726" s="6" t="s">
        <v>6480</v>
      </c>
      <c r="V726" s="6" t="s">
        <v>2869</v>
      </c>
    </row>
    <row r="727" spans="1:22" ht="20" customHeight="1" x14ac:dyDescent="0.15">
      <c r="A727" s="15">
        <v>725</v>
      </c>
      <c r="B727" s="16" t="s">
        <v>2870</v>
      </c>
      <c r="C727" s="14">
        <v>63</v>
      </c>
      <c r="D727" s="35" t="str" cm="1">
        <f t="array" ref="D727">_xlfn.IFS(C727&lt;31, "Emerging Talent", AND(C727 &gt; 30, C727 &lt; 55), "Core Contributor", C727 &gt; 54, "Established Expert")</f>
        <v>Established Expert</v>
      </c>
      <c r="E727" s="6" t="s">
        <v>389</v>
      </c>
      <c r="F727" s="6" t="s">
        <v>5446</v>
      </c>
      <c r="G727" s="19" t="s">
        <v>696</v>
      </c>
      <c r="H727" s="19" t="s">
        <v>175</v>
      </c>
      <c r="I727" s="30">
        <v>10</v>
      </c>
      <c r="J727" s="27">
        <v>1.7</v>
      </c>
      <c r="K727" s="40" t="str">
        <f t="shared" si="77"/>
        <v>Needs Significant Improvement</v>
      </c>
      <c r="L727" s="37">
        <v>108595</v>
      </c>
      <c r="M727" s="37">
        <f t="shared" si="78"/>
        <v>25619.555102040817</v>
      </c>
      <c r="N727" s="40" t="str">
        <f t="shared" si="79"/>
        <v>Low Income</v>
      </c>
      <c r="O727" s="39">
        <v>8260</v>
      </c>
      <c r="P727" s="39">
        <f t="shared" si="80"/>
        <v>0</v>
      </c>
      <c r="Q727" s="41">
        <f t="shared" si="81"/>
        <v>0</v>
      </c>
      <c r="R727" s="33" t="str">
        <f t="shared" si="82"/>
        <v>No Bonus</v>
      </c>
      <c r="S727" s="38">
        <f t="shared" si="83"/>
        <v>25619.555102040817</v>
      </c>
      <c r="T727" s="6" t="s">
        <v>49</v>
      </c>
      <c r="U727" s="9" t="s">
        <v>6481</v>
      </c>
      <c r="V727" s="6" t="s">
        <v>2873</v>
      </c>
    </row>
    <row r="728" spans="1:22" ht="20" customHeight="1" x14ac:dyDescent="0.15">
      <c r="A728" s="15">
        <v>726</v>
      </c>
      <c r="B728" s="16" t="s">
        <v>4434</v>
      </c>
      <c r="C728" s="14">
        <v>54</v>
      </c>
      <c r="D728" s="35" t="str" cm="1">
        <f t="array" ref="D728">_xlfn.IFS(C728&lt;31, "Emerging Talent", AND(C728 &gt; 30, C728 &lt; 55), "Core Contributor", C728 &gt; 54, "Established Expert")</f>
        <v>Core Contributor</v>
      </c>
      <c r="E728" s="6" t="s">
        <v>389</v>
      </c>
      <c r="F728" s="6" t="s">
        <v>5847</v>
      </c>
      <c r="G728" s="19" t="s">
        <v>244</v>
      </c>
      <c r="H728" s="19" t="s">
        <v>32</v>
      </c>
      <c r="I728" s="30">
        <v>10</v>
      </c>
      <c r="J728" s="27">
        <v>3.9</v>
      </c>
      <c r="K728" s="40" t="str">
        <f t="shared" si="77"/>
        <v>Exceeds Expectations</v>
      </c>
      <c r="L728" s="37">
        <v>124350</v>
      </c>
      <c r="M728" s="37">
        <f t="shared" si="78"/>
        <v>154397.02040816325</v>
      </c>
      <c r="N728" s="40" t="str">
        <f t="shared" si="79"/>
        <v>Very High Income</v>
      </c>
      <c r="O728" s="39">
        <v>5625</v>
      </c>
      <c r="P728" s="39">
        <f t="shared" si="80"/>
        <v>4049.9999999999991</v>
      </c>
      <c r="Q728" s="41">
        <f t="shared" si="81"/>
        <v>2.6231076152204477E-2</v>
      </c>
      <c r="R728" s="33" t="str">
        <f t="shared" si="82"/>
        <v>Small Bonus</v>
      </c>
      <c r="S728" s="38">
        <f t="shared" si="83"/>
        <v>158447.02040816325</v>
      </c>
      <c r="T728" s="6" t="s">
        <v>49</v>
      </c>
      <c r="U728" s="6" t="s">
        <v>6482</v>
      </c>
      <c r="V728" s="6" t="s">
        <v>2877</v>
      </c>
    </row>
    <row r="729" spans="1:22" ht="20" customHeight="1" x14ac:dyDescent="0.15">
      <c r="A729" s="15">
        <v>727</v>
      </c>
      <c r="B729" s="16" t="s">
        <v>2258</v>
      </c>
      <c r="C729" s="14">
        <v>39</v>
      </c>
      <c r="D729" s="35" t="str" cm="1">
        <f t="array" ref="D729">_xlfn.IFS(C729&lt;31, "Emerging Talent", AND(C729 &gt; 30, C729 &lt; 55), "Core Contributor", C729 &gt; 54, "Established Expert")</f>
        <v>Core Contributor</v>
      </c>
      <c r="E729" s="6" t="s">
        <v>93</v>
      </c>
      <c r="F729" s="6" t="s">
        <v>5446</v>
      </c>
      <c r="G729" s="19" t="s">
        <v>210</v>
      </c>
      <c r="H729" s="19" t="s">
        <v>175</v>
      </c>
      <c r="I729" s="30">
        <v>8</v>
      </c>
      <c r="J729" s="27">
        <v>1.4</v>
      </c>
      <c r="K729" s="40" t="str">
        <f t="shared" si="77"/>
        <v>Needs Significant Improvement</v>
      </c>
      <c r="L729" s="37">
        <v>85474</v>
      </c>
      <c r="M729" s="37">
        <f t="shared" si="78"/>
        <v>15000</v>
      </c>
      <c r="N729" s="40" t="str">
        <f t="shared" si="79"/>
        <v>Low Income</v>
      </c>
      <c r="O729" s="39">
        <v>10034</v>
      </c>
      <c r="P729" s="39">
        <f t="shared" si="80"/>
        <v>0</v>
      </c>
      <c r="Q729" s="41">
        <f t="shared" si="81"/>
        <v>0</v>
      </c>
      <c r="R729" s="33" t="str">
        <f t="shared" si="82"/>
        <v>No Bonus</v>
      </c>
      <c r="S729" s="38">
        <f t="shared" si="83"/>
        <v>15000</v>
      </c>
      <c r="T729" s="6" t="s">
        <v>26</v>
      </c>
      <c r="U729" s="6" t="s">
        <v>6483</v>
      </c>
      <c r="V729" s="6" t="s">
        <v>2881</v>
      </c>
    </row>
    <row r="730" spans="1:22" ht="20" customHeight="1" x14ac:dyDescent="0.15">
      <c r="A730" s="15">
        <v>728</v>
      </c>
      <c r="B730" s="16" t="s">
        <v>1747</v>
      </c>
      <c r="C730" s="14">
        <v>58</v>
      </c>
      <c r="D730" s="35" t="str" cm="1">
        <f t="array" ref="D730">_xlfn.IFS(C730&lt;31, "Emerging Talent", AND(C730 &gt; 30, C730 &lt; 55), "Core Contributor", C730 &gt; 54, "Established Expert")</f>
        <v>Established Expert</v>
      </c>
      <c r="E730" s="6" t="s">
        <v>93</v>
      </c>
      <c r="F730" s="6" t="s">
        <v>5848</v>
      </c>
      <c r="G730" s="19" t="s">
        <v>864</v>
      </c>
      <c r="H730" s="19" t="s">
        <v>732</v>
      </c>
      <c r="I730" s="30">
        <v>10</v>
      </c>
      <c r="J730" s="27">
        <v>3.1</v>
      </c>
      <c r="K730" s="40" t="str">
        <f t="shared" si="77"/>
        <v>Meets Expectations</v>
      </c>
      <c r="L730" s="37">
        <v>145167</v>
      </c>
      <c r="M730" s="37">
        <f t="shared" si="78"/>
        <v>113882.03020408165</v>
      </c>
      <c r="N730" s="40" t="str">
        <f t="shared" si="79"/>
        <v>Very High Income</v>
      </c>
      <c r="O730" s="39">
        <v>15618</v>
      </c>
      <c r="P730" s="39">
        <f t="shared" si="80"/>
        <v>50.000000000000085</v>
      </c>
      <c r="Q730" s="41">
        <f t="shared" si="81"/>
        <v>4.3905083102573663E-4</v>
      </c>
      <c r="R730" s="33" t="str">
        <f t="shared" si="82"/>
        <v>Small Bonus</v>
      </c>
      <c r="S730" s="38">
        <f t="shared" si="83"/>
        <v>113932.03020408165</v>
      </c>
      <c r="T730" s="6" t="s">
        <v>139</v>
      </c>
      <c r="U730" s="6" t="s">
        <v>6484</v>
      </c>
      <c r="V730" s="6" t="s">
        <v>2885</v>
      </c>
    </row>
    <row r="731" spans="1:22" ht="20" customHeight="1" x14ac:dyDescent="0.15">
      <c r="A731" s="15">
        <v>729</v>
      </c>
      <c r="B731" s="16" t="s">
        <v>912</v>
      </c>
      <c r="C731" s="14">
        <v>47</v>
      </c>
      <c r="D731" s="35" t="str" cm="1">
        <f t="array" ref="D731">_xlfn.IFS(C731&lt;31, "Emerging Talent", AND(C731 &gt; 30, C731 &lt; 55), "Core Contributor", C731 &gt; 54, "Established Expert")</f>
        <v>Core Contributor</v>
      </c>
      <c r="E731" s="6" t="s">
        <v>93</v>
      </c>
      <c r="F731" s="6" t="s">
        <v>5849</v>
      </c>
      <c r="G731" s="19" t="s">
        <v>6821</v>
      </c>
      <c r="H731" s="19" t="s">
        <v>431</v>
      </c>
      <c r="I731" s="30">
        <v>6</v>
      </c>
      <c r="J731" s="27">
        <v>3.8</v>
      </c>
      <c r="K731" s="40" t="str">
        <f t="shared" si="77"/>
        <v>Exceeds Expectations</v>
      </c>
      <c r="L731" s="37">
        <v>50163</v>
      </c>
      <c r="M731" s="37">
        <f t="shared" si="78"/>
        <v>59130.91591836734</v>
      </c>
      <c r="N731" s="40" t="str">
        <f t="shared" si="79"/>
        <v>Medium Income</v>
      </c>
      <c r="O731" s="39">
        <v>5620</v>
      </c>
      <c r="P731" s="39">
        <f t="shared" si="80"/>
        <v>3199.9999999999982</v>
      </c>
      <c r="Q731" s="41">
        <f t="shared" si="81"/>
        <v>5.4117206714973429E-2</v>
      </c>
      <c r="R731" s="33" t="str">
        <f t="shared" si="82"/>
        <v>Small Bonus</v>
      </c>
      <c r="S731" s="38">
        <f t="shared" si="83"/>
        <v>62330.91591836734</v>
      </c>
      <c r="T731" s="6" t="s">
        <v>422</v>
      </c>
      <c r="U731" s="6" t="s">
        <v>6485</v>
      </c>
      <c r="V731" s="6" t="s">
        <v>2889</v>
      </c>
    </row>
    <row r="732" spans="1:22" ht="20" customHeight="1" x14ac:dyDescent="0.15">
      <c r="A732" s="15">
        <v>730</v>
      </c>
      <c r="B732" s="16" t="s">
        <v>4446</v>
      </c>
      <c r="C732" s="14">
        <v>41</v>
      </c>
      <c r="D732" s="35" t="str" cm="1">
        <f t="array" ref="D732">_xlfn.IFS(C732&lt;31, "Emerging Talent", AND(C732 &gt; 30, C732 &lt; 55), "Core Contributor", C732 &gt; 54, "Established Expert")</f>
        <v>Core Contributor</v>
      </c>
      <c r="E732" s="6" t="s">
        <v>93</v>
      </c>
      <c r="F732" s="6" t="s">
        <v>5819</v>
      </c>
      <c r="G732" s="19" t="s">
        <v>46</v>
      </c>
      <c r="H732" s="19" t="s">
        <v>499</v>
      </c>
      <c r="I732" s="30">
        <v>0</v>
      </c>
      <c r="J732" s="27">
        <v>3.1</v>
      </c>
      <c r="K732" s="40" t="str">
        <f t="shared" si="77"/>
        <v>Meets Expectations</v>
      </c>
      <c r="L732" s="37">
        <v>108946</v>
      </c>
      <c r="M732" s="37">
        <f t="shared" si="78"/>
        <v>85467.025306122465</v>
      </c>
      <c r="N732" s="40" t="str">
        <f t="shared" si="79"/>
        <v>High Income</v>
      </c>
      <c r="O732" s="39">
        <v>1525</v>
      </c>
      <c r="P732" s="39">
        <f t="shared" si="80"/>
        <v>50.000000000000085</v>
      </c>
      <c r="Q732" s="41">
        <f t="shared" si="81"/>
        <v>5.8502094604219619E-4</v>
      </c>
      <c r="R732" s="33" t="str">
        <f t="shared" si="82"/>
        <v>Small Bonus</v>
      </c>
      <c r="S732" s="38">
        <f t="shared" si="83"/>
        <v>85517.025306122465</v>
      </c>
      <c r="T732" s="6" t="s">
        <v>139</v>
      </c>
      <c r="U732" s="6" t="s">
        <v>2890</v>
      </c>
      <c r="V732" s="6" t="s">
        <v>2891</v>
      </c>
    </row>
    <row r="733" spans="1:22" ht="20" customHeight="1" x14ac:dyDescent="0.15">
      <c r="A733" s="15">
        <v>731</v>
      </c>
      <c r="B733" s="16" t="s">
        <v>4416</v>
      </c>
      <c r="C733" s="14">
        <v>41</v>
      </c>
      <c r="D733" s="35" t="str" cm="1">
        <f t="array" ref="D733">_xlfn.IFS(C733&lt;31, "Emerging Talent", AND(C733 &gt; 30, C733 &lt; 55), "Core Contributor", C733 &gt; 54, "Established Expert")</f>
        <v>Core Contributor</v>
      </c>
      <c r="E733" s="7" t="s">
        <v>5970</v>
      </c>
      <c r="F733" s="6" t="s">
        <v>5735</v>
      </c>
      <c r="G733" s="19" t="s">
        <v>864</v>
      </c>
      <c r="H733" s="19" t="s">
        <v>175</v>
      </c>
      <c r="I733" s="30">
        <v>9</v>
      </c>
      <c r="J733" s="27">
        <v>1.5</v>
      </c>
      <c r="K733" s="40" t="str">
        <f t="shared" si="77"/>
        <v>Needs Significant Improvement</v>
      </c>
      <c r="L733" s="37">
        <v>101767</v>
      </c>
      <c r="M733" s="37">
        <f t="shared" si="78"/>
        <v>18691.897959183672</v>
      </c>
      <c r="N733" s="40" t="str">
        <f t="shared" si="79"/>
        <v>Low Income</v>
      </c>
      <c r="O733" s="39">
        <v>2540</v>
      </c>
      <c r="P733" s="39">
        <f t="shared" si="80"/>
        <v>0</v>
      </c>
      <c r="Q733" s="41">
        <f t="shared" si="81"/>
        <v>0</v>
      </c>
      <c r="R733" s="33" t="str">
        <f t="shared" si="82"/>
        <v>No Bonus</v>
      </c>
      <c r="S733" s="38">
        <f t="shared" si="83"/>
        <v>18691.897959183672</v>
      </c>
      <c r="T733" s="6" t="s">
        <v>76</v>
      </c>
      <c r="U733" s="6" t="s">
        <v>2894</v>
      </c>
      <c r="V733" s="6" t="s">
        <v>2895</v>
      </c>
    </row>
    <row r="734" spans="1:22" ht="20" customHeight="1" x14ac:dyDescent="0.15">
      <c r="A734" s="15">
        <v>732</v>
      </c>
      <c r="B734" s="16" t="s">
        <v>1266</v>
      </c>
      <c r="C734" s="14">
        <v>43</v>
      </c>
      <c r="D734" s="35" t="str" cm="1">
        <f t="array" ref="D734">_xlfn.IFS(C734&lt;31, "Emerging Talent", AND(C734 &gt; 30, C734 &lt; 55), "Core Contributor", C734 &gt; 54, "Established Expert")</f>
        <v>Core Contributor</v>
      </c>
      <c r="E734" s="6" t="s">
        <v>389</v>
      </c>
      <c r="F734" s="6" t="s">
        <v>5850</v>
      </c>
      <c r="G734" s="19" t="s">
        <v>46</v>
      </c>
      <c r="H734" s="19" t="s">
        <v>47</v>
      </c>
      <c r="I734" s="30">
        <v>2</v>
      </c>
      <c r="J734" s="27">
        <v>5</v>
      </c>
      <c r="K734" s="40" t="str">
        <f t="shared" si="77"/>
        <v>Outstanding Performance</v>
      </c>
      <c r="L734" s="37">
        <v>106484</v>
      </c>
      <c r="M734" s="37">
        <f t="shared" si="78"/>
        <v>217314.28571428571</v>
      </c>
      <c r="N734" s="40" t="str">
        <f t="shared" si="79"/>
        <v>Very High Income</v>
      </c>
      <c r="O734" s="39">
        <v>9994</v>
      </c>
      <c r="P734" s="39">
        <f t="shared" si="80"/>
        <v>20000</v>
      </c>
      <c r="Q734" s="41">
        <f t="shared" si="81"/>
        <v>9.2032605837496714E-2</v>
      </c>
      <c r="R734" s="33" t="str">
        <f t="shared" si="82"/>
        <v>Outstanding Bonus</v>
      </c>
      <c r="S734" s="38">
        <f t="shared" si="83"/>
        <v>237314.28571428571</v>
      </c>
      <c r="T734" s="6" t="s">
        <v>76</v>
      </c>
      <c r="U734" s="6" t="s">
        <v>6486</v>
      </c>
      <c r="V734" s="6" t="s">
        <v>2898</v>
      </c>
    </row>
    <row r="735" spans="1:22" ht="20" customHeight="1" x14ac:dyDescent="0.15">
      <c r="A735" s="15">
        <v>733</v>
      </c>
      <c r="B735" s="16" t="s">
        <v>2706</v>
      </c>
      <c r="C735" s="14">
        <v>51</v>
      </c>
      <c r="D735" s="35" t="str" cm="1">
        <f t="array" ref="D735">_xlfn.IFS(C735&lt;31, "Emerging Talent", AND(C735 &gt; 30, C735 &lt; 55), "Core Contributor", C735 &gt; 54, "Established Expert")</f>
        <v>Core Contributor</v>
      </c>
      <c r="E735" s="6" t="s">
        <v>163</v>
      </c>
      <c r="F735" s="6" t="s">
        <v>5510</v>
      </c>
      <c r="G735" s="19" t="s">
        <v>576</v>
      </c>
      <c r="H735" s="19" t="s">
        <v>211</v>
      </c>
      <c r="I735" s="30">
        <v>2</v>
      </c>
      <c r="J735" s="27">
        <v>2.2999999999999998</v>
      </c>
      <c r="K735" s="40" t="str">
        <f t="shared" si="77"/>
        <v>Below Expectations</v>
      </c>
      <c r="L735" s="37">
        <v>94008</v>
      </c>
      <c r="M735" s="37">
        <f t="shared" si="78"/>
        <v>40596.107755102043</v>
      </c>
      <c r="N735" s="40" t="str">
        <f t="shared" si="79"/>
        <v>Low Income</v>
      </c>
      <c r="O735" s="39">
        <v>8946</v>
      </c>
      <c r="P735" s="39">
        <f t="shared" si="80"/>
        <v>0</v>
      </c>
      <c r="Q735" s="41">
        <f t="shared" si="81"/>
        <v>0</v>
      </c>
      <c r="R735" s="33" t="str">
        <f t="shared" si="82"/>
        <v>No Bonus</v>
      </c>
      <c r="S735" s="38">
        <f t="shared" si="83"/>
        <v>40596.107755102043</v>
      </c>
      <c r="T735" s="6" t="s">
        <v>76</v>
      </c>
      <c r="U735" s="6" t="s">
        <v>6487</v>
      </c>
      <c r="V735" s="6" t="s">
        <v>2901</v>
      </c>
    </row>
    <row r="736" spans="1:22" ht="20" customHeight="1" x14ac:dyDescent="0.15">
      <c r="A736" s="15">
        <v>734</v>
      </c>
      <c r="B736" s="16" t="s">
        <v>815</v>
      </c>
      <c r="C736" s="14">
        <v>41</v>
      </c>
      <c r="D736" s="35" t="str" cm="1">
        <f t="array" ref="D736">_xlfn.IFS(C736&lt;31, "Emerging Talent", AND(C736 &gt; 30, C736 &lt; 55), "Core Contributor", C736 &gt; 54, "Established Expert")</f>
        <v>Core Contributor</v>
      </c>
      <c r="E736" s="6" t="s">
        <v>389</v>
      </c>
      <c r="F736" s="6" t="s">
        <v>5446</v>
      </c>
      <c r="G736" s="19" t="s">
        <v>864</v>
      </c>
      <c r="H736" s="19" t="s">
        <v>779</v>
      </c>
      <c r="I736" s="30">
        <v>0</v>
      </c>
      <c r="J736" s="27">
        <v>4.5</v>
      </c>
      <c r="K736" s="40" t="str">
        <f t="shared" si="77"/>
        <v>Outstanding Performance</v>
      </c>
      <c r="L736" s="37">
        <v>43428</v>
      </c>
      <c r="M736" s="37">
        <f t="shared" si="78"/>
        <v>71789.14285714287</v>
      </c>
      <c r="N736" s="40" t="str">
        <f t="shared" si="79"/>
        <v>Medium Income</v>
      </c>
      <c r="O736" s="39" t="s">
        <v>5969</v>
      </c>
      <c r="P736" s="39">
        <f t="shared" si="80"/>
        <v>11250</v>
      </c>
      <c r="Q736" s="41">
        <f t="shared" si="81"/>
        <v>0.15670893330467797</v>
      </c>
      <c r="R736" s="33" t="str">
        <f t="shared" si="82"/>
        <v>High Bonus</v>
      </c>
      <c r="S736" s="38">
        <f t="shared" si="83"/>
        <v>83039.14285714287</v>
      </c>
      <c r="T736" s="6" t="s">
        <v>139</v>
      </c>
      <c r="U736" s="6" t="s">
        <v>6488</v>
      </c>
      <c r="V736" s="6" t="s">
        <v>2905</v>
      </c>
    </row>
    <row r="737" spans="1:22" ht="20" customHeight="1" x14ac:dyDescent="0.15">
      <c r="A737" s="15">
        <v>735</v>
      </c>
      <c r="B737" s="16" t="s">
        <v>2906</v>
      </c>
      <c r="C737" s="14">
        <v>28</v>
      </c>
      <c r="D737" s="35" t="str" cm="1">
        <f t="array" ref="D737">_xlfn.IFS(C737&lt;31, "Emerging Talent", AND(C737 &gt; 30, C737 &lt; 55), "Core Contributor", C737 &gt; 54, "Established Expert")</f>
        <v>Emerging Talent</v>
      </c>
      <c r="E737" s="6" t="s">
        <v>163</v>
      </c>
      <c r="F737" s="6" t="s">
        <v>5802</v>
      </c>
      <c r="G737" s="19" t="s">
        <v>210</v>
      </c>
      <c r="H737" s="19" t="s">
        <v>842</v>
      </c>
      <c r="I737" s="30">
        <v>0</v>
      </c>
      <c r="J737" s="27">
        <v>1.9</v>
      </c>
      <c r="K737" s="40" t="str">
        <f t="shared" si="77"/>
        <v>Needs Significant Improvement</v>
      </c>
      <c r="L737" s="37">
        <v>135136</v>
      </c>
      <c r="M737" s="37">
        <f t="shared" si="78"/>
        <v>39823.751836734693</v>
      </c>
      <c r="N737" s="40" t="str">
        <f t="shared" si="79"/>
        <v>Low Income</v>
      </c>
      <c r="O737" s="39">
        <v>2007</v>
      </c>
      <c r="P737" s="39">
        <f t="shared" si="80"/>
        <v>0</v>
      </c>
      <c r="Q737" s="41">
        <f t="shared" si="81"/>
        <v>0</v>
      </c>
      <c r="R737" s="33" t="str">
        <f t="shared" si="82"/>
        <v>No Bonus</v>
      </c>
      <c r="S737" s="38">
        <f t="shared" si="83"/>
        <v>39823.751836734693</v>
      </c>
      <c r="T737" s="6" t="s">
        <v>204</v>
      </c>
      <c r="U737" s="6" t="s">
        <v>6489</v>
      </c>
      <c r="V737" s="6" t="s">
        <v>2908</v>
      </c>
    </row>
    <row r="738" spans="1:22" ht="20" customHeight="1" x14ac:dyDescent="0.15">
      <c r="A738" s="15">
        <v>736</v>
      </c>
      <c r="B738" s="16" t="s">
        <v>682</v>
      </c>
      <c r="C738" s="14">
        <v>20</v>
      </c>
      <c r="D738" s="35" t="str" cm="1">
        <f t="array" ref="D738">_xlfn.IFS(C738&lt;31, "Emerging Talent", AND(C738 &gt; 30, C738 &lt; 55), "Core Contributor", C738 &gt; 54, "Established Expert")</f>
        <v>Emerging Talent</v>
      </c>
      <c r="E738" s="6" t="s">
        <v>389</v>
      </c>
      <c r="F738" s="6" t="s">
        <v>5491</v>
      </c>
      <c r="G738" s="19" t="s">
        <v>4457</v>
      </c>
      <c r="H738" s="19" t="s">
        <v>930</v>
      </c>
      <c r="I738" s="30">
        <v>7</v>
      </c>
      <c r="J738" s="27">
        <v>3.4</v>
      </c>
      <c r="K738" s="40" t="str">
        <f t="shared" si="77"/>
        <v>Meets Expectations</v>
      </c>
      <c r="L738" s="37">
        <v>126737</v>
      </c>
      <c r="M738" s="37">
        <f t="shared" si="78"/>
        <v>119598.34448979591</v>
      </c>
      <c r="N738" s="40" t="str">
        <f t="shared" si="79"/>
        <v>Very High Income</v>
      </c>
      <c r="O738" s="39">
        <v>5686</v>
      </c>
      <c r="P738" s="39">
        <f t="shared" si="80"/>
        <v>799.99999999999955</v>
      </c>
      <c r="Q738" s="41">
        <f t="shared" si="81"/>
        <v>6.6890558010044635E-3</v>
      </c>
      <c r="R738" s="33" t="str">
        <f t="shared" si="82"/>
        <v>Small Bonus</v>
      </c>
      <c r="S738" s="38">
        <f t="shared" si="83"/>
        <v>120398.34448979591</v>
      </c>
      <c r="T738" s="6" t="s">
        <v>139</v>
      </c>
      <c r="U738" s="6" t="s">
        <v>6490</v>
      </c>
      <c r="V738" s="6" t="s">
        <v>2911</v>
      </c>
    </row>
    <row r="739" spans="1:22" ht="20" customHeight="1" x14ac:dyDescent="0.15">
      <c r="A739" s="15">
        <v>737</v>
      </c>
      <c r="B739" s="16" t="s">
        <v>3195</v>
      </c>
      <c r="C739" s="14">
        <v>26</v>
      </c>
      <c r="D739" s="35" t="str" cm="1">
        <f t="array" ref="D739">_xlfn.IFS(C739&lt;31, "Emerging Talent", AND(C739 &gt; 30, C739 &lt; 55), "Core Contributor", C739 &gt; 54, "Established Expert")</f>
        <v>Emerging Talent</v>
      </c>
      <c r="E739" s="6" t="s">
        <v>93</v>
      </c>
      <c r="F739" s="6" t="s">
        <v>5610</v>
      </c>
      <c r="G739" s="19" t="s">
        <v>696</v>
      </c>
      <c r="H739" s="19" t="s">
        <v>32</v>
      </c>
      <c r="I739" s="30">
        <v>0</v>
      </c>
      <c r="J739" s="27">
        <v>4.3</v>
      </c>
      <c r="K739" s="40" t="str">
        <f t="shared" si="77"/>
        <v>Outstanding Performance</v>
      </c>
      <c r="L739" s="37">
        <v>109577</v>
      </c>
      <c r="M739" s="37">
        <f t="shared" si="78"/>
        <v>165394.18204081629</v>
      </c>
      <c r="N739" s="40" t="str">
        <f t="shared" si="79"/>
        <v>Very High Income</v>
      </c>
      <c r="O739" s="39">
        <v>4552</v>
      </c>
      <c r="P739" s="39">
        <f t="shared" si="80"/>
        <v>8449.9999999999982</v>
      </c>
      <c r="Q739" s="41">
        <f t="shared" si="81"/>
        <v>5.1090067956046308E-2</v>
      </c>
      <c r="R739" s="33" t="str">
        <f t="shared" si="82"/>
        <v>Average Bonus</v>
      </c>
      <c r="S739" s="38">
        <f t="shared" si="83"/>
        <v>173844.18204081629</v>
      </c>
      <c r="T739" s="6" t="s">
        <v>139</v>
      </c>
      <c r="U739" s="6" t="s">
        <v>2914</v>
      </c>
      <c r="V739" s="6" t="s">
        <v>2915</v>
      </c>
    </row>
    <row r="740" spans="1:22" ht="20" customHeight="1" x14ac:dyDescent="0.15">
      <c r="A740" s="15">
        <v>738</v>
      </c>
      <c r="B740" s="16" t="s">
        <v>1457</v>
      </c>
      <c r="C740" s="14">
        <v>33</v>
      </c>
      <c r="D740" s="35" t="str" cm="1">
        <f t="array" ref="D740">_xlfn.IFS(C740&lt;31, "Emerging Talent", AND(C740 &gt; 30, C740 &lt; 55), "Core Contributor", C740 &gt; 54, "Established Expert")</f>
        <v>Core Contributor</v>
      </c>
      <c r="E740" s="6" t="s">
        <v>163</v>
      </c>
      <c r="F740" s="6" t="s">
        <v>5851</v>
      </c>
      <c r="G740" s="19" t="s">
        <v>210</v>
      </c>
      <c r="H740" s="19" t="s">
        <v>158</v>
      </c>
      <c r="I740" s="30">
        <v>0</v>
      </c>
      <c r="J740" s="27">
        <v>1.9</v>
      </c>
      <c r="K740" s="40" t="str">
        <f t="shared" si="77"/>
        <v>Needs Significant Improvement</v>
      </c>
      <c r="L740" s="37">
        <v>76361</v>
      </c>
      <c r="M740" s="37">
        <f t="shared" si="78"/>
        <v>22503.119183673469</v>
      </c>
      <c r="N740" s="40" t="str">
        <f t="shared" si="79"/>
        <v>Low Income</v>
      </c>
      <c r="O740" s="39" t="s">
        <v>5969</v>
      </c>
      <c r="P740" s="39">
        <f t="shared" si="80"/>
        <v>0</v>
      </c>
      <c r="Q740" s="41">
        <f t="shared" si="81"/>
        <v>0</v>
      </c>
      <c r="R740" s="33" t="str">
        <f t="shared" si="82"/>
        <v>No Bonus</v>
      </c>
      <c r="S740" s="38">
        <f t="shared" si="83"/>
        <v>22503.119183673469</v>
      </c>
      <c r="T740" s="6" t="s">
        <v>49</v>
      </c>
      <c r="U740" s="6" t="s">
        <v>6491</v>
      </c>
      <c r="V740" s="6" t="s">
        <v>2919</v>
      </c>
    </row>
    <row r="741" spans="1:22" ht="20" customHeight="1" x14ac:dyDescent="0.15">
      <c r="A741" s="15">
        <v>739</v>
      </c>
      <c r="B741" s="16" t="s">
        <v>4456</v>
      </c>
      <c r="C741" s="14">
        <v>28</v>
      </c>
      <c r="D741" s="35" t="str" cm="1">
        <f t="array" ref="D741">_xlfn.IFS(C741&lt;31, "Emerging Talent", AND(C741 &gt; 30, C741 &lt; 55), "Core Contributor", C741 &gt; 54, "Established Expert")</f>
        <v>Emerging Talent</v>
      </c>
      <c r="E741" s="6" t="s">
        <v>389</v>
      </c>
      <c r="F741" s="6" t="s">
        <v>5838</v>
      </c>
      <c r="G741" s="19" t="s">
        <v>4457</v>
      </c>
      <c r="H741" s="19" t="s">
        <v>167</v>
      </c>
      <c r="I741" s="30">
        <v>9</v>
      </c>
      <c r="J741" s="27">
        <v>2.6</v>
      </c>
      <c r="K741" s="40" t="str">
        <f t="shared" si="77"/>
        <v>Below Expectations</v>
      </c>
      <c r="L741" s="37">
        <v>125421</v>
      </c>
      <c r="M741" s="37">
        <f t="shared" si="78"/>
        <v>69211.915102040832</v>
      </c>
      <c r="N741" s="40" t="str">
        <f t="shared" si="79"/>
        <v>Medium Income</v>
      </c>
      <c r="O741" s="39">
        <v>17083</v>
      </c>
      <c r="P741" s="39">
        <f t="shared" si="80"/>
        <v>0</v>
      </c>
      <c r="Q741" s="41">
        <f t="shared" si="81"/>
        <v>0</v>
      </c>
      <c r="R741" s="33" t="str">
        <f t="shared" si="82"/>
        <v>No Bonus</v>
      </c>
      <c r="S741" s="38">
        <f t="shared" si="83"/>
        <v>69211.915102040832</v>
      </c>
      <c r="T741" s="6" t="s">
        <v>139</v>
      </c>
      <c r="U741" s="6" t="s">
        <v>6492</v>
      </c>
      <c r="V741" s="6" t="s">
        <v>2921</v>
      </c>
    </row>
    <row r="742" spans="1:22" ht="20" customHeight="1" x14ac:dyDescent="0.15">
      <c r="A742" s="15">
        <v>740</v>
      </c>
      <c r="B742" s="16" t="s">
        <v>2341</v>
      </c>
      <c r="C742" s="14">
        <v>45</v>
      </c>
      <c r="D742" s="35" t="str" cm="1">
        <f t="array" ref="D742">_xlfn.IFS(C742&lt;31, "Emerging Talent", AND(C742 &gt; 30, C742 &lt; 55), "Core Contributor", C742 &gt; 54, "Established Expert")</f>
        <v>Core Contributor</v>
      </c>
      <c r="E742" s="6" t="s">
        <v>389</v>
      </c>
      <c r="F742" s="6" t="s">
        <v>5446</v>
      </c>
      <c r="G742" s="19" t="s">
        <v>210</v>
      </c>
      <c r="H742" s="19" t="s">
        <v>32</v>
      </c>
      <c r="I742" s="30">
        <v>7</v>
      </c>
      <c r="J742" s="27">
        <v>2.8</v>
      </c>
      <c r="K742" s="40" t="str">
        <f t="shared" si="77"/>
        <v>Below Expectations</v>
      </c>
      <c r="L742" s="37">
        <v>65390</v>
      </c>
      <c r="M742" s="37">
        <f t="shared" si="78"/>
        <v>41849.599999999991</v>
      </c>
      <c r="N742" s="40" t="str">
        <f t="shared" si="79"/>
        <v>Low Income</v>
      </c>
      <c r="O742" s="39">
        <v>13974</v>
      </c>
      <c r="P742" s="39">
        <f t="shared" si="80"/>
        <v>0</v>
      </c>
      <c r="Q742" s="41">
        <f t="shared" si="81"/>
        <v>0</v>
      </c>
      <c r="R742" s="33" t="str">
        <f t="shared" si="82"/>
        <v>No Bonus</v>
      </c>
      <c r="S742" s="38">
        <f t="shared" si="83"/>
        <v>41849.599999999991</v>
      </c>
      <c r="T742" s="6" t="s">
        <v>265</v>
      </c>
      <c r="U742" s="6" t="s">
        <v>6493</v>
      </c>
      <c r="V742" s="6" t="s">
        <v>2926</v>
      </c>
    </row>
    <row r="743" spans="1:22" ht="20" customHeight="1" x14ac:dyDescent="0.15">
      <c r="A743" s="15">
        <v>741</v>
      </c>
      <c r="B743" s="16" t="s">
        <v>201</v>
      </c>
      <c r="C743" s="14">
        <v>19</v>
      </c>
      <c r="D743" s="35" t="str" cm="1">
        <f t="array" ref="D743">_xlfn.IFS(C743&lt;31, "Emerging Talent", AND(C743 &gt; 30, C743 &lt; 55), "Core Contributor", C743 &gt; 54, "Established Expert")</f>
        <v>Emerging Talent</v>
      </c>
      <c r="E743" s="6" t="s">
        <v>163</v>
      </c>
      <c r="F743" s="6" t="s">
        <v>5668</v>
      </c>
      <c r="G743" s="19" t="s">
        <v>864</v>
      </c>
      <c r="H743" s="19" t="s">
        <v>158</v>
      </c>
      <c r="I743" s="30">
        <v>5</v>
      </c>
      <c r="J743" s="27">
        <v>3.7</v>
      </c>
      <c r="K743" s="40" t="str">
        <f t="shared" si="77"/>
        <v>Exceeds Expectations</v>
      </c>
      <c r="L743" s="37">
        <v>136749</v>
      </c>
      <c r="M743" s="37">
        <f t="shared" si="78"/>
        <v>152823.98448979593</v>
      </c>
      <c r="N743" s="40" t="str">
        <f t="shared" si="79"/>
        <v>Very High Income</v>
      </c>
      <c r="O743" s="39">
        <v>14902</v>
      </c>
      <c r="P743" s="39">
        <f t="shared" si="80"/>
        <v>2450.0000000000014</v>
      </c>
      <c r="Q743" s="41">
        <f t="shared" si="81"/>
        <v>1.6031515001911158E-2</v>
      </c>
      <c r="R743" s="33" t="str">
        <f t="shared" si="82"/>
        <v>Small Bonus</v>
      </c>
      <c r="S743" s="38">
        <f t="shared" si="83"/>
        <v>155273.98448979593</v>
      </c>
      <c r="T743" s="6" t="s">
        <v>368</v>
      </c>
      <c r="U743" s="9" t="s">
        <v>6494</v>
      </c>
      <c r="V743" s="6" t="s">
        <v>2929</v>
      </c>
    </row>
    <row r="744" spans="1:22" ht="20" customHeight="1" x14ac:dyDescent="0.15">
      <c r="A744" s="15">
        <v>742</v>
      </c>
      <c r="B744" s="16" t="s">
        <v>4407</v>
      </c>
      <c r="C744" s="14">
        <v>46</v>
      </c>
      <c r="D744" s="35" t="str" cm="1">
        <f t="array" ref="D744">_xlfn.IFS(C744&lt;31, "Emerging Talent", AND(C744 &gt; 30, C744 &lt; 55), "Core Contributor", C744 &gt; 54, "Established Expert")</f>
        <v>Core Contributor</v>
      </c>
      <c r="E744" s="6" t="s">
        <v>163</v>
      </c>
      <c r="F744" s="6" t="s">
        <v>5500</v>
      </c>
      <c r="G744" s="19" t="s">
        <v>46</v>
      </c>
      <c r="H744" s="19" t="s">
        <v>158</v>
      </c>
      <c r="I744" s="30">
        <v>8</v>
      </c>
      <c r="J744" s="27">
        <v>2.5</v>
      </c>
      <c r="K744" s="40" t="str">
        <f t="shared" si="77"/>
        <v>Below Expectations</v>
      </c>
      <c r="L744" s="37">
        <v>57315</v>
      </c>
      <c r="M744" s="37">
        <f t="shared" si="78"/>
        <v>29242.34693877551</v>
      </c>
      <c r="N744" s="40" t="str">
        <f t="shared" si="79"/>
        <v>Low Income</v>
      </c>
      <c r="O744" s="39">
        <v>14565</v>
      </c>
      <c r="P744" s="39">
        <f t="shared" si="80"/>
        <v>0</v>
      </c>
      <c r="Q744" s="41">
        <f t="shared" si="81"/>
        <v>0</v>
      </c>
      <c r="R744" s="33" t="str">
        <f t="shared" si="82"/>
        <v>No Bonus</v>
      </c>
      <c r="S744" s="38">
        <f t="shared" si="83"/>
        <v>29242.34693877551</v>
      </c>
      <c r="T744" s="6" t="s">
        <v>368</v>
      </c>
      <c r="U744" s="6" t="s">
        <v>2930</v>
      </c>
      <c r="V744" s="6" t="s">
        <v>2931</v>
      </c>
    </row>
    <row r="745" spans="1:22" ht="20" customHeight="1" x14ac:dyDescent="0.15">
      <c r="A745" s="15">
        <v>743</v>
      </c>
      <c r="B745" s="16" t="s">
        <v>3140</v>
      </c>
      <c r="C745" s="14">
        <v>22</v>
      </c>
      <c r="D745" s="35" t="str" cm="1">
        <f t="array" ref="D745">_xlfn.IFS(C745&lt;31, "Emerging Talent", AND(C745 &gt; 30, C745 &lt; 55), "Core Contributor", C745 &gt; 54, "Established Expert")</f>
        <v>Emerging Talent</v>
      </c>
      <c r="E745" s="7" t="s">
        <v>5970</v>
      </c>
      <c r="F745" s="6" t="s">
        <v>5446</v>
      </c>
      <c r="G745" s="19" t="s">
        <v>157</v>
      </c>
      <c r="H745" s="19" t="s">
        <v>56</v>
      </c>
      <c r="I745" s="30">
        <v>2</v>
      </c>
      <c r="J745" s="27">
        <v>3.9</v>
      </c>
      <c r="K745" s="40" t="str">
        <f t="shared" si="77"/>
        <v>Exceeds Expectations</v>
      </c>
      <c r="L745" s="37">
        <v>30589</v>
      </c>
      <c r="M745" s="37">
        <f t="shared" si="78"/>
        <v>37980.301224489798</v>
      </c>
      <c r="N745" s="40" t="str">
        <f t="shared" si="79"/>
        <v>Low Income</v>
      </c>
      <c r="O745" s="39" t="s">
        <v>5969</v>
      </c>
      <c r="P745" s="39">
        <f t="shared" si="80"/>
        <v>4049.9999999999991</v>
      </c>
      <c r="Q745" s="41">
        <f t="shared" si="81"/>
        <v>0.10663422535965957</v>
      </c>
      <c r="R745" s="33" t="str">
        <f t="shared" si="82"/>
        <v>Small Bonus</v>
      </c>
      <c r="S745" s="38">
        <f t="shared" si="83"/>
        <v>42030.301224489798</v>
      </c>
      <c r="T745" s="6" t="s">
        <v>26</v>
      </c>
      <c r="U745" s="6" t="s">
        <v>6495</v>
      </c>
      <c r="V745" s="6" t="s">
        <v>2935</v>
      </c>
    </row>
    <row r="746" spans="1:22" ht="20" customHeight="1" x14ac:dyDescent="0.15">
      <c r="A746" s="15">
        <v>744</v>
      </c>
      <c r="B746" s="16" t="s">
        <v>1186</v>
      </c>
      <c r="C746" s="14">
        <v>35</v>
      </c>
      <c r="D746" s="35" t="str" cm="1">
        <f t="array" ref="D746">_xlfn.IFS(C746&lt;31, "Emerging Talent", AND(C746 &gt; 30, C746 &lt; 55), "Core Contributor", C746 &gt; 54, "Established Expert")</f>
        <v>Core Contributor</v>
      </c>
      <c r="E746" s="6" t="s">
        <v>389</v>
      </c>
      <c r="F746" s="6" t="s">
        <v>5747</v>
      </c>
      <c r="G746" s="19" t="s">
        <v>648</v>
      </c>
      <c r="H746" s="19" t="s">
        <v>167</v>
      </c>
      <c r="I746" s="30">
        <v>9</v>
      </c>
      <c r="J746" s="27">
        <v>3.4</v>
      </c>
      <c r="K746" s="40" t="str">
        <f t="shared" si="77"/>
        <v>Meets Expectations</v>
      </c>
      <c r="L746" s="37">
        <v>132209</v>
      </c>
      <c r="M746" s="37">
        <f t="shared" si="78"/>
        <v>124762.12571428571</v>
      </c>
      <c r="N746" s="40" t="str">
        <f t="shared" si="79"/>
        <v>Very High Income</v>
      </c>
      <c r="O746" s="39">
        <v>8244</v>
      </c>
      <c r="P746" s="39">
        <f t="shared" si="80"/>
        <v>799.99999999999955</v>
      </c>
      <c r="Q746" s="41">
        <f t="shared" si="81"/>
        <v>6.4122023844965376E-3</v>
      </c>
      <c r="R746" s="33" t="str">
        <f t="shared" si="82"/>
        <v>Small Bonus</v>
      </c>
      <c r="S746" s="38">
        <f t="shared" si="83"/>
        <v>125562.12571428571</v>
      </c>
      <c r="T746" s="6" t="s">
        <v>139</v>
      </c>
      <c r="U746" s="6" t="s">
        <v>2937</v>
      </c>
      <c r="V746" s="6" t="s">
        <v>2938</v>
      </c>
    </row>
    <row r="747" spans="1:22" ht="20" customHeight="1" x14ac:dyDescent="0.15">
      <c r="A747" s="15">
        <v>745</v>
      </c>
      <c r="B747" s="16" t="s">
        <v>3140</v>
      </c>
      <c r="C747" s="14">
        <v>48</v>
      </c>
      <c r="D747" s="35" t="str" cm="1">
        <f t="array" ref="D747">_xlfn.IFS(C747&lt;31, "Emerging Talent", AND(C747 &gt; 30, C747 &lt; 55), "Core Contributor", C747 &gt; 54, "Established Expert")</f>
        <v>Core Contributor</v>
      </c>
      <c r="E747" s="6" t="s">
        <v>163</v>
      </c>
      <c r="F747" s="6" t="s">
        <v>5852</v>
      </c>
      <c r="G747" s="19" t="s">
        <v>157</v>
      </c>
      <c r="H747" s="19" t="s">
        <v>175</v>
      </c>
      <c r="I747" s="30">
        <v>9</v>
      </c>
      <c r="J747" s="27">
        <v>4</v>
      </c>
      <c r="K747" s="40" t="str">
        <f t="shared" si="77"/>
        <v>Exceeds Expectations</v>
      </c>
      <c r="L747" s="37">
        <v>95272</v>
      </c>
      <c r="M747" s="37">
        <f t="shared" si="78"/>
        <v>124436.89795918367</v>
      </c>
      <c r="N747" s="40" t="str">
        <f t="shared" si="79"/>
        <v>Very High Income</v>
      </c>
      <c r="O747" s="39" t="s">
        <v>5969</v>
      </c>
      <c r="P747" s="39">
        <f t="shared" si="80"/>
        <v>5000</v>
      </c>
      <c r="Q747" s="41">
        <f t="shared" si="81"/>
        <v>4.0181008061130237E-2</v>
      </c>
      <c r="R747" s="33" t="str">
        <f t="shared" si="82"/>
        <v>Small Bonus</v>
      </c>
      <c r="S747" s="38">
        <f t="shared" si="83"/>
        <v>129436.89795918367</v>
      </c>
      <c r="T747" s="6" t="s">
        <v>271</v>
      </c>
      <c r="U747" s="6" t="s">
        <v>2942</v>
      </c>
      <c r="V747" s="6" t="s">
        <v>2943</v>
      </c>
    </row>
    <row r="748" spans="1:22" ht="20" customHeight="1" x14ac:dyDescent="0.15">
      <c r="A748" s="15">
        <v>746</v>
      </c>
      <c r="B748" s="16" t="s">
        <v>1680</v>
      </c>
      <c r="C748" s="14">
        <v>29</v>
      </c>
      <c r="D748" s="35" t="str" cm="1">
        <f t="array" ref="D748">_xlfn.IFS(C748&lt;31, "Emerging Talent", AND(C748 &gt; 30, C748 &lt; 55), "Core Contributor", C748 &gt; 54, "Established Expert")</f>
        <v>Emerging Talent</v>
      </c>
      <c r="E748" s="6" t="s">
        <v>163</v>
      </c>
      <c r="F748" s="6" t="s">
        <v>5479</v>
      </c>
      <c r="G748" s="19" t="s">
        <v>6821</v>
      </c>
      <c r="H748" s="19" t="s">
        <v>431</v>
      </c>
      <c r="I748" s="30">
        <v>5</v>
      </c>
      <c r="J748" s="27">
        <v>3.6</v>
      </c>
      <c r="K748" s="40" t="str">
        <f t="shared" si="77"/>
        <v>Exceeds Expectations</v>
      </c>
      <c r="L748" s="37">
        <v>67522</v>
      </c>
      <c r="M748" s="37">
        <f t="shared" si="78"/>
        <v>71435.520000000019</v>
      </c>
      <c r="N748" s="40" t="str">
        <f t="shared" si="79"/>
        <v>Medium Income</v>
      </c>
      <c r="O748" s="39" t="s">
        <v>5969</v>
      </c>
      <c r="P748" s="39">
        <f t="shared" si="80"/>
        <v>1800.0000000000005</v>
      </c>
      <c r="Q748" s="41">
        <f t="shared" si="81"/>
        <v>2.5197548782454442E-2</v>
      </c>
      <c r="R748" s="33" t="str">
        <f t="shared" si="82"/>
        <v>Small Bonus</v>
      </c>
      <c r="S748" s="38">
        <f t="shared" si="83"/>
        <v>73235.520000000019</v>
      </c>
      <c r="T748" s="6" t="s">
        <v>139</v>
      </c>
      <c r="U748" s="9" t="s">
        <v>6496</v>
      </c>
      <c r="V748" s="6" t="s">
        <v>2945</v>
      </c>
    </row>
    <row r="749" spans="1:22" ht="20" customHeight="1" x14ac:dyDescent="0.15">
      <c r="A749" s="15">
        <v>747</v>
      </c>
      <c r="B749" s="16" t="s">
        <v>1156</v>
      </c>
      <c r="C749" s="14">
        <v>50</v>
      </c>
      <c r="D749" s="35" t="str" cm="1">
        <f t="array" ref="D749">_xlfn.IFS(C749&lt;31, "Emerging Talent", AND(C749 &gt; 30, C749 &lt; 55), "Core Contributor", C749 &gt; 54, "Established Expert")</f>
        <v>Core Contributor</v>
      </c>
      <c r="E749" s="6" t="s">
        <v>389</v>
      </c>
      <c r="F749" s="6" t="s">
        <v>5446</v>
      </c>
      <c r="G749" s="19" t="s">
        <v>696</v>
      </c>
      <c r="H749" s="19" t="s">
        <v>136</v>
      </c>
      <c r="I749" s="30">
        <v>5</v>
      </c>
      <c r="J749" s="27">
        <v>3</v>
      </c>
      <c r="K749" s="40" t="str">
        <f t="shared" si="77"/>
        <v>Meets Expectations</v>
      </c>
      <c r="L749" s="37">
        <v>70822</v>
      </c>
      <c r="M749" s="37">
        <f t="shared" si="78"/>
        <v>52032.489795918365</v>
      </c>
      <c r="N749" s="40" t="str">
        <f t="shared" si="79"/>
        <v>Medium Income</v>
      </c>
      <c r="O749" s="39">
        <v>3811</v>
      </c>
      <c r="P749" s="39">
        <f t="shared" si="80"/>
        <v>0</v>
      </c>
      <c r="Q749" s="41">
        <f t="shared" si="81"/>
        <v>0</v>
      </c>
      <c r="R749" s="33" t="str">
        <f t="shared" si="82"/>
        <v>No Bonus</v>
      </c>
      <c r="S749" s="38">
        <f t="shared" si="83"/>
        <v>52032.489795918365</v>
      </c>
      <c r="T749" s="6" t="s">
        <v>296</v>
      </c>
      <c r="U749" s="6" t="s">
        <v>6497</v>
      </c>
      <c r="V749" s="6" t="s">
        <v>2947</v>
      </c>
    </row>
    <row r="750" spans="1:22" ht="20" customHeight="1" x14ac:dyDescent="0.15">
      <c r="A750" s="15">
        <v>748</v>
      </c>
      <c r="B750" s="16" t="s">
        <v>1915</v>
      </c>
      <c r="C750" s="14">
        <v>64</v>
      </c>
      <c r="D750" s="35" t="str" cm="1">
        <f t="array" ref="D750">_xlfn.IFS(C750&lt;31, "Emerging Talent", AND(C750 &gt; 30, C750 &lt; 55), "Core Contributor", C750 &gt; 54, "Established Expert")</f>
        <v>Established Expert</v>
      </c>
      <c r="E750" s="6" t="s">
        <v>163</v>
      </c>
      <c r="F750" s="6" t="s">
        <v>5853</v>
      </c>
      <c r="G750" s="19" t="s">
        <v>576</v>
      </c>
      <c r="H750" s="19" t="s">
        <v>431</v>
      </c>
      <c r="I750" s="30">
        <v>3</v>
      </c>
      <c r="J750" s="27">
        <v>2.5</v>
      </c>
      <c r="K750" s="40" t="str">
        <f t="shared" si="77"/>
        <v>Below Expectations</v>
      </c>
      <c r="L750" s="37">
        <v>130411</v>
      </c>
      <c r="M750" s="37">
        <f t="shared" si="78"/>
        <v>66536.224489795917</v>
      </c>
      <c r="N750" s="40" t="str">
        <f t="shared" si="79"/>
        <v>Medium Income</v>
      </c>
      <c r="O750" s="39">
        <v>8549</v>
      </c>
      <c r="P750" s="39">
        <f t="shared" si="80"/>
        <v>0</v>
      </c>
      <c r="Q750" s="41">
        <f t="shared" si="81"/>
        <v>0</v>
      </c>
      <c r="R750" s="33" t="str">
        <f t="shared" si="82"/>
        <v>No Bonus</v>
      </c>
      <c r="S750" s="38">
        <f t="shared" si="83"/>
        <v>66536.224489795917</v>
      </c>
      <c r="T750" s="6" t="s">
        <v>265</v>
      </c>
      <c r="U750" s="9" t="s">
        <v>6498</v>
      </c>
      <c r="V750" s="7" t="s">
        <v>6818</v>
      </c>
    </row>
    <row r="751" spans="1:22" ht="20" customHeight="1" x14ac:dyDescent="0.15">
      <c r="A751" s="15">
        <v>749</v>
      </c>
      <c r="B751" s="16" t="s">
        <v>1457</v>
      </c>
      <c r="C751" s="14">
        <v>65</v>
      </c>
      <c r="D751" s="35" t="str" cm="1">
        <f t="array" ref="D751">_xlfn.IFS(C751&lt;31, "Emerging Talent", AND(C751 &gt; 30, C751 &lt; 55), "Core Contributor", C751 &gt; 54, "Established Expert")</f>
        <v>Established Expert</v>
      </c>
      <c r="E751" s="6" t="s">
        <v>389</v>
      </c>
      <c r="F751" s="6" t="s">
        <v>5854</v>
      </c>
      <c r="G751" s="19" t="s">
        <v>696</v>
      </c>
      <c r="H751" s="19" t="s">
        <v>47</v>
      </c>
      <c r="I751" s="30">
        <v>6</v>
      </c>
      <c r="J751" s="27">
        <v>2.6</v>
      </c>
      <c r="K751" s="40" t="str">
        <f t="shared" si="77"/>
        <v>Below Expectations</v>
      </c>
      <c r="L751" s="37">
        <v>37181</v>
      </c>
      <c r="M751" s="37">
        <f t="shared" si="78"/>
        <v>20517.841632653064</v>
      </c>
      <c r="N751" s="40" t="str">
        <f t="shared" si="79"/>
        <v>Low Income</v>
      </c>
      <c r="O751" s="39">
        <v>7153</v>
      </c>
      <c r="P751" s="39">
        <f t="shared" si="80"/>
        <v>0</v>
      </c>
      <c r="Q751" s="41">
        <f t="shared" si="81"/>
        <v>0</v>
      </c>
      <c r="R751" s="33" t="str">
        <f t="shared" si="82"/>
        <v>No Bonus</v>
      </c>
      <c r="S751" s="38">
        <f t="shared" si="83"/>
        <v>20517.841632653064</v>
      </c>
      <c r="T751" s="6" t="s">
        <v>49</v>
      </c>
      <c r="U751" s="6" t="s">
        <v>2954</v>
      </c>
      <c r="V751" s="6" t="s">
        <v>2955</v>
      </c>
    </row>
    <row r="752" spans="1:22" ht="20" customHeight="1" x14ac:dyDescent="0.15">
      <c r="A752" s="15">
        <v>750</v>
      </c>
      <c r="B752" s="16" t="s">
        <v>815</v>
      </c>
      <c r="C752" s="14">
        <v>53</v>
      </c>
      <c r="D752" s="35" t="str" cm="1">
        <f t="array" ref="D752">_xlfn.IFS(C752&lt;31, "Emerging Talent", AND(C752 &gt; 30, C752 &lt; 55), "Core Contributor", C752 &gt; 54, "Established Expert")</f>
        <v>Core Contributor</v>
      </c>
      <c r="E752" s="6" t="s">
        <v>163</v>
      </c>
      <c r="F752" s="6" t="s">
        <v>5522</v>
      </c>
      <c r="G752" s="19" t="s">
        <v>4457</v>
      </c>
      <c r="H752" s="19" t="s">
        <v>136</v>
      </c>
      <c r="I752" s="30">
        <v>2</v>
      </c>
      <c r="J752" s="27">
        <v>3</v>
      </c>
      <c r="K752" s="40" t="str">
        <f t="shared" si="77"/>
        <v>Meets Expectations</v>
      </c>
      <c r="L752" s="37">
        <v>108552</v>
      </c>
      <c r="M752" s="37">
        <f t="shared" si="78"/>
        <v>79752.489795918358</v>
      </c>
      <c r="N752" s="40" t="str">
        <f t="shared" si="79"/>
        <v>Medium Income</v>
      </c>
      <c r="O752" s="39">
        <v>10335</v>
      </c>
      <c r="P752" s="39">
        <f t="shared" si="80"/>
        <v>0</v>
      </c>
      <c r="Q752" s="41">
        <f t="shared" si="81"/>
        <v>0</v>
      </c>
      <c r="R752" s="33" t="str">
        <f t="shared" si="82"/>
        <v>No Bonus</v>
      </c>
      <c r="S752" s="38">
        <f t="shared" si="83"/>
        <v>79752.489795918358</v>
      </c>
      <c r="T752" s="6" t="s">
        <v>271</v>
      </c>
      <c r="U752" s="6" t="s">
        <v>6499</v>
      </c>
      <c r="V752" s="7" t="s">
        <v>6818</v>
      </c>
    </row>
    <row r="753" spans="1:22" ht="20" customHeight="1" x14ac:dyDescent="0.15">
      <c r="A753" s="15">
        <v>751</v>
      </c>
      <c r="B753" s="16" t="s">
        <v>41</v>
      </c>
      <c r="C753" s="14">
        <v>51</v>
      </c>
      <c r="D753" s="35" t="str" cm="1">
        <f t="array" ref="D753">_xlfn.IFS(C753&lt;31, "Emerging Talent", AND(C753 &gt; 30, C753 &lt; 55), "Core Contributor", C753 &gt; 54, "Established Expert")</f>
        <v>Core Contributor</v>
      </c>
      <c r="E753" s="6" t="s">
        <v>389</v>
      </c>
      <c r="F753" s="6" t="s">
        <v>5446</v>
      </c>
      <c r="G753" s="19" t="s">
        <v>864</v>
      </c>
      <c r="H753" s="19" t="s">
        <v>136</v>
      </c>
      <c r="I753" s="30">
        <v>3</v>
      </c>
      <c r="J753" s="27">
        <v>3</v>
      </c>
      <c r="K753" s="40" t="str">
        <f t="shared" si="77"/>
        <v>Meets Expectations</v>
      </c>
      <c r="L753" s="37">
        <v>69435</v>
      </c>
      <c r="M753" s="37">
        <f t="shared" si="78"/>
        <v>51013.469387755096</v>
      </c>
      <c r="N753" s="40" t="str">
        <f t="shared" si="79"/>
        <v>Medium Income</v>
      </c>
      <c r="O753" s="39">
        <v>11414</v>
      </c>
      <c r="P753" s="39">
        <f t="shared" si="80"/>
        <v>0</v>
      </c>
      <c r="Q753" s="41">
        <f t="shared" si="81"/>
        <v>0</v>
      </c>
      <c r="R753" s="33" t="str">
        <f t="shared" si="82"/>
        <v>No Bonus</v>
      </c>
      <c r="S753" s="38">
        <f t="shared" si="83"/>
        <v>51013.469387755096</v>
      </c>
      <c r="T753" s="6" t="s">
        <v>368</v>
      </c>
      <c r="U753" s="9" t="s">
        <v>6500</v>
      </c>
      <c r="V753" s="6" t="s">
        <v>2960</v>
      </c>
    </row>
    <row r="754" spans="1:22" ht="20" customHeight="1" x14ac:dyDescent="0.15">
      <c r="A754" s="15">
        <v>752</v>
      </c>
      <c r="B754" s="16" t="s">
        <v>3165</v>
      </c>
      <c r="C754" s="14">
        <v>41</v>
      </c>
      <c r="D754" s="35" t="str" cm="1">
        <f t="array" ref="D754">_xlfn.IFS(C754&lt;31, "Emerging Talent", AND(C754 &gt; 30, C754 &lt; 55), "Core Contributor", C754 &gt; 54, "Established Expert")</f>
        <v>Core Contributor</v>
      </c>
      <c r="E754" s="6" t="s">
        <v>389</v>
      </c>
      <c r="F754" s="6" t="s">
        <v>5744</v>
      </c>
      <c r="G754" s="19" t="s">
        <v>4457</v>
      </c>
      <c r="H754" s="19" t="s">
        <v>175</v>
      </c>
      <c r="I754" s="30">
        <v>3</v>
      </c>
      <c r="J754" s="27">
        <v>4.7</v>
      </c>
      <c r="K754" s="40" t="str">
        <f t="shared" si="77"/>
        <v>Outstanding Performance</v>
      </c>
      <c r="L754" s="37">
        <v>122673</v>
      </c>
      <c r="M754" s="37">
        <f t="shared" si="78"/>
        <v>221211.96489795923</v>
      </c>
      <c r="N754" s="40" t="str">
        <f t="shared" si="79"/>
        <v>Very High Income</v>
      </c>
      <c r="O754" s="39" t="s">
        <v>5969</v>
      </c>
      <c r="P754" s="39">
        <f t="shared" si="80"/>
        <v>14450.000000000004</v>
      </c>
      <c r="Q754" s="41">
        <f t="shared" si="81"/>
        <v>6.5321963966395336E-2</v>
      </c>
      <c r="R754" s="33" t="str">
        <f t="shared" si="82"/>
        <v>High Bonus</v>
      </c>
      <c r="S754" s="38">
        <f t="shared" si="83"/>
        <v>235661.96489795923</v>
      </c>
      <c r="T754" s="6" t="s">
        <v>139</v>
      </c>
      <c r="U754" s="6" t="s">
        <v>6501</v>
      </c>
      <c r="V754" s="6" t="s">
        <v>2964</v>
      </c>
    </row>
    <row r="755" spans="1:22" ht="20" customHeight="1" x14ac:dyDescent="0.15">
      <c r="A755" s="15">
        <v>753</v>
      </c>
      <c r="B755" s="16" t="s">
        <v>4449</v>
      </c>
      <c r="C755" s="14">
        <v>18</v>
      </c>
      <c r="D755" s="35" t="str" cm="1">
        <f t="array" ref="D755">_xlfn.IFS(C755&lt;31, "Emerging Talent", AND(C755 &gt; 30, C755 &lt; 55), "Core Contributor", C755 &gt; 54, "Established Expert")</f>
        <v>Emerging Talent</v>
      </c>
      <c r="E755" s="7" t="s">
        <v>5970</v>
      </c>
      <c r="F755" s="6" t="s">
        <v>5855</v>
      </c>
      <c r="G755" s="19" t="s">
        <v>157</v>
      </c>
      <c r="H755" s="19" t="s">
        <v>806</v>
      </c>
      <c r="I755" s="30">
        <v>2</v>
      </c>
      <c r="J755" s="27">
        <v>3.5</v>
      </c>
      <c r="K755" s="40" t="str">
        <f t="shared" si="77"/>
        <v>Exceeds Expectations</v>
      </c>
      <c r="L755" s="37">
        <v>78708</v>
      </c>
      <c r="M755" s="37">
        <f t="shared" si="78"/>
        <v>78708</v>
      </c>
      <c r="N755" s="40" t="str">
        <f t="shared" si="79"/>
        <v>Medium Income</v>
      </c>
      <c r="O755" s="39" t="s">
        <v>5969</v>
      </c>
      <c r="P755" s="39">
        <f t="shared" si="80"/>
        <v>1250</v>
      </c>
      <c r="Q755" s="41">
        <f t="shared" si="81"/>
        <v>1.5881485998881943E-2</v>
      </c>
      <c r="R755" s="33" t="str">
        <f t="shared" si="82"/>
        <v>Small Bonus</v>
      </c>
      <c r="S755" s="38">
        <f t="shared" si="83"/>
        <v>79958</v>
      </c>
      <c r="T755" s="6" t="s">
        <v>49</v>
      </c>
      <c r="U755" s="9" t="s">
        <v>6502</v>
      </c>
      <c r="V755" s="6" t="s">
        <v>2967</v>
      </c>
    </row>
    <row r="756" spans="1:22" ht="20" customHeight="1" x14ac:dyDescent="0.15">
      <c r="A756" s="15">
        <v>754</v>
      </c>
      <c r="B756" s="16" t="s">
        <v>4445</v>
      </c>
      <c r="C756" s="14">
        <v>19</v>
      </c>
      <c r="D756" s="35" t="str" cm="1">
        <f t="array" ref="D756">_xlfn.IFS(C756&lt;31, "Emerging Talent", AND(C756 &gt; 30, C756 &lt; 55), "Core Contributor", C756 &gt; 54, "Established Expert")</f>
        <v>Emerging Talent</v>
      </c>
      <c r="E756" s="6" t="s">
        <v>5970</v>
      </c>
      <c r="F756" s="6" t="s">
        <v>5636</v>
      </c>
      <c r="G756" s="19" t="s">
        <v>157</v>
      </c>
      <c r="H756" s="19" t="s">
        <v>799</v>
      </c>
      <c r="I756" s="30">
        <v>0</v>
      </c>
      <c r="J756" s="27">
        <v>2.4</v>
      </c>
      <c r="K756" s="40" t="str">
        <f t="shared" si="77"/>
        <v>Below Expectations</v>
      </c>
      <c r="L756" s="37">
        <v>45619</v>
      </c>
      <c r="M756" s="37">
        <f t="shared" si="78"/>
        <v>21450.240000000002</v>
      </c>
      <c r="N756" s="40" t="str">
        <f t="shared" si="79"/>
        <v>Low Income</v>
      </c>
      <c r="O756" s="39">
        <v>4833</v>
      </c>
      <c r="P756" s="39">
        <f t="shared" si="80"/>
        <v>0</v>
      </c>
      <c r="Q756" s="41">
        <f t="shared" si="81"/>
        <v>0</v>
      </c>
      <c r="R756" s="33" t="str">
        <f t="shared" si="82"/>
        <v>No Bonus</v>
      </c>
      <c r="S756" s="38">
        <f t="shared" si="83"/>
        <v>21450.240000000002</v>
      </c>
      <c r="T756" s="6" t="s">
        <v>422</v>
      </c>
      <c r="U756" s="6" t="s">
        <v>2970</v>
      </c>
      <c r="V756" s="6" t="s">
        <v>2971</v>
      </c>
    </row>
    <row r="757" spans="1:22" ht="20" customHeight="1" x14ac:dyDescent="0.15">
      <c r="A757" s="15">
        <v>755</v>
      </c>
      <c r="B757" s="16" t="s">
        <v>4408</v>
      </c>
      <c r="C757" s="14">
        <v>23</v>
      </c>
      <c r="D757" s="35" t="str" cm="1">
        <f t="array" ref="D757">_xlfn.IFS(C757&lt;31, "Emerging Talent", AND(C757 &gt; 30, C757 &lt; 55), "Core Contributor", C757 &gt; 54, "Established Expert")</f>
        <v>Emerging Talent</v>
      </c>
      <c r="E757" s="6" t="s">
        <v>163</v>
      </c>
      <c r="F757" s="6" t="s">
        <v>5464</v>
      </c>
      <c r="G757" s="19" t="s">
        <v>244</v>
      </c>
      <c r="H757" s="19" t="s">
        <v>381</v>
      </c>
      <c r="I757" s="30">
        <v>1</v>
      </c>
      <c r="J757" s="27">
        <v>3.4</v>
      </c>
      <c r="K757" s="40" t="str">
        <f t="shared" si="77"/>
        <v>Meets Expectations</v>
      </c>
      <c r="L757" s="37">
        <v>145182</v>
      </c>
      <c r="M757" s="37">
        <f t="shared" si="78"/>
        <v>137004.40163265305</v>
      </c>
      <c r="N757" s="40" t="str">
        <f t="shared" si="79"/>
        <v>Very High Income</v>
      </c>
      <c r="O757" s="39">
        <v>16490</v>
      </c>
      <c r="P757" s="39">
        <f t="shared" si="80"/>
        <v>799.99999999999955</v>
      </c>
      <c r="Q757" s="41">
        <f t="shared" si="81"/>
        <v>5.8392284515429091E-3</v>
      </c>
      <c r="R757" s="33" t="str">
        <f t="shared" si="82"/>
        <v>Small Bonus</v>
      </c>
      <c r="S757" s="38">
        <f t="shared" si="83"/>
        <v>137804.40163265305</v>
      </c>
      <c r="T757" s="6" t="s">
        <v>204</v>
      </c>
      <c r="U757" s="9" t="s">
        <v>6503</v>
      </c>
      <c r="V757" s="6" t="s">
        <v>2974</v>
      </c>
    </row>
    <row r="758" spans="1:22" ht="20" customHeight="1" x14ac:dyDescent="0.15">
      <c r="A758" s="15">
        <v>756</v>
      </c>
      <c r="B758" s="16" t="s">
        <v>852</v>
      </c>
      <c r="C758" s="14">
        <v>19</v>
      </c>
      <c r="D758" s="35" t="str" cm="1">
        <f t="array" ref="D758">_xlfn.IFS(C758&lt;31, "Emerging Talent", AND(C758 &gt; 30, C758 &lt; 55), "Core Contributor", C758 &gt; 54, "Established Expert")</f>
        <v>Emerging Talent</v>
      </c>
      <c r="E758" s="6" t="s">
        <v>163</v>
      </c>
      <c r="F758" s="6" t="s">
        <v>5570</v>
      </c>
      <c r="G758" s="19" t="s">
        <v>696</v>
      </c>
      <c r="H758" s="19" t="s">
        <v>211</v>
      </c>
      <c r="I758" s="30">
        <v>7</v>
      </c>
      <c r="J758" s="27">
        <v>1.8</v>
      </c>
      <c r="K758" s="40" t="str">
        <f t="shared" si="77"/>
        <v>Needs Significant Improvement</v>
      </c>
      <c r="L758" s="37">
        <v>62203</v>
      </c>
      <c r="M758" s="37">
        <f t="shared" si="78"/>
        <v>16452.05877551021</v>
      </c>
      <c r="N758" s="40" t="str">
        <f t="shared" si="79"/>
        <v>Low Income</v>
      </c>
      <c r="O758" s="39">
        <v>18891</v>
      </c>
      <c r="P758" s="39">
        <f t="shared" si="80"/>
        <v>0</v>
      </c>
      <c r="Q758" s="41">
        <f t="shared" si="81"/>
        <v>0</v>
      </c>
      <c r="R758" s="33" t="str">
        <f t="shared" si="82"/>
        <v>No Bonus</v>
      </c>
      <c r="S758" s="38">
        <f t="shared" si="83"/>
        <v>16452.05877551021</v>
      </c>
      <c r="T758" s="6" t="s">
        <v>368</v>
      </c>
      <c r="U758" s="6" t="s">
        <v>6504</v>
      </c>
      <c r="V758" s="6" t="s">
        <v>2977</v>
      </c>
    </row>
    <row r="759" spans="1:22" ht="20" customHeight="1" x14ac:dyDescent="0.15">
      <c r="A759" s="15">
        <v>757</v>
      </c>
      <c r="B759" s="16" t="s">
        <v>4426</v>
      </c>
      <c r="C759" s="14">
        <v>22</v>
      </c>
      <c r="D759" s="35" t="str" cm="1">
        <f t="array" ref="D759">_xlfn.IFS(C759&lt;31, "Emerging Talent", AND(C759 &gt; 30, C759 &lt; 55), "Core Contributor", C759 &gt; 54, "Established Expert")</f>
        <v>Emerging Talent</v>
      </c>
      <c r="E759" s="6" t="s">
        <v>163</v>
      </c>
      <c r="F759" s="6" t="s">
        <v>5856</v>
      </c>
      <c r="G759" s="19" t="s">
        <v>4457</v>
      </c>
      <c r="H759" s="19" t="s">
        <v>56</v>
      </c>
      <c r="I759" s="30">
        <v>9</v>
      </c>
      <c r="J759" s="27">
        <v>3</v>
      </c>
      <c r="K759" s="40" t="str">
        <f t="shared" si="77"/>
        <v>Meets Expectations</v>
      </c>
      <c r="L759" s="37">
        <v>136568</v>
      </c>
      <c r="M759" s="37">
        <f t="shared" si="78"/>
        <v>100335.67346938775</v>
      </c>
      <c r="N759" s="40" t="str">
        <f t="shared" si="79"/>
        <v>High Income</v>
      </c>
      <c r="O759" s="39">
        <v>3133</v>
      </c>
      <c r="P759" s="39">
        <f t="shared" si="80"/>
        <v>0</v>
      </c>
      <c r="Q759" s="41">
        <f t="shared" si="81"/>
        <v>0</v>
      </c>
      <c r="R759" s="33" t="str">
        <f t="shared" si="82"/>
        <v>No Bonus</v>
      </c>
      <c r="S759" s="38">
        <f t="shared" si="83"/>
        <v>100335.67346938775</v>
      </c>
      <c r="T759" s="6" t="s">
        <v>204</v>
      </c>
      <c r="U759" s="6" t="s">
        <v>6505</v>
      </c>
      <c r="V759" s="6" t="s">
        <v>2981</v>
      </c>
    </row>
    <row r="760" spans="1:22" ht="20" customHeight="1" x14ac:dyDescent="0.15">
      <c r="A760" s="15">
        <v>758</v>
      </c>
      <c r="B760" s="16" t="s">
        <v>201</v>
      </c>
      <c r="C760" s="14">
        <v>22</v>
      </c>
      <c r="D760" s="35" t="str" cm="1">
        <f t="array" ref="D760">_xlfn.IFS(C760&lt;31, "Emerging Talent", AND(C760 &gt; 30, C760 &lt; 55), "Core Contributor", C760 &gt; 54, "Established Expert")</f>
        <v>Emerging Talent</v>
      </c>
      <c r="E760" s="6" t="s">
        <v>163</v>
      </c>
      <c r="F760" s="6" t="s">
        <v>5668</v>
      </c>
      <c r="G760" s="19" t="s">
        <v>576</v>
      </c>
      <c r="H760" s="19" t="s">
        <v>211</v>
      </c>
      <c r="I760" s="30">
        <v>4</v>
      </c>
      <c r="J760" s="27">
        <v>3.3</v>
      </c>
      <c r="K760" s="40" t="str">
        <f t="shared" si="77"/>
        <v>Meets Expectations</v>
      </c>
      <c r="L760" s="37">
        <v>141976</v>
      </c>
      <c r="M760" s="37">
        <f t="shared" si="78"/>
        <v>126213.76653061225</v>
      </c>
      <c r="N760" s="40" t="str">
        <f t="shared" si="79"/>
        <v>Very High Income</v>
      </c>
      <c r="O760" s="39">
        <v>5330</v>
      </c>
      <c r="P760" s="39">
        <f t="shared" si="80"/>
        <v>449.99999999999949</v>
      </c>
      <c r="Q760" s="41">
        <f t="shared" si="81"/>
        <v>3.5653796916904085E-3</v>
      </c>
      <c r="R760" s="33" t="str">
        <f t="shared" si="82"/>
        <v>Small Bonus</v>
      </c>
      <c r="S760" s="38">
        <f t="shared" si="83"/>
        <v>126663.76653061225</v>
      </c>
      <c r="T760" s="6" t="s">
        <v>49</v>
      </c>
      <c r="U760" s="6" t="s">
        <v>6506</v>
      </c>
      <c r="V760" s="6" t="s">
        <v>2984</v>
      </c>
    </row>
    <row r="761" spans="1:22" ht="20" customHeight="1" x14ac:dyDescent="0.15">
      <c r="A761" s="15">
        <v>759</v>
      </c>
      <c r="B761" s="16" t="s">
        <v>4406</v>
      </c>
      <c r="C761" s="14">
        <v>61</v>
      </c>
      <c r="D761" s="35" t="str" cm="1">
        <f t="array" ref="D761">_xlfn.IFS(C761&lt;31, "Emerging Talent", AND(C761 &gt; 30, C761 &lt; 55), "Core Contributor", C761 &gt; 54, "Established Expert")</f>
        <v>Established Expert</v>
      </c>
      <c r="E761" s="6" t="s">
        <v>389</v>
      </c>
      <c r="F761" s="6" t="s">
        <v>5606</v>
      </c>
      <c r="G761" s="19" t="s">
        <v>4457</v>
      </c>
      <c r="H761" s="19" t="s">
        <v>175</v>
      </c>
      <c r="I761" s="30">
        <v>10</v>
      </c>
      <c r="J761" s="27">
        <v>4.3</v>
      </c>
      <c r="K761" s="40" t="str">
        <f t="shared" si="77"/>
        <v>Outstanding Performance</v>
      </c>
      <c r="L761" s="37">
        <v>73979</v>
      </c>
      <c r="M761" s="37">
        <f t="shared" si="78"/>
        <v>111662.99673469385</v>
      </c>
      <c r="N761" s="40" t="str">
        <f t="shared" si="79"/>
        <v>Very High Income</v>
      </c>
      <c r="O761" s="39">
        <v>18112</v>
      </c>
      <c r="P761" s="39">
        <f t="shared" si="80"/>
        <v>8449.9999999999982</v>
      </c>
      <c r="Q761" s="41">
        <f t="shared" si="81"/>
        <v>7.5674128826013959E-2</v>
      </c>
      <c r="R761" s="33" t="str">
        <f t="shared" si="82"/>
        <v>Average Bonus</v>
      </c>
      <c r="S761" s="38">
        <f t="shared" si="83"/>
        <v>120112.99673469385</v>
      </c>
      <c r="T761" s="6" t="s">
        <v>76</v>
      </c>
      <c r="U761" s="6" t="s">
        <v>2986</v>
      </c>
      <c r="V761" s="6" t="s">
        <v>2987</v>
      </c>
    </row>
    <row r="762" spans="1:22" ht="20" customHeight="1" x14ac:dyDescent="0.15">
      <c r="A762" s="15">
        <v>760</v>
      </c>
      <c r="B762" s="16" t="s">
        <v>2341</v>
      </c>
      <c r="C762" s="14">
        <v>60</v>
      </c>
      <c r="D762" s="35" t="str" cm="1">
        <f t="array" ref="D762">_xlfn.IFS(C762&lt;31, "Emerging Talent", AND(C762 &gt; 30, C762 &lt; 55), "Core Contributor", C762 &gt; 54, "Established Expert")</f>
        <v>Established Expert</v>
      </c>
      <c r="E762" s="7" t="s">
        <v>5970</v>
      </c>
      <c r="F762" s="6" t="s">
        <v>5496</v>
      </c>
      <c r="G762" s="19" t="s">
        <v>244</v>
      </c>
      <c r="H762" s="19" t="s">
        <v>842</v>
      </c>
      <c r="I762" s="30">
        <v>10</v>
      </c>
      <c r="J762" s="27">
        <v>3</v>
      </c>
      <c r="K762" s="40" t="str">
        <f t="shared" si="77"/>
        <v>Meets Expectations</v>
      </c>
      <c r="L762" s="37">
        <v>3109</v>
      </c>
      <c r="M762" s="37">
        <f t="shared" si="78"/>
        <v>15000</v>
      </c>
      <c r="N762" s="40" t="str">
        <f t="shared" si="79"/>
        <v>Low Income</v>
      </c>
      <c r="O762" s="39">
        <v>10702</v>
      </c>
      <c r="P762" s="39">
        <f t="shared" si="80"/>
        <v>0</v>
      </c>
      <c r="Q762" s="41">
        <f t="shared" si="81"/>
        <v>0</v>
      </c>
      <c r="R762" s="33" t="str">
        <f t="shared" si="82"/>
        <v>No Bonus</v>
      </c>
      <c r="S762" s="38">
        <f t="shared" si="83"/>
        <v>15000</v>
      </c>
      <c r="T762" s="6" t="s">
        <v>26</v>
      </c>
      <c r="U762" s="6" t="s">
        <v>2989</v>
      </c>
      <c r="V762" s="6" t="s">
        <v>2990</v>
      </c>
    </row>
    <row r="763" spans="1:22" ht="20" customHeight="1" x14ac:dyDescent="0.15">
      <c r="A763" s="15">
        <v>761</v>
      </c>
      <c r="B763" s="16" t="s">
        <v>585</v>
      </c>
      <c r="C763" s="14">
        <v>41</v>
      </c>
      <c r="D763" s="35" t="str" cm="1">
        <f t="array" ref="D763">_xlfn.IFS(C763&lt;31, "Emerging Talent", AND(C763 &gt; 30, C763 &lt; 55), "Core Contributor", C763 &gt; 54, "Established Expert")</f>
        <v>Core Contributor</v>
      </c>
      <c r="E763" s="6" t="s">
        <v>163</v>
      </c>
      <c r="F763" s="6" t="s">
        <v>5525</v>
      </c>
      <c r="G763" s="19" t="s">
        <v>648</v>
      </c>
      <c r="H763" s="19" t="s">
        <v>799</v>
      </c>
      <c r="I763" s="30">
        <v>8</v>
      </c>
      <c r="J763" s="27">
        <v>3.1</v>
      </c>
      <c r="K763" s="40" t="str">
        <f t="shared" si="77"/>
        <v>Meets Expectations</v>
      </c>
      <c r="L763" s="37">
        <v>112417</v>
      </c>
      <c r="M763" s="37">
        <f t="shared" si="78"/>
        <v>88189.989387755108</v>
      </c>
      <c r="N763" s="40" t="str">
        <f t="shared" si="79"/>
        <v>High Income</v>
      </c>
      <c r="O763" s="39">
        <v>9596</v>
      </c>
      <c r="P763" s="39">
        <f t="shared" si="80"/>
        <v>50.000000000000085</v>
      </c>
      <c r="Q763" s="41">
        <f t="shared" si="81"/>
        <v>5.6695777317944005E-4</v>
      </c>
      <c r="R763" s="33" t="str">
        <f t="shared" si="82"/>
        <v>Small Bonus</v>
      </c>
      <c r="S763" s="38">
        <f t="shared" si="83"/>
        <v>88239.989387755108</v>
      </c>
      <c r="T763" s="6" t="s">
        <v>139</v>
      </c>
      <c r="U763" s="9" t="s">
        <v>6507</v>
      </c>
      <c r="V763" s="7" t="s">
        <v>6818</v>
      </c>
    </row>
    <row r="764" spans="1:22" ht="20" customHeight="1" x14ac:dyDescent="0.15">
      <c r="A764" s="15">
        <v>762</v>
      </c>
      <c r="B764" s="16" t="s">
        <v>1808</v>
      </c>
      <c r="C764" s="14">
        <v>56</v>
      </c>
      <c r="D764" s="35" t="str" cm="1">
        <f t="array" ref="D764">_xlfn.IFS(C764&lt;31, "Emerging Talent", AND(C764 &gt; 30, C764 &lt; 55), "Core Contributor", C764 &gt; 54, "Established Expert")</f>
        <v>Established Expert</v>
      </c>
      <c r="E764" s="6" t="s">
        <v>163</v>
      </c>
      <c r="F764" s="6" t="s">
        <v>5857</v>
      </c>
      <c r="G764" s="19" t="s">
        <v>157</v>
      </c>
      <c r="H764" s="19" t="s">
        <v>211</v>
      </c>
      <c r="I764" s="30">
        <v>2</v>
      </c>
      <c r="J764" s="27">
        <v>4.5</v>
      </c>
      <c r="K764" s="40" t="str">
        <f t="shared" si="77"/>
        <v>Outstanding Performance</v>
      </c>
      <c r="L764" s="37">
        <v>55884</v>
      </c>
      <c r="M764" s="37">
        <f t="shared" si="78"/>
        <v>92379.673469387766</v>
      </c>
      <c r="N764" s="40" t="str">
        <f t="shared" si="79"/>
        <v>High Income</v>
      </c>
      <c r="O764" s="39" t="s">
        <v>5969</v>
      </c>
      <c r="P764" s="39">
        <f t="shared" si="80"/>
        <v>11250</v>
      </c>
      <c r="Q764" s="41">
        <f t="shared" si="81"/>
        <v>0.12178003642465741</v>
      </c>
      <c r="R764" s="33" t="str">
        <f t="shared" si="82"/>
        <v>High Bonus</v>
      </c>
      <c r="S764" s="38">
        <f t="shared" si="83"/>
        <v>103629.67346938777</v>
      </c>
      <c r="T764" s="6" t="s">
        <v>139</v>
      </c>
      <c r="U764" s="6" t="s">
        <v>6508</v>
      </c>
      <c r="V764" s="6" t="s">
        <v>2994</v>
      </c>
    </row>
    <row r="765" spans="1:22" ht="20" customHeight="1" x14ac:dyDescent="0.15">
      <c r="A765" s="15">
        <v>763</v>
      </c>
      <c r="B765" s="16" t="s">
        <v>2995</v>
      </c>
      <c r="C765" s="14">
        <v>18</v>
      </c>
      <c r="D765" s="35" t="str" cm="1">
        <f t="array" ref="D765">_xlfn.IFS(C765&lt;31, "Emerging Talent", AND(C765 &gt; 30, C765 &lt; 55), "Core Contributor", C765 &gt; 54, "Established Expert")</f>
        <v>Emerging Talent</v>
      </c>
      <c r="E765" s="6" t="s">
        <v>389</v>
      </c>
      <c r="F765" s="6" t="s">
        <v>5617</v>
      </c>
      <c r="G765" s="19" t="s">
        <v>494</v>
      </c>
      <c r="H765" s="19" t="s">
        <v>167</v>
      </c>
      <c r="I765" s="30">
        <v>7</v>
      </c>
      <c r="J765" s="27">
        <v>3.9</v>
      </c>
      <c r="K765" s="40" t="str">
        <f t="shared" si="77"/>
        <v>Exceeds Expectations</v>
      </c>
      <c r="L765" s="37">
        <v>122881</v>
      </c>
      <c r="M765" s="37">
        <f t="shared" si="78"/>
        <v>152573.06204081632</v>
      </c>
      <c r="N765" s="40" t="str">
        <f t="shared" si="79"/>
        <v>Very High Income</v>
      </c>
      <c r="O765" s="39" t="s">
        <v>5969</v>
      </c>
      <c r="P765" s="39">
        <f t="shared" si="80"/>
        <v>4049.9999999999991</v>
      </c>
      <c r="Q765" s="41">
        <f t="shared" si="81"/>
        <v>2.6544659626196291E-2</v>
      </c>
      <c r="R765" s="33" t="str">
        <f t="shared" si="82"/>
        <v>Small Bonus</v>
      </c>
      <c r="S765" s="38">
        <f t="shared" si="83"/>
        <v>156623.06204081632</v>
      </c>
      <c r="T765" s="6" t="s">
        <v>204</v>
      </c>
      <c r="U765" s="6" t="s">
        <v>6509</v>
      </c>
      <c r="V765" s="6" t="s">
        <v>2998</v>
      </c>
    </row>
    <row r="766" spans="1:22" ht="20" customHeight="1" x14ac:dyDescent="0.15">
      <c r="A766" s="15">
        <v>764</v>
      </c>
      <c r="B766" s="16" t="s">
        <v>4439</v>
      </c>
      <c r="C766" s="14">
        <v>28</v>
      </c>
      <c r="D766" s="35" t="str" cm="1">
        <f t="array" ref="D766">_xlfn.IFS(C766&lt;31, "Emerging Talent", AND(C766 &gt; 30, C766 &lt; 55), "Core Contributor", C766 &gt; 54, "Established Expert")</f>
        <v>Emerging Talent</v>
      </c>
      <c r="E766" s="6" t="s">
        <v>389</v>
      </c>
      <c r="F766" s="6" t="s">
        <v>5594</v>
      </c>
      <c r="G766" s="19" t="s">
        <v>494</v>
      </c>
      <c r="H766" s="19" t="s">
        <v>211</v>
      </c>
      <c r="I766" s="30">
        <v>4</v>
      </c>
      <c r="J766" s="27">
        <v>4</v>
      </c>
      <c r="K766" s="40" t="str">
        <f t="shared" si="77"/>
        <v>Exceeds Expectations</v>
      </c>
      <c r="L766" s="37">
        <v>47385</v>
      </c>
      <c r="M766" s="37">
        <f t="shared" si="78"/>
        <v>61890.612244897951</v>
      </c>
      <c r="N766" s="40" t="str">
        <f t="shared" si="79"/>
        <v>Medium Income</v>
      </c>
      <c r="O766" s="39">
        <v>14189</v>
      </c>
      <c r="P766" s="39">
        <f t="shared" si="80"/>
        <v>5000</v>
      </c>
      <c r="Q766" s="41">
        <f t="shared" si="81"/>
        <v>8.0787696528437286E-2</v>
      </c>
      <c r="R766" s="33" t="str">
        <f t="shared" si="82"/>
        <v>Small Bonus</v>
      </c>
      <c r="S766" s="38">
        <f t="shared" si="83"/>
        <v>66890.612244897959</v>
      </c>
      <c r="T766" s="6" t="s">
        <v>265</v>
      </c>
      <c r="U766" s="6" t="s">
        <v>6510</v>
      </c>
      <c r="V766" s="6" t="s">
        <v>3000</v>
      </c>
    </row>
    <row r="767" spans="1:22" ht="20" customHeight="1" x14ac:dyDescent="0.15">
      <c r="A767" s="15">
        <v>765</v>
      </c>
      <c r="B767" s="16" t="s">
        <v>3987</v>
      </c>
      <c r="C767" s="14">
        <v>59</v>
      </c>
      <c r="D767" s="35" t="str" cm="1">
        <f t="array" ref="D767">_xlfn.IFS(C767&lt;31, "Emerging Talent", AND(C767 &gt; 30, C767 &lt; 55), "Core Contributor", C767 &gt; 54, "Established Expert")</f>
        <v>Established Expert</v>
      </c>
      <c r="E767" s="6" t="s">
        <v>163</v>
      </c>
      <c r="F767" s="6" t="s">
        <v>5858</v>
      </c>
      <c r="G767" s="19" t="s">
        <v>46</v>
      </c>
      <c r="H767" s="19" t="s">
        <v>47</v>
      </c>
      <c r="I767" s="30">
        <v>4</v>
      </c>
      <c r="J767" s="27">
        <v>4.5999999999999996</v>
      </c>
      <c r="K767" s="40" t="str">
        <f t="shared" si="77"/>
        <v>Outstanding Performance</v>
      </c>
      <c r="L767" s="37">
        <v>143455</v>
      </c>
      <c r="M767" s="37">
        <f t="shared" si="78"/>
        <v>247796.55510204082</v>
      </c>
      <c r="N767" s="40" t="str">
        <f t="shared" si="79"/>
        <v>Very High Income</v>
      </c>
      <c r="O767" s="39">
        <v>13755</v>
      </c>
      <c r="P767" s="39">
        <f t="shared" si="80"/>
        <v>12799.999999999993</v>
      </c>
      <c r="Q767" s="41">
        <f t="shared" si="81"/>
        <v>5.1655278237137101E-2</v>
      </c>
      <c r="R767" s="33" t="str">
        <f t="shared" si="82"/>
        <v>High Bonus</v>
      </c>
      <c r="S767" s="38">
        <f t="shared" si="83"/>
        <v>260596.55510204082</v>
      </c>
      <c r="T767" s="6" t="s">
        <v>76</v>
      </c>
      <c r="U767" s="6" t="s">
        <v>6511</v>
      </c>
      <c r="V767" s="6" t="s">
        <v>3004</v>
      </c>
    </row>
    <row r="768" spans="1:22" ht="20" customHeight="1" x14ac:dyDescent="0.15">
      <c r="A768" s="15">
        <v>766</v>
      </c>
      <c r="B768" s="16" t="s">
        <v>4240</v>
      </c>
      <c r="C768" s="14">
        <v>40</v>
      </c>
      <c r="D768" s="35" t="str" cm="1">
        <f t="array" ref="D768">_xlfn.IFS(C768&lt;31, "Emerging Talent", AND(C768 &gt; 30, C768 &lt; 55), "Core Contributor", C768 &gt; 54, "Established Expert")</f>
        <v>Core Contributor</v>
      </c>
      <c r="E768" s="6" t="s">
        <v>163</v>
      </c>
      <c r="F768" s="6" t="s">
        <v>5859</v>
      </c>
      <c r="G768" s="19" t="s">
        <v>696</v>
      </c>
      <c r="H768" s="19" t="s">
        <v>32</v>
      </c>
      <c r="I768" s="30">
        <v>10</v>
      </c>
      <c r="J768" s="27">
        <v>3.8</v>
      </c>
      <c r="K768" s="40" t="str">
        <f t="shared" si="77"/>
        <v>Exceeds Expectations</v>
      </c>
      <c r="L768" s="37">
        <v>66306</v>
      </c>
      <c r="M768" s="37">
        <f t="shared" si="78"/>
        <v>78159.888979591837</v>
      </c>
      <c r="N768" s="40" t="str">
        <f t="shared" si="79"/>
        <v>Medium Income</v>
      </c>
      <c r="O768" s="39">
        <v>14654</v>
      </c>
      <c r="P768" s="39">
        <f t="shared" si="80"/>
        <v>3199.9999999999982</v>
      </c>
      <c r="Q768" s="41">
        <f t="shared" si="81"/>
        <v>4.0941716291786744E-2</v>
      </c>
      <c r="R768" s="33" t="str">
        <f t="shared" si="82"/>
        <v>Small Bonus</v>
      </c>
      <c r="S768" s="38">
        <f t="shared" si="83"/>
        <v>81359.888979591837</v>
      </c>
      <c r="T768" s="6" t="s">
        <v>265</v>
      </c>
      <c r="U768" s="6" t="s">
        <v>6512</v>
      </c>
      <c r="V768" s="6" t="s">
        <v>3007</v>
      </c>
    </row>
    <row r="769" spans="1:22" ht="20" customHeight="1" x14ac:dyDescent="0.15">
      <c r="A769" s="15">
        <v>767</v>
      </c>
      <c r="B769" s="16" t="s">
        <v>1769</v>
      </c>
      <c r="C769" s="14">
        <v>62</v>
      </c>
      <c r="D769" s="35" t="str" cm="1">
        <f t="array" ref="D769">_xlfn.IFS(C769&lt;31, "Emerging Talent", AND(C769 &gt; 30, C769 &lt; 55), "Core Contributor", C769 &gt; 54, "Established Expert")</f>
        <v>Established Expert</v>
      </c>
      <c r="E769" s="6" t="s">
        <v>389</v>
      </c>
      <c r="F769" s="6" t="s">
        <v>5860</v>
      </c>
      <c r="G769" s="19" t="s">
        <v>46</v>
      </c>
      <c r="H769" s="19" t="s">
        <v>779</v>
      </c>
      <c r="I769" s="30">
        <v>6</v>
      </c>
      <c r="J769" s="27">
        <v>3.8</v>
      </c>
      <c r="K769" s="40" t="str">
        <f t="shared" si="77"/>
        <v>Exceeds Expectations</v>
      </c>
      <c r="L769" s="37">
        <v>83419</v>
      </c>
      <c r="M769" s="37">
        <f t="shared" si="78"/>
        <v>98332.274285714273</v>
      </c>
      <c r="N769" s="40" t="str">
        <f t="shared" si="79"/>
        <v>High Income</v>
      </c>
      <c r="O769" s="39" t="s">
        <v>5969</v>
      </c>
      <c r="P769" s="39">
        <f t="shared" si="80"/>
        <v>3199.9999999999982</v>
      </c>
      <c r="Q769" s="41">
        <f t="shared" si="81"/>
        <v>3.2542723365698606E-2</v>
      </c>
      <c r="R769" s="33" t="str">
        <f t="shared" si="82"/>
        <v>Small Bonus</v>
      </c>
      <c r="S769" s="38">
        <f t="shared" si="83"/>
        <v>101532.27428571427</v>
      </c>
      <c r="T769" s="6" t="s">
        <v>76</v>
      </c>
      <c r="U769" s="6" t="s">
        <v>3010</v>
      </c>
      <c r="V769" s="6" t="s">
        <v>3011</v>
      </c>
    </row>
    <row r="770" spans="1:22" ht="20" customHeight="1" x14ac:dyDescent="0.15">
      <c r="A770" s="15">
        <v>768</v>
      </c>
      <c r="B770" s="16" t="s">
        <v>1266</v>
      </c>
      <c r="C770" s="14">
        <v>62</v>
      </c>
      <c r="D770" s="35" t="str" cm="1">
        <f t="array" ref="D770">_xlfn.IFS(C770&lt;31, "Emerging Talent", AND(C770 &gt; 30, C770 &lt; 55), "Core Contributor", C770 &gt; 54, "Established Expert")</f>
        <v>Established Expert</v>
      </c>
      <c r="E770" s="6" t="s">
        <v>93</v>
      </c>
      <c r="F770" s="6" t="s">
        <v>5845</v>
      </c>
      <c r="G770" s="19" t="s">
        <v>576</v>
      </c>
      <c r="H770" s="19" t="s">
        <v>167</v>
      </c>
      <c r="I770" s="30">
        <v>1</v>
      </c>
      <c r="J770" s="27">
        <v>3.9</v>
      </c>
      <c r="K770" s="40" t="str">
        <f t="shared" si="77"/>
        <v>Exceeds Expectations</v>
      </c>
      <c r="L770" s="37">
        <v>94303</v>
      </c>
      <c r="M770" s="37">
        <f t="shared" si="78"/>
        <v>117089.68408163266</v>
      </c>
      <c r="N770" s="40" t="str">
        <f t="shared" si="79"/>
        <v>Very High Income</v>
      </c>
      <c r="O770" s="39">
        <v>19288</v>
      </c>
      <c r="P770" s="39">
        <f t="shared" si="80"/>
        <v>4049.9999999999991</v>
      </c>
      <c r="Q770" s="41">
        <f t="shared" si="81"/>
        <v>3.4588871186776948E-2</v>
      </c>
      <c r="R770" s="33" t="str">
        <f t="shared" si="82"/>
        <v>Small Bonus</v>
      </c>
      <c r="S770" s="38">
        <f t="shared" si="83"/>
        <v>121139.68408163266</v>
      </c>
      <c r="T770" s="6" t="s">
        <v>296</v>
      </c>
      <c r="U770" s="6" t="s">
        <v>6513</v>
      </c>
      <c r="V770" s="6" t="s">
        <v>3015</v>
      </c>
    </row>
    <row r="771" spans="1:22" ht="20" customHeight="1" x14ac:dyDescent="0.15">
      <c r="A771" s="15">
        <v>769</v>
      </c>
      <c r="B771" s="16" t="s">
        <v>2258</v>
      </c>
      <c r="C771" s="14">
        <v>42</v>
      </c>
      <c r="D771" s="35" t="str" cm="1">
        <f t="array" ref="D771">_xlfn.IFS(C771&lt;31, "Emerging Talent", AND(C771 &gt; 30, C771 &lt; 55), "Core Contributor", C771 &gt; 54, "Established Expert")</f>
        <v>Core Contributor</v>
      </c>
      <c r="E771" s="6" t="s">
        <v>389</v>
      </c>
      <c r="F771" s="6" t="s">
        <v>5770</v>
      </c>
      <c r="G771" s="19" t="s">
        <v>157</v>
      </c>
      <c r="H771" s="19" t="s">
        <v>211</v>
      </c>
      <c r="I771" s="30">
        <v>9</v>
      </c>
      <c r="J771" s="27">
        <v>4.7</v>
      </c>
      <c r="K771" s="40" t="str">
        <f t="shared" si="77"/>
        <v>Outstanding Performance</v>
      </c>
      <c r="L771" s="37">
        <v>49622</v>
      </c>
      <c r="M771" s="37">
        <f t="shared" si="78"/>
        <v>89481.631020408182</v>
      </c>
      <c r="N771" s="40" t="str">
        <f t="shared" si="79"/>
        <v>High Income</v>
      </c>
      <c r="O771" s="39">
        <v>7148</v>
      </c>
      <c r="P771" s="39">
        <f t="shared" si="80"/>
        <v>14450.000000000004</v>
      </c>
      <c r="Q771" s="41">
        <f t="shared" si="81"/>
        <v>0.16148565728204456</v>
      </c>
      <c r="R771" s="33" t="str">
        <f t="shared" si="82"/>
        <v>High Bonus</v>
      </c>
      <c r="S771" s="38">
        <f t="shared" si="83"/>
        <v>103931.63102040818</v>
      </c>
      <c r="T771" s="6" t="s">
        <v>49</v>
      </c>
      <c r="U771" s="6" t="s">
        <v>6514</v>
      </c>
      <c r="V771" s="6" t="s">
        <v>3018</v>
      </c>
    </row>
    <row r="772" spans="1:22" ht="20" customHeight="1" x14ac:dyDescent="0.15">
      <c r="A772" s="15">
        <v>770</v>
      </c>
      <c r="B772" s="16" t="s">
        <v>2378</v>
      </c>
      <c r="C772" s="14">
        <v>28</v>
      </c>
      <c r="D772" s="35" t="str" cm="1">
        <f t="array" ref="D772">_xlfn.IFS(C772&lt;31, "Emerging Talent", AND(C772 &gt; 30, C772 &lt; 55), "Core Contributor", C772 &gt; 54, "Established Expert")</f>
        <v>Emerging Talent</v>
      </c>
      <c r="E772" s="6" t="s">
        <v>163</v>
      </c>
      <c r="F772" s="6" t="s">
        <v>5530</v>
      </c>
      <c r="G772" s="19" t="s">
        <v>157</v>
      </c>
      <c r="H772" s="19" t="s">
        <v>431</v>
      </c>
      <c r="I772" s="30">
        <v>2</v>
      </c>
      <c r="J772" s="27">
        <v>3.2</v>
      </c>
      <c r="K772" s="40" t="str">
        <f t="shared" ref="K772:K835" si="84">IF(J772&lt; 2, "Needs Significant Improvement", IF(J772 &lt; 3, "Below Expectations", IF(J772 &lt; 3.5, "Meets Expectations", IF(J772 &lt; 4.3, "Exceeds Expectations", "Outstanding Performance"))))</f>
        <v>Meets Expectations</v>
      </c>
      <c r="L772" s="37">
        <v>127994</v>
      </c>
      <c r="M772" s="37">
        <f t="shared" ref="M772:M835" si="85">MIN(300000, MAX(15000,L772* ( J772 / 3.5) ^ 2))</f>
        <v>106992.53551020411</v>
      </c>
      <c r="N772" s="40" t="str">
        <f t="shared" ref="N772:N835" si="86">IF(M772 &lt; 50000, "Low Income", IF(M772 &lt; 80000, "Medium Income", IF(M772 &lt; 110000, "High Income", "Very High Income")))</f>
        <v>High Income</v>
      </c>
      <c r="O772" s="39">
        <v>10623</v>
      </c>
      <c r="P772" s="39">
        <f t="shared" ref="P772:P835" si="87">IF(J772&lt; 3,0, IF(20000 * ((J772 - 3)/2)^2 = 0, 0, MIN(20000, 20000 * ((J772 - 3)/2)^2)))</f>
        <v>200.00000000000034</v>
      </c>
      <c r="Q772" s="41">
        <f t="shared" ref="Q772:Q835" si="88">IF(P772=0, 0, P772/M772)</f>
        <v>1.8692892830913977E-3</v>
      </c>
      <c r="R772" s="33" t="str">
        <f t="shared" ref="R772:R835" si="89">IF(P772=0, "No Bonus", IF(P772&lt;=5000, "Small Bonus", IF(P772&lt;=10000, "Average Bonus", IF(P772&lt;=15000, "High Bonus", "Outstanding Bonus"))))</f>
        <v>Small Bonus</v>
      </c>
      <c r="S772" s="38">
        <f t="shared" ref="S772:S835" si="90">IF(TYPE(P772)=2,M772+ 0, M772 + P772)</f>
        <v>107192.53551020411</v>
      </c>
      <c r="T772" s="6" t="s">
        <v>422</v>
      </c>
      <c r="U772" s="9" t="s">
        <v>6515</v>
      </c>
      <c r="V772" s="6" t="s">
        <v>3020</v>
      </c>
    </row>
    <row r="773" spans="1:22" ht="20" customHeight="1" x14ac:dyDescent="0.15">
      <c r="A773" s="15">
        <v>771</v>
      </c>
      <c r="B773" s="16" t="s">
        <v>815</v>
      </c>
      <c r="C773" s="14">
        <v>61</v>
      </c>
      <c r="D773" s="35" t="str" cm="1">
        <f t="array" ref="D773">_xlfn.IFS(C773&lt;31, "Emerging Talent", AND(C773 &gt; 30, C773 &lt; 55), "Core Contributor", C773 &gt; 54, "Established Expert")</f>
        <v>Established Expert</v>
      </c>
      <c r="E773" s="6" t="s">
        <v>93</v>
      </c>
      <c r="F773" s="6" t="s">
        <v>5861</v>
      </c>
      <c r="G773" s="19" t="s">
        <v>696</v>
      </c>
      <c r="H773" s="19" t="s">
        <v>167</v>
      </c>
      <c r="I773" s="30">
        <v>7</v>
      </c>
      <c r="J773" s="27">
        <v>3.2</v>
      </c>
      <c r="K773" s="40" t="str">
        <f t="shared" si="84"/>
        <v>Meets Expectations</v>
      </c>
      <c r="L773" s="37">
        <v>125662</v>
      </c>
      <c r="M773" s="37">
        <f t="shared" si="85"/>
        <v>105043.17387755103</v>
      </c>
      <c r="N773" s="40" t="str">
        <f t="shared" si="86"/>
        <v>High Income</v>
      </c>
      <c r="O773" s="39">
        <v>13016</v>
      </c>
      <c r="P773" s="39">
        <f t="shared" si="87"/>
        <v>200.00000000000034</v>
      </c>
      <c r="Q773" s="41">
        <f t="shared" si="88"/>
        <v>1.9039790270726263E-3</v>
      </c>
      <c r="R773" s="33" t="str">
        <f t="shared" si="89"/>
        <v>Small Bonus</v>
      </c>
      <c r="S773" s="38">
        <f t="shared" si="90"/>
        <v>105243.17387755103</v>
      </c>
      <c r="T773" s="6" t="s">
        <v>26</v>
      </c>
      <c r="U773" s="6" t="s">
        <v>6516</v>
      </c>
      <c r="V773" s="6" t="s">
        <v>3024</v>
      </c>
    </row>
    <row r="774" spans="1:22" ht="20" customHeight="1" x14ac:dyDescent="0.15">
      <c r="A774" s="15">
        <v>772</v>
      </c>
      <c r="B774" s="16" t="s">
        <v>228</v>
      </c>
      <c r="C774" s="14">
        <v>60</v>
      </c>
      <c r="D774" s="35" t="str" cm="1">
        <f t="array" ref="D774">_xlfn.IFS(C774&lt;31, "Emerging Talent", AND(C774 &gt; 30, C774 &lt; 55), "Core Contributor", C774 &gt; 54, "Established Expert")</f>
        <v>Established Expert</v>
      </c>
      <c r="E774" s="6" t="s">
        <v>93</v>
      </c>
      <c r="F774" s="6" t="s">
        <v>5446</v>
      </c>
      <c r="G774" s="19" t="s">
        <v>648</v>
      </c>
      <c r="H774" s="19" t="s">
        <v>431</v>
      </c>
      <c r="I774" s="30">
        <v>0</v>
      </c>
      <c r="J774" s="27">
        <v>3</v>
      </c>
      <c r="K774" s="40" t="str">
        <f t="shared" si="84"/>
        <v>Meets Expectations</v>
      </c>
      <c r="L774" s="37">
        <v>43930</v>
      </c>
      <c r="M774" s="37">
        <f t="shared" si="85"/>
        <v>32275.102040816324</v>
      </c>
      <c r="N774" s="40" t="str">
        <f t="shared" si="86"/>
        <v>Low Income</v>
      </c>
      <c r="O774" s="39">
        <v>17261</v>
      </c>
      <c r="P774" s="39">
        <f t="shared" si="87"/>
        <v>0</v>
      </c>
      <c r="Q774" s="41">
        <f t="shared" si="88"/>
        <v>0</v>
      </c>
      <c r="R774" s="33" t="str">
        <f t="shared" si="89"/>
        <v>No Bonus</v>
      </c>
      <c r="S774" s="38">
        <f t="shared" si="90"/>
        <v>32275.102040816324</v>
      </c>
      <c r="T774" s="6" t="s">
        <v>49</v>
      </c>
      <c r="U774" s="9" t="s">
        <v>6517</v>
      </c>
      <c r="V774" s="6" t="s">
        <v>3027</v>
      </c>
    </row>
    <row r="775" spans="1:22" ht="20" customHeight="1" x14ac:dyDescent="0.15">
      <c r="A775" s="15">
        <v>773</v>
      </c>
      <c r="B775" s="16" t="s">
        <v>3523</v>
      </c>
      <c r="C775" s="14">
        <v>62</v>
      </c>
      <c r="D775" s="35" t="str" cm="1">
        <f t="array" ref="D775">_xlfn.IFS(C775&lt;31, "Emerging Talent", AND(C775 &gt; 30, C775 &lt; 55), "Core Contributor", C775 &gt; 54, "Established Expert")</f>
        <v>Established Expert</v>
      </c>
      <c r="E775" s="6" t="s">
        <v>389</v>
      </c>
      <c r="F775" s="6" t="s">
        <v>5862</v>
      </c>
      <c r="G775" s="19" t="s">
        <v>4457</v>
      </c>
      <c r="H775" s="19" t="s">
        <v>167</v>
      </c>
      <c r="I775" s="30">
        <v>2</v>
      </c>
      <c r="J775" s="27">
        <v>2</v>
      </c>
      <c r="K775" s="40" t="str">
        <f t="shared" si="84"/>
        <v>Below Expectations</v>
      </c>
      <c r="L775" s="37">
        <v>77568</v>
      </c>
      <c r="M775" s="37">
        <f t="shared" si="85"/>
        <v>25328.326530612241</v>
      </c>
      <c r="N775" s="40" t="str">
        <f t="shared" si="86"/>
        <v>Low Income</v>
      </c>
      <c r="O775" s="39">
        <v>8760</v>
      </c>
      <c r="P775" s="39">
        <f t="shared" si="87"/>
        <v>0</v>
      </c>
      <c r="Q775" s="41">
        <f t="shared" si="88"/>
        <v>0</v>
      </c>
      <c r="R775" s="33" t="str">
        <f t="shared" si="89"/>
        <v>No Bonus</v>
      </c>
      <c r="S775" s="38">
        <f t="shared" si="90"/>
        <v>25328.326530612241</v>
      </c>
      <c r="T775" s="6" t="s">
        <v>265</v>
      </c>
      <c r="U775" s="6" t="s">
        <v>6518</v>
      </c>
      <c r="V775" s="6" t="s">
        <v>3030</v>
      </c>
    </row>
    <row r="776" spans="1:22" ht="20" customHeight="1" x14ac:dyDescent="0.15">
      <c r="A776" s="15">
        <v>774</v>
      </c>
      <c r="B776" s="16" t="s">
        <v>4431</v>
      </c>
      <c r="C776" s="14">
        <v>53</v>
      </c>
      <c r="D776" s="35" t="str" cm="1">
        <f t="array" ref="D776">_xlfn.IFS(C776&lt;31, "Emerging Talent", AND(C776 &gt; 30, C776 &lt; 55), "Core Contributor", C776 &gt; 54, "Established Expert")</f>
        <v>Core Contributor</v>
      </c>
      <c r="E776" s="6" t="s">
        <v>389</v>
      </c>
      <c r="F776" s="6" t="s">
        <v>5863</v>
      </c>
      <c r="G776" s="19" t="s">
        <v>864</v>
      </c>
      <c r="H776" s="19" t="s">
        <v>158</v>
      </c>
      <c r="I776" s="30">
        <v>0</v>
      </c>
      <c r="J776" s="27">
        <v>2.5</v>
      </c>
      <c r="K776" s="40" t="str">
        <f t="shared" si="84"/>
        <v>Below Expectations</v>
      </c>
      <c r="L776" s="37">
        <v>9428</v>
      </c>
      <c r="M776" s="37">
        <f t="shared" si="85"/>
        <v>15000</v>
      </c>
      <c r="N776" s="40" t="str">
        <f t="shared" si="86"/>
        <v>Low Income</v>
      </c>
      <c r="O776" s="39">
        <v>15785</v>
      </c>
      <c r="P776" s="39">
        <f t="shared" si="87"/>
        <v>0</v>
      </c>
      <c r="Q776" s="41">
        <f t="shared" si="88"/>
        <v>0</v>
      </c>
      <c r="R776" s="33" t="str">
        <f t="shared" si="89"/>
        <v>No Bonus</v>
      </c>
      <c r="S776" s="38">
        <f t="shared" si="90"/>
        <v>15000</v>
      </c>
      <c r="T776" s="6" t="s">
        <v>26</v>
      </c>
      <c r="U776" s="6" t="s">
        <v>6519</v>
      </c>
      <c r="V776" s="6" t="s">
        <v>3033</v>
      </c>
    </row>
    <row r="777" spans="1:22" ht="20" customHeight="1" x14ac:dyDescent="0.15">
      <c r="A777" s="15">
        <v>775</v>
      </c>
      <c r="B777" s="16" t="s">
        <v>3610</v>
      </c>
      <c r="C777" s="14">
        <v>41</v>
      </c>
      <c r="D777" s="35" t="str" cm="1">
        <f t="array" ref="D777">_xlfn.IFS(C777&lt;31, "Emerging Talent", AND(C777 &gt; 30, C777 &lt; 55), "Core Contributor", C777 &gt; 54, "Established Expert")</f>
        <v>Core Contributor</v>
      </c>
      <c r="E777" s="6" t="s">
        <v>389</v>
      </c>
      <c r="F777" s="6" t="s">
        <v>5446</v>
      </c>
      <c r="G777" s="19" t="s">
        <v>494</v>
      </c>
      <c r="H777" s="19" t="s">
        <v>47</v>
      </c>
      <c r="I777" s="30">
        <v>5</v>
      </c>
      <c r="J777" s="27">
        <v>1.7</v>
      </c>
      <c r="K777" s="40" t="str">
        <f t="shared" si="84"/>
        <v>Needs Significant Improvement</v>
      </c>
      <c r="L777" s="37">
        <v>114123</v>
      </c>
      <c r="M777" s="37">
        <f t="shared" si="85"/>
        <v>26923.711836734692</v>
      </c>
      <c r="N777" s="40" t="str">
        <f t="shared" si="86"/>
        <v>Low Income</v>
      </c>
      <c r="O777" s="39">
        <v>18217</v>
      </c>
      <c r="P777" s="39">
        <f t="shared" si="87"/>
        <v>0</v>
      </c>
      <c r="Q777" s="41">
        <f t="shared" si="88"/>
        <v>0</v>
      </c>
      <c r="R777" s="33" t="str">
        <f t="shared" si="89"/>
        <v>No Bonus</v>
      </c>
      <c r="S777" s="38">
        <f t="shared" si="90"/>
        <v>26923.711836734692</v>
      </c>
      <c r="T777" s="6" t="s">
        <v>49</v>
      </c>
      <c r="U777" s="6" t="s">
        <v>6520</v>
      </c>
      <c r="V777" s="6" t="s">
        <v>3037</v>
      </c>
    </row>
    <row r="778" spans="1:22" ht="20" customHeight="1" x14ac:dyDescent="0.15">
      <c r="A778" s="15">
        <v>776</v>
      </c>
      <c r="B778" s="16" t="s">
        <v>570</v>
      </c>
      <c r="C778" s="14">
        <v>22</v>
      </c>
      <c r="D778" s="35" t="str" cm="1">
        <f t="array" ref="D778">_xlfn.IFS(C778&lt;31, "Emerging Talent", AND(C778 &gt; 30, C778 &lt; 55), "Core Contributor", C778 &gt; 54, "Established Expert")</f>
        <v>Emerging Talent</v>
      </c>
      <c r="E778" s="6" t="s">
        <v>93</v>
      </c>
      <c r="F778" s="6" t="s">
        <v>5446</v>
      </c>
      <c r="G778" s="19" t="s">
        <v>576</v>
      </c>
      <c r="H778" s="19" t="s">
        <v>175</v>
      </c>
      <c r="I778" s="30">
        <v>2</v>
      </c>
      <c r="J778" s="27">
        <v>2.5</v>
      </c>
      <c r="K778" s="40" t="str">
        <f t="shared" si="84"/>
        <v>Below Expectations</v>
      </c>
      <c r="L778" s="37">
        <v>108847</v>
      </c>
      <c r="M778" s="37">
        <f t="shared" si="85"/>
        <v>55534.183673469386</v>
      </c>
      <c r="N778" s="40" t="str">
        <f t="shared" si="86"/>
        <v>Medium Income</v>
      </c>
      <c r="O778" s="39">
        <v>3319</v>
      </c>
      <c r="P778" s="39">
        <f t="shared" si="87"/>
        <v>0</v>
      </c>
      <c r="Q778" s="41">
        <f t="shared" si="88"/>
        <v>0</v>
      </c>
      <c r="R778" s="33" t="str">
        <f t="shared" si="89"/>
        <v>No Bonus</v>
      </c>
      <c r="S778" s="38">
        <f t="shared" si="90"/>
        <v>55534.183673469386</v>
      </c>
      <c r="T778" s="6" t="s">
        <v>271</v>
      </c>
      <c r="U778" s="6" t="s">
        <v>3040</v>
      </c>
      <c r="V778" s="6" t="s">
        <v>3041</v>
      </c>
    </row>
    <row r="779" spans="1:22" ht="20" customHeight="1" x14ac:dyDescent="0.15">
      <c r="A779" s="15">
        <v>777</v>
      </c>
      <c r="B779" s="16" t="s">
        <v>4447</v>
      </c>
      <c r="C779" s="14">
        <v>41</v>
      </c>
      <c r="D779" s="35" t="str" cm="1">
        <f t="array" ref="D779">_xlfn.IFS(C779&lt;31, "Emerging Talent", AND(C779 &gt; 30, C779 &lt; 55), "Core Contributor", C779 &gt; 54, "Established Expert")</f>
        <v>Core Contributor</v>
      </c>
      <c r="E779" s="6" t="s">
        <v>389</v>
      </c>
      <c r="F779" s="6" t="s">
        <v>5446</v>
      </c>
      <c r="G779" s="19" t="s">
        <v>157</v>
      </c>
      <c r="H779" s="19" t="s">
        <v>211</v>
      </c>
      <c r="I779" s="30">
        <v>7</v>
      </c>
      <c r="J779" s="27">
        <v>2.1</v>
      </c>
      <c r="K779" s="40" t="str">
        <f t="shared" si="84"/>
        <v>Below Expectations</v>
      </c>
      <c r="L779" s="37">
        <v>39176</v>
      </c>
      <c r="M779" s="37">
        <f t="shared" si="85"/>
        <v>15000</v>
      </c>
      <c r="N779" s="40" t="str">
        <f t="shared" si="86"/>
        <v>Low Income</v>
      </c>
      <c r="O779" s="39">
        <v>17852</v>
      </c>
      <c r="P779" s="39">
        <f t="shared" si="87"/>
        <v>0</v>
      </c>
      <c r="Q779" s="41">
        <f t="shared" si="88"/>
        <v>0</v>
      </c>
      <c r="R779" s="33" t="str">
        <f t="shared" si="89"/>
        <v>No Bonus</v>
      </c>
      <c r="S779" s="38">
        <f t="shared" si="90"/>
        <v>15000</v>
      </c>
      <c r="T779" s="6" t="s">
        <v>139</v>
      </c>
      <c r="U779" s="6" t="s">
        <v>6521</v>
      </c>
      <c r="V779" s="6" t="s">
        <v>3046</v>
      </c>
    </row>
    <row r="780" spans="1:22" ht="20" customHeight="1" x14ac:dyDescent="0.15">
      <c r="A780" s="15">
        <v>778</v>
      </c>
      <c r="B780" s="16" t="s">
        <v>2995</v>
      </c>
      <c r="C780" s="14">
        <v>36</v>
      </c>
      <c r="D780" s="35" t="str" cm="1">
        <f t="array" ref="D780">_xlfn.IFS(C780&lt;31, "Emerging Talent", AND(C780 &gt; 30, C780 &lt; 55), "Core Contributor", C780 &gt; 54, "Established Expert")</f>
        <v>Core Contributor</v>
      </c>
      <c r="E780" s="6" t="s">
        <v>5970</v>
      </c>
      <c r="F780" s="6" t="s">
        <v>5617</v>
      </c>
      <c r="G780" s="19" t="s">
        <v>46</v>
      </c>
      <c r="H780" s="19" t="s">
        <v>167</v>
      </c>
      <c r="I780" s="30">
        <v>9</v>
      </c>
      <c r="J780" s="27">
        <v>3</v>
      </c>
      <c r="K780" s="40" t="str">
        <f t="shared" si="84"/>
        <v>Meets Expectations</v>
      </c>
      <c r="L780" s="37">
        <v>36989</v>
      </c>
      <c r="M780" s="37">
        <f t="shared" si="85"/>
        <v>27175.591836734689</v>
      </c>
      <c r="N780" s="40" t="str">
        <f t="shared" si="86"/>
        <v>Low Income</v>
      </c>
      <c r="O780" s="39">
        <v>19140</v>
      </c>
      <c r="P780" s="39">
        <f t="shared" si="87"/>
        <v>0</v>
      </c>
      <c r="Q780" s="41">
        <f t="shared" si="88"/>
        <v>0</v>
      </c>
      <c r="R780" s="33" t="str">
        <f t="shared" si="89"/>
        <v>No Bonus</v>
      </c>
      <c r="S780" s="38">
        <f t="shared" si="90"/>
        <v>27175.591836734689</v>
      </c>
      <c r="T780" s="6" t="s">
        <v>422</v>
      </c>
      <c r="U780" s="6" t="s">
        <v>6522</v>
      </c>
      <c r="V780" s="6" t="s">
        <v>3048</v>
      </c>
    </row>
    <row r="781" spans="1:22" ht="20" customHeight="1" x14ac:dyDescent="0.15">
      <c r="A781" s="15">
        <v>779</v>
      </c>
      <c r="B781" s="16" t="s">
        <v>1530</v>
      </c>
      <c r="C781" s="14">
        <v>41</v>
      </c>
      <c r="D781" s="35" t="str" cm="1">
        <f t="array" ref="D781">_xlfn.IFS(C781&lt;31, "Emerging Talent", AND(C781 &gt; 30, C781 &lt; 55), "Core Contributor", C781 &gt; 54, "Established Expert")</f>
        <v>Core Contributor</v>
      </c>
      <c r="E781" s="6" t="s">
        <v>389</v>
      </c>
      <c r="F781" s="6" t="s">
        <v>5864</v>
      </c>
      <c r="G781" s="19" t="s">
        <v>4457</v>
      </c>
      <c r="H781" s="19" t="s">
        <v>158</v>
      </c>
      <c r="I781" s="30">
        <v>2</v>
      </c>
      <c r="J781" s="27">
        <v>3.1</v>
      </c>
      <c r="K781" s="40" t="str">
        <f t="shared" si="84"/>
        <v>Meets Expectations</v>
      </c>
      <c r="L781" s="37">
        <v>80606</v>
      </c>
      <c r="M781" s="37">
        <f t="shared" si="85"/>
        <v>63234.584489795925</v>
      </c>
      <c r="N781" s="40" t="str">
        <f t="shared" si="86"/>
        <v>Medium Income</v>
      </c>
      <c r="O781" s="39">
        <v>12308</v>
      </c>
      <c r="P781" s="39">
        <f t="shared" si="87"/>
        <v>50.000000000000085</v>
      </c>
      <c r="Q781" s="41">
        <f t="shared" si="88"/>
        <v>7.9070654774474741E-4</v>
      </c>
      <c r="R781" s="33" t="str">
        <f t="shared" si="89"/>
        <v>Small Bonus</v>
      </c>
      <c r="S781" s="38">
        <f t="shared" si="90"/>
        <v>63284.584489795925</v>
      </c>
      <c r="T781" s="6" t="s">
        <v>265</v>
      </c>
      <c r="U781" s="6" t="s">
        <v>6523</v>
      </c>
      <c r="V781" s="6" t="s">
        <v>3053</v>
      </c>
    </row>
    <row r="782" spans="1:22" ht="20" customHeight="1" x14ac:dyDescent="0.15">
      <c r="A782" s="15">
        <v>780</v>
      </c>
      <c r="B782" s="16" t="s">
        <v>663</v>
      </c>
      <c r="C782" s="14">
        <v>56</v>
      </c>
      <c r="D782" s="35" t="str" cm="1">
        <f t="array" ref="D782">_xlfn.IFS(C782&lt;31, "Emerging Talent", AND(C782 &gt; 30, C782 &lt; 55), "Core Contributor", C782 &gt; 54, "Established Expert")</f>
        <v>Established Expert</v>
      </c>
      <c r="E782" s="6" t="s">
        <v>163</v>
      </c>
      <c r="F782" s="6" t="s">
        <v>5777</v>
      </c>
      <c r="G782" s="19" t="s">
        <v>4457</v>
      </c>
      <c r="H782" s="19" t="s">
        <v>167</v>
      </c>
      <c r="I782" s="30">
        <v>7</v>
      </c>
      <c r="J782" s="27">
        <v>2.9</v>
      </c>
      <c r="K782" s="40" t="str">
        <f t="shared" si="84"/>
        <v>Below Expectations</v>
      </c>
      <c r="L782" s="37">
        <v>54781</v>
      </c>
      <c r="M782" s="37">
        <f t="shared" si="85"/>
        <v>37608.833469387748</v>
      </c>
      <c r="N782" s="40" t="str">
        <f t="shared" si="86"/>
        <v>Low Income</v>
      </c>
      <c r="O782" s="39">
        <v>19926</v>
      </c>
      <c r="P782" s="39">
        <f t="shared" si="87"/>
        <v>0</v>
      </c>
      <c r="Q782" s="41">
        <f t="shared" si="88"/>
        <v>0</v>
      </c>
      <c r="R782" s="33" t="str">
        <f t="shared" si="89"/>
        <v>No Bonus</v>
      </c>
      <c r="S782" s="38">
        <f t="shared" si="90"/>
        <v>37608.833469387748</v>
      </c>
      <c r="T782" s="6" t="s">
        <v>368</v>
      </c>
      <c r="U782" s="9" t="s">
        <v>6524</v>
      </c>
      <c r="V782" s="6" t="s">
        <v>3055</v>
      </c>
    </row>
    <row r="783" spans="1:22" ht="20" customHeight="1" x14ac:dyDescent="0.15">
      <c r="A783" s="15">
        <v>781</v>
      </c>
      <c r="B783" s="16" t="s">
        <v>3939</v>
      </c>
      <c r="C783" s="14">
        <v>38</v>
      </c>
      <c r="D783" s="35" t="str" cm="1">
        <f t="array" ref="D783">_xlfn.IFS(C783&lt;31, "Emerging Talent", AND(C783 &gt; 30, C783 &lt; 55), "Core Contributor", C783 &gt; 54, "Established Expert")</f>
        <v>Core Contributor</v>
      </c>
      <c r="E783" s="6" t="s">
        <v>163</v>
      </c>
      <c r="F783" s="6" t="s">
        <v>5487</v>
      </c>
      <c r="G783" s="19" t="s">
        <v>210</v>
      </c>
      <c r="H783" s="19" t="s">
        <v>224</v>
      </c>
      <c r="I783" s="30">
        <v>2</v>
      </c>
      <c r="J783" s="27">
        <v>2</v>
      </c>
      <c r="K783" s="40" t="str">
        <f t="shared" si="84"/>
        <v>Below Expectations</v>
      </c>
      <c r="L783" s="37">
        <v>131729</v>
      </c>
      <c r="M783" s="37">
        <f t="shared" si="85"/>
        <v>43013.551020408158</v>
      </c>
      <c r="N783" s="40" t="str">
        <f t="shared" si="86"/>
        <v>Low Income</v>
      </c>
      <c r="O783" s="39">
        <v>4739</v>
      </c>
      <c r="P783" s="39">
        <f t="shared" si="87"/>
        <v>0</v>
      </c>
      <c r="Q783" s="41">
        <f t="shared" si="88"/>
        <v>0</v>
      </c>
      <c r="R783" s="33" t="str">
        <f t="shared" si="89"/>
        <v>No Bonus</v>
      </c>
      <c r="S783" s="38">
        <f t="shared" si="90"/>
        <v>43013.551020408158</v>
      </c>
      <c r="T783" s="6" t="s">
        <v>265</v>
      </c>
      <c r="U783" s="7" t="s">
        <v>5970</v>
      </c>
      <c r="V783" s="6" t="s">
        <v>3057</v>
      </c>
    </row>
    <row r="784" spans="1:22" ht="20" customHeight="1" x14ac:dyDescent="0.15">
      <c r="A784" s="15">
        <v>782</v>
      </c>
      <c r="B784" s="16" t="s">
        <v>41</v>
      </c>
      <c r="C784" s="14">
        <v>25</v>
      </c>
      <c r="D784" s="35" t="str" cm="1">
        <f t="array" ref="D784">_xlfn.IFS(C784&lt;31, "Emerging Talent", AND(C784 &gt; 30, C784 &lt; 55), "Core Contributor", C784 &gt; 54, "Established Expert")</f>
        <v>Emerging Talent</v>
      </c>
      <c r="E784" s="6" t="s">
        <v>163</v>
      </c>
      <c r="F784" s="6" t="s">
        <v>5801</v>
      </c>
      <c r="G784" s="19" t="s">
        <v>864</v>
      </c>
      <c r="H784" s="19" t="s">
        <v>47</v>
      </c>
      <c r="I784" s="30">
        <v>10</v>
      </c>
      <c r="J784" s="27">
        <v>3</v>
      </c>
      <c r="K784" s="40" t="str">
        <f t="shared" si="84"/>
        <v>Meets Expectations</v>
      </c>
      <c r="L784" s="37">
        <v>140812</v>
      </c>
      <c r="M784" s="37">
        <f t="shared" si="85"/>
        <v>103453.71428571428</v>
      </c>
      <c r="N784" s="40" t="str">
        <f t="shared" si="86"/>
        <v>High Income</v>
      </c>
      <c r="O784" s="39" t="s">
        <v>5969</v>
      </c>
      <c r="P784" s="39">
        <f t="shared" si="87"/>
        <v>0</v>
      </c>
      <c r="Q784" s="41">
        <f t="shared" si="88"/>
        <v>0</v>
      </c>
      <c r="R784" s="33" t="str">
        <f t="shared" si="89"/>
        <v>No Bonus</v>
      </c>
      <c r="S784" s="38">
        <f t="shared" si="90"/>
        <v>103453.71428571428</v>
      </c>
      <c r="T784" s="6" t="s">
        <v>204</v>
      </c>
      <c r="U784" s="7" t="s">
        <v>5970</v>
      </c>
      <c r="V784" s="6" t="s">
        <v>3059</v>
      </c>
    </row>
    <row r="785" spans="1:22" ht="20" customHeight="1" x14ac:dyDescent="0.15">
      <c r="A785" s="15">
        <v>783</v>
      </c>
      <c r="B785" s="16" t="s">
        <v>1919</v>
      </c>
      <c r="C785" s="14">
        <v>23</v>
      </c>
      <c r="D785" s="35" t="str" cm="1">
        <f t="array" ref="D785">_xlfn.IFS(C785&lt;31, "Emerging Talent", AND(C785 &gt; 30, C785 &lt; 55), "Core Contributor", C785 &gt; 54, "Established Expert")</f>
        <v>Emerging Talent</v>
      </c>
      <c r="E785" s="6" t="s">
        <v>163</v>
      </c>
      <c r="F785" s="6" t="s">
        <v>5865</v>
      </c>
      <c r="G785" s="19" t="s">
        <v>4457</v>
      </c>
      <c r="H785" s="19" t="s">
        <v>120</v>
      </c>
      <c r="I785" s="30">
        <v>2</v>
      </c>
      <c r="J785" s="27">
        <v>2.6</v>
      </c>
      <c r="K785" s="40" t="str">
        <f t="shared" si="84"/>
        <v>Below Expectations</v>
      </c>
      <c r="L785" s="37">
        <v>40618</v>
      </c>
      <c r="M785" s="37">
        <f t="shared" si="85"/>
        <v>22414.50448979592</v>
      </c>
      <c r="N785" s="40" t="str">
        <f t="shared" si="86"/>
        <v>Low Income</v>
      </c>
      <c r="O785" s="39" t="s">
        <v>5969</v>
      </c>
      <c r="P785" s="39">
        <f t="shared" si="87"/>
        <v>0</v>
      </c>
      <c r="Q785" s="41">
        <f t="shared" si="88"/>
        <v>0</v>
      </c>
      <c r="R785" s="33" t="str">
        <f t="shared" si="89"/>
        <v>No Bonus</v>
      </c>
      <c r="S785" s="38">
        <f t="shared" si="90"/>
        <v>22414.50448979592</v>
      </c>
      <c r="T785" s="6" t="s">
        <v>296</v>
      </c>
      <c r="U785" s="9" t="s">
        <v>6525</v>
      </c>
      <c r="V785" s="6" t="s">
        <v>3063</v>
      </c>
    </row>
    <row r="786" spans="1:22" ht="20" customHeight="1" x14ac:dyDescent="0.15">
      <c r="A786" s="15">
        <v>784</v>
      </c>
      <c r="B786" s="16" t="s">
        <v>1915</v>
      </c>
      <c r="C786" s="14">
        <v>54</v>
      </c>
      <c r="D786" s="35" t="str" cm="1">
        <f t="array" ref="D786">_xlfn.IFS(C786&lt;31, "Emerging Talent", AND(C786 &gt; 30, C786 &lt; 55), "Core Contributor", C786 &gt; 54, "Established Expert")</f>
        <v>Core Contributor</v>
      </c>
      <c r="E786" s="6" t="s">
        <v>93</v>
      </c>
      <c r="F786" s="6" t="s">
        <v>5446</v>
      </c>
      <c r="G786" s="19" t="s">
        <v>648</v>
      </c>
      <c r="H786" s="19" t="s">
        <v>431</v>
      </c>
      <c r="I786" s="30">
        <v>8</v>
      </c>
      <c r="J786" s="27">
        <v>4.4000000000000004</v>
      </c>
      <c r="K786" s="40" t="str">
        <f t="shared" si="84"/>
        <v>Outstanding Performance</v>
      </c>
      <c r="L786" s="37">
        <v>107983</v>
      </c>
      <c r="M786" s="37">
        <f t="shared" si="85"/>
        <v>170657.21469387761</v>
      </c>
      <c r="N786" s="40" t="str">
        <f t="shared" si="86"/>
        <v>Very High Income</v>
      </c>
      <c r="O786" s="39">
        <v>8315</v>
      </c>
      <c r="P786" s="39">
        <f t="shared" si="87"/>
        <v>9800.0000000000055</v>
      </c>
      <c r="Q786" s="41">
        <f t="shared" si="88"/>
        <v>5.7425055351917588E-2</v>
      </c>
      <c r="R786" s="33" t="str">
        <f t="shared" si="89"/>
        <v>Average Bonus</v>
      </c>
      <c r="S786" s="38">
        <f t="shared" si="90"/>
        <v>180457.21469387761</v>
      </c>
      <c r="T786" s="6" t="s">
        <v>26</v>
      </c>
      <c r="U786" s="6" t="s">
        <v>6526</v>
      </c>
      <c r="V786" s="6" t="s">
        <v>3065</v>
      </c>
    </row>
    <row r="787" spans="1:22" ht="20" customHeight="1" x14ac:dyDescent="0.15">
      <c r="A787" s="15">
        <v>785</v>
      </c>
      <c r="B787" s="16" t="s">
        <v>1616</v>
      </c>
      <c r="C787" s="14">
        <v>55</v>
      </c>
      <c r="D787" s="35" t="str" cm="1">
        <f t="array" ref="D787">_xlfn.IFS(C787&lt;31, "Emerging Talent", AND(C787 &gt; 30, C787 &lt; 55), "Core Contributor", C787 &gt; 54, "Established Expert")</f>
        <v>Established Expert</v>
      </c>
      <c r="E787" s="7" t="s">
        <v>5970</v>
      </c>
      <c r="F787" s="6" t="s">
        <v>5682</v>
      </c>
      <c r="G787" s="19" t="s">
        <v>648</v>
      </c>
      <c r="H787" s="19" t="s">
        <v>32</v>
      </c>
      <c r="I787" s="30">
        <v>4</v>
      </c>
      <c r="J787" s="27">
        <v>1.5</v>
      </c>
      <c r="K787" s="40" t="str">
        <f t="shared" si="84"/>
        <v>Needs Significant Improvement</v>
      </c>
      <c r="L787" s="37">
        <v>130128</v>
      </c>
      <c r="M787" s="37">
        <f t="shared" si="85"/>
        <v>23901.061224489793</v>
      </c>
      <c r="N787" s="40" t="str">
        <f t="shared" si="86"/>
        <v>Low Income</v>
      </c>
      <c r="O787" s="39">
        <v>12903</v>
      </c>
      <c r="P787" s="39">
        <f t="shared" si="87"/>
        <v>0</v>
      </c>
      <c r="Q787" s="41">
        <f t="shared" si="88"/>
        <v>0</v>
      </c>
      <c r="R787" s="33" t="str">
        <f t="shared" si="89"/>
        <v>No Bonus</v>
      </c>
      <c r="S787" s="38">
        <f t="shared" si="90"/>
        <v>23901.061224489793</v>
      </c>
      <c r="T787" s="6" t="s">
        <v>296</v>
      </c>
      <c r="U787" s="6" t="s">
        <v>6527</v>
      </c>
      <c r="V787" s="6" t="s">
        <v>3068</v>
      </c>
    </row>
    <row r="788" spans="1:22" ht="20" customHeight="1" x14ac:dyDescent="0.15">
      <c r="A788" s="15">
        <v>786</v>
      </c>
      <c r="B788" s="16" t="s">
        <v>954</v>
      </c>
      <c r="C788" s="14">
        <v>29</v>
      </c>
      <c r="D788" s="35" t="str" cm="1">
        <f t="array" ref="D788">_xlfn.IFS(C788&lt;31, "Emerging Talent", AND(C788 &gt; 30, C788 &lt; 55), "Core Contributor", C788 &gt; 54, "Established Expert")</f>
        <v>Emerging Talent</v>
      </c>
      <c r="E788" s="6" t="s">
        <v>5970</v>
      </c>
      <c r="F788" s="6" t="s">
        <v>5758</v>
      </c>
      <c r="G788" s="19" t="s">
        <v>576</v>
      </c>
      <c r="H788" s="19" t="s">
        <v>167</v>
      </c>
      <c r="I788" s="30">
        <v>10</v>
      </c>
      <c r="J788" s="27">
        <v>3</v>
      </c>
      <c r="K788" s="40" t="str">
        <f t="shared" si="84"/>
        <v>Meets Expectations</v>
      </c>
      <c r="L788" s="37">
        <v>107856</v>
      </c>
      <c r="M788" s="37">
        <f t="shared" si="85"/>
        <v>79241.142857142855</v>
      </c>
      <c r="N788" s="40" t="str">
        <f t="shared" si="86"/>
        <v>Medium Income</v>
      </c>
      <c r="O788" s="39" t="s">
        <v>5969</v>
      </c>
      <c r="P788" s="39">
        <f t="shared" si="87"/>
        <v>0</v>
      </c>
      <c r="Q788" s="41">
        <f t="shared" si="88"/>
        <v>0</v>
      </c>
      <c r="R788" s="33" t="str">
        <f t="shared" si="89"/>
        <v>No Bonus</v>
      </c>
      <c r="S788" s="38">
        <f t="shared" si="90"/>
        <v>79241.142857142855</v>
      </c>
      <c r="T788" s="6" t="s">
        <v>368</v>
      </c>
      <c r="U788" s="6" t="s">
        <v>3071</v>
      </c>
      <c r="V788" s="6" t="s">
        <v>3072</v>
      </c>
    </row>
    <row r="789" spans="1:22" ht="20" customHeight="1" x14ac:dyDescent="0.15">
      <c r="A789" s="15">
        <v>787</v>
      </c>
      <c r="B789" s="16" t="s">
        <v>3987</v>
      </c>
      <c r="C789" s="14">
        <v>42</v>
      </c>
      <c r="D789" s="35" t="str" cm="1">
        <f t="array" ref="D789">_xlfn.IFS(C789&lt;31, "Emerging Talent", AND(C789 &gt; 30, C789 &lt; 55), "Core Contributor", C789 &gt; 54, "Established Expert")</f>
        <v>Core Contributor</v>
      </c>
      <c r="E789" s="6" t="s">
        <v>163</v>
      </c>
      <c r="F789" s="6" t="s">
        <v>5507</v>
      </c>
      <c r="G789" s="19" t="s">
        <v>864</v>
      </c>
      <c r="H789" s="19" t="s">
        <v>158</v>
      </c>
      <c r="I789" s="30">
        <v>2</v>
      </c>
      <c r="J789" s="27">
        <v>4.7</v>
      </c>
      <c r="K789" s="40" t="str">
        <f t="shared" si="84"/>
        <v>Outstanding Performance</v>
      </c>
      <c r="L789" s="37">
        <v>89365</v>
      </c>
      <c r="M789" s="37">
        <f t="shared" si="85"/>
        <v>161148.80408163267</v>
      </c>
      <c r="N789" s="40" t="str">
        <f t="shared" si="86"/>
        <v>Very High Income</v>
      </c>
      <c r="O789" s="39" t="s">
        <v>5969</v>
      </c>
      <c r="P789" s="39">
        <f t="shared" si="87"/>
        <v>14450.000000000004</v>
      </c>
      <c r="Q789" s="41">
        <f t="shared" si="88"/>
        <v>8.9668676614442083E-2</v>
      </c>
      <c r="R789" s="33" t="str">
        <f t="shared" si="89"/>
        <v>High Bonus</v>
      </c>
      <c r="S789" s="38">
        <f t="shared" si="90"/>
        <v>175598.80408163267</v>
      </c>
      <c r="T789" s="6" t="s">
        <v>368</v>
      </c>
      <c r="U789" s="9" t="s">
        <v>6528</v>
      </c>
      <c r="V789" s="6" t="s">
        <v>3074</v>
      </c>
    </row>
    <row r="790" spans="1:22" ht="20" customHeight="1" x14ac:dyDescent="0.15">
      <c r="A790" s="15">
        <v>788</v>
      </c>
      <c r="B790" s="16" t="s">
        <v>870</v>
      </c>
      <c r="C790" s="14">
        <v>29</v>
      </c>
      <c r="D790" s="35" t="str" cm="1">
        <f t="array" ref="D790">_xlfn.IFS(C790&lt;31, "Emerging Talent", AND(C790 &gt; 30, C790 &lt; 55), "Core Contributor", C790 &gt; 54, "Established Expert")</f>
        <v>Emerging Talent</v>
      </c>
      <c r="E790" s="6" t="s">
        <v>163</v>
      </c>
      <c r="F790" s="6" t="s">
        <v>5866</v>
      </c>
      <c r="G790" s="19" t="s">
        <v>46</v>
      </c>
      <c r="H790" s="19" t="s">
        <v>431</v>
      </c>
      <c r="I790" s="30">
        <v>2</v>
      </c>
      <c r="J790" s="27">
        <v>3.2</v>
      </c>
      <c r="K790" s="40" t="str">
        <f t="shared" si="84"/>
        <v>Meets Expectations</v>
      </c>
      <c r="L790" s="37">
        <v>128099</v>
      </c>
      <c r="M790" s="37">
        <f t="shared" si="85"/>
        <v>107080.30693877552</v>
      </c>
      <c r="N790" s="40" t="str">
        <f t="shared" si="86"/>
        <v>High Income</v>
      </c>
      <c r="O790" s="39">
        <v>7822</v>
      </c>
      <c r="P790" s="39">
        <f t="shared" si="87"/>
        <v>200.00000000000034</v>
      </c>
      <c r="Q790" s="41">
        <f t="shared" si="88"/>
        <v>1.8677570667998999E-3</v>
      </c>
      <c r="R790" s="33" t="str">
        <f t="shared" si="89"/>
        <v>Small Bonus</v>
      </c>
      <c r="S790" s="38">
        <f t="shared" si="90"/>
        <v>107280.30693877552</v>
      </c>
      <c r="T790" s="6" t="s">
        <v>422</v>
      </c>
      <c r="U790" s="6" t="s">
        <v>6529</v>
      </c>
      <c r="V790" s="6" t="s">
        <v>3078</v>
      </c>
    </row>
    <row r="791" spans="1:22" ht="20" customHeight="1" x14ac:dyDescent="0.15">
      <c r="A791" s="15">
        <v>789</v>
      </c>
      <c r="B791" s="16" t="s">
        <v>2630</v>
      </c>
      <c r="C791" s="14">
        <v>48</v>
      </c>
      <c r="D791" s="35" t="str" cm="1">
        <f t="array" ref="D791">_xlfn.IFS(C791&lt;31, "Emerging Talent", AND(C791 &gt; 30, C791 &lt; 55), "Core Contributor", C791 &gt; 54, "Established Expert")</f>
        <v>Core Contributor</v>
      </c>
      <c r="E791" s="6" t="s">
        <v>163</v>
      </c>
      <c r="F791" s="6" t="s">
        <v>5494</v>
      </c>
      <c r="G791" s="19" t="s">
        <v>648</v>
      </c>
      <c r="H791" s="19" t="s">
        <v>47</v>
      </c>
      <c r="I791" s="30">
        <v>2</v>
      </c>
      <c r="J791" s="27">
        <v>1.8</v>
      </c>
      <c r="K791" s="40" t="str">
        <f t="shared" si="84"/>
        <v>Needs Significant Improvement</v>
      </c>
      <c r="L791" s="37">
        <v>111419</v>
      </c>
      <c r="M791" s="37">
        <f t="shared" si="85"/>
        <v>29469.188571428578</v>
      </c>
      <c r="N791" s="40" t="str">
        <f t="shared" si="86"/>
        <v>Low Income</v>
      </c>
      <c r="O791" s="39">
        <v>16062</v>
      </c>
      <c r="P791" s="39">
        <f t="shared" si="87"/>
        <v>0</v>
      </c>
      <c r="Q791" s="41">
        <f t="shared" si="88"/>
        <v>0</v>
      </c>
      <c r="R791" s="33" t="str">
        <f t="shared" si="89"/>
        <v>No Bonus</v>
      </c>
      <c r="S791" s="38">
        <f t="shared" si="90"/>
        <v>29469.188571428578</v>
      </c>
      <c r="T791" s="6" t="s">
        <v>368</v>
      </c>
      <c r="U791" s="6" t="s">
        <v>3080</v>
      </c>
      <c r="V791" s="6" t="s">
        <v>3081</v>
      </c>
    </row>
    <row r="792" spans="1:22" ht="20" customHeight="1" x14ac:dyDescent="0.15">
      <c r="A792" s="15">
        <v>790</v>
      </c>
      <c r="B792" s="16" t="s">
        <v>3082</v>
      </c>
      <c r="C792" s="14">
        <v>64</v>
      </c>
      <c r="D792" s="35" t="str" cm="1">
        <f t="array" ref="D792">_xlfn.IFS(C792&lt;31, "Emerging Talent", AND(C792 &gt; 30, C792 &lt; 55), "Core Contributor", C792 &gt; 54, "Established Expert")</f>
        <v>Established Expert</v>
      </c>
      <c r="E792" s="6" t="s">
        <v>389</v>
      </c>
      <c r="F792" s="6" t="s">
        <v>5867</v>
      </c>
      <c r="G792" s="19" t="s">
        <v>244</v>
      </c>
      <c r="H792" s="19" t="s">
        <v>507</v>
      </c>
      <c r="I792" s="30">
        <v>3</v>
      </c>
      <c r="J792" s="27">
        <v>4.0999999999999996</v>
      </c>
      <c r="K792" s="40" t="str">
        <f t="shared" si="84"/>
        <v>Exceeds Expectations</v>
      </c>
      <c r="L792" s="37">
        <v>97702</v>
      </c>
      <c r="M792" s="37">
        <f t="shared" si="85"/>
        <v>134071.07102040813</v>
      </c>
      <c r="N792" s="40" t="str">
        <f t="shared" si="86"/>
        <v>Very High Income</v>
      </c>
      <c r="O792" s="39">
        <v>19862</v>
      </c>
      <c r="P792" s="39">
        <f t="shared" si="87"/>
        <v>6049.9999999999964</v>
      </c>
      <c r="Q792" s="41">
        <f t="shared" si="88"/>
        <v>4.5125320130239531E-2</v>
      </c>
      <c r="R792" s="33" t="str">
        <f t="shared" si="89"/>
        <v>Average Bonus</v>
      </c>
      <c r="S792" s="38">
        <f t="shared" si="90"/>
        <v>140121.07102040813</v>
      </c>
      <c r="T792" s="6" t="s">
        <v>422</v>
      </c>
      <c r="U792" s="6" t="s">
        <v>6530</v>
      </c>
      <c r="V792" s="6" t="s">
        <v>3085</v>
      </c>
    </row>
    <row r="793" spans="1:22" ht="20" customHeight="1" x14ac:dyDescent="0.15">
      <c r="A793" s="15">
        <v>791</v>
      </c>
      <c r="B793" s="16" t="s">
        <v>2618</v>
      </c>
      <c r="C793" s="14">
        <v>51</v>
      </c>
      <c r="D793" s="35" t="str" cm="1">
        <f t="array" ref="D793">_xlfn.IFS(C793&lt;31, "Emerging Talent", AND(C793 &gt; 30, C793 &lt; 55), "Core Contributor", C793 &gt; 54, "Established Expert")</f>
        <v>Core Contributor</v>
      </c>
      <c r="E793" s="6" t="s">
        <v>163</v>
      </c>
      <c r="F793" s="6" t="s">
        <v>5556</v>
      </c>
      <c r="G793" s="19" t="s">
        <v>696</v>
      </c>
      <c r="H793" s="19" t="s">
        <v>507</v>
      </c>
      <c r="I793" s="30">
        <v>3</v>
      </c>
      <c r="J793" s="27">
        <v>1</v>
      </c>
      <c r="K793" s="40" t="str">
        <f t="shared" si="84"/>
        <v>Needs Significant Improvement</v>
      </c>
      <c r="L793" s="37">
        <v>76157</v>
      </c>
      <c r="M793" s="37">
        <f t="shared" si="85"/>
        <v>15000</v>
      </c>
      <c r="N793" s="40" t="str">
        <f t="shared" si="86"/>
        <v>Low Income</v>
      </c>
      <c r="O793" s="39">
        <v>12386</v>
      </c>
      <c r="P793" s="39">
        <f t="shared" si="87"/>
        <v>0</v>
      </c>
      <c r="Q793" s="41">
        <f t="shared" si="88"/>
        <v>0</v>
      </c>
      <c r="R793" s="33" t="str">
        <f t="shared" si="89"/>
        <v>No Bonus</v>
      </c>
      <c r="S793" s="38">
        <f t="shared" si="90"/>
        <v>15000</v>
      </c>
      <c r="T793" s="6" t="s">
        <v>271</v>
      </c>
      <c r="U793" s="9" t="s">
        <v>6531</v>
      </c>
      <c r="V793" s="6" t="s">
        <v>3087</v>
      </c>
    </row>
    <row r="794" spans="1:22" ht="20" customHeight="1" x14ac:dyDescent="0.15">
      <c r="A794" s="15">
        <v>792</v>
      </c>
      <c r="B794" s="16" t="s">
        <v>4441</v>
      </c>
      <c r="C794" s="14">
        <v>62</v>
      </c>
      <c r="D794" s="35" t="str" cm="1">
        <f t="array" ref="D794">_xlfn.IFS(C794&lt;31, "Emerging Talent", AND(C794 &gt; 30, C794 &lt; 55), "Core Contributor", C794 &gt; 54, "Established Expert")</f>
        <v>Established Expert</v>
      </c>
      <c r="E794" s="6" t="s">
        <v>389</v>
      </c>
      <c r="F794" s="6" t="s">
        <v>5722</v>
      </c>
      <c r="G794" s="19" t="s">
        <v>4457</v>
      </c>
      <c r="H794" s="19" t="s">
        <v>167</v>
      </c>
      <c r="I794" s="30">
        <v>10</v>
      </c>
      <c r="J794" s="27">
        <v>1.2</v>
      </c>
      <c r="K794" s="40" t="str">
        <f t="shared" si="84"/>
        <v>Needs Significant Improvement</v>
      </c>
      <c r="L794" s="37">
        <v>141769</v>
      </c>
      <c r="M794" s="37">
        <f t="shared" si="85"/>
        <v>16665.090612244898</v>
      </c>
      <c r="N794" s="40" t="str">
        <f t="shared" si="86"/>
        <v>Low Income</v>
      </c>
      <c r="O794" s="39">
        <v>15470</v>
      </c>
      <c r="P794" s="39">
        <f t="shared" si="87"/>
        <v>0</v>
      </c>
      <c r="Q794" s="41">
        <f t="shared" si="88"/>
        <v>0</v>
      </c>
      <c r="R794" s="33" t="str">
        <f t="shared" si="89"/>
        <v>No Bonus</v>
      </c>
      <c r="S794" s="38">
        <f t="shared" si="90"/>
        <v>16665.090612244898</v>
      </c>
      <c r="T794" s="6" t="s">
        <v>139</v>
      </c>
      <c r="U794" s="6" t="s">
        <v>6532</v>
      </c>
      <c r="V794" s="7" t="s">
        <v>6818</v>
      </c>
    </row>
    <row r="795" spans="1:22" ht="20" customHeight="1" x14ac:dyDescent="0.15">
      <c r="A795" s="15">
        <v>793</v>
      </c>
      <c r="B795" s="16" t="s">
        <v>4404</v>
      </c>
      <c r="C795" s="14">
        <v>41</v>
      </c>
      <c r="D795" s="35" t="str" cm="1">
        <f t="array" ref="D795">_xlfn.IFS(C795&lt;31, "Emerging Talent", AND(C795 &gt; 30, C795 &lt; 55), "Core Contributor", C795 &gt; 54, "Established Expert")</f>
        <v>Core Contributor</v>
      </c>
      <c r="E795" s="7" t="s">
        <v>5970</v>
      </c>
      <c r="F795" s="6" t="s">
        <v>5818</v>
      </c>
      <c r="G795" s="19" t="s">
        <v>4457</v>
      </c>
      <c r="H795" s="19" t="s">
        <v>32</v>
      </c>
      <c r="I795" s="30">
        <v>2</v>
      </c>
      <c r="J795" s="27">
        <v>1.1000000000000001</v>
      </c>
      <c r="K795" s="40" t="str">
        <f t="shared" si="84"/>
        <v>Needs Significant Improvement</v>
      </c>
      <c r="L795" s="37">
        <v>121602</v>
      </c>
      <c r="M795" s="37">
        <f t="shared" si="85"/>
        <v>15000</v>
      </c>
      <c r="N795" s="40" t="str">
        <f t="shared" si="86"/>
        <v>Low Income</v>
      </c>
      <c r="O795" s="39" t="s">
        <v>5969</v>
      </c>
      <c r="P795" s="39">
        <f t="shared" si="87"/>
        <v>0</v>
      </c>
      <c r="Q795" s="41">
        <f t="shared" si="88"/>
        <v>0</v>
      </c>
      <c r="R795" s="33" t="str">
        <f t="shared" si="89"/>
        <v>No Bonus</v>
      </c>
      <c r="S795" s="38">
        <f t="shared" si="90"/>
        <v>15000</v>
      </c>
      <c r="T795" s="6" t="s">
        <v>26</v>
      </c>
      <c r="U795" s="9" t="s">
        <v>6533</v>
      </c>
      <c r="V795" s="7" t="s">
        <v>6818</v>
      </c>
    </row>
    <row r="796" spans="1:22" ht="20" customHeight="1" x14ac:dyDescent="0.15">
      <c r="A796" s="15">
        <v>794</v>
      </c>
      <c r="B796" s="16" t="s">
        <v>1984</v>
      </c>
      <c r="C796" s="14">
        <v>39</v>
      </c>
      <c r="D796" s="35" t="str" cm="1">
        <f t="array" ref="D796">_xlfn.IFS(C796&lt;31, "Emerging Talent", AND(C796 &gt; 30, C796 &lt; 55), "Core Contributor", C796 &gt; 54, "Established Expert")</f>
        <v>Core Contributor</v>
      </c>
      <c r="E796" s="7" t="s">
        <v>5970</v>
      </c>
      <c r="F796" s="6" t="s">
        <v>5730</v>
      </c>
      <c r="G796" s="19" t="s">
        <v>244</v>
      </c>
      <c r="H796" s="19" t="s">
        <v>81</v>
      </c>
      <c r="I796" s="30">
        <v>6</v>
      </c>
      <c r="J796" s="27">
        <v>2.4</v>
      </c>
      <c r="K796" s="40" t="str">
        <f t="shared" si="84"/>
        <v>Below Expectations</v>
      </c>
      <c r="L796" s="37">
        <v>96156</v>
      </c>
      <c r="M796" s="37">
        <f t="shared" si="85"/>
        <v>45212.943673469388</v>
      </c>
      <c r="N796" s="40" t="str">
        <f t="shared" si="86"/>
        <v>Low Income</v>
      </c>
      <c r="O796" s="39">
        <v>1104</v>
      </c>
      <c r="P796" s="39">
        <f t="shared" si="87"/>
        <v>0</v>
      </c>
      <c r="Q796" s="41">
        <f t="shared" si="88"/>
        <v>0</v>
      </c>
      <c r="R796" s="33" t="str">
        <f t="shared" si="89"/>
        <v>No Bonus</v>
      </c>
      <c r="S796" s="38">
        <f t="shared" si="90"/>
        <v>45212.943673469388</v>
      </c>
      <c r="T796" s="6" t="s">
        <v>368</v>
      </c>
      <c r="U796" s="6" t="s">
        <v>6534</v>
      </c>
      <c r="V796" s="6" t="s">
        <v>3093</v>
      </c>
    </row>
    <row r="797" spans="1:22" ht="20" customHeight="1" x14ac:dyDescent="0.15">
      <c r="A797" s="15">
        <v>795</v>
      </c>
      <c r="B797" s="16" t="s">
        <v>305</v>
      </c>
      <c r="C797" s="14">
        <v>32</v>
      </c>
      <c r="D797" s="35" t="str" cm="1">
        <f t="array" ref="D797">_xlfn.IFS(C797&lt;31, "Emerging Talent", AND(C797 &gt; 30, C797 &lt; 55), "Core Contributor", C797 &gt; 54, "Established Expert")</f>
        <v>Core Contributor</v>
      </c>
      <c r="E797" s="6" t="s">
        <v>93</v>
      </c>
      <c r="F797" s="6" t="s">
        <v>5637</v>
      </c>
      <c r="G797" s="19" t="s">
        <v>244</v>
      </c>
      <c r="H797" s="19" t="s">
        <v>158</v>
      </c>
      <c r="I797" s="30">
        <v>1</v>
      </c>
      <c r="J797" s="27">
        <v>2.4</v>
      </c>
      <c r="K797" s="40" t="str">
        <f t="shared" si="84"/>
        <v>Below Expectations</v>
      </c>
      <c r="L797" s="37">
        <v>149549</v>
      </c>
      <c r="M797" s="37">
        <f t="shared" si="85"/>
        <v>70318.550204081635</v>
      </c>
      <c r="N797" s="40" t="str">
        <f t="shared" si="86"/>
        <v>Medium Income</v>
      </c>
      <c r="O797" s="39">
        <v>3374</v>
      </c>
      <c r="P797" s="39">
        <f t="shared" si="87"/>
        <v>0</v>
      </c>
      <c r="Q797" s="41">
        <f t="shared" si="88"/>
        <v>0</v>
      </c>
      <c r="R797" s="33" t="str">
        <f t="shared" si="89"/>
        <v>No Bonus</v>
      </c>
      <c r="S797" s="38">
        <f t="shared" si="90"/>
        <v>70318.550204081635</v>
      </c>
      <c r="T797" s="6" t="s">
        <v>368</v>
      </c>
      <c r="U797" s="6" t="s">
        <v>6535</v>
      </c>
      <c r="V797" s="6" t="s">
        <v>3096</v>
      </c>
    </row>
    <row r="798" spans="1:22" ht="20" customHeight="1" x14ac:dyDescent="0.15">
      <c r="A798" s="15">
        <v>796</v>
      </c>
      <c r="B798" s="16" t="s">
        <v>3097</v>
      </c>
      <c r="C798" s="14">
        <v>60</v>
      </c>
      <c r="D798" s="35" t="str" cm="1">
        <f t="array" ref="D798">_xlfn.IFS(C798&lt;31, "Emerging Talent", AND(C798 &gt; 30, C798 &lt; 55), "Core Contributor", C798 &gt; 54, "Established Expert")</f>
        <v>Established Expert</v>
      </c>
      <c r="E798" s="6" t="s">
        <v>389</v>
      </c>
      <c r="F798" s="6" t="s">
        <v>5868</v>
      </c>
      <c r="G798" s="19" t="s">
        <v>244</v>
      </c>
      <c r="H798" s="19" t="s">
        <v>36</v>
      </c>
      <c r="I798" s="30">
        <v>6</v>
      </c>
      <c r="J798" s="27">
        <v>3.5</v>
      </c>
      <c r="K798" s="40" t="str">
        <f t="shared" si="84"/>
        <v>Exceeds Expectations</v>
      </c>
      <c r="L798" s="37">
        <v>41152</v>
      </c>
      <c r="M798" s="37">
        <f t="shared" si="85"/>
        <v>41152</v>
      </c>
      <c r="N798" s="40" t="str">
        <f t="shared" si="86"/>
        <v>Low Income</v>
      </c>
      <c r="O798" s="39">
        <v>7208</v>
      </c>
      <c r="P798" s="39">
        <f t="shared" si="87"/>
        <v>1250</v>
      </c>
      <c r="Q798" s="41">
        <f t="shared" si="88"/>
        <v>3.0375194401244168E-2</v>
      </c>
      <c r="R798" s="33" t="str">
        <f t="shared" si="89"/>
        <v>Small Bonus</v>
      </c>
      <c r="S798" s="38">
        <f t="shared" si="90"/>
        <v>42402</v>
      </c>
      <c r="T798" s="6" t="s">
        <v>368</v>
      </c>
      <c r="U798" s="9" t="s">
        <v>6536</v>
      </c>
      <c r="V798" s="6" t="s">
        <v>3100</v>
      </c>
    </row>
    <row r="799" spans="1:22" ht="20" customHeight="1" x14ac:dyDescent="0.15">
      <c r="A799" s="15">
        <v>797</v>
      </c>
      <c r="B799" s="16" t="s">
        <v>2906</v>
      </c>
      <c r="C799" s="14">
        <v>48</v>
      </c>
      <c r="D799" s="35" t="str" cm="1">
        <f t="array" ref="D799">_xlfn.IFS(C799&lt;31, "Emerging Talent", AND(C799 &gt; 30, C799 &lt; 55), "Core Contributor", C799 &gt; 54, "Established Expert")</f>
        <v>Core Contributor</v>
      </c>
      <c r="E799" s="6" t="s">
        <v>163</v>
      </c>
      <c r="F799" s="6" t="s">
        <v>5869</v>
      </c>
      <c r="G799" s="19" t="s">
        <v>494</v>
      </c>
      <c r="H799" s="19" t="s">
        <v>779</v>
      </c>
      <c r="I799" s="30">
        <v>7</v>
      </c>
      <c r="J799" s="27">
        <v>2.7</v>
      </c>
      <c r="K799" s="40" t="str">
        <f t="shared" si="84"/>
        <v>Below Expectations</v>
      </c>
      <c r="L799" s="37">
        <v>5449</v>
      </c>
      <c r="M799" s="37">
        <f t="shared" si="85"/>
        <v>15000</v>
      </c>
      <c r="N799" s="40" t="str">
        <f t="shared" si="86"/>
        <v>Low Income</v>
      </c>
      <c r="O799" s="39">
        <v>5200</v>
      </c>
      <c r="P799" s="39">
        <f t="shared" si="87"/>
        <v>0</v>
      </c>
      <c r="Q799" s="41">
        <f t="shared" si="88"/>
        <v>0</v>
      </c>
      <c r="R799" s="33" t="str">
        <f t="shared" si="89"/>
        <v>No Bonus</v>
      </c>
      <c r="S799" s="38">
        <f t="shared" si="90"/>
        <v>15000</v>
      </c>
      <c r="T799" s="6" t="s">
        <v>296</v>
      </c>
      <c r="U799" s="9" t="s">
        <v>6537</v>
      </c>
      <c r="V799" s="6" t="s">
        <v>3103</v>
      </c>
    </row>
    <row r="800" spans="1:22" ht="20" customHeight="1" x14ac:dyDescent="0.15">
      <c r="A800" s="15">
        <v>798</v>
      </c>
      <c r="B800" s="16" t="s">
        <v>939</v>
      </c>
      <c r="C800" s="14">
        <v>21</v>
      </c>
      <c r="D800" s="35" t="str" cm="1">
        <f t="array" ref="D800">_xlfn.IFS(C800&lt;31, "Emerging Talent", AND(C800 &gt; 30, C800 &lt; 55), "Core Contributor", C800 &gt; 54, "Established Expert")</f>
        <v>Emerging Talent</v>
      </c>
      <c r="E800" s="6" t="s">
        <v>163</v>
      </c>
      <c r="F800" s="6" t="s">
        <v>5870</v>
      </c>
      <c r="G800" s="19" t="s">
        <v>696</v>
      </c>
      <c r="H800" s="19" t="s">
        <v>158</v>
      </c>
      <c r="I800" s="30">
        <v>1</v>
      </c>
      <c r="J800" s="27">
        <v>1.7</v>
      </c>
      <c r="K800" s="40" t="str">
        <f t="shared" si="84"/>
        <v>Needs Significant Improvement</v>
      </c>
      <c r="L800" s="37">
        <v>139349</v>
      </c>
      <c r="M800" s="37">
        <f t="shared" si="85"/>
        <v>32874.98857142857</v>
      </c>
      <c r="N800" s="40" t="str">
        <f t="shared" si="86"/>
        <v>Low Income</v>
      </c>
      <c r="O800" s="39">
        <v>12308</v>
      </c>
      <c r="P800" s="39">
        <f t="shared" si="87"/>
        <v>0</v>
      </c>
      <c r="Q800" s="41">
        <f t="shared" si="88"/>
        <v>0</v>
      </c>
      <c r="R800" s="33" t="str">
        <f t="shared" si="89"/>
        <v>No Bonus</v>
      </c>
      <c r="S800" s="38">
        <f t="shared" si="90"/>
        <v>32874.98857142857</v>
      </c>
      <c r="T800" s="6" t="s">
        <v>26</v>
      </c>
      <c r="U800" s="9" t="s">
        <v>6538</v>
      </c>
      <c r="V800" s="6" t="s">
        <v>3106</v>
      </c>
    </row>
    <row r="801" spans="1:22" ht="20" customHeight="1" x14ac:dyDescent="0.15">
      <c r="A801" s="15">
        <v>799</v>
      </c>
      <c r="B801" s="16" t="s">
        <v>776</v>
      </c>
      <c r="C801" s="14">
        <v>56</v>
      </c>
      <c r="D801" s="35" t="str" cm="1">
        <f t="array" ref="D801">_xlfn.IFS(C801&lt;31, "Emerging Talent", AND(C801 &gt; 30, C801 &lt; 55), "Core Contributor", C801 &gt; 54, "Established Expert")</f>
        <v>Established Expert</v>
      </c>
      <c r="E801" s="6" t="s">
        <v>163</v>
      </c>
      <c r="F801" s="6" t="s">
        <v>5871</v>
      </c>
      <c r="G801" s="19" t="s">
        <v>494</v>
      </c>
      <c r="H801" s="19" t="s">
        <v>431</v>
      </c>
      <c r="I801" s="30">
        <v>7</v>
      </c>
      <c r="J801" s="27">
        <v>3</v>
      </c>
      <c r="K801" s="40" t="str">
        <f t="shared" si="84"/>
        <v>Meets Expectations</v>
      </c>
      <c r="L801" s="37">
        <v>75653</v>
      </c>
      <c r="M801" s="37">
        <f t="shared" si="85"/>
        <v>55581.795918367345</v>
      </c>
      <c r="N801" s="40" t="str">
        <f t="shared" si="86"/>
        <v>Medium Income</v>
      </c>
      <c r="O801" s="39">
        <v>11440</v>
      </c>
      <c r="P801" s="39">
        <f t="shared" si="87"/>
        <v>0</v>
      </c>
      <c r="Q801" s="41">
        <f t="shared" si="88"/>
        <v>0</v>
      </c>
      <c r="R801" s="33" t="str">
        <f t="shared" si="89"/>
        <v>No Bonus</v>
      </c>
      <c r="S801" s="38">
        <f t="shared" si="90"/>
        <v>55581.795918367345</v>
      </c>
      <c r="T801" s="6" t="s">
        <v>265</v>
      </c>
      <c r="U801" s="6" t="s">
        <v>6539</v>
      </c>
      <c r="V801" s="6" t="s">
        <v>3110</v>
      </c>
    </row>
    <row r="802" spans="1:22" ht="20" customHeight="1" x14ac:dyDescent="0.15">
      <c r="A802" s="15">
        <v>800</v>
      </c>
      <c r="B802" s="16" t="s">
        <v>4456</v>
      </c>
      <c r="C802" s="14">
        <v>63</v>
      </c>
      <c r="D802" s="35" t="str" cm="1">
        <f t="array" ref="D802">_xlfn.IFS(C802&lt;31, "Emerging Talent", AND(C802 &gt; 30, C802 &lt; 55), "Core Contributor", C802 &gt; 54, "Established Expert")</f>
        <v>Established Expert</v>
      </c>
      <c r="E802" s="6" t="s">
        <v>389</v>
      </c>
      <c r="F802" s="6" t="s">
        <v>5872</v>
      </c>
      <c r="G802" s="19" t="s">
        <v>864</v>
      </c>
      <c r="H802" s="19" t="s">
        <v>167</v>
      </c>
      <c r="I802" s="30">
        <v>8</v>
      </c>
      <c r="J802" s="27">
        <v>3.7</v>
      </c>
      <c r="K802" s="40" t="str">
        <f t="shared" si="84"/>
        <v>Exceeds Expectations</v>
      </c>
      <c r="L802" s="37">
        <v>82475</v>
      </c>
      <c r="M802" s="37">
        <f t="shared" si="85"/>
        <v>92170.020408163269</v>
      </c>
      <c r="N802" s="40" t="str">
        <f t="shared" si="86"/>
        <v>High Income</v>
      </c>
      <c r="O802" s="39">
        <v>8288</v>
      </c>
      <c r="P802" s="39">
        <f t="shared" si="87"/>
        <v>2450.0000000000014</v>
      </c>
      <c r="Q802" s="41">
        <f t="shared" si="88"/>
        <v>2.65813112457878E-2</v>
      </c>
      <c r="R802" s="33" t="str">
        <f t="shared" si="89"/>
        <v>Small Bonus</v>
      </c>
      <c r="S802" s="38">
        <f t="shared" si="90"/>
        <v>94620.020408163269</v>
      </c>
      <c r="T802" s="6" t="s">
        <v>422</v>
      </c>
      <c r="U802" s="6" t="s">
        <v>6540</v>
      </c>
      <c r="V802" s="6" t="s">
        <v>3114</v>
      </c>
    </row>
    <row r="803" spans="1:22" ht="20" customHeight="1" x14ac:dyDescent="0.15">
      <c r="A803" s="15">
        <v>801</v>
      </c>
      <c r="B803" s="16" t="s">
        <v>585</v>
      </c>
      <c r="C803" s="14">
        <v>20</v>
      </c>
      <c r="D803" s="35" t="str" cm="1">
        <f t="array" ref="D803">_xlfn.IFS(C803&lt;31, "Emerging Talent", AND(C803 &gt; 30, C803 &lt; 55), "Core Contributor", C803 &gt; 54, "Established Expert")</f>
        <v>Emerging Talent</v>
      </c>
      <c r="E803" s="6" t="s">
        <v>389</v>
      </c>
      <c r="F803" s="6" t="s">
        <v>5525</v>
      </c>
      <c r="G803" s="19" t="s">
        <v>157</v>
      </c>
      <c r="H803" s="19" t="s">
        <v>175</v>
      </c>
      <c r="I803" s="30">
        <v>7</v>
      </c>
      <c r="J803" s="27">
        <v>2.7</v>
      </c>
      <c r="K803" s="40" t="str">
        <f t="shared" si="84"/>
        <v>Below Expectations</v>
      </c>
      <c r="L803" s="37">
        <v>38678</v>
      </c>
      <c r="M803" s="37">
        <f t="shared" si="85"/>
        <v>23017.35673469388</v>
      </c>
      <c r="N803" s="40" t="str">
        <f t="shared" si="86"/>
        <v>Low Income</v>
      </c>
      <c r="O803" s="39">
        <v>15097</v>
      </c>
      <c r="P803" s="39">
        <f t="shared" si="87"/>
        <v>0</v>
      </c>
      <c r="Q803" s="41">
        <f t="shared" si="88"/>
        <v>0</v>
      </c>
      <c r="R803" s="33" t="str">
        <f t="shared" si="89"/>
        <v>No Bonus</v>
      </c>
      <c r="S803" s="38">
        <f t="shared" si="90"/>
        <v>23017.35673469388</v>
      </c>
      <c r="T803" s="6" t="s">
        <v>422</v>
      </c>
      <c r="U803" s="9" t="s">
        <v>6541</v>
      </c>
      <c r="V803" s="6" t="s">
        <v>3116</v>
      </c>
    </row>
    <row r="804" spans="1:22" ht="20" customHeight="1" x14ac:dyDescent="0.15">
      <c r="A804" s="15">
        <v>802</v>
      </c>
      <c r="B804" s="16" t="s">
        <v>2618</v>
      </c>
      <c r="C804" s="14">
        <v>52</v>
      </c>
      <c r="D804" s="35" t="str" cm="1">
        <f t="array" ref="D804">_xlfn.IFS(C804&lt;31, "Emerging Talent", AND(C804 &gt; 30, C804 &lt; 55), "Core Contributor", C804 &gt; 54, "Established Expert")</f>
        <v>Core Contributor</v>
      </c>
      <c r="E804" s="6" t="s">
        <v>93</v>
      </c>
      <c r="F804" s="6" t="s">
        <v>5446</v>
      </c>
      <c r="G804" s="19" t="s">
        <v>4457</v>
      </c>
      <c r="H804" s="19" t="s">
        <v>32</v>
      </c>
      <c r="I804" s="30">
        <v>2</v>
      </c>
      <c r="J804" s="27">
        <v>3</v>
      </c>
      <c r="K804" s="40" t="str">
        <f t="shared" si="84"/>
        <v>Meets Expectations</v>
      </c>
      <c r="L804" s="37">
        <v>106897</v>
      </c>
      <c r="M804" s="37">
        <f t="shared" si="85"/>
        <v>78536.57142857142</v>
      </c>
      <c r="N804" s="40" t="str">
        <f t="shared" si="86"/>
        <v>Medium Income</v>
      </c>
      <c r="O804" s="39" t="s">
        <v>5969</v>
      </c>
      <c r="P804" s="39">
        <f t="shared" si="87"/>
        <v>0</v>
      </c>
      <c r="Q804" s="41">
        <f t="shared" si="88"/>
        <v>0</v>
      </c>
      <c r="R804" s="33" t="str">
        <f t="shared" si="89"/>
        <v>No Bonus</v>
      </c>
      <c r="S804" s="38">
        <f t="shared" si="90"/>
        <v>78536.57142857142</v>
      </c>
      <c r="T804" s="6" t="s">
        <v>368</v>
      </c>
      <c r="U804" s="6" t="s">
        <v>6542</v>
      </c>
      <c r="V804" s="6" t="s">
        <v>3120</v>
      </c>
    </row>
    <row r="805" spans="1:22" ht="20" customHeight="1" x14ac:dyDescent="0.15">
      <c r="A805" s="15">
        <v>803</v>
      </c>
      <c r="B805" s="16" t="s">
        <v>1747</v>
      </c>
      <c r="C805" s="14">
        <v>49</v>
      </c>
      <c r="D805" s="35" t="str" cm="1">
        <f t="array" ref="D805">_xlfn.IFS(C805&lt;31, "Emerging Talent", AND(C805 &gt; 30, C805 &lt; 55), "Core Contributor", C805 &gt; 54, "Established Expert")</f>
        <v>Core Contributor</v>
      </c>
      <c r="E805" s="6" t="s">
        <v>93</v>
      </c>
      <c r="F805" s="6" t="s">
        <v>5848</v>
      </c>
      <c r="G805" s="19" t="s">
        <v>157</v>
      </c>
      <c r="H805" s="19" t="s">
        <v>499</v>
      </c>
      <c r="I805" s="30">
        <v>3</v>
      </c>
      <c r="J805" s="27">
        <v>1.2</v>
      </c>
      <c r="K805" s="40" t="str">
        <f t="shared" si="84"/>
        <v>Needs Significant Improvement</v>
      </c>
      <c r="L805" s="37">
        <v>57774</v>
      </c>
      <c r="M805" s="37">
        <f t="shared" si="85"/>
        <v>15000</v>
      </c>
      <c r="N805" s="40" t="str">
        <f t="shared" si="86"/>
        <v>Low Income</v>
      </c>
      <c r="O805" s="39">
        <v>1313</v>
      </c>
      <c r="P805" s="39">
        <f t="shared" si="87"/>
        <v>0</v>
      </c>
      <c r="Q805" s="41">
        <f t="shared" si="88"/>
        <v>0</v>
      </c>
      <c r="R805" s="33" t="str">
        <f t="shared" si="89"/>
        <v>No Bonus</v>
      </c>
      <c r="S805" s="38">
        <f t="shared" si="90"/>
        <v>15000</v>
      </c>
      <c r="T805" s="6" t="s">
        <v>422</v>
      </c>
      <c r="U805" s="6" t="s">
        <v>6543</v>
      </c>
      <c r="V805" s="6" t="s">
        <v>3123</v>
      </c>
    </row>
    <row r="806" spans="1:22" ht="20" customHeight="1" x14ac:dyDescent="0.15">
      <c r="A806" s="15">
        <v>804</v>
      </c>
      <c r="B806" s="16" t="s">
        <v>109</v>
      </c>
      <c r="C806" s="14">
        <v>26</v>
      </c>
      <c r="D806" s="35" t="str" cm="1">
        <f t="array" ref="D806">_xlfn.IFS(C806&lt;31, "Emerging Talent", AND(C806 &gt; 30, C806 &lt; 55), "Core Contributor", C806 &gt; 54, "Established Expert")</f>
        <v>Emerging Talent</v>
      </c>
      <c r="E806" s="7" t="s">
        <v>5970</v>
      </c>
      <c r="F806" s="6" t="s">
        <v>5446</v>
      </c>
      <c r="G806" s="19" t="s">
        <v>4457</v>
      </c>
      <c r="H806" s="19" t="s">
        <v>381</v>
      </c>
      <c r="I806" s="30">
        <v>5</v>
      </c>
      <c r="J806" s="27">
        <v>1.5</v>
      </c>
      <c r="K806" s="40" t="str">
        <f t="shared" si="84"/>
        <v>Needs Significant Improvement</v>
      </c>
      <c r="L806" s="37">
        <v>102433</v>
      </c>
      <c r="M806" s="37">
        <f t="shared" si="85"/>
        <v>18814.224489795917</v>
      </c>
      <c r="N806" s="40" t="str">
        <f t="shared" si="86"/>
        <v>Low Income</v>
      </c>
      <c r="O806" s="39" t="s">
        <v>5969</v>
      </c>
      <c r="P806" s="39">
        <f t="shared" si="87"/>
        <v>0</v>
      </c>
      <c r="Q806" s="41">
        <f t="shared" si="88"/>
        <v>0</v>
      </c>
      <c r="R806" s="33" t="str">
        <f t="shared" si="89"/>
        <v>No Bonus</v>
      </c>
      <c r="S806" s="38">
        <f t="shared" si="90"/>
        <v>18814.224489795917</v>
      </c>
      <c r="T806" s="6" t="s">
        <v>368</v>
      </c>
      <c r="U806" s="6" t="s">
        <v>6544</v>
      </c>
      <c r="V806" s="6" t="s">
        <v>3126</v>
      </c>
    </row>
    <row r="807" spans="1:22" ht="20" customHeight="1" x14ac:dyDescent="0.15">
      <c r="A807" s="15">
        <v>805</v>
      </c>
      <c r="B807" s="16" t="s">
        <v>1680</v>
      </c>
      <c r="C807" s="14">
        <v>60</v>
      </c>
      <c r="D807" s="35" t="str" cm="1">
        <f t="array" ref="D807">_xlfn.IFS(C807&lt;31, "Emerging Talent", AND(C807 &gt; 30, C807 &lt; 55), "Core Contributor", C807 &gt; 54, "Established Expert")</f>
        <v>Established Expert</v>
      </c>
      <c r="E807" s="6" t="s">
        <v>163</v>
      </c>
      <c r="F807" s="6" t="s">
        <v>5741</v>
      </c>
      <c r="G807" s="19" t="s">
        <v>244</v>
      </c>
      <c r="H807" s="19" t="s">
        <v>431</v>
      </c>
      <c r="I807" s="30">
        <v>2</v>
      </c>
      <c r="J807" s="27">
        <v>2.4</v>
      </c>
      <c r="K807" s="40" t="str">
        <f t="shared" si="84"/>
        <v>Below Expectations</v>
      </c>
      <c r="L807" s="37">
        <v>65115</v>
      </c>
      <c r="M807" s="37">
        <f t="shared" si="85"/>
        <v>30617.338775510205</v>
      </c>
      <c r="N807" s="40" t="str">
        <f t="shared" si="86"/>
        <v>Low Income</v>
      </c>
      <c r="O807" s="39">
        <v>12898</v>
      </c>
      <c r="P807" s="39">
        <f t="shared" si="87"/>
        <v>0</v>
      </c>
      <c r="Q807" s="41">
        <f t="shared" si="88"/>
        <v>0</v>
      </c>
      <c r="R807" s="33" t="str">
        <f t="shared" si="89"/>
        <v>No Bonus</v>
      </c>
      <c r="S807" s="38">
        <f t="shared" si="90"/>
        <v>30617.338775510205</v>
      </c>
      <c r="T807" s="6" t="s">
        <v>422</v>
      </c>
      <c r="U807" s="6" t="s">
        <v>3128</v>
      </c>
      <c r="V807" s="6" t="s">
        <v>3129</v>
      </c>
    </row>
    <row r="808" spans="1:22" ht="20" customHeight="1" x14ac:dyDescent="0.15">
      <c r="A808" s="15">
        <v>806</v>
      </c>
      <c r="B808" s="16" t="s">
        <v>2435</v>
      </c>
      <c r="C808" s="14">
        <v>19</v>
      </c>
      <c r="D808" s="35" t="str" cm="1">
        <f t="array" ref="D808">_xlfn.IFS(C808&lt;31, "Emerging Talent", AND(C808 &gt; 30, C808 &lt; 55), "Core Contributor", C808 &gt; 54, "Established Expert")</f>
        <v>Emerging Talent</v>
      </c>
      <c r="E808" s="6" t="s">
        <v>389</v>
      </c>
      <c r="F808" s="6" t="s">
        <v>5771</v>
      </c>
      <c r="G808" s="19" t="s">
        <v>696</v>
      </c>
      <c r="H808" s="19" t="s">
        <v>47</v>
      </c>
      <c r="I808" s="30">
        <v>2</v>
      </c>
      <c r="J808" s="27">
        <v>3</v>
      </c>
      <c r="K808" s="40" t="str">
        <f t="shared" si="84"/>
        <v>Meets Expectations</v>
      </c>
      <c r="L808" s="37">
        <v>87452</v>
      </c>
      <c r="M808" s="37">
        <f t="shared" si="85"/>
        <v>64250.448979591827</v>
      </c>
      <c r="N808" s="40" t="str">
        <f t="shared" si="86"/>
        <v>Medium Income</v>
      </c>
      <c r="O808" s="39">
        <v>7650</v>
      </c>
      <c r="P808" s="39">
        <f t="shared" si="87"/>
        <v>0</v>
      </c>
      <c r="Q808" s="41">
        <f t="shared" si="88"/>
        <v>0</v>
      </c>
      <c r="R808" s="33" t="str">
        <f t="shared" si="89"/>
        <v>No Bonus</v>
      </c>
      <c r="S808" s="38">
        <f t="shared" si="90"/>
        <v>64250.448979591827</v>
      </c>
      <c r="T808" s="6" t="s">
        <v>296</v>
      </c>
      <c r="U808" s="6" t="s">
        <v>3132</v>
      </c>
      <c r="V808" s="6" t="s">
        <v>3133</v>
      </c>
    </row>
    <row r="809" spans="1:22" ht="20" customHeight="1" x14ac:dyDescent="0.15">
      <c r="A809" s="15">
        <v>807</v>
      </c>
      <c r="B809" s="16" t="s">
        <v>4450</v>
      </c>
      <c r="C809" s="14">
        <v>37</v>
      </c>
      <c r="D809" s="35" t="str" cm="1">
        <f t="array" ref="D809">_xlfn.IFS(C809&lt;31, "Emerging Talent", AND(C809 &gt; 30, C809 &lt; 55), "Core Contributor", C809 &gt; 54, "Established Expert")</f>
        <v>Core Contributor</v>
      </c>
      <c r="E809" s="6" t="s">
        <v>389</v>
      </c>
      <c r="F809" s="6" t="s">
        <v>5815</v>
      </c>
      <c r="G809" s="19" t="s">
        <v>157</v>
      </c>
      <c r="H809" s="19" t="s">
        <v>431</v>
      </c>
      <c r="I809" s="30">
        <v>2</v>
      </c>
      <c r="J809" s="27">
        <v>3.5</v>
      </c>
      <c r="K809" s="40" t="str">
        <f t="shared" si="84"/>
        <v>Exceeds Expectations</v>
      </c>
      <c r="L809" s="37">
        <v>147485</v>
      </c>
      <c r="M809" s="37">
        <f t="shared" si="85"/>
        <v>147485</v>
      </c>
      <c r="N809" s="40" t="str">
        <f t="shared" si="86"/>
        <v>Very High Income</v>
      </c>
      <c r="O809" s="39">
        <v>5008</v>
      </c>
      <c r="P809" s="39">
        <f t="shared" si="87"/>
        <v>1250</v>
      </c>
      <c r="Q809" s="41">
        <f t="shared" si="88"/>
        <v>8.4754381801539144E-3</v>
      </c>
      <c r="R809" s="33" t="str">
        <f t="shared" si="89"/>
        <v>Small Bonus</v>
      </c>
      <c r="S809" s="38">
        <f t="shared" si="90"/>
        <v>148735</v>
      </c>
      <c r="T809" s="6" t="s">
        <v>204</v>
      </c>
      <c r="U809" s="6" t="s">
        <v>6545</v>
      </c>
      <c r="V809" s="6" t="s">
        <v>3135</v>
      </c>
    </row>
    <row r="810" spans="1:22" ht="20" customHeight="1" x14ac:dyDescent="0.15">
      <c r="A810" s="15">
        <v>808</v>
      </c>
      <c r="B810" s="16" t="s">
        <v>3136</v>
      </c>
      <c r="C810" s="14">
        <v>57</v>
      </c>
      <c r="D810" s="35" t="str" cm="1">
        <f t="array" ref="D810">_xlfn.IFS(C810&lt;31, "Emerging Talent", AND(C810 &gt; 30, C810 &lt; 55), "Core Contributor", C810 &gt; 54, "Established Expert")</f>
        <v>Established Expert</v>
      </c>
      <c r="E810" s="6" t="s">
        <v>163</v>
      </c>
      <c r="F810" s="6" t="s">
        <v>5649</v>
      </c>
      <c r="G810" s="19" t="s">
        <v>46</v>
      </c>
      <c r="H810" s="19" t="s">
        <v>806</v>
      </c>
      <c r="I810" s="30">
        <v>3</v>
      </c>
      <c r="J810" s="27">
        <v>4.2</v>
      </c>
      <c r="K810" s="40" t="str">
        <f t="shared" si="84"/>
        <v>Exceeds Expectations</v>
      </c>
      <c r="L810" s="37">
        <v>70328</v>
      </c>
      <c r="M810" s="37">
        <f t="shared" si="85"/>
        <v>101272.31999999999</v>
      </c>
      <c r="N810" s="40" t="str">
        <f t="shared" si="86"/>
        <v>High Income</v>
      </c>
      <c r="O810" s="39">
        <v>2451</v>
      </c>
      <c r="P810" s="39">
        <f t="shared" si="87"/>
        <v>7200.0000000000018</v>
      </c>
      <c r="Q810" s="41">
        <f t="shared" si="88"/>
        <v>7.1095438516664791E-2</v>
      </c>
      <c r="R810" s="33" t="str">
        <f t="shared" si="89"/>
        <v>Average Bonus</v>
      </c>
      <c r="S810" s="38">
        <f t="shared" si="90"/>
        <v>108472.31999999999</v>
      </c>
      <c r="T810" s="6" t="s">
        <v>265</v>
      </c>
      <c r="U810" s="7" t="s">
        <v>5970</v>
      </c>
      <c r="V810" s="6" t="s">
        <v>3139</v>
      </c>
    </row>
    <row r="811" spans="1:22" ht="20" customHeight="1" x14ac:dyDescent="0.15">
      <c r="A811" s="15">
        <v>809</v>
      </c>
      <c r="B811" s="16" t="s">
        <v>3140</v>
      </c>
      <c r="C811" s="14">
        <v>61</v>
      </c>
      <c r="D811" s="35" t="str" cm="1">
        <f t="array" ref="D811">_xlfn.IFS(C811&lt;31, "Emerging Talent", AND(C811 &gt; 30, C811 &lt; 55), "Core Contributor", C811 &gt; 54, "Established Expert")</f>
        <v>Established Expert</v>
      </c>
      <c r="E811" s="6" t="s">
        <v>93</v>
      </c>
      <c r="F811" s="6" t="s">
        <v>5718</v>
      </c>
      <c r="G811" s="19" t="s">
        <v>576</v>
      </c>
      <c r="H811" s="19" t="s">
        <v>56</v>
      </c>
      <c r="I811" s="30">
        <v>8</v>
      </c>
      <c r="J811" s="27">
        <v>2.2000000000000002</v>
      </c>
      <c r="K811" s="40" t="str">
        <f t="shared" si="84"/>
        <v>Below Expectations</v>
      </c>
      <c r="L811" s="37">
        <v>120629</v>
      </c>
      <c r="M811" s="37">
        <f t="shared" si="85"/>
        <v>47660.764081632668</v>
      </c>
      <c r="N811" s="40" t="str">
        <f t="shared" si="86"/>
        <v>Low Income</v>
      </c>
      <c r="O811" s="39">
        <v>4011</v>
      </c>
      <c r="P811" s="39">
        <f t="shared" si="87"/>
        <v>0</v>
      </c>
      <c r="Q811" s="41">
        <f t="shared" si="88"/>
        <v>0</v>
      </c>
      <c r="R811" s="33" t="str">
        <f t="shared" si="89"/>
        <v>No Bonus</v>
      </c>
      <c r="S811" s="38">
        <f t="shared" si="90"/>
        <v>47660.764081632668</v>
      </c>
      <c r="T811" s="6" t="s">
        <v>76</v>
      </c>
      <c r="U811" s="6" t="s">
        <v>6546</v>
      </c>
      <c r="V811" s="6" t="s">
        <v>3142</v>
      </c>
    </row>
    <row r="812" spans="1:22" ht="20" customHeight="1" x14ac:dyDescent="0.15">
      <c r="A812" s="15">
        <v>810</v>
      </c>
      <c r="B812" s="16" t="s">
        <v>4412</v>
      </c>
      <c r="C812" s="14">
        <v>37</v>
      </c>
      <c r="D812" s="35" t="str" cm="1">
        <f t="array" ref="D812">_xlfn.IFS(C812&lt;31, "Emerging Talent", AND(C812 &gt; 30, C812 &lt; 55), "Core Contributor", C812 &gt; 54, "Established Expert")</f>
        <v>Core Contributor</v>
      </c>
      <c r="E812" s="6" t="s">
        <v>163</v>
      </c>
      <c r="F812" s="6" t="s">
        <v>5533</v>
      </c>
      <c r="G812" s="19" t="s">
        <v>864</v>
      </c>
      <c r="H812" s="19" t="s">
        <v>47</v>
      </c>
      <c r="I812" s="30">
        <v>7</v>
      </c>
      <c r="J812" s="27">
        <v>2.2000000000000002</v>
      </c>
      <c r="K812" s="40" t="str">
        <f t="shared" si="84"/>
        <v>Below Expectations</v>
      </c>
      <c r="L812" s="37">
        <v>73654</v>
      </c>
      <c r="M812" s="37">
        <f t="shared" si="85"/>
        <v>29100.845714285722</v>
      </c>
      <c r="N812" s="40" t="str">
        <f t="shared" si="86"/>
        <v>Low Income</v>
      </c>
      <c r="O812" s="39">
        <v>13352</v>
      </c>
      <c r="P812" s="39">
        <f t="shared" si="87"/>
        <v>0</v>
      </c>
      <c r="Q812" s="41">
        <f t="shared" si="88"/>
        <v>0</v>
      </c>
      <c r="R812" s="33" t="str">
        <f t="shared" si="89"/>
        <v>No Bonus</v>
      </c>
      <c r="S812" s="38">
        <f t="shared" si="90"/>
        <v>29100.845714285722</v>
      </c>
      <c r="T812" s="6" t="s">
        <v>265</v>
      </c>
      <c r="U812" s="6" t="s">
        <v>6547</v>
      </c>
      <c r="V812" s="6" t="s">
        <v>3144</v>
      </c>
    </row>
    <row r="813" spans="1:22" ht="20" customHeight="1" x14ac:dyDescent="0.15">
      <c r="A813" s="15">
        <v>811</v>
      </c>
      <c r="B813" s="16" t="s">
        <v>4456</v>
      </c>
      <c r="C813" s="14">
        <v>45</v>
      </c>
      <c r="D813" s="35" t="str" cm="1">
        <f t="array" ref="D813">_xlfn.IFS(C813&lt;31, "Emerging Talent", AND(C813 &gt; 30, C813 &lt; 55), "Core Contributor", C813 &gt; 54, "Established Expert")</f>
        <v>Core Contributor</v>
      </c>
      <c r="E813" s="7" t="s">
        <v>5970</v>
      </c>
      <c r="F813" s="6" t="s">
        <v>5873</v>
      </c>
      <c r="G813" s="19" t="s">
        <v>576</v>
      </c>
      <c r="H813" s="19" t="s">
        <v>211</v>
      </c>
      <c r="I813" s="30">
        <v>8</v>
      </c>
      <c r="J813" s="27">
        <v>1.4</v>
      </c>
      <c r="K813" s="40" t="str">
        <f t="shared" si="84"/>
        <v>Needs Significant Improvement</v>
      </c>
      <c r="L813" s="37">
        <v>61305</v>
      </c>
      <c r="M813" s="37">
        <f t="shared" si="85"/>
        <v>15000</v>
      </c>
      <c r="N813" s="40" t="str">
        <f t="shared" si="86"/>
        <v>Low Income</v>
      </c>
      <c r="O813" s="39">
        <v>17900</v>
      </c>
      <c r="P813" s="39">
        <f t="shared" si="87"/>
        <v>0</v>
      </c>
      <c r="Q813" s="41">
        <f t="shared" si="88"/>
        <v>0</v>
      </c>
      <c r="R813" s="33" t="str">
        <f t="shared" si="89"/>
        <v>No Bonus</v>
      </c>
      <c r="S813" s="38">
        <f t="shared" si="90"/>
        <v>15000</v>
      </c>
      <c r="T813" s="6" t="s">
        <v>422</v>
      </c>
      <c r="U813" s="6" t="s">
        <v>6548</v>
      </c>
      <c r="V813" s="6" t="s">
        <v>3148</v>
      </c>
    </row>
    <row r="814" spans="1:22" ht="20" customHeight="1" x14ac:dyDescent="0.15">
      <c r="A814" s="15">
        <v>812</v>
      </c>
      <c r="B814" s="16" t="s">
        <v>3372</v>
      </c>
      <c r="C814" s="14">
        <v>64</v>
      </c>
      <c r="D814" s="35" t="str" cm="1">
        <f t="array" ref="D814">_xlfn.IFS(C814&lt;31, "Emerging Talent", AND(C814 &gt; 30, C814 &lt; 55), "Core Contributor", C814 &gt; 54, "Established Expert")</f>
        <v>Established Expert</v>
      </c>
      <c r="E814" s="7" t="s">
        <v>5970</v>
      </c>
      <c r="F814" s="6" t="s">
        <v>5446</v>
      </c>
      <c r="G814" s="19" t="s">
        <v>864</v>
      </c>
      <c r="H814" s="19" t="s">
        <v>806</v>
      </c>
      <c r="I814" s="30">
        <v>4</v>
      </c>
      <c r="J814" s="27">
        <v>3.1</v>
      </c>
      <c r="K814" s="40" t="str">
        <f t="shared" si="84"/>
        <v>Meets Expectations</v>
      </c>
      <c r="L814" s="37">
        <v>134663</v>
      </c>
      <c r="M814" s="37">
        <f t="shared" si="85"/>
        <v>105641.74938775512</v>
      </c>
      <c r="N814" s="40" t="str">
        <f t="shared" si="86"/>
        <v>High Income</v>
      </c>
      <c r="O814" s="39">
        <v>18449</v>
      </c>
      <c r="P814" s="39">
        <f t="shared" si="87"/>
        <v>50.000000000000085</v>
      </c>
      <c r="Q814" s="41">
        <f t="shared" si="88"/>
        <v>4.7329772831076913E-4</v>
      </c>
      <c r="R814" s="33" t="str">
        <f t="shared" si="89"/>
        <v>Small Bonus</v>
      </c>
      <c r="S814" s="38">
        <f t="shared" si="90"/>
        <v>105691.74938775512</v>
      </c>
      <c r="T814" s="6" t="s">
        <v>49</v>
      </c>
      <c r="U814" s="6" t="s">
        <v>6549</v>
      </c>
      <c r="V814" s="6" t="s">
        <v>3152</v>
      </c>
    </row>
    <row r="815" spans="1:22" ht="20" customHeight="1" x14ac:dyDescent="0.15">
      <c r="A815" s="15">
        <v>813</v>
      </c>
      <c r="B815" s="16" t="s">
        <v>1156</v>
      </c>
      <c r="C815" s="14">
        <v>39</v>
      </c>
      <c r="D815" s="35" t="str" cm="1">
        <f t="array" ref="D815">_xlfn.IFS(C815&lt;31, "Emerging Talent", AND(C815 &gt; 30, C815 &lt; 55), "Core Contributor", C815 &gt; 54, "Established Expert")</f>
        <v>Core Contributor</v>
      </c>
      <c r="E815" s="6" t="s">
        <v>163</v>
      </c>
      <c r="F815" s="6" t="s">
        <v>5874</v>
      </c>
      <c r="G815" s="19" t="s">
        <v>696</v>
      </c>
      <c r="H815" s="19" t="s">
        <v>842</v>
      </c>
      <c r="I815" s="30">
        <v>0</v>
      </c>
      <c r="J815" s="27">
        <v>2.2999999999999998</v>
      </c>
      <c r="K815" s="40" t="str">
        <f t="shared" si="84"/>
        <v>Below Expectations</v>
      </c>
      <c r="L815" s="37">
        <v>35399</v>
      </c>
      <c r="M815" s="37">
        <f t="shared" si="85"/>
        <v>15286.588571428572</v>
      </c>
      <c r="N815" s="40" t="str">
        <f t="shared" si="86"/>
        <v>Low Income</v>
      </c>
      <c r="O815" s="39">
        <v>14560</v>
      </c>
      <c r="P815" s="39">
        <f t="shared" si="87"/>
        <v>0</v>
      </c>
      <c r="Q815" s="41">
        <f t="shared" si="88"/>
        <v>0</v>
      </c>
      <c r="R815" s="33" t="str">
        <f t="shared" si="89"/>
        <v>No Bonus</v>
      </c>
      <c r="S815" s="38">
        <f t="shared" si="90"/>
        <v>15286.588571428572</v>
      </c>
      <c r="T815" s="6" t="s">
        <v>296</v>
      </c>
      <c r="U815" s="9" t="s">
        <v>6550</v>
      </c>
      <c r="V815" s="6" t="s">
        <v>3156</v>
      </c>
    </row>
    <row r="816" spans="1:22" ht="20" customHeight="1" x14ac:dyDescent="0.15">
      <c r="A816" s="15">
        <v>814</v>
      </c>
      <c r="B816" s="16" t="s">
        <v>4418</v>
      </c>
      <c r="C816" s="14">
        <v>31</v>
      </c>
      <c r="D816" s="35" t="str" cm="1">
        <f t="array" ref="D816">_xlfn.IFS(C816&lt;31, "Emerging Talent", AND(C816 &gt; 30, C816 &lt; 55), "Core Contributor", C816 &gt; 54, "Established Expert")</f>
        <v>Core Contributor</v>
      </c>
      <c r="E816" s="6" t="s">
        <v>389</v>
      </c>
      <c r="F816" s="6" t="s">
        <v>5446</v>
      </c>
      <c r="G816" s="19" t="s">
        <v>576</v>
      </c>
      <c r="H816" s="19" t="s">
        <v>136</v>
      </c>
      <c r="I816" s="30">
        <v>7</v>
      </c>
      <c r="J816" s="27">
        <v>2.2000000000000002</v>
      </c>
      <c r="K816" s="40" t="str">
        <f t="shared" si="84"/>
        <v>Below Expectations</v>
      </c>
      <c r="L816" s="37">
        <v>103142</v>
      </c>
      <c r="M816" s="37">
        <f t="shared" si="85"/>
        <v>40751.614693877564</v>
      </c>
      <c r="N816" s="40" t="str">
        <f t="shared" si="86"/>
        <v>Low Income</v>
      </c>
      <c r="O816" s="39">
        <v>7719</v>
      </c>
      <c r="P816" s="39">
        <f t="shared" si="87"/>
        <v>0</v>
      </c>
      <c r="Q816" s="41">
        <f t="shared" si="88"/>
        <v>0</v>
      </c>
      <c r="R816" s="33" t="str">
        <f t="shared" si="89"/>
        <v>No Bonus</v>
      </c>
      <c r="S816" s="38">
        <f t="shared" si="90"/>
        <v>40751.614693877564</v>
      </c>
      <c r="T816" s="6" t="s">
        <v>76</v>
      </c>
      <c r="U816" s="6" t="s">
        <v>3159</v>
      </c>
      <c r="V816" s="6" t="s">
        <v>3160</v>
      </c>
    </row>
    <row r="817" spans="1:22" ht="20" customHeight="1" x14ac:dyDescent="0.15">
      <c r="A817" s="15">
        <v>815</v>
      </c>
      <c r="B817" s="16" t="s">
        <v>4355</v>
      </c>
      <c r="C817" s="14">
        <v>28</v>
      </c>
      <c r="D817" s="35" t="str" cm="1">
        <f t="array" ref="D817">_xlfn.IFS(C817&lt;31, "Emerging Talent", AND(C817 &gt; 30, C817 &lt; 55), "Core Contributor", C817 &gt; 54, "Established Expert")</f>
        <v>Emerging Talent</v>
      </c>
      <c r="E817" s="6" t="s">
        <v>163</v>
      </c>
      <c r="F817" s="6" t="s">
        <v>5875</v>
      </c>
      <c r="G817" s="19" t="s">
        <v>4457</v>
      </c>
      <c r="H817" s="19" t="s">
        <v>779</v>
      </c>
      <c r="I817" s="30">
        <v>6</v>
      </c>
      <c r="J817" s="27">
        <v>4.5</v>
      </c>
      <c r="K817" s="40" t="str">
        <f t="shared" si="84"/>
        <v>Outstanding Performance</v>
      </c>
      <c r="L817" s="37">
        <v>138843</v>
      </c>
      <c r="M817" s="37">
        <f t="shared" si="85"/>
        <v>229515.97959183677</v>
      </c>
      <c r="N817" s="40" t="str">
        <f t="shared" si="86"/>
        <v>Very High Income</v>
      </c>
      <c r="O817" s="39">
        <v>2002</v>
      </c>
      <c r="P817" s="39">
        <f t="shared" si="87"/>
        <v>11250</v>
      </c>
      <c r="Q817" s="41">
        <f t="shared" si="88"/>
        <v>4.9016194950811741E-2</v>
      </c>
      <c r="R817" s="33" t="str">
        <f t="shared" si="89"/>
        <v>High Bonus</v>
      </c>
      <c r="S817" s="38">
        <f t="shared" si="90"/>
        <v>240765.97959183677</v>
      </c>
      <c r="T817" s="6" t="s">
        <v>49</v>
      </c>
      <c r="U817" s="9" t="s">
        <v>6551</v>
      </c>
      <c r="V817" s="6" t="s">
        <v>3164</v>
      </c>
    </row>
    <row r="818" spans="1:22" ht="20" customHeight="1" x14ac:dyDescent="0.15">
      <c r="A818" s="15">
        <v>816</v>
      </c>
      <c r="B818" s="16" t="s">
        <v>3165</v>
      </c>
      <c r="C818" s="14">
        <v>51</v>
      </c>
      <c r="D818" s="35" t="str" cm="1">
        <f t="array" ref="D818">_xlfn.IFS(C818&lt;31, "Emerging Talent", AND(C818 &gt; 30, C818 &lt; 55), "Core Contributor", C818 &gt; 54, "Established Expert")</f>
        <v>Core Contributor</v>
      </c>
      <c r="E818" s="6" t="s">
        <v>389</v>
      </c>
      <c r="F818" s="6" t="s">
        <v>5876</v>
      </c>
      <c r="G818" s="19" t="s">
        <v>864</v>
      </c>
      <c r="H818" s="19" t="s">
        <v>732</v>
      </c>
      <c r="I818" s="30">
        <v>4</v>
      </c>
      <c r="J818" s="27">
        <v>1.3</v>
      </c>
      <c r="K818" s="40" t="str">
        <f t="shared" si="84"/>
        <v>Needs Significant Improvement</v>
      </c>
      <c r="L818" s="37">
        <v>93944</v>
      </c>
      <c r="M818" s="37">
        <f t="shared" si="85"/>
        <v>15000</v>
      </c>
      <c r="N818" s="40" t="str">
        <f t="shared" si="86"/>
        <v>Low Income</v>
      </c>
      <c r="O818" s="39" t="s">
        <v>5969</v>
      </c>
      <c r="P818" s="39">
        <f t="shared" si="87"/>
        <v>0</v>
      </c>
      <c r="Q818" s="41">
        <f t="shared" si="88"/>
        <v>0</v>
      </c>
      <c r="R818" s="33" t="str">
        <f t="shared" si="89"/>
        <v>No Bonus</v>
      </c>
      <c r="S818" s="38">
        <f t="shared" si="90"/>
        <v>15000</v>
      </c>
      <c r="T818" s="6" t="s">
        <v>139</v>
      </c>
      <c r="U818" s="6" t="s">
        <v>3168</v>
      </c>
      <c r="V818" s="6" t="s">
        <v>3169</v>
      </c>
    </row>
    <row r="819" spans="1:22" ht="20" customHeight="1" x14ac:dyDescent="0.15">
      <c r="A819" s="15">
        <v>817</v>
      </c>
      <c r="B819" s="16" t="s">
        <v>2258</v>
      </c>
      <c r="C819" s="14">
        <v>60</v>
      </c>
      <c r="D819" s="35" t="str" cm="1">
        <f t="array" ref="D819">_xlfn.IFS(C819&lt;31, "Emerging Talent", AND(C819 &gt; 30, C819 &lt; 55), "Core Contributor", C819 &gt; 54, "Established Expert")</f>
        <v>Established Expert</v>
      </c>
      <c r="E819" s="6" t="s">
        <v>389</v>
      </c>
      <c r="F819" s="6" t="s">
        <v>5877</v>
      </c>
      <c r="G819" s="19" t="s">
        <v>244</v>
      </c>
      <c r="H819" s="19" t="s">
        <v>806</v>
      </c>
      <c r="I819" s="30">
        <v>3</v>
      </c>
      <c r="J819" s="27">
        <v>4.0999999999999996</v>
      </c>
      <c r="K819" s="40" t="str">
        <f t="shared" si="84"/>
        <v>Exceeds Expectations</v>
      </c>
      <c r="L819" s="37">
        <v>83664</v>
      </c>
      <c r="M819" s="37">
        <f t="shared" si="85"/>
        <v>114807.4971428571</v>
      </c>
      <c r="N819" s="40" t="str">
        <f t="shared" si="86"/>
        <v>Very High Income</v>
      </c>
      <c r="O819" s="39">
        <v>10886</v>
      </c>
      <c r="P819" s="39">
        <f t="shared" si="87"/>
        <v>6049.9999999999964</v>
      </c>
      <c r="Q819" s="41">
        <f t="shared" si="88"/>
        <v>5.269690700139442E-2</v>
      </c>
      <c r="R819" s="33" t="str">
        <f t="shared" si="89"/>
        <v>Average Bonus</v>
      </c>
      <c r="S819" s="38">
        <f t="shared" si="90"/>
        <v>120857.4971428571</v>
      </c>
      <c r="T819" s="6" t="s">
        <v>271</v>
      </c>
      <c r="U819" s="9" t="s">
        <v>6552</v>
      </c>
      <c r="V819" s="7" t="s">
        <v>6818</v>
      </c>
    </row>
    <row r="820" spans="1:22" ht="20" customHeight="1" x14ac:dyDescent="0.15">
      <c r="A820" s="15">
        <v>818</v>
      </c>
      <c r="B820" s="16" t="s">
        <v>4434</v>
      </c>
      <c r="C820" s="14">
        <v>63</v>
      </c>
      <c r="D820" s="35" t="str" cm="1">
        <f t="array" ref="D820">_xlfn.IFS(C820&lt;31, "Emerging Talent", AND(C820 &gt; 30, C820 &lt; 55), "Core Contributor", C820 &gt; 54, "Established Expert")</f>
        <v>Established Expert</v>
      </c>
      <c r="E820" s="6" t="s">
        <v>389</v>
      </c>
      <c r="F820" s="6" t="s">
        <v>5843</v>
      </c>
      <c r="G820" s="19" t="s">
        <v>864</v>
      </c>
      <c r="H820" s="19" t="s">
        <v>431</v>
      </c>
      <c r="I820" s="30">
        <v>1</v>
      </c>
      <c r="J820" s="27">
        <v>2.8</v>
      </c>
      <c r="K820" s="40" t="str">
        <f t="shared" si="84"/>
        <v>Below Expectations</v>
      </c>
      <c r="L820" s="37">
        <v>31862</v>
      </c>
      <c r="M820" s="37">
        <f t="shared" si="85"/>
        <v>20391.679999999997</v>
      </c>
      <c r="N820" s="40" t="str">
        <f t="shared" si="86"/>
        <v>Low Income</v>
      </c>
      <c r="O820" s="39">
        <v>5169</v>
      </c>
      <c r="P820" s="39">
        <f t="shared" si="87"/>
        <v>0</v>
      </c>
      <c r="Q820" s="41">
        <f t="shared" si="88"/>
        <v>0</v>
      </c>
      <c r="R820" s="33" t="str">
        <f t="shared" si="89"/>
        <v>No Bonus</v>
      </c>
      <c r="S820" s="38">
        <f t="shared" si="90"/>
        <v>20391.679999999997</v>
      </c>
      <c r="T820" s="6" t="s">
        <v>271</v>
      </c>
      <c r="U820" s="6" t="s">
        <v>6553</v>
      </c>
      <c r="V820" s="6" t="s">
        <v>3176</v>
      </c>
    </row>
    <row r="821" spans="1:22" ht="20" customHeight="1" x14ac:dyDescent="0.15">
      <c r="A821" s="15">
        <v>819</v>
      </c>
      <c r="B821" s="16" t="s">
        <v>1457</v>
      </c>
      <c r="C821" s="14">
        <v>30</v>
      </c>
      <c r="D821" s="35" t="str" cm="1">
        <f t="array" ref="D821">_xlfn.IFS(C821&lt;31, "Emerging Talent", AND(C821 &gt; 30, C821 &lt; 55), "Core Contributor", C821 &gt; 54, "Established Expert")</f>
        <v>Emerging Talent</v>
      </c>
      <c r="E821" s="6" t="s">
        <v>389</v>
      </c>
      <c r="F821" s="6" t="s">
        <v>5555</v>
      </c>
      <c r="G821" s="19" t="s">
        <v>157</v>
      </c>
      <c r="H821" s="19" t="s">
        <v>47</v>
      </c>
      <c r="I821" s="30">
        <v>7</v>
      </c>
      <c r="J821" s="27">
        <v>4.4000000000000004</v>
      </c>
      <c r="K821" s="40" t="str">
        <f t="shared" si="84"/>
        <v>Outstanding Performance</v>
      </c>
      <c r="L821" s="37">
        <v>140256</v>
      </c>
      <c r="M821" s="37">
        <f t="shared" si="85"/>
        <v>221661.72734693886</v>
      </c>
      <c r="N821" s="40" t="str">
        <f t="shared" si="86"/>
        <v>Very High Income</v>
      </c>
      <c r="O821" s="39">
        <v>102</v>
      </c>
      <c r="P821" s="39">
        <f t="shared" si="87"/>
        <v>9800.0000000000055</v>
      </c>
      <c r="Q821" s="41">
        <f t="shared" si="88"/>
        <v>4.4211511465221572E-2</v>
      </c>
      <c r="R821" s="33" t="str">
        <f t="shared" si="89"/>
        <v>Average Bonus</v>
      </c>
      <c r="S821" s="38">
        <f t="shared" si="90"/>
        <v>231461.72734693886</v>
      </c>
      <c r="T821" s="6" t="s">
        <v>296</v>
      </c>
      <c r="U821" s="6" t="s">
        <v>6554</v>
      </c>
      <c r="V821" s="6" t="s">
        <v>3179</v>
      </c>
    </row>
    <row r="822" spans="1:22" ht="20" customHeight="1" x14ac:dyDescent="0.15">
      <c r="A822" s="15">
        <v>820</v>
      </c>
      <c r="B822" s="16" t="s">
        <v>3082</v>
      </c>
      <c r="C822" s="14">
        <v>33</v>
      </c>
      <c r="D822" s="35" t="str" cm="1">
        <f t="array" ref="D822">_xlfn.IFS(C822&lt;31, "Emerging Talent", AND(C822 &gt; 30, C822 &lt; 55), "Core Contributor", C822 &gt; 54, "Established Expert")</f>
        <v>Core Contributor</v>
      </c>
      <c r="E822" s="6" t="s">
        <v>163</v>
      </c>
      <c r="F822" s="6" t="s">
        <v>5878</v>
      </c>
      <c r="G822" s="19" t="s">
        <v>494</v>
      </c>
      <c r="H822" s="19" t="s">
        <v>211</v>
      </c>
      <c r="I822" s="30">
        <v>2</v>
      </c>
      <c r="J822" s="27">
        <v>4.3</v>
      </c>
      <c r="K822" s="40" t="str">
        <f t="shared" si="84"/>
        <v>Outstanding Performance</v>
      </c>
      <c r="L822" s="37">
        <v>33563</v>
      </c>
      <c r="M822" s="37">
        <f t="shared" si="85"/>
        <v>50659.581224489782</v>
      </c>
      <c r="N822" s="40" t="str">
        <f t="shared" si="86"/>
        <v>Medium Income</v>
      </c>
      <c r="O822" s="39" t="s">
        <v>5969</v>
      </c>
      <c r="P822" s="39">
        <f t="shared" si="87"/>
        <v>8449.9999999999982</v>
      </c>
      <c r="Q822" s="41">
        <f t="shared" si="88"/>
        <v>0.16679964176085829</v>
      </c>
      <c r="R822" s="33" t="str">
        <f t="shared" si="89"/>
        <v>Average Bonus</v>
      </c>
      <c r="S822" s="38">
        <f t="shared" si="90"/>
        <v>59109.581224489782</v>
      </c>
      <c r="T822" s="6" t="s">
        <v>139</v>
      </c>
      <c r="U822" s="9" t="s">
        <v>6555</v>
      </c>
      <c r="V822" s="6" t="s">
        <v>3181</v>
      </c>
    </row>
    <row r="823" spans="1:22" ht="20" customHeight="1" x14ac:dyDescent="0.15">
      <c r="A823" s="15">
        <v>821</v>
      </c>
      <c r="B823" s="16" t="s">
        <v>2618</v>
      </c>
      <c r="C823" s="14">
        <v>34</v>
      </c>
      <c r="D823" s="35" t="str" cm="1">
        <f t="array" ref="D823">_xlfn.IFS(C823&lt;31, "Emerging Talent", AND(C823 &gt; 30, C823 &lt; 55), "Core Contributor", C823 &gt; 54, "Established Expert")</f>
        <v>Core Contributor</v>
      </c>
      <c r="E823" s="6" t="s">
        <v>389</v>
      </c>
      <c r="F823" s="6" t="s">
        <v>5542</v>
      </c>
      <c r="G823" s="19" t="s">
        <v>157</v>
      </c>
      <c r="H823" s="19" t="s">
        <v>167</v>
      </c>
      <c r="I823" s="30">
        <v>8</v>
      </c>
      <c r="J823" s="27">
        <v>4.9000000000000004</v>
      </c>
      <c r="K823" s="40" t="str">
        <f t="shared" si="84"/>
        <v>Outstanding Performance</v>
      </c>
      <c r="L823" s="37">
        <v>72541</v>
      </c>
      <c r="M823" s="37">
        <f t="shared" si="85"/>
        <v>142180.36000000002</v>
      </c>
      <c r="N823" s="40" t="str">
        <f t="shared" si="86"/>
        <v>Very High Income</v>
      </c>
      <c r="O823" s="39">
        <v>8994</v>
      </c>
      <c r="P823" s="39">
        <f t="shared" si="87"/>
        <v>18050.000000000007</v>
      </c>
      <c r="Q823" s="41">
        <f t="shared" si="88"/>
        <v>0.12695142985993288</v>
      </c>
      <c r="R823" s="33" t="str">
        <f t="shared" si="89"/>
        <v>Outstanding Bonus</v>
      </c>
      <c r="S823" s="38">
        <f t="shared" si="90"/>
        <v>160230.36000000002</v>
      </c>
      <c r="T823" s="6" t="s">
        <v>271</v>
      </c>
      <c r="U823" s="9" t="s">
        <v>6556</v>
      </c>
      <c r="V823" s="6" t="s">
        <v>3182</v>
      </c>
    </row>
    <row r="824" spans="1:22" ht="20" customHeight="1" x14ac:dyDescent="0.15">
      <c r="A824" s="15">
        <v>822</v>
      </c>
      <c r="B824" s="16" t="s">
        <v>776</v>
      </c>
      <c r="C824" s="14">
        <v>56</v>
      </c>
      <c r="D824" s="35" t="str" cm="1">
        <f t="array" ref="D824">_xlfn.IFS(C824&lt;31, "Emerging Talent", AND(C824 &gt; 30, C824 &lt; 55), "Core Contributor", C824 &gt; 54, "Established Expert")</f>
        <v>Established Expert</v>
      </c>
      <c r="E824" s="6" t="s">
        <v>389</v>
      </c>
      <c r="F824" s="6" t="s">
        <v>5589</v>
      </c>
      <c r="G824" s="19" t="s">
        <v>696</v>
      </c>
      <c r="H824" s="19" t="s">
        <v>32</v>
      </c>
      <c r="I824" s="30">
        <v>1</v>
      </c>
      <c r="J824" s="27">
        <v>3.4</v>
      </c>
      <c r="K824" s="40" t="str">
        <f t="shared" si="84"/>
        <v>Meets Expectations</v>
      </c>
      <c r="L824" s="37">
        <v>121899</v>
      </c>
      <c r="M824" s="37">
        <f t="shared" si="85"/>
        <v>115032.85224489796</v>
      </c>
      <c r="N824" s="40" t="str">
        <f t="shared" si="86"/>
        <v>Very High Income</v>
      </c>
      <c r="O824" s="39">
        <v>11925</v>
      </c>
      <c r="P824" s="39">
        <f t="shared" si="87"/>
        <v>799.99999999999955</v>
      </c>
      <c r="Q824" s="41">
        <f t="shared" si="88"/>
        <v>6.9545350253234451E-3</v>
      </c>
      <c r="R824" s="33" t="str">
        <f t="shared" si="89"/>
        <v>Small Bonus</v>
      </c>
      <c r="S824" s="38">
        <f t="shared" si="90"/>
        <v>115832.85224489796</v>
      </c>
      <c r="T824" s="6" t="s">
        <v>271</v>
      </c>
      <c r="U824" s="6" t="s">
        <v>6557</v>
      </c>
      <c r="V824" s="6" t="s">
        <v>3185</v>
      </c>
    </row>
    <row r="825" spans="1:22" ht="20" customHeight="1" x14ac:dyDescent="0.15">
      <c r="A825" s="15">
        <v>823</v>
      </c>
      <c r="B825" s="16" t="s">
        <v>4419</v>
      </c>
      <c r="C825" s="14">
        <v>26</v>
      </c>
      <c r="D825" s="35" t="str" cm="1">
        <f t="array" ref="D825">_xlfn.IFS(C825&lt;31, "Emerging Talent", AND(C825 &gt; 30, C825 &lt; 55), "Core Contributor", C825 &gt; 54, "Established Expert")</f>
        <v>Emerging Talent</v>
      </c>
      <c r="E825" s="6" t="s">
        <v>93</v>
      </c>
      <c r="F825" s="6" t="s">
        <v>5651</v>
      </c>
      <c r="G825" s="19" t="s">
        <v>648</v>
      </c>
      <c r="H825" s="19" t="s">
        <v>47</v>
      </c>
      <c r="I825" s="30">
        <v>1</v>
      </c>
      <c r="J825" s="27">
        <v>2.2999999999999998</v>
      </c>
      <c r="K825" s="40" t="str">
        <f t="shared" si="84"/>
        <v>Below Expectations</v>
      </c>
      <c r="L825" s="37">
        <v>102059</v>
      </c>
      <c r="M825" s="37">
        <f t="shared" si="85"/>
        <v>44072.825306122453</v>
      </c>
      <c r="N825" s="40" t="str">
        <f t="shared" si="86"/>
        <v>Low Income</v>
      </c>
      <c r="O825" s="39">
        <v>1007</v>
      </c>
      <c r="P825" s="39">
        <f t="shared" si="87"/>
        <v>0</v>
      </c>
      <c r="Q825" s="41">
        <f t="shared" si="88"/>
        <v>0</v>
      </c>
      <c r="R825" s="33" t="str">
        <f t="shared" si="89"/>
        <v>No Bonus</v>
      </c>
      <c r="S825" s="38">
        <f t="shared" si="90"/>
        <v>44072.825306122453</v>
      </c>
      <c r="T825" s="6" t="s">
        <v>422</v>
      </c>
      <c r="U825" s="6" t="s">
        <v>6558</v>
      </c>
      <c r="V825" s="6" t="s">
        <v>3187</v>
      </c>
    </row>
    <row r="826" spans="1:22" ht="20" customHeight="1" x14ac:dyDescent="0.15">
      <c r="A826" s="15">
        <v>824</v>
      </c>
      <c r="B826" s="16" t="s">
        <v>4432</v>
      </c>
      <c r="C826" s="14">
        <v>61</v>
      </c>
      <c r="D826" s="35" t="str" cm="1">
        <f t="array" ref="D826">_xlfn.IFS(C826&lt;31, "Emerging Talent", AND(C826 &gt; 30, C826 &lt; 55), "Core Contributor", C826 &gt; 54, "Established Expert")</f>
        <v>Established Expert</v>
      </c>
      <c r="E826" s="6" t="s">
        <v>389</v>
      </c>
      <c r="F826" s="6" t="s">
        <v>5879</v>
      </c>
      <c r="G826" s="19" t="s">
        <v>244</v>
      </c>
      <c r="H826" s="19" t="s">
        <v>211</v>
      </c>
      <c r="I826" s="30">
        <v>10</v>
      </c>
      <c r="J826" s="27">
        <v>2</v>
      </c>
      <c r="K826" s="40" t="str">
        <f t="shared" si="84"/>
        <v>Below Expectations</v>
      </c>
      <c r="L826" s="37">
        <v>30406</v>
      </c>
      <c r="M826" s="37">
        <f t="shared" si="85"/>
        <v>15000</v>
      </c>
      <c r="N826" s="40" t="str">
        <f t="shared" si="86"/>
        <v>Low Income</v>
      </c>
      <c r="O826" s="39">
        <v>3586</v>
      </c>
      <c r="P826" s="39">
        <f t="shared" si="87"/>
        <v>0</v>
      </c>
      <c r="Q826" s="41">
        <f t="shared" si="88"/>
        <v>0</v>
      </c>
      <c r="R826" s="33" t="str">
        <f t="shared" si="89"/>
        <v>No Bonus</v>
      </c>
      <c r="S826" s="38">
        <f t="shared" si="90"/>
        <v>15000</v>
      </c>
      <c r="T826" s="6" t="s">
        <v>139</v>
      </c>
      <c r="U826" s="6" t="s">
        <v>3190</v>
      </c>
      <c r="V826" s="6" t="s">
        <v>3191</v>
      </c>
    </row>
    <row r="827" spans="1:22" ht="20" customHeight="1" x14ac:dyDescent="0.15">
      <c r="A827" s="15">
        <v>825</v>
      </c>
      <c r="B827" s="16" t="s">
        <v>1950</v>
      </c>
      <c r="C827" s="14">
        <v>35</v>
      </c>
      <c r="D827" s="35" t="str" cm="1">
        <f t="array" ref="D827">_xlfn.IFS(C827&lt;31, "Emerging Talent", AND(C827 &gt; 30, C827 &lt; 55), "Core Contributor", C827 &gt; 54, "Established Expert")</f>
        <v>Core Contributor</v>
      </c>
      <c r="E827" s="6" t="s">
        <v>389</v>
      </c>
      <c r="F827" s="6" t="s">
        <v>5652</v>
      </c>
      <c r="G827" s="19" t="s">
        <v>494</v>
      </c>
      <c r="H827" s="19" t="s">
        <v>136</v>
      </c>
      <c r="I827" s="30">
        <v>4</v>
      </c>
      <c r="J827" s="27">
        <v>2.7</v>
      </c>
      <c r="K827" s="40" t="str">
        <f t="shared" si="84"/>
        <v>Below Expectations</v>
      </c>
      <c r="L827" s="37">
        <v>119091</v>
      </c>
      <c r="M827" s="37">
        <f t="shared" si="85"/>
        <v>70871.297142857147</v>
      </c>
      <c r="N827" s="40" t="str">
        <f t="shared" si="86"/>
        <v>Medium Income</v>
      </c>
      <c r="O827" s="39">
        <v>9567</v>
      </c>
      <c r="P827" s="39">
        <f t="shared" si="87"/>
        <v>0</v>
      </c>
      <c r="Q827" s="41">
        <f t="shared" si="88"/>
        <v>0</v>
      </c>
      <c r="R827" s="33" t="str">
        <f t="shared" si="89"/>
        <v>No Bonus</v>
      </c>
      <c r="S827" s="38">
        <f t="shared" si="90"/>
        <v>70871.297142857147</v>
      </c>
      <c r="T827" s="6" t="s">
        <v>265</v>
      </c>
      <c r="U827" s="6" t="s">
        <v>6559</v>
      </c>
      <c r="V827" s="6" t="s">
        <v>3194</v>
      </c>
    </row>
    <row r="828" spans="1:22" ht="20" customHeight="1" x14ac:dyDescent="0.15">
      <c r="A828" s="15">
        <v>826</v>
      </c>
      <c r="B828" s="16" t="s">
        <v>3195</v>
      </c>
      <c r="C828" s="14">
        <v>63</v>
      </c>
      <c r="D828" s="35" t="str" cm="1">
        <f t="array" ref="D828">_xlfn.IFS(C828&lt;31, "Emerging Talent", AND(C828 &gt; 30, C828 &lt; 55), "Core Contributor", C828 &gt; 54, "Established Expert")</f>
        <v>Established Expert</v>
      </c>
      <c r="E828" s="6" t="s">
        <v>389</v>
      </c>
      <c r="F828" s="6" t="s">
        <v>5880</v>
      </c>
      <c r="G828" s="19" t="s">
        <v>648</v>
      </c>
      <c r="H828" s="19" t="s">
        <v>732</v>
      </c>
      <c r="I828" s="30">
        <v>1</v>
      </c>
      <c r="J828" s="27">
        <v>1.1000000000000001</v>
      </c>
      <c r="K828" s="40" t="str">
        <f t="shared" si="84"/>
        <v>Needs Significant Improvement</v>
      </c>
      <c r="L828" s="37">
        <v>148498</v>
      </c>
      <c r="M828" s="37">
        <f t="shared" si="85"/>
        <v>15000</v>
      </c>
      <c r="N828" s="40" t="str">
        <f t="shared" si="86"/>
        <v>Low Income</v>
      </c>
      <c r="O828" s="39">
        <v>8198</v>
      </c>
      <c r="P828" s="39">
        <f t="shared" si="87"/>
        <v>0</v>
      </c>
      <c r="Q828" s="41">
        <f t="shared" si="88"/>
        <v>0</v>
      </c>
      <c r="R828" s="33" t="str">
        <f t="shared" si="89"/>
        <v>No Bonus</v>
      </c>
      <c r="S828" s="38">
        <f t="shared" si="90"/>
        <v>15000</v>
      </c>
      <c r="T828" s="6" t="s">
        <v>49</v>
      </c>
      <c r="U828" s="6" t="s">
        <v>6560</v>
      </c>
      <c r="V828" s="6" t="s">
        <v>3201</v>
      </c>
    </row>
    <row r="829" spans="1:22" ht="20" customHeight="1" x14ac:dyDescent="0.15">
      <c r="A829" s="15">
        <v>827</v>
      </c>
      <c r="B829" s="16" t="s">
        <v>155</v>
      </c>
      <c r="C829" s="14">
        <v>41</v>
      </c>
      <c r="D829" s="35" t="str" cm="1">
        <f t="array" ref="D829">_xlfn.IFS(C829&lt;31, "Emerging Talent", AND(C829 &gt; 30, C829 &lt; 55), "Core Contributor", C829 &gt; 54, "Established Expert")</f>
        <v>Core Contributor</v>
      </c>
      <c r="E829" s="6" t="s">
        <v>389</v>
      </c>
      <c r="F829" s="6" t="s">
        <v>5881</v>
      </c>
      <c r="G829" s="19" t="s">
        <v>4457</v>
      </c>
      <c r="H829" s="19" t="s">
        <v>211</v>
      </c>
      <c r="I829" s="30">
        <v>0</v>
      </c>
      <c r="J829" s="27">
        <v>3.5</v>
      </c>
      <c r="K829" s="40" t="str">
        <f t="shared" si="84"/>
        <v>Exceeds Expectations</v>
      </c>
      <c r="L829" s="37">
        <v>66470</v>
      </c>
      <c r="M829" s="37">
        <f t="shared" si="85"/>
        <v>66470</v>
      </c>
      <c r="N829" s="40" t="str">
        <f t="shared" si="86"/>
        <v>Medium Income</v>
      </c>
      <c r="O829" s="39">
        <v>18707</v>
      </c>
      <c r="P829" s="39">
        <f t="shared" si="87"/>
        <v>1250</v>
      </c>
      <c r="Q829" s="41">
        <f t="shared" si="88"/>
        <v>1.8805476154656237E-2</v>
      </c>
      <c r="R829" s="33" t="str">
        <f t="shared" si="89"/>
        <v>Small Bonus</v>
      </c>
      <c r="S829" s="38">
        <f t="shared" si="90"/>
        <v>67720</v>
      </c>
      <c r="T829" s="6" t="s">
        <v>26</v>
      </c>
      <c r="U829" s="6" t="s">
        <v>3205</v>
      </c>
      <c r="V829" s="6" t="s">
        <v>3206</v>
      </c>
    </row>
    <row r="830" spans="1:22" ht="20" customHeight="1" x14ac:dyDescent="0.15">
      <c r="A830" s="15">
        <v>828</v>
      </c>
      <c r="B830" s="16" t="s">
        <v>2727</v>
      </c>
      <c r="C830" s="14">
        <v>38</v>
      </c>
      <c r="D830" s="35" t="str" cm="1">
        <f t="array" ref="D830">_xlfn.IFS(C830&lt;31, "Emerging Talent", AND(C830 &gt; 30, C830 &lt; 55), "Core Contributor", C830 &gt; 54, "Established Expert")</f>
        <v>Core Contributor</v>
      </c>
      <c r="E830" s="6" t="s">
        <v>5970</v>
      </c>
      <c r="F830" s="6" t="s">
        <v>5882</v>
      </c>
      <c r="G830" s="19" t="s">
        <v>6821</v>
      </c>
      <c r="H830" s="19" t="s">
        <v>47</v>
      </c>
      <c r="I830" s="30">
        <v>9</v>
      </c>
      <c r="J830" s="27">
        <v>3.8</v>
      </c>
      <c r="K830" s="40" t="str">
        <f t="shared" si="84"/>
        <v>Exceeds Expectations</v>
      </c>
      <c r="L830" s="37">
        <v>138330</v>
      </c>
      <c r="M830" s="37">
        <f t="shared" si="85"/>
        <v>163060.0163265306</v>
      </c>
      <c r="N830" s="40" t="str">
        <f t="shared" si="86"/>
        <v>Very High Income</v>
      </c>
      <c r="O830" s="39">
        <v>1705</v>
      </c>
      <c r="P830" s="39">
        <f t="shared" si="87"/>
        <v>3199.9999999999982</v>
      </c>
      <c r="Q830" s="41">
        <f t="shared" si="88"/>
        <v>1.9624676067687499E-2</v>
      </c>
      <c r="R830" s="33" t="str">
        <f t="shared" si="89"/>
        <v>Small Bonus</v>
      </c>
      <c r="S830" s="38">
        <f t="shared" si="90"/>
        <v>166260.0163265306</v>
      </c>
      <c r="T830" s="6" t="s">
        <v>139</v>
      </c>
      <c r="U830" s="6" t="s">
        <v>6561</v>
      </c>
      <c r="V830" s="6" t="s">
        <v>3210</v>
      </c>
    </row>
    <row r="831" spans="1:22" ht="20" customHeight="1" x14ac:dyDescent="0.15">
      <c r="A831" s="15">
        <v>829</v>
      </c>
      <c r="B831" s="16" t="s">
        <v>2384</v>
      </c>
      <c r="C831" s="14">
        <v>61</v>
      </c>
      <c r="D831" s="35" t="str" cm="1">
        <f t="array" ref="D831">_xlfn.IFS(C831&lt;31, "Emerging Talent", AND(C831 &gt; 30, C831 &lt; 55), "Core Contributor", C831 &gt; 54, "Established Expert")</f>
        <v>Established Expert</v>
      </c>
      <c r="E831" s="6" t="s">
        <v>93</v>
      </c>
      <c r="F831" s="6" t="s">
        <v>5446</v>
      </c>
      <c r="G831" s="19" t="s">
        <v>4457</v>
      </c>
      <c r="H831" s="19" t="s">
        <v>167</v>
      </c>
      <c r="I831" s="30">
        <v>9</v>
      </c>
      <c r="J831" s="27">
        <v>4.2</v>
      </c>
      <c r="K831" s="40" t="str">
        <f t="shared" si="84"/>
        <v>Exceeds Expectations</v>
      </c>
      <c r="L831" s="37">
        <v>67440</v>
      </c>
      <c r="M831" s="37">
        <f t="shared" si="85"/>
        <v>97113.599999999991</v>
      </c>
      <c r="N831" s="40" t="str">
        <f t="shared" si="86"/>
        <v>High Income</v>
      </c>
      <c r="O831" s="39">
        <v>1936</v>
      </c>
      <c r="P831" s="39">
        <f t="shared" si="87"/>
        <v>7200.0000000000018</v>
      </c>
      <c r="Q831" s="41">
        <f t="shared" si="88"/>
        <v>7.4139976275207617E-2</v>
      </c>
      <c r="R831" s="33" t="str">
        <f t="shared" si="89"/>
        <v>Average Bonus</v>
      </c>
      <c r="S831" s="38">
        <f t="shared" si="90"/>
        <v>104313.59999999999</v>
      </c>
      <c r="T831" s="6" t="s">
        <v>139</v>
      </c>
      <c r="U831" s="6" t="s">
        <v>6562</v>
      </c>
      <c r="V831" s="6" t="s">
        <v>3215</v>
      </c>
    </row>
    <row r="832" spans="1:22" ht="20" customHeight="1" x14ac:dyDescent="0.15">
      <c r="A832" s="15">
        <v>830</v>
      </c>
      <c r="B832" s="16" t="s">
        <v>487</v>
      </c>
      <c r="C832" s="14">
        <v>41</v>
      </c>
      <c r="D832" s="35" t="str" cm="1">
        <f t="array" ref="D832">_xlfn.IFS(C832&lt;31, "Emerging Talent", AND(C832 &gt; 30, C832 &lt; 55), "Core Contributor", C832 &gt; 54, "Established Expert")</f>
        <v>Core Contributor</v>
      </c>
      <c r="E832" s="6" t="s">
        <v>389</v>
      </c>
      <c r="F832" s="6" t="s">
        <v>5446</v>
      </c>
      <c r="G832" s="19" t="s">
        <v>4457</v>
      </c>
      <c r="H832" s="19" t="s">
        <v>167</v>
      </c>
      <c r="I832" s="30">
        <v>3</v>
      </c>
      <c r="J832" s="27">
        <v>2.9</v>
      </c>
      <c r="K832" s="40" t="str">
        <f t="shared" si="84"/>
        <v>Below Expectations</v>
      </c>
      <c r="L832" s="37">
        <v>83981</v>
      </c>
      <c r="M832" s="37">
        <f t="shared" si="85"/>
        <v>57655.527346938768</v>
      </c>
      <c r="N832" s="40" t="str">
        <f t="shared" si="86"/>
        <v>Medium Income</v>
      </c>
      <c r="O832" s="39">
        <v>13184</v>
      </c>
      <c r="P832" s="39">
        <f t="shared" si="87"/>
        <v>0</v>
      </c>
      <c r="Q832" s="41">
        <f t="shared" si="88"/>
        <v>0</v>
      </c>
      <c r="R832" s="33" t="str">
        <f t="shared" si="89"/>
        <v>No Bonus</v>
      </c>
      <c r="S832" s="38">
        <f t="shared" si="90"/>
        <v>57655.527346938768</v>
      </c>
      <c r="T832" s="6" t="s">
        <v>271</v>
      </c>
      <c r="U832" s="6" t="s">
        <v>3220</v>
      </c>
      <c r="V832" s="6" t="s">
        <v>3221</v>
      </c>
    </row>
    <row r="833" spans="1:22" ht="20" customHeight="1" x14ac:dyDescent="0.15">
      <c r="A833" s="15">
        <v>831</v>
      </c>
      <c r="B833" s="16" t="s">
        <v>1972</v>
      </c>
      <c r="C833" s="14">
        <v>23</v>
      </c>
      <c r="D833" s="35" t="str" cm="1">
        <f t="array" ref="D833">_xlfn.IFS(C833&lt;31, "Emerging Talent", AND(C833 &gt; 30, C833 &lt; 55), "Core Contributor", C833 &gt; 54, "Established Expert")</f>
        <v>Emerging Talent</v>
      </c>
      <c r="E833" s="6" t="s">
        <v>163</v>
      </c>
      <c r="F833" s="6" t="s">
        <v>5729</v>
      </c>
      <c r="G833" s="19" t="s">
        <v>864</v>
      </c>
      <c r="H833" s="19" t="s">
        <v>32</v>
      </c>
      <c r="I833" s="30">
        <v>7</v>
      </c>
      <c r="J833" s="27">
        <v>1.7</v>
      </c>
      <c r="K833" s="40" t="str">
        <f t="shared" si="84"/>
        <v>Needs Significant Improvement</v>
      </c>
      <c r="L833" s="37">
        <v>83613</v>
      </c>
      <c r="M833" s="37">
        <f t="shared" si="85"/>
        <v>19725.842448979591</v>
      </c>
      <c r="N833" s="40" t="str">
        <f t="shared" si="86"/>
        <v>Low Income</v>
      </c>
      <c r="O833" s="39">
        <v>16822</v>
      </c>
      <c r="P833" s="39">
        <f t="shared" si="87"/>
        <v>0</v>
      </c>
      <c r="Q833" s="41">
        <f t="shared" si="88"/>
        <v>0</v>
      </c>
      <c r="R833" s="33" t="str">
        <f t="shared" si="89"/>
        <v>No Bonus</v>
      </c>
      <c r="S833" s="38">
        <f t="shared" si="90"/>
        <v>19725.842448979591</v>
      </c>
      <c r="T833" s="6" t="s">
        <v>204</v>
      </c>
      <c r="U833" s="6" t="s">
        <v>6563</v>
      </c>
      <c r="V833" s="6" t="s">
        <v>3224</v>
      </c>
    </row>
    <row r="834" spans="1:22" ht="20" customHeight="1" x14ac:dyDescent="0.15">
      <c r="A834" s="15">
        <v>832</v>
      </c>
      <c r="B834" s="16" t="s">
        <v>4411</v>
      </c>
      <c r="C834" s="14">
        <v>22</v>
      </c>
      <c r="D834" s="35" t="str" cm="1">
        <f t="array" ref="D834">_xlfn.IFS(C834&lt;31, "Emerging Talent", AND(C834 &gt; 30, C834 &lt; 55), "Core Contributor", C834 &gt; 54, "Established Expert")</f>
        <v>Emerging Talent</v>
      </c>
      <c r="E834" s="6" t="s">
        <v>93</v>
      </c>
      <c r="F834" s="6" t="s">
        <v>5700</v>
      </c>
      <c r="G834" s="19" t="s">
        <v>4457</v>
      </c>
      <c r="H834" s="19" t="s">
        <v>499</v>
      </c>
      <c r="I834" s="30">
        <v>10</v>
      </c>
      <c r="J834" s="27">
        <v>2</v>
      </c>
      <c r="K834" s="40" t="str">
        <f t="shared" si="84"/>
        <v>Below Expectations</v>
      </c>
      <c r="L834" s="37">
        <v>86062</v>
      </c>
      <c r="M834" s="37">
        <f t="shared" si="85"/>
        <v>28101.877551020407</v>
      </c>
      <c r="N834" s="40" t="str">
        <f t="shared" si="86"/>
        <v>Low Income</v>
      </c>
      <c r="O834" s="39">
        <v>16965</v>
      </c>
      <c r="P834" s="39">
        <f t="shared" si="87"/>
        <v>0</v>
      </c>
      <c r="Q834" s="41">
        <f t="shared" si="88"/>
        <v>0</v>
      </c>
      <c r="R834" s="33" t="str">
        <f t="shared" si="89"/>
        <v>No Bonus</v>
      </c>
      <c r="S834" s="38">
        <f t="shared" si="90"/>
        <v>28101.877551020407</v>
      </c>
      <c r="T834" s="6" t="s">
        <v>422</v>
      </c>
      <c r="U834" s="6" t="s">
        <v>3227</v>
      </c>
      <c r="V834" s="6" t="s">
        <v>3228</v>
      </c>
    </row>
    <row r="835" spans="1:22" ht="20" customHeight="1" x14ac:dyDescent="0.15">
      <c r="A835" s="15">
        <v>833</v>
      </c>
      <c r="B835" s="16" t="s">
        <v>487</v>
      </c>
      <c r="C835" s="14">
        <v>21</v>
      </c>
      <c r="D835" s="35" t="str" cm="1">
        <f t="array" ref="D835">_xlfn.IFS(C835&lt;31, "Emerging Talent", AND(C835 &gt; 30, C835 &lt; 55), "Core Contributor", C835 &gt; 54, "Established Expert")</f>
        <v>Emerging Talent</v>
      </c>
      <c r="E835" s="6" t="s">
        <v>389</v>
      </c>
      <c r="F835" s="6" t="s">
        <v>5446</v>
      </c>
      <c r="G835" s="19" t="s">
        <v>244</v>
      </c>
      <c r="H835" s="19" t="s">
        <v>136</v>
      </c>
      <c r="I835" s="30">
        <v>8</v>
      </c>
      <c r="J835" s="27">
        <v>4.7</v>
      </c>
      <c r="K835" s="40" t="str">
        <f t="shared" si="84"/>
        <v>Outstanding Performance</v>
      </c>
      <c r="L835" s="37">
        <v>106054</v>
      </c>
      <c r="M835" s="37">
        <f t="shared" si="85"/>
        <v>191243.49877551023</v>
      </c>
      <c r="N835" s="40" t="str">
        <f t="shared" si="86"/>
        <v>Very High Income</v>
      </c>
      <c r="O835" s="39">
        <v>2237</v>
      </c>
      <c r="P835" s="39">
        <f t="shared" si="87"/>
        <v>14450.000000000004</v>
      </c>
      <c r="Q835" s="41">
        <f t="shared" si="88"/>
        <v>7.5558124027850115E-2</v>
      </c>
      <c r="R835" s="33" t="str">
        <f t="shared" si="89"/>
        <v>High Bonus</v>
      </c>
      <c r="S835" s="38">
        <f t="shared" si="90"/>
        <v>205693.49877551023</v>
      </c>
      <c r="T835" s="6" t="s">
        <v>422</v>
      </c>
      <c r="U835" s="7" t="s">
        <v>5970</v>
      </c>
      <c r="V835" s="6" t="s">
        <v>3230</v>
      </c>
    </row>
    <row r="836" spans="1:22" ht="20" customHeight="1" x14ac:dyDescent="0.15">
      <c r="A836" s="15">
        <v>834</v>
      </c>
      <c r="B836" s="16" t="s">
        <v>1488</v>
      </c>
      <c r="C836" s="14">
        <v>63</v>
      </c>
      <c r="D836" s="35" t="str" cm="1">
        <f t="array" ref="D836">_xlfn.IFS(C836&lt;31, "Emerging Talent", AND(C836 &gt; 30, C836 &lt; 55), "Core Contributor", C836 &gt; 54, "Established Expert")</f>
        <v>Established Expert</v>
      </c>
      <c r="E836" s="7" t="s">
        <v>5970</v>
      </c>
      <c r="F836" s="6" t="s">
        <v>5571</v>
      </c>
      <c r="G836" s="19" t="s">
        <v>244</v>
      </c>
      <c r="H836" s="19" t="s">
        <v>732</v>
      </c>
      <c r="I836" s="30">
        <v>8</v>
      </c>
      <c r="J836" s="27">
        <v>2.7</v>
      </c>
      <c r="K836" s="40" t="str">
        <f t="shared" ref="K836:K899" si="91">IF(J836&lt; 2, "Needs Significant Improvement", IF(J836 &lt; 3, "Below Expectations", IF(J836 &lt; 3.5, "Meets Expectations", IF(J836 &lt; 4.3, "Exceeds Expectations", "Outstanding Performance"))))</f>
        <v>Below Expectations</v>
      </c>
      <c r="L836" s="37">
        <v>94738</v>
      </c>
      <c r="M836" s="37">
        <f t="shared" ref="M836:M899" si="92">MIN(300000, MAX(15000,L836* ( J836 / 3.5) ^ 2))</f>
        <v>56378.777142857143</v>
      </c>
      <c r="N836" s="40" t="str">
        <f t="shared" ref="N836:N899" si="93">IF(M836 &lt; 50000, "Low Income", IF(M836 &lt; 80000, "Medium Income", IF(M836 &lt; 110000, "High Income", "Very High Income")))</f>
        <v>Medium Income</v>
      </c>
      <c r="O836" s="39">
        <v>7127</v>
      </c>
      <c r="P836" s="39">
        <f t="shared" ref="P836:P899" si="94">IF(J836&lt; 3,0, IF(20000 * ((J836 - 3)/2)^2 = 0, 0, MIN(20000, 20000 * ((J836 - 3)/2)^2)))</f>
        <v>0</v>
      </c>
      <c r="Q836" s="41">
        <f t="shared" ref="Q836:Q899" si="95">IF(P836=0, 0, P836/M836)</f>
        <v>0</v>
      </c>
      <c r="R836" s="33" t="str">
        <f t="shared" ref="R836:R899" si="96">IF(P836=0, "No Bonus", IF(P836&lt;=5000, "Small Bonus", IF(P836&lt;=10000, "Average Bonus", IF(P836&lt;=15000, "High Bonus", "Outstanding Bonus"))))</f>
        <v>No Bonus</v>
      </c>
      <c r="S836" s="38">
        <f t="shared" ref="S836:S899" si="97">IF(TYPE(P836)=2,M836+ 0, M836 + P836)</f>
        <v>56378.777142857143</v>
      </c>
      <c r="T836" s="6" t="s">
        <v>76</v>
      </c>
      <c r="U836" s="6" t="s">
        <v>6564</v>
      </c>
      <c r="V836" s="6" t="s">
        <v>3233</v>
      </c>
    </row>
    <row r="837" spans="1:22" ht="20" customHeight="1" x14ac:dyDescent="0.15">
      <c r="A837" s="15">
        <v>835</v>
      </c>
      <c r="B837" s="16" t="s">
        <v>2727</v>
      </c>
      <c r="C837" s="14">
        <v>47</v>
      </c>
      <c r="D837" s="35" t="str" cm="1">
        <f t="array" ref="D837">_xlfn.IFS(C837&lt;31, "Emerging Talent", AND(C837 &gt; 30, C837 &lt; 55), "Core Contributor", C837 &gt; 54, "Established Expert")</f>
        <v>Core Contributor</v>
      </c>
      <c r="E837" s="7" t="s">
        <v>5970</v>
      </c>
      <c r="F837" s="6" t="s">
        <v>5595</v>
      </c>
      <c r="G837" s="19" t="s">
        <v>46</v>
      </c>
      <c r="H837" s="19" t="s">
        <v>799</v>
      </c>
      <c r="I837" s="30">
        <v>10</v>
      </c>
      <c r="J837" s="27">
        <v>2.4</v>
      </c>
      <c r="K837" s="40" t="str">
        <f t="shared" si="91"/>
        <v>Below Expectations</v>
      </c>
      <c r="L837" s="37">
        <v>40537</v>
      </c>
      <c r="M837" s="37">
        <f t="shared" si="92"/>
        <v>19060.662857142859</v>
      </c>
      <c r="N837" s="40" t="str">
        <f t="shared" si="93"/>
        <v>Low Income</v>
      </c>
      <c r="O837" s="39">
        <v>12535</v>
      </c>
      <c r="P837" s="39">
        <f t="shared" si="94"/>
        <v>0</v>
      </c>
      <c r="Q837" s="41">
        <f t="shared" si="95"/>
        <v>0</v>
      </c>
      <c r="R837" s="33" t="str">
        <f t="shared" si="96"/>
        <v>No Bonus</v>
      </c>
      <c r="S837" s="38">
        <f t="shared" si="97"/>
        <v>19060.662857142859</v>
      </c>
      <c r="T837" s="6" t="s">
        <v>368</v>
      </c>
      <c r="U837" s="6" t="s">
        <v>6565</v>
      </c>
      <c r="V837" s="6" t="s">
        <v>3236</v>
      </c>
    </row>
    <row r="838" spans="1:22" ht="20" customHeight="1" x14ac:dyDescent="0.15">
      <c r="A838" s="15">
        <v>836</v>
      </c>
      <c r="B838" s="16" t="s">
        <v>1261</v>
      </c>
      <c r="C838" s="14">
        <v>54</v>
      </c>
      <c r="D838" s="35" t="str" cm="1">
        <f t="array" ref="D838">_xlfn.IFS(C838&lt;31, "Emerging Talent", AND(C838 &gt; 30, C838 &lt; 55), "Core Contributor", C838 &gt; 54, "Established Expert")</f>
        <v>Core Contributor</v>
      </c>
      <c r="E838" s="6" t="s">
        <v>389</v>
      </c>
      <c r="F838" s="6" t="s">
        <v>5552</v>
      </c>
      <c r="G838" s="19" t="s">
        <v>864</v>
      </c>
      <c r="H838" s="19" t="s">
        <v>56</v>
      </c>
      <c r="I838" s="30">
        <v>9</v>
      </c>
      <c r="J838" s="27">
        <v>4.4000000000000004</v>
      </c>
      <c r="K838" s="40" t="str">
        <f t="shared" si="91"/>
        <v>Outstanding Performance</v>
      </c>
      <c r="L838" s="37">
        <v>72784</v>
      </c>
      <c r="M838" s="37">
        <f t="shared" si="92"/>
        <v>115028.42775510208</v>
      </c>
      <c r="N838" s="40" t="str">
        <f t="shared" si="93"/>
        <v>Very High Income</v>
      </c>
      <c r="O838" s="39">
        <v>14097</v>
      </c>
      <c r="P838" s="39">
        <f t="shared" si="94"/>
        <v>9800.0000000000055</v>
      </c>
      <c r="Q838" s="41">
        <f t="shared" si="95"/>
        <v>8.519633095276595E-2</v>
      </c>
      <c r="R838" s="33" t="str">
        <f t="shared" si="96"/>
        <v>Average Bonus</v>
      </c>
      <c r="S838" s="38">
        <f t="shared" si="97"/>
        <v>124828.42775510208</v>
      </c>
      <c r="T838" s="6" t="s">
        <v>296</v>
      </c>
      <c r="U838" s="6" t="s">
        <v>3239</v>
      </c>
      <c r="V838" s="6" t="s">
        <v>3240</v>
      </c>
    </row>
    <row r="839" spans="1:22" ht="20" customHeight="1" x14ac:dyDescent="0.15">
      <c r="A839" s="15">
        <v>837</v>
      </c>
      <c r="B839" s="16" t="s">
        <v>2630</v>
      </c>
      <c r="C839" s="14">
        <v>28</v>
      </c>
      <c r="D839" s="35" t="str" cm="1">
        <f t="array" ref="D839">_xlfn.IFS(C839&lt;31, "Emerging Talent", AND(C839 &gt; 30, C839 &lt; 55), "Core Contributor", C839 &gt; 54, "Established Expert")</f>
        <v>Emerging Talent</v>
      </c>
      <c r="E839" s="6" t="s">
        <v>163</v>
      </c>
      <c r="F839" s="6" t="s">
        <v>5494</v>
      </c>
      <c r="G839" s="19" t="s">
        <v>244</v>
      </c>
      <c r="H839" s="19" t="s">
        <v>499</v>
      </c>
      <c r="I839" s="30">
        <v>4</v>
      </c>
      <c r="J839" s="27">
        <v>1.9</v>
      </c>
      <c r="K839" s="40" t="str">
        <f t="shared" si="91"/>
        <v>Needs Significant Improvement</v>
      </c>
      <c r="L839" s="37">
        <v>92665</v>
      </c>
      <c r="M839" s="37">
        <f t="shared" si="92"/>
        <v>27307.808163265305</v>
      </c>
      <c r="N839" s="40" t="str">
        <f t="shared" si="93"/>
        <v>Low Income</v>
      </c>
      <c r="O839" s="39">
        <v>8897</v>
      </c>
      <c r="P839" s="39">
        <f t="shared" si="94"/>
        <v>0</v>
      </c>
      <c r="Q839" s="41">
        <f t="shared" si="95"/>
        <v>0</v>
      </c>
      <c r="R839" s="33" t="str">
        <f t="shared" si="96"/>
        <v>No Bonus</v>
      </c>
      <c r="S839" s="38">
        <f t="shared" si="97"/>
        <v>27307.808163265305</v>
      </c>
      <c r="T839" s="6" t="s">
        <v>49</v>
      </c>
      <c r="U839" s="6" t="s">
        <v>6566</v>
      </c>
      <c r="V839" s="6" t="s">
        <v>3243</v>
      </c>
    </row>
    <row r="840" spans="1:22" ht="20" customHeight="1" x14ac:dyDescent="0.15">
      <c r="A840" s="15">
        <v>838</v>
      </c>
      <c r="B840" s="16" t="s">
        <v>2443</v>
      </c>
      <c r="C840" s="14">
        <v>18</v>
      </c>
      <c r="D840" s="35" t="str" cm="1">
        <f t="array" ref="D840">_xlfn.IFS(C840&lt;31, "Emerging Talent", AND(C840 &gt; 30, C840 &lt; 55), "Core Contributor", C840 &gt; 54, "Established Expert")</f>
        <v>Emerging Talent</v>
      </c>
      <c r="E840" s="7" t="s">
        <v>5970</v>
      </c>
      <c r="F840" s="6" t="s">
        <v>5883</v>
      </c>
      <c r="G840" s="19" t="s">
        <v>4457</v>
      </c>
      <c r="H840" s="19" t="s">
        <v>431</v>
      </c>
      <c r="I840" s="30">
        <v>3</v>
      </c>
      <c r="J840" s="27">
        <v>4.4000000000000004</v>
      </c>
      <c r="K840" s="40" t="str">
        <f t="shared" si="91"/>
        <v>Outstanding Performance</v>
      </c>
      <c r="L840" s="37">
        <v>46617</v>
      </c>
      <c r="M840" s="37">
        <f t="shared" si="92"/>
        <v>73673.887346938805</v>
      </c>
      <c r="N840" s="40" t="str">
        <f t="shared" si="93"/>
        <v>Medium Income</v>
      </c>
      <c r="O840" s="39">
        <v>9300</v>
      </c>
      <c r="P840" s="39">
        <f t="shared" si="94"/>
        <v>9800.0000000000055</v>
      </c>
      <c r="Q840" s="41">
        <f t="shared" si="95"/>
        <v>0.1330186359496775</v>
      </c>
      <c r="R840" s="33" t="str">
        <f t="shared" si="96"/>
        <v>Average Bonus</v>
      </c>
      <c r="S840" s="38">
        <f t="shared" si="97"/>
        <v>83473.887346938805</v>
      </c>
      <c r="T840" s="6" t="s">
        <v>49</v>
      </c>
      <c r="U840" s="9" t="s">
        <v>6567</v>
      </c>
      <c r="V840" s="6" t="s">
        <v>3245</v>
      </c>
    </row>
    <row r="841" spans="1:22" ht="20" customHeight="1" x14ac:dyDescent="0.15">
      <c r="A841" s="15">
        <v>839</v>
      </c>
      <c r="B841" s="16" t="s">
        <v>1699</v>
      </c>
      <c r="C841" s="14">
        <v>53</v>
      </c>
      <c r="D841" s="35" t="str" cm="1">
        <f t="array" ref="D841">_xlfn.IFS(C841&lt;31, "Emerging Talent", AND(C841 &gt; 30, C841 &lt; 55), "Core Contributor", C841 &gt; 54, "Established Expert")</f>
        <v>Core Contributor</v>
      </c>
      <c r="E841" s="6" t="s">
        <v>93</v>
      </c>
      <c r="F841" s="6" t="s">
        <v>5752</v>
      </c>
      <c r="G841" s="19" t="s">
        <v>4457</v>
      </c>
      <c r="H841" s="19" t="s">
        <v>32</v>
      </c>
      <c r="I841" s="30">
        <v>2</v>
      </c>
      <c r="J841" s="27">
        <v>3.1</v>
      </c>
      <c r="K841" s="40" t="str">
        <f t="shared" si="91"/>
        <v>Meets Expectations</v>
      </c>
      <c r="L841" s="37">
        <v>130035</v>
      </c>
      <c r="M841" s="37">
        <f t="shared" si="92"/>
        <v>102011.1306122449</v>
      </c>
      <c r="N841" s="40" t="str">
        <f t="shared" si="93"/>
        <v>High Income</v>
      </c>
      <c r="O841" s="39">
        <v>9178</v>
      </c>
      <c r="P841" s="39">
        <f t="shared" si="94"/>
        <v>50.000000000000085</v>
      </c>
      <c r="Q841" s="41">
        <f t="shared" si="95"/>
        <v>4.9014259228294778E-4</v>
      </c>
      <c r="R841" s="33" t="str">
        <f t="shared" si="96"/>
        <v>Small Bonus</v>
      </c>
      <c r="S841" s="38">
        <f t="shared" si="97"/>
        <v>102061.1306122449</v>
      </c>
      <c r="T841" s="6" t="s">
        <v>271</v>
      </c>
      <c r="U841" s="6" t="s">
        <v>6568</v>
      </c>
      <c r="V841" s="6" t="s">
        <v>3248</v>
      </c>
    </row>
    <row r="842" spans="1:22" ht="20" customHeight="1" x14ac:dyDescent="0.15">
      <c r="A842" s="15">
        <v>840</v>
      </c>
      <c r="B842" s="16" t="s">
        <v>3249</v>
      </c>
      <c r="C842" s="14">
        <v>22</v>
      </c>
      <c r="D842" s="35" t="str" cm="1">
        <f t="array" ref="D842">_xlfn.IFS(C842&lt;31, "Emerging Talent", AND(C842 &gt; 30, C842 &lt; 55), "Core Contributor", C842 &gt; 54, "Established Expert")</f>
        <v>Emerging Talent</v>
      </c>
      <c r="E842" s="6" t="s">
        <v>93</v>
      </c>
      <c r="F842" s="6" t="s">
        <v>5884</v>
      </c>
      <c r="G842" s="19" t="s">
        <v>696</v>
      </c>
      <c r="H842" s="19" t="s">
        <v>56</v>
      </c>
      <c r="I842" s="30">
        <v>1</v>
      </c>
      <c r="J842" s="27">
        <v>4.3</v>
      </c>
      <c r="K842" s="40" t="str">
        <f t="shared" si="91"/>
        <v>Outstanding Performance</v>
      </c>
      <c r="L842" s="37">
        <v>34738</v>
      </c>
      <c r="M842" s="37">
        <f t="shared" si="92"/>
        <v>52433.111836734679</v>
      </c>
      <c r="N842" s="40" t="str">
        <f t="shared" si="93"/>
        <v>Medium Income</v>
      </c>
      <c r="O842" s="39">
        <v>15739</v>
      </c>
      <c r="P842" s="39">
        <f t="shared" si="94"/>
        <v>8449.9999999999982</v>
      </c>
      <c r="Q842" s="41">
        <f t="shared" si="95"/>
        <v>0.16115770557947168</v>
      </c>
      <c r="R842" s="33" t="str">
        <f t="shared" si="96"/>
        <v>Average Bonus</v>
      </c>
      <c r="S842" s="38">
        <f t="shared" si="97"/>
        <v>60883.111836734679</v>
      </c>
      <c r="T842" s="6" t="s">
        <v>271</v>
      </c>
      <c r="U842" s="6" t="s">
        <v>3252</v>
      </c>
      <c r="V842" s="6" t="s">
        <v>3253</v>
      </c>
    </row>
    <row r="843" spans="1:22" ht="20" customHeight="1" x14ac:dyDescent="0.15">
      <c r="A843" s="15">
        <v>841</v>
      </c>
      <c r="B843" s="16" t="s">
        <v>4411</v>
      </c>
      <c r="C843" s="14">
        <v>52</v>
      </c>
      <c r="D843" s="35" t="str" cm="1">
        <f t="array" ref="D843">_xlfn.IFS(C843&lt;31, "Emerging Talent", AND(C843 &gt; 30, C843 &lt; 55), "Core Contributor", C843 &gt; 54, "Established Expert")</f>
        <v>Core Contributor</v>
      </c>
      <c r="E843" s="7" t="s">
        <v>5970</v>
      </c>
      <c r="F843" s="6" t="s">
        <v>5713</v>
      </c>
      <c r="G843" s="19" t="s">
        <v>157</v>
      </c>
      <c r="H843" s="19" t="s">
        <v>158</v>
      </c>
      <c r="I843" s="30">
        <v>10</v>
      </c>
      <c r="J843" s="27">
        <v>3.9</v>
      </c>
      <c r="K843" s="40" t="str">
        <f t="shared" si="91"/>
        <v>Exceeds Expectations</v>
      </c>
      <c r="L843" s="37">
        <v>57552</v>
      </c>
      <c r="M843" s="37">
        <f t="shared" si="92"/>
        <v>71458.442448979593</v>
      </c>
      <c r="N843" s="40" t="str">
        <f t="shared" si="93"/>
        <v>Medium Income</v>
      </c>
      <c r="O843" s="39">
        <v>16658</v>
      </c>
      <c r="P843" s="39">
        <f t="shared" si="94"/>
        <v>4049.9999999999991</v>
      </c>
      <c r="Q843" s="41">
        <f t="shared" si="95"/>
        <v>5.6676298295917193E-2</v>
      </c>
      <c r="R843" s="33" t="str">
        <f t="shared" si="96"/>
        <v>Small Bonus</v>
      </c>
      <c r="S843" s="38">
        <f t="shared" si="97"/>
        <v>75508.442448979593</v>
      </c>
      <c r="T843" s="6" t="s">
        <v>296</v>
      </c>
      <c r="U843" s="6" t="s">
        <v>6569</v>
      </c>
      <c r="V843" s="6" t="s">
        <v>3257</v>
      </c>
    </row>
    <row r="844" spans="1:22" ht="20" customHeight="1" x14ac:dyDescent="0.15">
      <c r="A844" s="15">
        <v>842</v>
      </c>
      <c r="B844" s="16" t="s">
        <v>4377</v>
      </c>
      <c r="C844" s="14">
        <v>49</v>
      </c>
      <c r="D844" s="35" t="str" cm="1">
        <f t="array" ref="D844">_xlfn.IFS(C844&lt;31, "Emerging Talent", AND(C844 &gt; 30, C844 &lt; 55), "Core Contributor", C844 &gt; 54, "Established Expert")</f>
        <v>Core Contributor</v>
      </c>
      <c r="E844" s="6" t="s">
        <v>93</v>
      </c>
      <c r="F844" s="6" t="s">
        <v>5446</v>
      </c>
      <c r="G844" s="19" t="s">
        <v>4457</v>
      </c>
      <c r="H844" s="19" t="s">
        <v>47</v>
      </c>
      <c r="I844" s="30">
        <v>0</v>
      </c>
      <c r="J844" s="27">
        <v>3.1</v>
      </c>
      <c r="K844" s="40" t="str">
        <f t="shared" si="91"/>
        <v>Meets Expectations</v>
      </c>
      <c r="L844" s="37">
        <v>51828</v>
      </c>
      <c r="M844" s="37">
        <f t="shared" si="92"/>
        <v>40658.537142857145</v>
      </c>
      <c r="N844" s="40" t="str">
        <f t="shared" si="93"/>
        <v>Low Income</v>
      </c>
      <c r="O844" s="39">
        <v>18599</v>
      </c>
      <c r="P844" s="39">
        <f t="shared" si="94"/>
        <v>50.000000000000085</v>
      </c>
      <c r="Q844" s="41">
        <f t="shared" si="95"/>
        <v>1.2297540323283381E-3</v>
      </c>
      <c r="R844" s="33" t="str">
        <f t="shared" si="96"/>
        <v>Small Bonus</v>
      </c>
      <c r="S844" s="38">
        <f t="shared" si="97"/>
        <v>40708.537142857145</v>
      </c>
      <c r="T844" s="6" t="s">
        <v>49</v>
      </c>
      <c r="U844" s="6" t="s">
        <v>6570</v>
      </c>
      <c r="V844" s="6" t="s">
        <v>3261</v>
      </c>
    </row>
    <row r="845" spans="1:22" ht="20" customHeight="1" x14ac:dyDescent="0.15">
      <c r="A845" s="15">
        <v>843</v>
      </c>
      <c r="B845" s="16" t="s">
        <v>4448</v>
      </c>
      <c r="C845" s="14">
        <v>55</v>
      </c>
      <c r="D845" s="35" t="str" cm="1">
        <f t="array" ref="D845">_xlfn.IFS(C845&lt;31, "Emerging Talent", AND(C845 &gt; 30, C845 &lt; 55), "Core Contributor", C845 &gt; 54, "Established Expert")</f>
        <v>Established Expert</v>
      </c>
      <c r="E845" s="6" t="s">
        <v>389</v>
      </c>
      <c r="F845" s="6" t="s">
        <v>5827</v>
      </c>
      <c r="G845" s="19" t="s">
        <v>244</v>
      </c>
      <c r="H845" s="19" t="s">
        <v>47</v>
      </c>
      <c r="I845" s="30">
        <v>8</v>
      </c>
      <c r="J845" s="27">
        <v>3.5</v>
      </c>
      <c r="K845" s="40" t="str">
        <f t="shared" si="91"/>
        <v>Exceeds Expectations</v>
      </c>
      <c r="L845" s="37">
        <v>47670</v>
      </c>
      <c r="M845" s="37">
        <f t="shared" si="92"/>
        <v>47670</v>
      </c>
      <c r="N845" s="40" t="str">
        <f t="shared" si="93"/>
        <v>Low Income</v>
      </c>
      <c r="O845" s="39">
        <v>14158</v>
      </c>
      <c r="P845" s="39">
        <f t="shared" si="94"/>
        <v>1250</v>
      </c>
      <c r="Q845" s="41">
        <f t="shared" si="95"/>
        <v>2.6221942521501992E-2</v>
      </c>
      <c r="R845" s="33" t="str">
        <f t="shared" si="96"/>
        <v>Small Bonus</v>
      </c>
      <c r="S845" s="38">
        <f t="shared" si="97"/>
        <v>48920</v>
      </c>
      <c r="T845" s="6" t="s">
        <v>76</v>
      </c>
      <c r="U845" s="9" t="s">
        <v>6571</v>
      </c>
      <c r="V845" s="6" t="s">
        <v>3263</v>
      </c>
    </row>
    <row r="846" spans="1:22" ht="20" customHeight="1" x14ac:dyDescent="0.15">
      <c r="A846" s="15">
        <v>844</v>
      </c>
      <c r="B846" s="16" t="s">
        <v>1481</v>
      </c>
      <c r="C846" s="14">
        <v>31</v>
      </c>
      <c r="D846" s="35" t="str" cm="1">
        <f t="array" ref="D846">_xlfn.IFS(C846&lt;31, "Emerging Talent", AND(C846 &gt; 30, C846 &lt; 55), "Core Contributor", C846 &gt; 54, "Established Expert")</f>
        <v>Core Contributor</v>
      </c>
      <c r="E846" s="6" t="s">
        <v>163</v>
      </c>
      <c r="F846" s="6" t="s">
        <v>5755</v>
      </c>
      <c r="G846" s="19" t="s">
        <v>696</v>
      </c>
      <c r="H846" s="19" t="s">
        <v>56</v>
      </c>
      <c r="I846" s="30">
        <v>1</v>
      </c>
      <c r="J846" s="27">
        <v>4.7</v>
      </c>
      <c r="K846" s="40" t="str">
        <f t="shared" si="91"/>
        <v>Outstanding Performance</v>
      </c>
      <c r="L846" s="37">
        <v>52619</v>
      </c>
      <c r="M846" s="37">
        <f t="shared" si="92"/>
        <v>94886.017142857163</v>
      </c>
      <c r="N846" s="40" t="str">
        <f t="shared" si="93"/>
        <v>High Income</v>
      </c>
      <c r="O846" s="39">
        <v>16313</v>
      </c>
      <c r="P846" s="39">
        <f t="shared" si="94"/>
        <v>14450.000000000004</v>
      </c>
      <c r="Q846" s="41">
        <f t="shared" si="95"/>
        <v>0.15228798125486262</v>
      </c>
      <c r="R846" s="33" t="str">
        <f t="shared" si="96"/>
        <v>High Bonus</v>
      </c>
      <c r="S846" s="38">
        <f t="shared" si="97"/>
        <v>109336.01714285716</v>
      </c>
      <c r="T846" s="6" t="s">
        <v>296</v>
      </c>
      <c r="U846" s="6" t="s">
        <v>3265</v>
      </c>
      <c r="V846" s="7" t="s">
        <v>6818</v>
      </c>
    </row>
    <row r="847" spans="1:22" ht="20" customHeight="1" x14ac:dyDescent="0.15">
      <c r="A847" s="15">
        <v>845</v>
      </c>
      <c r="B847" s="16" t="s">
        <v>4423</v>
      </c>
      <c r="C847" s="14">
        <v>46</v>
      </c>
      <c r="D847" s="35" t="str" cm="1">
        <f t="array" ref="D847">_xlfn.IFS(C847&lt;31, "Emerging Talent", AND(C847 &gt; 30, C847 &lt; 55), "Core Contributor", C847 &gt; 54, "Established Expert")</f>
        <v>Core Contributor</v>
      </c>
      <c r="E847" s="6" t="s">
        <v>163</v>
      </c>
      <c r="F847" s="6" t="s">
        <v>5885</v>
      </c>
      <c r="G847" s="19" t="s">
        <v>864</v>
      </c>
      <c r="H847" s="19" t="s">
        <v>158</v>
      </c>
      <c r="I847" s="30">
        <v>9</v>
      </c>
      <c r="J847" s="27">
        <v>2.5</v>
      </c>
      <c r="K847" s="40" t="str">
        <f t="shared" si="91"/>
        <v>Below Expectations</v>
      </c>
      <c r="L847" s="37">
        <v>106322</v>
      </c>
      <c r="M847" s="37">
        <f t="shared" si="92"/>
        <v>54245.918367346938</v>
      </c>
      <c r="N847" s="40" t="str">
        <f t="shared" si="93"/>
        <v>Medium Income</v>
      </c>
      <c r="O847" s="39">
        <v>4549</v>
      </c>
      <c r="P847" s="39">
        <f t="shared" si="94"/>
        <v>0</v>
      </c>
      <c r="Q847" s="41">
        <f t="shared" si="95"/>
        <v>0</v>
      </c>
      <c r="R847" s="33" t="str">
        <f t="shared" si="96"/>
        <v>No Bonus</v>
      </c>
      <c r="S847" s="38">
        <f t="shared" si="97"/>
        <v>54245.918367346938</v>
      </c>
      <c r="T847" s="6" t="s">
        <v>296</v>
      </c>
      <c r="U847" s="6" t="s">
        <v>6572</v>
      </c>
      <c r="V847" s="6" t="s">
        <v>3269</v>
      </c>
    </row>
    <row r="848" spans="1:22" ht="20" customHeight="1" x14ac:dyDescent="0.15">
      <c r="A848" s="15">
        <v>846</v>
      </c>
      <c r="B848" s="16" t="s">
        <v>2069</v>
      </c>
      <c r="C848" s="14">
        <v>19</v>
      </c>
      <c r="D848" s="35" t="str" cm="1">
        <f t="array" ref="D848">_xlfn.IFS(C848&lt;31, "Emerging Talent", AND(C848 &gt; 30, C848 &lt; 55), "Core Contributor", C848 &gt; 54, "Established Expert")</f>
        <v>Emerging Talent</v>
      </c>
      <c r="E848" s="6" t="s">
        <v>163</v>
      </c>
      <c r="F848" s="6" t="s">
        <v>5765</v>
      </c>
      <c r="G848" s="19" t="s">
        <v>157</v>
      </c>
      <c r="H848" s="19" t="s">
        <v>32</v>
      </c>
      <c r="I848" s="30">
        <v>8</v>
      </c>
      <c r="J848" s="27">
        <v>3.5</v>
      </c>
      <c r="K848" s="40" t="str">
        <f t="shared" si="91"/>
        <v>Exceeds Expectations</v>
      </c>
      <c r="L848" s="37">
        <v>44843</v>
      </c>
      <c r="M848" s="37">
        <f t="shared" si="92"/>
        <v>44843</v>
      </c>
      <c r="N848" s="40" t="str">
        <f t="shared" si="93"/>
        <v>Low Income</v>
      </c>
      <c r="O848" s="39">
        <v>5956</v>
      </c>
      <c r="P848" s="39">
        <f t="shared" si="94"/>
        <v>1250</v>
      </c>
      <c r="Q848" s="41">
        <f t="shared" si="95"/>
        <v>2.7875030662533728E-2</v>
      </c>
      <c r="R848" s="33" t="str">
        <f t="shared" si="96"/>
        <v>Small Bonus</v>
      </c>
      <c r="S848" s="38">
        <f t="shared" si="97"/>
        <v>46093</v>
      </c>
      <c r="T848" s="6" t="s">
        <v>26</v>
      </c>
      <c r="U848" s="6" t="s">
        <v>6573</v>
      </c>
      <c r="V848" s="6" t="s">
        <v>3272</v>
      </c>
    </row>
    <row r="849" spans="1:22" ht="20" customHeight="1" x14ac:dyDescent="0.15">
      <c r="A849" s="15">
        <v>847</v>
      </c>
      <c r="B849" s="16" t="s">
        <v>4430</v>
      </c>
      <c r="C849" s="14">
        <v>58</v>
      </c>
      <c r="D849" s="35" t="str" cm="1">
        <f t="array" ref="D849">_xlfn.IFS(C849&lt;31, "Emerging Talent", AND(C849 &gt; 30, C849 &lt; 55), "Core Contributor", C849 &gt; 54, "Established Expert")</f>
        <v>Established Expert</v>
      </c>
      <c r="E849" s="6" t="s">
        <v>93</v>
      </c>
      <c r="F849" s="6" t="s">
        <v>5823</v>
      </c>
      <c r="G849" s="19" t="s">
        <v>864</v>
      </c>
      <c r="H849" s="19" t="s">
        <v>56</v>
      </c>
      <c r="I849" s="30">
        <v>5</v>
      </c>
      <c r="J849" s="27">
        <v>3.3</v>
      </c>
      <c r="K849" s="40" t="str">
        <f t="shared" si="91"/>
        <v>Meets Expectations</v>
      </c>
      <c r="L849" s="37">
        <v>118328</v>
      </c>
      <c r="M849" s="37">
        <f t="shared" si="92"/>
        <v>105191.17714285714</v>
      </c>
      <c r="N849" s="40" t="str">
        <f t="shared" si="93"/>
        <v>High Income</v>
      </c>
      <c r="O849" s="39">
        <v>6312</v>
      </c>
      <c r="P849" s="39">
        <f t="shared" si="94"/>
        <v>449.99999999999949</v>
      </c>
      <c r="Q849" s="41">
        <f t="shared" si="95"/>
        <v>4.2779253186687634E-3</v>
      </c>
      <c r="R849" s="33" t="str">
        <f t="shared" si="96"/>
        <v>Small Bonus</v>
      </c>
      <c r="S849" s="38">
        <f t="shared" si="97"/>
        <v>105641.17714285714</v>
      </c>
      <c r="T849" s="6" t="s">
        <v>271</v>
      </c>
      <c r="U849" s="6" t="s">
        <v>6574</v>
      </c>
      <c r="V849" s="6" t="s">
        <v>3275</v>
      </c>
    </row>
    <row r="850" spans="1:22" ht="20" customHeight="1" x14ac:dyDescent="0.15">
      <c r="A850" s="15">
        <v>848</v>
      </c>
      <c r="B850" s="16" t="s">
        <v>1950</v>
      </c>
      <c r="C850" s="14">
        <v>20</v>
      </c>
      <c r="D850" s="35" t="str" cm="1">
        <f t="array" ref="D850">_xlfn.IFS(C850&lt;31, "Emerging Talent", AND(C850 &gt; 30, C850 &lt; 55), "Core Contributor", C850 &gt; 54, "Established Expert")</f>
        <v>Emerging Talent</v>
      </c>
      <c r="E850" s="7" t="s">
        <v>5970</v>
      </c>
      <c r="F850" s="6" t="s">
        <v>5886</v>
      </c>
      <c r="G850" s="19" t="s">
        <v>576</v>
      </c>
      <c r="H850" s="19" t="s">
        <v>158</v>
      </c>
      <c r="I850" s="30">
        <v>6</v>
      </c>
      <c r="J850" s="27">
        <v>3.4</v>
      </c>
      <c r="K850" s="40" t="str">
        <f t="shared" si="91"/>
        <v>Meets Expectations</v>
      </c>
      <c r="L850" s="37">
        <v>142655</v>
      </c>
      <c r="M850" s="37">
        <f t="shared" si="92"/>
        <v>134619.7387755102</v>
      </c>
      <c r="N850" s="40" t="str">
        <f t="shared" si="93"/>
        <v>Very High Income</v>
      </c>
      <c r="O850" s="39">
        <v>7802</v>
      </c>
      <c r="P850" s="39">
        <f t="shared" si="94"/>
        <v>799.99999999999955</v>
      </c>
      <c r="Q850" s="41">
        <f t="shared" si="95"/>
        <v>5.9426649262339397E-3</v>
      </c>
      <c r="R850" s="33" t="str">
        <f t="shared" si="96"/>
        <v>Small Bonus</v>
      </c>
      <c r="S850" s="38">
        <f t="shared" si="97"/>
        <v>135419.7387755102</v>
      </c>
      <c r="T850" s="6" t="s">
        <v>265</v>
      </c>
      <c r="U850" s="6" t="s">
        <v>3278</v>
      </c>
      <c r="V850" s="6" t="s">
        <v>3279</v>
      </c>
    </row>
    <row r="851" spans="1:22" ht="20" customHeight="1" x14ac:dyDescent="0.15">
      <c r="A851" s="15">
        <v>849</v>
      </c>
      <c r="B851" s="16" t="s">
        <v>4447</v>
      </c>
      <c r="C851" s="14">
        <v>35</v>
      </c>
      <c r="D851" s="35" t="str" cm="1">
        <f t="array" ref="D851">_xlfn.IFS(C851&lt;31, "Emerging Talent", AND(C851 &gt; 30, C851 &lt; 55), "Core Contributor", C851 &gt; 54, "Established Expert")</f>
        <v>Core Contributor</v>
      </c>
      <c r="E851" s="6" t="s">
        <v>389</v>
      </c>
      <c r="F851" s="6" t="s">
        <v>5768</v>
      </c>
      <c r="G851" s="19" t="s">
        <v>4457</v>
      </c>
      <c r="H851" s="19" t="s">
        <v>175</v>
      </c>
      <c r="I851" s="30">
        <v>7</v>
      </c>
      <c r="J851" s="27">
        <v>2.5</v>
      </c>
      <c r="K851" s="40" t="str">
        <f t="shared" si="91"/>
        <v>Below Expectations</v>
      </c>
      <c r="L851" s="37">
        <v>77502</v>
      </c>
      <c r="M851" s="37">
        <f t="shared" si="92"/>
        <v>39541.836734693876</v>
      </c>
      <c r="N851" s="40" t="str">
        <f t="shared" si="93"/>
        <v>Low Income</v>
      </c>
      <c r="O851" s="39">
        <v>14874</v>
      </c>
      <c r="P851" s="39">
        <f t="shared" si="94"/>
        <v>0</v>
      </c>
      <c r="Q851" s="41">
        <f t="shared" si="95"/>
        <v>0</v>
      </c>
      <c r="R851" s="33" t="str">
        <f t="shared" si="96"/>
        <v>No Bonus</v>
      </c>
      <c r="S851" s="38">
        <f t="shared" si="97"/>
        <v>39541.836734693876</v>
      </c>
      <c r="T851" s="6" t="s">
        <v>296</v>
      </c>
      <c r="U851" s="6" t="s">
        <v>3282</v>
      </c>
      <c r="V851" s="6" t="s">
        <v>3283</v>
      </c>
    </row>
    <row r="852" spans="1:22" ht="20" customHeight="1" x14ac:dyDescent="0.15">
      <c r="A852" s="15">
        <v>850</v>
      </c>
      <c r="B852" s="16" t="s">
        <v>435</v>
      </c>
      <c r="C852" s="14">
        <v>64</v>
      </c>
      <c r="D852" s="35" t="str" cm="1">
        <f t="array" ref="D852">_xlfn.IFS(C852&lt;31, "Emerging Talent", AND(C852 &gt; 30, C852 &lt; 55), "Core Contributor", C852 &gt; 54, "Established Expert")</f>
        <v>Established Expert</v>
      </c>
      <c r="E852" s="6" t="s">
        <v>389</v>
      </c>
      <c r="F852" s="6" t="s">
        <v>5887</v>
      </c>
      <c r="G852" s="19" t="s">
        <v>4457</v>
      </c>
      <c r="H852" s="19" t="s">
        <v>81</v>
      </c>
      <c r="I852" s="30">
        <v>4</v>
      </c>
      <c r="J852" s="27">
        <v>2.5</v>
      </c>
      <c r="K852" s="40" t="str">
        <f t="shared" si="91"/>
        <v>Below Expectations</v>
      </c>
      <c r="L852" s="37">
        <v>66597</v>
      </c>
      <c r="M852" s="37">
        <f t="shared" si="92"/>
        <v>33978.0612244898</v>
      </c>
      <c r="N852" s="40" t="str">
        <f t="shared" si="93"/>
        <v>Low Income</v>
      </c>
      <c r="O852" s="39">
        <v>1612</v>
      </c>
      <c r="P852" s="39">
        <f t="shared" si="94"/>
        <v>0</v>
      </c>
      <c r="Q852" s="41">
        <f t="shared" si="95"/>
        <v>0</v>
      </c>
      <c r="R852" s="33" t="str">
        <f t="shared" si="96"/>
        <v>No Bonus</v>
      </c>
      <c r="S852" s="38">
        <f t="shared" si="97"/>
        <v>33978.0612244898</v>
      </c>
      <c r="T852" s="6" t="s">
        <v>265</v>
      </c>
      <c r="U852" s="6" t="s">
        <v>6575</v>
      </c>
      <c r="V852" s="6" t="s">
        <v>3287</v>
      </c>
    </row>
    <row r="853" spans="1:22" ht="20" customHeight="1" x14ac:dyDescent="0.15">
      <c r="A853" s="15">
        <v>851</v>
      </c>
      <c r="B853" s="16" t="s">
        <v>1358</v>
      </c>
      <c r="C853" s="14">
        <v>47</v>
      </c>
      <c r="D853" s="35" t="str" cm="1">
        <f t="array" ref="D853">_xlfn.IFS(C853&lt;31, "Emerging Talent", AND(C853 &gt; 30, C853 &lt; 55), "Core Contributor", C853 &gt; 54, "Established Expert")</f>
        <v>Core Contributor</v>
      </c>
      <c r="E853" s="6" t="s">
        <v>389</v>
      </c>
      <c r="F853" s="6" t="s">
        <v>5888</v>
      </c>
      <c r="G853" s="19" t="s">
        <v>4457</v>
      </c>
      <c r="H853" s="19" t="s">
        <v>136</v>
      </c>
      <c r="I853" s="30">
        <v>8</v>
      </c>
      <c r="J853" s="27">
        <v>2.2000000000000002</v>
      </c>
      <c r="K853" s="40" t="str">
        <f t="shared" si="91"/>
        <v>Below Expectations</v>
      </c>
      <c r="L853" s="37">
        <v>37331</v>
      </c>
      <c r="M853" s="37">
        <f t="shared" si="92"/>
        <v>15000</v>
      </c>
      <c r="N853" s="40" t="str">
        <f t="shared" si="93"/>
        <v>Low Income</v>
      </c>
      <c r="O853" s="39">
        <v>6567</v>
      </c>
      <c r="P853" s="39">
        <f t="shared" si="94"/>
        <v>0</v>
      </c>
      <c r="Q853" s="41">
        <f t="shared" si="95"/>
        <v>0</v>
      </c>
      <c r="R853" s="33" t="str">
        <f t="shared" si="96"/>
        <v>No Bonus</v>
      </c>
      <c r="S853" s="38">
        <f t="shared" si="97"/>
        <v>15000</v>
      </c>
      <c r="T853" s="6" t="s">
        <v>271</v>
      </c>
      <c r="U853" s="6" t="s">
        <v>6576</v>
      </c>
      <c r="V853" s="6" t="s">
        <v>3291</v>
      </c>
    </row>
    <row r="854" spans="1:22" ht="20" customHeight="1" x14ac:dyDescent="0.15">
      <c r="A854" s="15">
        <v>852</v>
      </c>
      <c r="B854" s="16" t="s">
        <v>585</v>
      </c>
      <c r="C854" s="14">
        <v>21</v>
      </c>
      <c r="D854" s="35" t="str" cm="1">
        <f t="array" ref="D854">_xlfn.IFS(C854&lt;31, "Emerging Talent", AND(C854 &gt; 30, C854 &lt; 55), "Core Contributor", C854 &gt; 54, "Established Expert")</f>
        <v>Emerging Talent</v>
      </c>
      <c r="E854" s="6" t="s">
        <v>163</v>
      </c>
      <c r="F854" s="6" t="s">
        <v>5525</v>
      </c>
      <c r="G854" s="19" t="s">
        <v>494</v>
      </c>
      <c r="H854" s="19" t="s">
        <v>158</v>
      </c>
      <c r="I854" s="30">
        <v>8</v>
      </c>
      <c r="J854" s="27">
        <v>2.2999999999999998</v>
      </c>
      <c r="K854" s="40" t="str">
        <f t="shared" si="91"/>
        <v>Below Expectations</v>
      </c>
      <c r="L854" s="37">
        <v>124659</v>
      </c>
      <c r="M854" s="37">
        <f t="shared" si="92"/>
        <v>53832.33551020408</v>
      </c>
      <c r="N854" s="40" t="str">
        <f t="shared" si="93"/>
        <v>Medium Income</v>
      </c>
      <c r="O854" s="39">
        <v>18499</v>
      </c>
      <c r="P854" s="39">
        <f t="shared" si="94"/>
        <v>0</v>
      </c>
      <c r="Q854" s="41">
        <f t="shared" si="95"/>
        <v>0</v>
      </c>
      <c r="R854" s="33" t="str">
        <f t="shared" si="96"/>
        <v>No Bonus</v>
      </c>
      <c r="S854" s="38">
        <f t="shared" si="97"/>
        <v>53832.33551020408</v>
      </c>
      <c r="T854" s="6" t="s">
        <v>49</v>
      </c>
      <c r="U854" s="6" t="s">
        <v>6577</v>
      </c>
      <c r="V854" s="6" t="s">
        <v>3295</v>
      </c>
    </row>
    <row r="855" spans="1:22" ht="20" customHeight="1" x14ac:dyDescent="0.15">
      <c r="A855" s="15">
        <v>853</v>
      </c>
      <c r="B855" s="16" t="s">
        <v>4454</v>
      </c>
      <c r="C855" s="14">
        <v>43</v>
      </c>
      <c r="D855" s="35" t="str" cm="1">
        <f t="array" ref="D855">_xlfn.IFS(C855&lt;31, "Emerging Talent", AND(C855 &gt; 30, C855 &lt; 55), "Core Contributor", C855 &gt; 54, "Established Expert")</f>
        <v>Core Contributor</v>
      </c>
      <c r="E855" s="6" t="s">
        <v>163</v>
      </c>
      <c r="F855" s="6" t="s">
        <v>5889</v>
      </c>
      <c r="G855" s="19" t="s">
        <v>648</v>
      </c>
      <c r="H855" s="19" t="s">
        <v>56</v>
      </c>
      <c r="I855" s="30">
        <v>0</v>
      </c>
      <c r="J855" s="27">
        <v>2.4</v>
      </c>
      <c r="K855" s="40" t="str">
        <f t="shared" si="91"/>
        <v>Below Expectations</v>
      </c>
      <c r="L855" s="37">
        <v>136526</v>
      </c>
      <c r="M855" s="37">
        <f t="shared" si="92"/>
        <v>64195.0824489796</v>
      </c>
      <c r="N855" s="40" t="str">
        <f t="shared" si="93"/>
        <v>Medium Income</v>
      </c>
      <c r="O855" s="39">
        <v>9359</v>
      </c>
      <c r="P855" s="39">
        <f t="shared" si="94"/>
        <v>0</v>
      </c>
      <c r="Q855" s="41">
        <f t="shared" si="95"/>
        <v>0</v>
      </c>
      <c r="R855" s="33" t="str">
        <f t="shared" si="96"/>
        <v>No Bonus</v>
      </c>
      <c r="S855" s="38">
        <f t="shared" si="97"/>
        <v>64195.0824489796</v>
      </c>
      <c r="T855" s="6" t="s">
        <v>296</v>
      </c>
      <c r="U855" s="9" t="s">
        <v>6578</v>
      </c>
      <c r="V855" s="6" t="s">
        <v>3298</v>
      </c>
    </row>
    <row r="856" spans="1:22" ht="20" customHeight="1" x14ac:dyDescent="0.15">
      <c r="A856" s="15">
        <v>854</v>
      </c>
      <c r="B856" s="16" t="s">
        <v>4377</v>
      </c>
      <c r="C856" s="14">
        <v>27</v>
      </c>
      <c r="D856" s="35" t="str" cm="1">
        <f t="array" ref="D856">_xlfn.IFS(C856&lt;31, "Emerging Talent", AND(C856 &gt; 30, C856 &lt; 55), "Core Contributor", C856 &gt; 54, "Established Expert")</f>
        <v>Emerging Talent</v>
      </c>
      <c r="E856" s="6" t="s">
        <v>163</v>
      </c>
      <c r="F856" s="6" t="s">
        <v>5890</v>
      </c>
      <c r="G856" s="19" t="s">
        <v>210</v>
      </c>
      <c r="H856" s="19" t="s">
        <v>211</v>
      </c>
      <c r="I856" s="30">
        <v>10</v>
      </c>
      <c r="J856" s="27">
        <v>5</v>
      </c>
      <c r="K856" s="40" t="str">
        <f t="shared" si="91"/>
        <v>Outstanding Performance</v>
      </c>
      <c r="L856" s="37">
        <v>54928</v>
      </c>
      <c r="M856" s="37">
        <f t="shared" si="92"/>
        <v>112097.95918367348</v>
      </c>
      <c r="N856" s="40" t="str">
        <f t="shared" si="93"/>
        <v>Very High Income</v>
      </c>
      <c r="O856" s="39">
        <v>13659</v>
      </c>
      <c r="P856" s="39">
        <f t="shared" si="94"/>
        <v>20000</v>
      </c>
      <c r="Q856" s="41">
        <f t="shared" si="95"/>
        <v>0.17841538013399358</v>
      </c>
      <c r="R856" s="33" t="str">
        <f t="shared" si="96"/>
        <v>Outstanding Bonus</v>
      </c>
      <c r="S856" s="38">
        <f t="shared" si="97"/>
        <v>132097.95918367349</v>
      </c>
      <c r="T856" s="6" t="s">
        <v>271</v>
      </c>
      <c r="U856" s="6" t="s">
        <v>3301</v>
      </c>
      <c r="V856" s="6" t="s">
        <v>3302</v>
      </c>
    </row>
    <row r="857" spans="1:22" ht="20" customHeight="1" x14ac:dyDescent="0.15">
      <c r="A857" s="15">
        <v>855</v>
      </c>
      <c r="B857" s="16" t="s">
        <v>305</v>
      </c>
      <c r="C857" s="14">
        <v>51</v>
      </c>
      <c r="D857" s="35" t="str" cm="1">
        <f t="array" ref="D857">_xlfn.IFS(C857&lt;31, "Emerging Talent", AND(C857 &gt; 30, C857 &lt; 55), "Core Contributor", C857 &gt; 54, "Established Expert")</f>
        <v>Core Contributor</v>
      </c>
      <c r="E857" s="6" t="s">
        <v>389</v>
      </c>
      <c r="F857" s="6" t="s">
        <v>5891</v>
      </c>
      <c r="G857" s="19" t="s">
        <v>576</v>
      </c>
      <c r="H857" s="19" t="s">
        <v>167</v>
      </c>
      <c r="I857" s="30">
        <v>6</v>
      </c>
      <c r="J857" s="27">
        <v>2.7</v>
      </c>
      <c r="K857" s="40" t="str">
        <f t="shared" si="91"/>
        <v>Below Expectations</v>
      </c>
      <c r="L857" s="37">
        <v>80840</v>
      </c>
      <c r="M857" s="37">
        <f t="shared" si="92"/>
        <v>48108.04897959184</v>
      </c>
      <c r="N857" s="40" t="str">
        <f t="shared" si="93"/>
        <v>Low Income</v>
      </c>
      <c r="O857" s="39">
        <v>14984</v>
      </c>
      <c r="P857" s="39">
        <f t="shared" si="94"/>
        <v>0</v>
      </c>
      <c r="Q857" s="41">
        <f t="shared" si="95"/>
        <v>0</v>
      </c>
      <c r="R857" s="33" t="str">
        <f t="shared" si="96"/>
        <v>No Bonus</v>
      </c>
      <c r="S857" s="38">
        <f t="shared" si="97"/>
        <v>48108.04897959184</v>
      </c>
      <c r="T857" s="6" t="s">
        <v>422</v>
      </c>
      <c r="U857" s="6" t="s">
        <v>6579</v>
      </c>
      <c r="V857" s="6" t="s">
        <v>3307</v>
      </c>
    </row>
    <row r="858" spans="1:22" ht="20" customHeight="1" x14ac:dyDescent="0.15">
      <c r="A858" s="15">
        <v>856</v>
      </c>
      <c r="B858" s="16" t="s">
        <v>2630</v>
      </c>
      <c r="C858" s="14">
        <v>33</v>
      </c>
      <c r="D858" s="35" t="str" cm="1">
        <f t="array" ref="D858">_xlfn.IFS(C858&lt;31, "Emerging Talent", AND(C858 &gt; 30, C858 &lt; 55), "Core Contributor", C858 &gt; 54, "Established Expert")</f>
        <v>Core Contributor</v>
      </c>
      <c r="E858" s="6" t="s">
        <v>389</v>
      </c>
      <c r="F858" s="6" t="s">
        <v>5494</v>
      </c>
      <c r="G858" s="19" t="s">
        <v>210</v>
      </c>
      <c r="H858" s="19" t="s">
        <v>56</v>
      </c>
      <c r="I858" s="30">
        <v>5</v>
      </c>
      <c r="J858" s="27">
        <v>3.7</v>
      </c>
      <c r="K858" s="40" t="str">
        <f t="shared" si="91"/>
        <v>Exceeds Expectations</v>
      </c>
      <c r="L858" s="37">
        <v>30721</v>
      </c>
      <c r="M858" s="37">
        <f t="shared" si="92"/>
        <v>34332.284897959187</v>
      </c>
      <c r="N858" s="40" t="str">
        <f t="shared" si="93"/>
        <v>Low Income</v>
      </c>
      <c r="O858" s="39">
        <v>1567</v>
      </c>
      <c r="P858" s="39">
        <f t="shared" si="94"/>
        <v>2450.0000000000014</v>
      </c>
      <c r="Q858" s="41">
        <f t="shared" si="95"/>
        <v>7.1361402460738535E-2</v>
      </c>
      <c r="R858" s="33" t="str">
        <f t="shared" si="96"/>
        <v>Small Bonus</v>
      </c>
      <c r="S858" s="38">
        <f t="shared" si="97"/>
        <v>36782.284897959187</v>
      </c>
      <c r="T858" s="6" t="s">
        <v>204</v>
      </c>
      <c r="U858" s="7" t="s">
        <v>5970</v>
      </c>
      <c r="V858" s="6" t="s">
        <v>3310</v>
      </c>
    </row>
    <row r="859" spans="1:22" ht="20" customHeight="1" x14ac:dyDescent="0.15">
      <c r="A859" s="15">
        <v>857</v>
      </c>
      <c r="B859" s="16" t="s">
        <v>2258</v>
      </c>
      <c r="C859" s="14">
        <v>63</v>
      </c>
      <c r="D859" s="35" t="str" cm="1">
        <f t="array" ref="D859">_xlfn.IFS(C859&lt;31, "Emerging Talent", AND(C859 &gt; 30, C859 &lt; 55), "Core Contributor", C859 &gt; 54, "Established Expert")</f>
        <v>Established Expert</v>
      </c>
      <c r="E859" s="6" t="s">
        <v>389</v>
      </c>
      <c r="F859" s="6" t="s">
        <v>5673</v>
      </c>
      <c r="G859" s="19" t="s">
        <v>4457</v>
      </c>
      <c r="H859" s="19" t="s">
        <v>499</v>
      </c>
      <c r="I859" s="30">
        <v>0</v>
      </c>
      <c r="J859" s="27">
        <v>2.8</v>
      </c>
      <c r="K859" s="40" t="str">
        <f t="shared" si="91"/>
        <v>Below Expectations</v>
      </c>
      <c r="L859" s="37">
        <v>79119</v>
      </c>
      <c r="M859" s="37">
        <f t="shared" si="92"/>
        <v>50636.159999999989</v>
      </c>
      <c r="N859" s="40" t="str">
        <f t="shared" si="93"/>
        <v>Medium Income</v>
      </c>
      <c r="O859" s="39" t="s">
        <v>5969</v>
      </c>
      <c r="P859" s="39">
        <f t="shared" si="94"/>
        <v>0</v>
      </c>
      <c r="Q859" s="41">
        <f t="shared" si="95"/>
        <v>0</v>
      </c>
      <c r="R859" s="33" t="str">
        <f t="shared" si="96"/>
        <v>No Bonus</v>
      </c>
      <c r="S859" s="38">
        <f t="shared" si="97"/>
        <v>50636.159999999989</v>
      </c>
      <c r="T859" s="6" t="s">
        <v>76</v>
      </c>
      <c r="U859" s="6" t="s">
        <v>6580</v>
      </c>
      <c r="V859" s="6" t="s">
        <v>3313</v>
      </c>
    </row>
    <row r="860" spans="1:22" ht="20" customHeight="1" x14ac:dyDescent="0.15">
      <c r="A860" s="15">
        <v>858</v>
      </c>
      <c r="B860" s="16" t="s">
        <v>41</v>
      </c>
      <c r="C860" s="14">
        <v>46</v>
      </c>
      <c r="D860" s="35" t="str" cm="1">
        <f t="array" ref="D860">_xlfn.IFS(C860&lt;31, "Emerging Talent", AND(C860 &gt; 30, C860 &lt; 55), "Core Contributor", C860 &gt; 54, "Established Expert")</f>
        <v>Core Contributor</v>
      </c>
      <c r="E860" s="6" t="s">
        <v>163</v>
      </c>
      <c r="F860" s="6" t="s">
        <v>5892</v>
      </c>
      <c r="G860" s="19" t="s">
        <v>648</v>
      </c>
      <c r="H860" s="19" t="s">
        <v>167</v>
      </c>
      <c r="I860" s="30">
        <v>3</v>
      </c>
      <c r="J860" s="27">
        <v>4.9000000000000004</v>
      </c>
      <c r="K860" s="40" t="str">
        <f t="shared" si="91"/>
        <v>Outstanding Performance</v>
      </c>
      <c r="L860" s="37">
        <v>53321</v>
      </c>
      <c r="M860" s="37">
        <f t="shared" si="92"/>
        <v>104509.16000000002</v>
      </c>
      <c r="N860" s="40" t="str">
        <f t="shared" si="93"/>
        <v>High Income</v>
      </c>
      <c r="O860" s="39">
        <v>2875</v>
      </c>
      <c r="P860" s="39">
        <f t="shared" si="94"/>
        <v>18050.000000000007</v>
      </c>
      <c r="Q860" s="41">
        <f t="shared" si="95"/>
        <v>0.17271213355843645</v>
      </c>
      <c r="R860" s="33" t="str">
        <f t="shared" si="96"/>
        <v>Outstanding Bonus</v>
      </c>
      <c r="S860" s="38">
        <f t="shared" si="97"/>
        <v>122559.16000000003</v>
      </c>
      <c r="T860" s="6" t="s">
        <v>26</v>
      </c>
      <c r="U860" s="7" t="s">
        <v>5970</v>
      </c>
      <c r="V860" s="6" t="s">
        <v>3317</v>
      </c>
    </row>
    <row r="861" spans="1:22" ht="20" customHeight="1" x14ac:dyDescent="0.15">
      <c r="A861" s="15">
        <v>859</v>
      </c>
      <c r="B861" s="16" t="s">
        <v>3610</v>
      </c>
      <c r="C861" s="14">
        <v>60</v>
      </c>
      <c r="D861" s="35" t="str" cm="1">
        <f t="array" ref="D861">_xlfn.IFS(C861&lt;31, "Emerging Talent", AND(C861 &gt; 30, C861 &lt; 55), "Core Contributor", C861 &gt; 54, "Established Expert")</f>
        <v>Established Expert</v>
      </c>
      <c r="E861" s="6" t="s">
        <v>389</v>
      </c>
      <c r="F861" s="6" t="s">
        <v>5689</v>
      </c>
      <c r="G861" s="19" t="s">
        <v>576</v>
      </c>
      <c r="H861" s="19" t="s">
        <v>32</v>
      </c>
      <c r="I861" s="30">
        <v>7</v>
      </c>
      <c r="J861" s="27">
        <v>4.5</v>
      </c>
      <c r="K861" s="40" t="str">
        <f t="shared" si="91"/>
        <v>Outstanding Performance</v>
      </c>
      <c r="L861" s="37">
        <v>38603</v>
      </c>
      <c r="M861" s="37">
        <f t="shared" si="92"/>
        <v>63813.1224489796</v>
      </c>
      <c r="N861" s="40" t="str">
        <f t="shared" si="93"/>
        <v>Medium Income</v>
      </c>
      <c r="O861" s="39">
        <v>3844</v>
      </c>
      <c r="P861" s="39">
        <f t="shared" si="94"/>
        <v>11250</v>
      </c>
      <c r="Q861" s="41">
        <f t="shared" si="95"/>
        <v>0.17629602765473032</v>
      </c>
      <c r="R861" s="33" t="str">
        <f t="shared" si="96"/>
        <v>High Bonus</v>
      </c>
      <c r="S861" s="38">
        <f t="shared" si="97"/>
        <v>75063.1224489796</v>
      </c>
      <c r="T861" s="6" t="s">
        <v>49</v>
      </c>
      <c r="U861" s="6" t="s">
        <v>6581</v>
      </c>
      <c r="V861" s="6" t="s">
        <v>3321</v>
      </c>
    </row>
    <row r="862" spans="1:22" ht="20" customHeight="1" x14ac:dyDescent="0.15">
      <c r="A862" s="15">
        <v>860</v>
      </c>
      <c r="B862" s="16" t="s">
        <v>2443</v>
      </c>
      <c r="C862" s="14">
        <v>52</v>
      </c>
      <c r="D862" s="35" t="str" cm="1">
        <f t="array" ref="D862">_xlfn.IFS(C862&lt;31, "Emerging Talent", AND(C862 &gt; 30, C862 &lt; 55), "Core Contributor", C862 &gt; 54, "Established Expert")</f>
        <v>Core Contributor</v>
      </c>
      <c r="E862" s="6" t="s">
        <v>389</v>
      </c>
      <c r="F862" s="6" t="s">
        <v>5893</v>
      </c>
      <c r="G862" s="19" t="s">
        <v>4457</v>
      </c>
      <c r="H862" s="19" t="s">
        <v>799</v>
      </c>
      <c r="I862" s="30">
        <v>1</v>
      </c>
      <c r="J862" s="27">
        <v>1.3</v>
      </c>
      <c r="K862" s="40" t="str">
        <f t="shared" si="91"/>
        <v>Needs Significant Improvement</v>
      </c>
      <c r="L862" s="37">
        <v>116824</v>
      </c>
      <c r="M862" s="37">
        <f t="shared" si="92"/>
        <v>16116.94367346939</v>
      </c>
      <c r="N862" s="40" t="str">
        <f t="shared" si="93"/>
        <v>Low Income</v>
      </c>
      <c r="O862" s="39" t="s">
        <v>5969</v>
      </c>
      <c r="P862" s="39">
        <f t="shared" si="94"/>
        <v>0</v>
      </c>
      <c r="Q862" s="41">
        <f t="shared" si="95"/>
        <v>0</v>
      </c>
      <c r="R862" s="33" t="str">
        <f t="shared" si="96"/>
        <v>No Bonus</v>
      </c>
      <c r="S862" s="38">
        <f t="shared" si="97"/>
        <v>16116.94367346939</v>
      </c>
      <c r="T862" s="6" t="s">
        <v>368</v>
      </c>
      <c r="U862" s="6" t="s">
        <v>6582</v>
      </c>
      <c r="V862" s="6" t="s">
        <v>3325</v>
      </c>
    </row>
    <row r="863" spans="1:22" ht="20" customHeight="1" x14ac:dyDescent="0.15">
      <c r="A863" s="15">
        <v>861</v>
      </c>
      <c r="B863" s="16" t="s">
        <v>4421</v>
      </c>
      <c r="C863" s="14">
        <v>59</v>
      </c>
      <c r="D863" s="35" t="str" cm="1">
        <f t="array" ref="D863">_xlfn.IFS(C863&lt;31, "Emerging Talent", AND(C863 &gt; 30, C863 &lt; 55), "Core Contributor", C863 &gt; 54, "Established Expert")</f>
        <v>Established Expert</v>
      </c>
      <c r="E863" s="6" t="s">
        <v>389</v>
      </c>
      <c r="F863" s="6" t="s">
        <v>5517</v>
      </c>
      <c r="G863" s="19" t="s">
        <v>648</v>
      </c>
      <c r="H863" s="19" t="s">
        <v>842</v>
      </c>
      <c r="I863" s="30">
        <v>6</v>
      </c>
      <c r="J863" s="27">
        <v>3</v>
      </c>
      <c r="K863" s="40" t="str">
        <f t="shared" si="91"/>
        <v>Meets Expectations</v>
      </c>
      <c r="L863" s="37">
        <v>82350</v>
      </c>
      <c r="M863" s="37">
        <f t="shared" si="92"/>
        <v>60502.040816326524</v>
      </c>
      <c r="N863" s="40" t="str">
        <f t="shared" si="93"/>
        <v>Medium Income</v>
      </c>
      <c r="O863" s="39">
        <v>4102</v>
      </c>
      <c r="P863" s="39">
        <f t="shared" si="94"/>
        <v>0</v>
      </c>
      <c r="Q863" s="41">
        <f t="shared" si="95"/>
        <v>0</v>
      </c>
      <c r="R863" s="33" t="str">
        <f t="shared" si="96"/>
        <v>No Bonus</v>
      </c>
      <c r="S863" s="38">
        <f t="shared" si="97"/>
        <v>60502.040816326524</v>
      </c>
      <c r="T863" s="6" t="s">
        <v>139</v>
      </c>
      <c r="U863" s="6" t="s">
        <v>6583</v>
      </c>
      <c r="V863" s="6" t="s">
        <v>3329</v>
      </c>
    </row>
    <row r="864" spans="1:22" ht="20" customHeight="1" x14ac:dyDescent="0.15">
      <c r="A864" s="15">
        <v>862</v>
      </c>
      <c r="B864" s="16" t="s">
        <v>41</v>
      </c>
      <c r="C864" s="14">
        <v>19</v>
      </c>
      <c r="D864" s="35" t="str" cm="1">
        <f t="array" ref="D864">_xlfn.IFS(C864&lt;31, "Emerging Talent", AND(C864 &gt; 30, C864 &lt; 55), "Core Contributor", C864 &gt; 54, "Established Expert")</f>
        <v>Emerging Talent</v>
      </c>
      <c r="E864" s="6" t="s">
        <v>163</v>
      </c>
      <c r="F864" s="6" t="s">
        <v>5701</v>
      </c>
      <c r="G864" s="19" t="s">
        <v>576</v>
      </c>
      <c r="H864" s="19" t="s">
        <v>32</v>
      </c>
      <c r="I864" s="30">
        <v>0</v>
      </c>
      <c r="J864" s="27">
        <v>2</v>
      </c>
      <c r="K864" s="40" t="str">
        <f t="shared" si="91"/>
        <v>Below Expectations</v>
      </c>
      <c r="L864" s="37">
        <v>130672</v>
      </c>
      <c r="M864" s="37">
        <f t="shared" si="92"/>
        <v>42668.408163265303</v>
      </c>
      <c r="N864" s="40" t="str">
        <f t="shared" si="93"/>
        <v>Low Income</v>
      </c>
      <c r="O864" s="39">
        <v>14300</v>
      </c>
      <c r="P864" s="39">
        <f t="shared" si="94"/>
        <v>0</v>
      </c>
      <c r="Q864" s="41">
        <f t="shared" si="95"/>
        <v>0</v>
      </c>
      <c r="R864" s="33" t="str">
        <f t="shared" si="96"/>
        <v>No Bonus</v>
      </c>
      <c r="S864" s="38">
        <f t="shared" si="97"/>
        <v>42668.408163265303</v>
      </c>
      <c r="T864" s="6" t="s">
        <v>271</v>
      </c>
      <c r="U864" s="6" t="s">
        <v>6584</v>
      </c>
      <c r="V864" s="6" t="s">
        <v>3331</v>
      </c>
    </row>
    <row r="865" spans="1:22" ht="20" customHeight="1" x14ac:dyDescent="0.15">
      <c r="A865" s="15">
        <v>863</v>
      </c>
      <c r="B865" s="16" t="s">
        <v>4443</v>
      </c>
      <c r="C865" s="14">
        <v>41</v>
      </c>
      <c r="D865" s="35" t="str" cm="1">
        <f t="array" ref="D865">_xlfn.IFS(C865&lt;31, "Emerging Talent", AND(C865 &gt; 30, C865 &lt; 55), "Core Contributor", C865 &gt; 54, "Established Expert")</f>
        <v>Core Contributor</v>
      </c>
      <c r="E865" s="6" t="s">
        <v>389</v>
      </c>
      <c r="F865" s="6" t="s">
        <v>5894</v>
      </c>
      <c r="G865" s="19" t="s">
        <v>157</v>
      </c>
      <c r="H865" s="19" t="s">
        <v>211</v>
      </c>
      <c r="I865" s="30">
        <v>5</v>
      </c>
      <c r="J865" s="27">
        <v>2.8</v>
      </c>
      <c r="K865" s="40" t="str">
        <f t="shared" si="91"/>
        <v>Below Expectations</v>
      </c>
      <c r="L865" s="37">
        <v>130905</v>
      </c>
      <c r="M865" s="37">
        <f t="shared" si="92"/>
        <v>83779.199999999983</v>
      </c>
      <c r="N865" s="40" t="str">
        <f t="shared" si="93"/>
        <v>High Income</v>
      </c>
      <c r="O865" s="39">
        <v>19777</v>
      </c>
      <c r="P865" s="39">
        <f t="shared" si="94"/>
        <v>0</v>
      </c>
      <c r="Q865" s="41">
        <f t="shared" si="95"/>
        <v>0</v>
      </c>
      <c r="R865" s="33" t="str">
        <f t="shared" si="96"/>
        <v>No Bonus</v>
      </c>
      <c r="S865" s="38">
        <f t="shared" si="97"/>
        <v>83779.199999999983</v>
      </c>
      <c r="T865" s="6" t="s">
        <v>422</v>
      </c>
      <c r="U865" s="6" t="s">
        <v>6585</v>
      </c>
      <c r="V865" s="6" t="s">
        <v>3334</v>
      </c>
    </row>
    <row r="866" spans="1:22" ht="20" customHeight="1" x14ac:dyDescent="0.15">
      <c r="A866" s="15">
        <v>864</v>
      </c>
      <c r="B866" s="16" t="s">
        <v>2159</v>
      </c>
      <c r="C866" s="14">
        <v>61</v>
      </c>
      <c r="D866" s="35" t="str" cm="1">
        <f t="array" ref="D866">_xlfn.IFS(C866&lt;31, "Emerging Talent", AND(C866 &gt; 30, C866 &lt; 55), "Core Contributor", C866 &gt; 54, "Established Expert")</f>
        <v>Established Expert</v>
      </c>
      <c r="E866" s="6" t="s">
        <v>389</v>
      </c>
      <c r="F866" s="6" t="s">
        <v>5773</v>
      </c>
      <c r="G866" s="19" t="s">
        <v>157</v>
      </c>
      <c r="H866" s="19" t="s">
        <v>211</v>
      </c>
      <c r="I866" s="30">
        <v>4</v>
      </c>
      <c r="J866" s="27">
        <v>2.9</v>
      </c>
      <c r="K866" s="40" t="str">
        <f t="shared" si="91"/>
        <v>Below Expectations</v>
      </c>
      <c r="L866" s="37">
        <v>145566</v>
      </c>
      <c r="M866" s="37">
        <f t="shared" si="92"/>
        <v>99935.515102040808</v>
      </c>
      <c r="N866" s="40" t="str">
        <f t="shared" si="93"/>
        <v>High Income</v>
      </c>
      <c r="O866" s="39">
        <v>1016</v>
      </c>
      <c r="P866" s="39">
        <f t="shared" si="94"/>
        <v>0</v>
      </c>
      <c r="Q866" s="41">
        <f t="shared" si="95"/>
        <v>0</v>
      </c>
      <c r="R866" s="33" t="str">
        <f t="shared" si="96"/>
        <v>No Bonus</v>
      </c>
      <c r="S866" s="38">
        <f t="shared" si="97"/>
        <v>99935.515102040808</v>
      </c>
      <c r="T866" s="6" t="s">
        <v>368</v>
      </c>
      <c r="U866" s="6" t="s">
        <v>6586</v>
      </c>
      <c r="V866" s="6" t="s">
        <v>3336</v>
      </c>
    </row>
    <row r="867" spans="1:22" ht="20" customHeight="1" x14ac:dyDescent="0.15">
      <c r="A867" s="15">
        <v>865</v>
      </c>
      <c r="B867" s="16" t="s">
        <v>4413</v>
      </c>
      <c r="C867" s="14">
        <v>18</v>
      </c>
      <c r="D867" s="35" t="str" cm="1">
        <f t="array" ref="D867">_xlfn.IFS(C867&lt;31, "Emerging Talent", AND(C867 &gt; 30, C867 &lt; 55), "Core Contributor", C867 &gt; 54, "Established Expert")</f>
        <v>Emerging Talent</v>
      </c>
      <c r="E867" s="6" t="s">
        <v>163</v>
      </c>
      <c r="F867" s="6" t="s">
        <v>5446</v>
      </c>
      <c r="G867" s="19" t="s">
        <v>46</v>
      </c>
      <c r="H867" s="19" t="s">
        <v>56</v>
      </c>
      <c r="I867" s="30">
        <v>3</v>
      </c>
      <c r="J867" s="27">
        <v>4.5</v>
      </c>
      <c r="K867" s="40" t="str">
        <f t="shared" si="91"/>
        <v>Outstanding Performance</v>
      </c>
      <c r="L867" s="37">
        <v>64834</v>
      </c>
      <c r="M867" s="37">
        <f t="shared" si="92"/>
        <v>107174.57142857145</v>
      </c>
      <c r="N867" s="40" t="str">
        <f t="shared" si="93"/>
        <v>High Income</v>
      </c>
      <c r="O867" s="39">
        <v>17612</v>
      </c>
      <c r="P867" s="39">
        <f t="shared" si="94"/>
        <v>11250</v>
      </c>
      <c r="Q867" s="41">
        <f t="shared" si="95"/>
        <v>0.10496892919695767</v>
      </c>
      <c r="R867" s="33" t="str">
        <f t="shared" si="96"/>
        <v>High Bonus</v>
      </c>
      <c r="S867" s="38">
        <f t="shared" si="97"/>
        <v>118424.57142857145</v>
      </c>
      <c r="T867" s="6" t="s">
        <v>139</v>
      </c>
      <c r="U867" s="6" t="s">
        <v>3339</v>
      </c>
      <c r="V867" s="6" t="s">
        <v>3340</v>
      </c>
    </row>
    <row r="868" spans="1:22" ht="20" customHeight="1" x14ac:dyDescent="0.15">
      <c r="A868" s="15">
        <v>866</v>
      </c>
      <c r="B868" s="16" t="s">
        <v>305</v>
      </c>
      <c r="C868" s="14">
        <v>41</v>
      </c>
      <c r="D868" s="35" t="str" cm="1">
        <f t="array" ref="D868">_xlfn.IFS(C868&lt;31, "Emerging Talent", AND(C868 &gt; 30, C868 &lt; 55), "Core Contributor", C868 &gt; 54, "Established Expert")</f>
        <v>Core Contributor</v>
      </c>
      <c r="E868" s="6" t="s">
        <v>389</v>
      </c>
      <c r="F868" s="6" t="s">
        <v>5895</v>
      </c>
      <c r="G868" s="19" t="s">
        <v>244</v>
      </c>
      <c r="H868" s="19" t="s">
        <v>56</v>
      </c>
      <c r="I868" s="30">
        <v>0</v>
      </c>
      <c r="J868" s="27">
        <v>1.9</v>
      </c>
      <c r="K868" s="40" t="str">
        <f t="shared" si="91"/>
        <v>Needs Significant Improvement</v>
      </c>
      <c r="L868" s="37">
        <v>46236</v>
      </c>
      <c r="M868" s="37">
        <f t="shared" si="92"/>
        <v>15000</v>
      </c>
      <c r="N868" s="40" t="str">
        <f t="shared" si="93"/>
        <v>Low Income</v>
      </c>
      <c r="O868" s="39">
        <v>6470</v>
      </c>
      <c r="P868" s="39">
        <f t="shared" si="94"/>
        <v>0</v>
      </c>
      <c r="Q868" s="41">
        <f t="shared" si="95"/>
        <v>0</v>
      </c>
      <c r="R868" s="33" t="str">
        <f t="shared" si="96"/>
        <v>No Bonus</v>
      </c>
      <c r="S868" s="38">
        <f t="shared" si="97"/>
        <v>15000</v>
      </c>
      <c r="T868" s="6" t="s">
        <v>368</v>
      </c>
      <c r="U868" s="6" t="s">
        <v>6587</v>
      </c>
      <c r="V868" s="6" t="s">
        <v>3344</v>
      </c>
    </row>
    <row r="869" spans="1:22" ht="20" customHeight="1" x14ac:dyDescent="0.15">
      <c r="A869" s="15">
        <v>867</v>
      </c>
      <c r="B869" s="16" t="s">
        <v>4414</v>
      </c>
      <c r="C869" s="14">
        <v>30</v>
      </c>
      <c r="D869" s="35" t="str" cm="1">
        <f t="array" ref="D869">_xlfn.IFS(C869&lt;31, "Emerging Talent", AND(C869 &gt; 30, C869 &lt; 55), "Core Contributor", C869 &gt; 54, "Established Expert")</f>
        <v>Emerging Talent</v>
      </c>
      <c r="E869" s="6" t="s">
        <v>389</v>
      </c>
      <c r="F869" s="6" t="s">
        <v>5505</v>
      </c>
      <c r="G869" s="19" t="s">
        <v>864</v>
      </c>
      <c r="H869" s="19" t="s">
        <v>732</v>
      </c>
      <c r="I869" s="30">
        <v>0</v>
      </c>
      <c r="J869" s="27">
        <v>1.5</v>
      </c>
      <c r="K869" s="40" t="str">
        <f t="shared" si="91"/>
        <v>Needs Significant Improvement</v>
      </c>
      <c r="L869" s="37">
        <v>73247</v>
      </c>
      <c r="M869" s="37">
        <f t="shared" si="92"/>
        <v>15000</v>
      </c>
      <c r="N869" s="40" t="str">
        <f t="shared" si="93"/>
        <v>Low Income</v>
      </c>
      <c r="O869" s="39">
        <v>13167</v>
      </c>
      <c r="P869" s="39">
        <f t="shared" si="94"/>
        <v>0</v>
      </c>
      <c r="Q869" s="41">
        <f t="shared" si="95"/>
        <v>0</v>
      </c>
      <c r="R869" s="33" t="str">
        <f t="shared" si="96"/>
        <v>No Bonus</v>
      </c>
      <c r="S869" s="38">
        <f t="shared" si="97"/>
        <v>15000</v>
      </c>
      <c r="T869" s="6" t="s">
        <v>26</v>
      </c>
      <c r="U869" s="6" t="s">
        <v>6588</v>
      </c>
      <c r="V869" s="6" t="s">
        <v>3347</v>
      </c>
    </row>
    <row r="870" spans="1:22" ht="20" customHeight="1" x14ac:dyDescent="0.15">
      <c r="A870" s="15">
        <v>868</v>
      </c>
      <c r="B870" s="16" t="s">
        <v>4406</v>
      </c>
      <c r="C870" s="14">
        <v>50</v>
      </c>
      <c r="D870" s="35" t="str" cm="1">
        <f t="array" ref="D870">_xlfn.IFS(C870&lt;31, "Emerging Talent", AND(C870 &gt; 30, C870 &lt; 55), "Core Contributor", C870 &gt; 54, "Established Expert")</f>
        <v>Core Contributor</v>
      </c>
      <c r="E870" s="6" t="s">
        <v>389</v>
      </c>
      <c r="F870" s="6" t="s">
        <v>5446</v>
      </c>
      <c r="G870" s="19" t="s">
        <v>157</v>
      </c>
      <c r="H870" s="19" t="s">
        <v>56</v>
      </c>
      <c r="I870" s="30">
        <v>6</v>
      </c>
      <c r="J870" s="27">
        <v>1.1000000000000001</v>
      </c>
      <c r="K870" s="40" t="str">
        <f t="shared" si="91"/>
        <v>Needs Significant Improvement</v>
      </c>
      <c r="L870" s="37">
        <v>121148</v>
      </c>
      <c r="M870" s="37">
        <f t="shared" si="92"/>
        <v>15000</v>
      </c>
      <c r="N870" s="40" t="str">
        <f t="shared" si="93"/>
        <v>Low Income</v>
      </c>
      <c r="O870" s="39">
        <v>16570</v>
      </c>
      <c r="P870" s="39">
        <f t="shared" si="94"/>
        <v>0</v>
      </c>
      <c r="Q870" s="41">
        <f t="shared" si="95"/>
        <v>0</v>
      </c>
      <c r="R870" s="33" t="str">
        <f t="shared" si="96"/>
        <v>No Bonus</v>
      </c>
      <c r="S870" s="38">
        <f t="shared" si="97"/>
        <v>15000</v>
      </c>
      <c r="T870" s="6" t="s">
        <v>265</v>
      </c>
      <c r="U870" s="6" t="s">
        <v>6589</v>
      </c>
      <c r="V870" s="6" t="s">
        <v>3349</v>
      </c>
    </row>
    <row r="871" spans="1:22" ht="20" customHeight="1" x14ac:dyDescent="0.15">
      <c r="A871" s="15">
        <v>869</v>
      </c>
      <c r="B871" s="16" t="s">
        <v>3249</v>
      </c>
      <c r="C871" s="14">
        <v>32</v>
      </c>
      <c r="D871" s="35" t="str" cm="1">
        <f t="array" ref="D871">_xlfn.IFS(C871&lt;31, "Emerging Talent", AND(C871 &gt; 30, C871 &lt; 55), "Core Contributor", C871 &gt; 54, "Established Expert")</f>
        <v>Core Contributor</v>
      </c>
      <c r="E871" s="6" t="s">
        <v>389</v>
      </c>
      <c r="F871" s="6" t="s">
        <v>5884</v>
      </c>
      <c r="G871" s="19" t="s">
        <v>864</v>
      </c>
      <c r="H871" s="19" t="s">
        <v>136</v>
      </c>
      <c r="I871" s="30">
        <v>1</v>
      </c>
      <c r="J871" s="27">
        <v>3</v>
      </c>
      <c r="K871" s="40" t="str">
        <f t="shared" si="91"/>
        <v>Meets Expectations</v>
      </c>
      <c r="L871" s="37">
        <v>119990</v>
      </c>
      <c r="M871" s="37">
        <f t="shared" si="92"/>
        <v>88155.918367346923</v>
      </c>
      <c r="N871" s="40" t="str">
        <f t="shared" si="93"/>
        <v>High Income</v>
      </c>
      <c r="O871" s="39">
        <v>2534</v>
      </c>
      <c r="P871" s="39">
        <f t="shared" si="94"/>
        <v>0</v>
      </c>
      <c r="Q871" s="41">
        <f t="shared" si="95"/>
        <v>0</v>
      </c>
      <c r="R871" s="33" t="str">
        <f t="shared" si="96"/>
        <v>No Bonus</v>
      </c>
      <c r="S871" s="38">
        <f t="shared" si="97"/>
        <v>88155.918367346923</v>
      </c>
      <c r="T871" s="6" t="s">
        <v>296</v>
      </c>
      <c r="U871" s="6" t="s">
        <v>3353</v>
      </c>
      <c r="V871" s="6" t="s">
        <v>3354</v>
      </c>
    </row>
    <row r="872" spans="1:22" ht="20" customHeight="1" x14ac:dyDescent="0.15">
      <c r="A872" s="15">
        <v>870</v>
      </c>
      <c r="B872" s="16" t="s">
        <v>1680</v>
      </c>
      <c r="C872" s="14">
        <v>28</v>
      </c>
      <c r="D872" s="35" t="str" cm="1">
        <f t="array" ref="D872">_xlfn.IFS(C872&lt;31, "Emerging Talent", AND(C872 &gt; 30, C872 &lt; 55), "Core Contributor", C872 &gt; 54, "Established Expert")</f>
        <v>Emerging Talent</v>
      </c>
      <c r="E872" s="6" t="s">
        <v>163</v>
      </c>
      <c r="F872" s="6" t="s">
        <v>5479</v>
      </c>
      <c r="G872" s="19" t="s">
        <v>210</v>
      </c>
      <c r="H872" s="19" t="s">
        <v>779</v>
      </c>
      <c r="I872" s="30">
        <v>0</v>
      </c>
      <c r="J872" s="27">
        <v>1.4</v>
      </c>
      <c r="K872" s="40" t="str">
        <f t="shared" si="91"/>
        <v>Needs Significant Improvement</v>
      </c>
      <c r="L872" s="37">
        <v>106492</v>
      </c>
      <c r="M872" s="37">
        <f t="shared" si="92"/>
        <v>17038.719999999998</v>
      </c>
      <c r="N872" s="40" t="str">
        <f t="shared" si="93"/>
        <v>Low Income</v>
      </c>
      <c r="O872" s="39">
        <v>18252</v>
      </c>
      <c r="P872" s="39">
        <f t="shared" si="94"/>
        <v>0</v>
      </c>
      <c r="Q872" s="41">
        <f t="shared" si="95"/>
        <v>0</v>
      </c>
      <c r="R872" s="33" t="str">
        <f t="shared" si="96"/>
        <v>No Bonus</v>
      </c>
      <c r="S872" s="38">
        <f t="shared" si="97"/>
        <v>17038.719999999998</v>
      </c>
      <c r="T872" s="6" t="s">
        <v>204</v>
      </c>
      <c r="U872" s="6" t="s">
        <v>6590</v>
      </c>
      <c r="V872" s="6" t="s">
        <v>3357</v>
      </c>
    </row>
    <row r="873" spans="1:22" ht="20" customHeight="1" x14ac:dyDescent="0.15">
      <c r="A873" s="15">
        <v>871</v>
      </c>
      <c r="B873" s="16" t="s">
        <v>912</v>
      </c>
      <c r="C873" s="14">
        <v>26</v>
      </c>
      <c r="D873" s="35" t="str" cm="1">
        <f t="array" ref="D873">_xlfn.IFS(C873&lt;31, "Emerging Talent", AND(C873 &gt; 30, C873 &lt; 55), "Core Contributor", C873 &gt; 54, "Established Expert")</f>
        <v>Emerging Talent</v>
      </c>
      <c r="E873" s="6" t="s">
        <v>389</v>
      </c>
      <c r="F873" s="6" t="s">
        <v>5849</v>
      </c>
      <c r="G873" s="19" t="s">
        <v>244</v>
      </c>
      <c r="H873" s="19" t="s">
        <v>47</v>
      </c>
      <c r="I873" s="30">
        <v>10</v>
      </c>
      <c r="J873" s="27">
        <v>1.5</v>
      </c>
      <c r="K873" s="40" t="str">
        <f t="shared" si="91"/>
        <v>Needs Significant Improvement</v>
      </c>
      <c r="L873" s="37">
        <v>96136</v>
      </c>
      <c r="M873" s="37">
        <f t="shared" si="92"/>
        <v>17657.632653061224</v>
      </c>
      <c r="N873" s="40" t="str">
        <f t="shared" si="93"/>
        <v>Low Income</v>
      </c>
      <c r="O873" s="39">
        <v>3528</v>
      </c>
      <c r="P873" s="39">
        <f t="shared" si="94"/>
        <v>0</v>
      </c>
      <c r="Q873" s="41">
        <f t="shared" si="95"/>
        <v>0</v>
      </c>
      <c r="R873" s="33" t="str">
        <f t="shared" si="96"/>
        <v>No Bonus</v>
      </c>
      <c r="S873" s="38">
        <f t="shared" si="97"/>
        <v>17657.632653061224</v>
      </c>
      <c r="T873" s="6" t="s">
        <v>76</v>
      </c>
      <c r="U873" s="9" t="s">
        <v>6591</v>
      </c>
      <c r="V873" s="6" t="s">
        <v>3360</v>
      </c>
    </row>
    <row r="874" spans="1:22" ht="20" customHeight="1" x14ac:dyDescent="0.15">
      <c r="A874" s="15">
        <v>872</v>
      </c>
      <c r="B874" s="16" t="s">
        <v>3249</v>
      </c>
      <c r="C874" s="14">
        <v>57</v>
      </c>
      <c r="D874" s="35" t="str" cm="1">
        <f t="array" ref="D874">_xlfn.IFS(C874&lt;31, "Emerging Talent", AND(C874 &gt; 30, C874 &lt; 55), "Core Contributor", C874 &gt; 54, "Established Expert")</f>
        <v>Established Expert</v>
      </c>
      <c r="E874" s="6" t="s">
        <v>163</v>
      </c>
      <c r="F874" s="6" t="s">
        <v>5896</v>
      </c>
      <c r="G874" s="19" t="s">
        <v>244</v>
      </c>
      <c r="H874" s="19" t="s">
        <v>431</v>
      </c>
      <c r="I874" s="30">
        <v>5</v>
      </c>
      <c r="J874" s="27">
        <v>2</v>
      </c>
      <c r="K874" s="40" t="str">
        <f t="shared" si="91"/>
        <v>Below Expectations</v>
      </c>
      <c r="L874" s="37">
        <v>113928</v>
      </c>
      <c r="M874" s="37">
        <f t="shared" si="92"/>
        <v>37200.979591836731</v>
      </c>
      <c r="N874" s="40" t="str">
        <f t="shared" si="93"/>
        <v>Low Income</v>
      </c>
      <c r="O874" s="39">
        <v>19185</v>
      </c>
      <c r="P874" s="39">
        <f t="shared" si="94"/>
        <v>0</v>
      </c>
      <c r="Q874" s="41">
        <f t="shared" si="95"/>
        <v>0</v>
      </c>
      <c r="R874" s="33" t="str">
        <f t="shared" si="96"/>
        <v>No Bonus</v>
      </c>
      <c r="S874" s="38">
        <f t="shared" si="97"/>
        <v>37200.979591836731</v>
      </c>
      <c r="T874" s="6" t="s">
        <v>139</v>
      </c>
      <c r="U874" s="9" t="s">
        <v>6592</v>
      </c>
      <c r="V874" s="6" t="s">
        <v>3362</v>
      </c>
    </row>
    <row r="875" spans="1:22" ht="20" customHeight="1" x14ac:dyDescent="0.15">
      <c r="A875" s="15">
        <v>873</v>
      </c>
      <c r="B875" s="16" t="s">
        <v>3372</v>
      </c>
      <c r="C875" s="14">
        <v>30</v>
      </c>
      <c r="D875" s="35" t="str" cm="1">
        <f t="array" ref="D875">_xlfn.IFS(C875&lt;31, "Emerging Talent", AND(C875 &gt; 30, C875 &lt; 55), "Core Contributor", C875 &gt; 54, "Established Expert")</f>
        <v>Emerging Talent</v>
      </c>
      <c r="E875" s="6" t="s">
        <v>389</v>
      </c>
      <c r="F875" s="6" t="s">
        <v>5897</v>
      </c>
      <c r="G875" s="19" t="s">
        <v>696</v>
      </c>
      <c r="H875" s="19" t="s">
        <v>136</v>
      </c>
      <c r="I875" s="30">
        <v>4</v>
      </c>
      <c r="J875" s="27">
        <v>1.2</v>
      </c>
      <c r="K875" s="40" t="str">
        <f t="shared" si="91"/>
        <v>Needs Significant Improvement</v>
      </c>
      <c r="L875" s="37">
        <v>140680</v>
      </c>
      <c r="M875" s="37">
        <f t="shared" si="92"/>
        <v>16537.077551020408</v>
      </c>
      <c r="N875" s="40" t="str">
        <f t="shared" si="93"/>
        <v>Low Income</v>
      </c>
      <c r="O875" s="39">
        <v>16141</v>
      </c>
      <c r="P875" s="39">
        <f t="shared" si="94"/>
        <v>0</v>
      </c>
      <c r="Q875" s="41">
        <f t="shared" si="95"/>
        <v>0</v>
      </c>
      <c r="R875" s="33" t="str">
        <f t="shared" si="96"/>
        <v>No Bonus</v>
      </c>
      <c r="S875" s="38">
        <f t="shared" si="97"/>
        <v>16537.077551020408</v>
      </c>
      <c r="T875" s="6" t="s">
        <v>271</v>
      </c>
      <c r="U875" s="9" t="s">
        <v>6593</v>
      </c>
      <c r="V875" s="6" t="s">
        <v>3364</v>
      </c>
    </row>
    <row r="876" spans="1:22" ht="20" customHeight="1" x14ac:dyDescent="0.15">
      <c r="A876" s="15">
        <v>874</v>
      </c>
      <c r="B876" s="16" t="s">
        <v>4453</v>
      </c>
      <c r="C876" s="14">
        <v>58</v>
      </c>
      <c r="D876" s="35" t="str" cm="1">
        <f t="array" ref="D876">_xlfn.IFS(C876&lt;31, "Emerging Talent", AND(C876 &gt; 30, C876 &lt; 55), "Core Contributor", C876 &gt; 54, "Established Expert")</f>
        <v>Established Expert</v>
      </c>
      <c r="E876" s="6" t="s">
        <v>5970</v>
      </c>
      <c r="F876" s="6" t="s">
        <v>5898</v>
      </c>
      <c r="G876" s="19" t="s">
        <v>576</v>
      </c>
      <c r="H876" s="19" t="s">
        <v>158</v>
      </c>
      <c r="I876" s="30">
        <v>5</v>
      </c>
      <c r="J876" s="27">
        <v>4.3</v>
      </c>
      <c r="K876" s="40" t="str">
        <f t="shared" si="91"/>
        <v>Outstanding Performance</v>
      </c>
      <c r="L876" s="37">
        <v>43955</v>
      </c>
      <c r="M876" s="37">
        <f t="shared" si="92"/>
        <v>66345.13877551019</v>
      </c>
      <c r="N876" s="40" t="str">
        <f t="shared" si="93"/>
        <v>Medium Income</v>
      </c>
      <c r="O876" s="39">
        <v>8841</v>
      </c>
      <c r="P876" s="39">
        <f t="shared" si="94"/>
        <v>8449.9999999999982</v>
      </c>
      <c r="Q876" s="41">
        <f t="shared" si="95"/>
        <v>0.12736426746490015</v>
      </c>
      <c r="R876" s="33" t="str">
        <f t="shared" si="96"/>
        <v>Average Bonus</v>
      </c>
      <c r="S876" s="38">
        <f t="shared" si="97"/>
        <v>74795.13877551019</v>
      </c>
      <c r="T876" s="6" t="s">
        <v>204</v>
      </c>
      <c r="U876" s="7" t="s">
        <v>5970</v>
      </c>
      <c r="V876" s="6" t="s">
        <v>3368</v>
      </c>
    </row>
    <row r="877" spans="1:22" ht="20" customHeight="1" x14ac:dyDescent="0.15">
      <c r="A877" s="15">
        <v>875</v>
      </c>
      <c r="B877" s="16" t="s">
        <v>3454</v>
      </c>
      <c r="C877" s="14">
        <v>56</v>
      </c>
      <c r="D877" s="35" t="str" cm="1">
        <f t="array" ref="D877">_xlfn.IFS(C877&lt;31, "Emerging Talent", AND(C877 &gt; 30, C877 &lt; 55), "Core Contributor", C877 &gt; 54, "Established Expert")</f>
        <v>Established Expert</v>
      </c>
      <c r="E877" s="6" t="s">
        <v>93</v>
      </c>
      <c r="F877" s="6" t="s">
        <v>5560</v>
      </c>
      <c r="G877" s="19" t="s">
        <v>244</v>
      </c>
      <c r="H877" s="19" t="s">
        <v>56</v>
      </c>
      <c r="I877" s="30">
        <v>1</v>
      </c>
      <c r="J877" s="27">
        <v>4.0999999999999996</v>
      </c>
      <c r="K877" s="40" t="str">
        <f t="shared" si="91"/>
        <v>Exceeds Expectations</v>
      </c>
      <c r="L877" s="37">
        <v>73581</v>
      </c>
      <c r="M877" s="37">
        <f t="shared" si="92"/>
        <v>100971.15183673466</v>
      </c>
      <c r="N877" s="40" t="str">
        <f t="shared" si="93"/>
        <v>High Income</v>
      </c>
      <c r="O877" s="39">
        <v>3386</v>
      </c>
      <c r="P877" s="39">
        <f t="shared" si="94"/>
        <v>6049.9999999999964</v>
      </c>
      <c r="Q877" s="41">
        <f t="shared" si="95"/>
        <v>5.9918104230231486E-2</v>
      </c>
      <c r="R877" s="33" t="str">
        <f t="shared" si="96"/>
        <v>Average Bonus</v>
      </c>
      <c r="S877" s="38">
        <f t="shared" si="97"/>
        <v>107021.15183673466</v>
      </c>
      <c r="T877" s="6" t="s">
        <v>139</v>
      </c>
      <c r="U877" s="6" t="s">
        <v>6594</v>
      </c>
      <c r="V877" s="6" t="s">
        <v>3371</v>
      </c>
    </row>
    <row r="878" spans="1:22" ht="20" customHeight="1" x14ac:dyDescent="0.15">
      <c r="A878" s="15">
        <v>876</v>
      </c>
      <c r="B878" s="16" t="s">
        <v>3372</v>
      </c>
      <c r="C878" s="14">
        <v>45</v>
      </c>
      <c r="D878" s="35" t="str" cm="1">
        <f t="array" ref="D878">_xlfn.IFS(C878&lt;31, "Emerging Talent", AND(C878 &gt; 30, C878 &lt; 55), "Core Contributor", C878 &gt; 54, "Established Expert")</f>
        <v>Core Contributor</v>
      </c>
      <c r="E878" s="6" t="s">
        <v>93</v>
      </c>
      <c r="F878" s="6" t="s">
        <v>5805</v>
      </c>
      <c r="G878" s="19" t="s">
        <v>494</v>
      </c>
      <c r="H878" s="19" t="s">
        <v>158</v>
      </c>
      <c r="I878" s="30">
        <v>6</v>
      </c>
      <c r="J878" s="27">
        <v>1.7</v>
      </c>
      <c r="K878" s="40" t="str">
        <f t="shared" si="91"/>
        <v>Needs Significant Improvement</v>
      </c>
      <c r="L878" s="37">
        <v>84579</v>
      </c>
      <c r="M878" s="37">
        <f t="shared" si="92"/>
        <v>19953.739591836733</v>
      </c>
      <c r="N878" s="40" t="str">
        <f t="shared" si="93"/>
        <v>Low Income</v>
      </c>
      <c r="O878" s="39">
        <v>6478</v>
      </c>
      <c r="P878" s="39">
        <f t="shared" si="94"/>
        <v>0</v>
      </c>
      <c r="Q878" s="41">
        <f t="shared" si="95"/>
        <v>0</v>
      </c>
      <c r="R878" s="33" t="str">
        <f t="shared" si="96"/>
        <v>No Bonus</v>
      </c>
      <c r="S878" s="38">
        <f t="shared" si="97"/>
        <v>19953.739591836733</v>
      </c>
      <c r="T878" s="6" t="s">
        <v>76</v>
      </c>
      <c r="U878" s="6" t="s">
        <v>3374</v>
      </c>
      <c r="V878" s="6" t="s">
        <v>3375</v>
      </c>
    </row>
    <row r="879" spans="1:22" ht="20" customHeight="1" x14ac:dyDescent="0.15">
      <c r="A879" s="15">
        <v>877</v>
      </c>
      <c r="B879" s="16" t="s">
        <v>4454</v>
      </c>
      <c r="C879" s="14">
        <v>49</v>
      </c>
      <c r="D879" s="35" t="str" cm="1">
        <f t="array" ref="D879">_xlfn.IFS(C879&lt;31, "Emerging Talent", AND(C879 &gt; 30, C879 &lt; 55), "Core Contributor", C879 &gt; 54, "Established Expert")</f>
        <v>Core Contributor</v>
      </c>
      <c r="E879" s="6" t="s">
        <v>163</v>
      </c>
      <c r="F879" s="6" t="s">
        <v>5899</v>
      </c>
      <c r="G879" s="19" t="s">
        <v>210</v>
      </c>
      <c r="H879" s="19" t="s">
        <v>842</v>
      </c>
      <c r="I879" s="30">
        <v>0</v>
      </c>
      <c r="J879" s="27">
        <v>2.5</v>
      </c>
      <c r="K879" s="40" t="str">
        <f t="shared" si="91"/>
        <v>Below Expectations</v>
      </c>
      <c r="L879" s="37">
        <v>38657</v>
      </c>
      <c r="M879" s="37">
        <f t="shared" si="92"/>
        <v>19722.959183673469</v>
      </c>
      <c r="N879" s="40" t="str">
        <f t="shared" si="93"/>
        <v>Low Income</v>
      </c>
      <c r="O879" s="39">
        <v>13911</v>
      </c>
      <c r="P879" s="39">
        <f t="shared" si="94"/>
        <v>0</v>
      </c>
      <c r="Q879" s="41">
        <f t="shared" si="95"/>
        <v>0</v>
      </c>
      <c r="R879" s="33" t="str">
        <f t="shared" si="96"/>
        <v>No Bonus</v>
      </c>
      <c r="S879" s="38">
        <f t="shared" si="97"/>
        <v>19722.959183673469</v>
      </c>
      <c r="T879" s="6" t="s">
        <v>265</v>
      </c>
      <c r="U879" s="6" t="s">
        <v>6595</v>
      </c>
      <c r="V879" s="6" t="s">
        <v>3380</v>
      </c>
    </row>
    <row r="880" spans="1:22" ht="20" customHeight="1" x14ac:dyDescent="0.15">
      <c r="A880" s="15">
        <v>878</v>
      </c>
      <c r="B880" s="16" t="s">
        <v>4420</v>
      </c>
      <c r="C880" s="14">
        <v>21</v>
      </c>
      <c r="D880" s="35" t="str" cm="1">
        <f t="array" ref="D880">_xlfn.IFS(C880&lt;31, "Emerging Talent", AND(C880 &gt; 30, C880 &lt; 55), "Core Contributor", C880 &gt; 54, "Established Expert")</f>
        <v>Emerging Talent</v>
      </c>
      <c r="E880" s="6" t="s">
        <v>389</v>
      </c>
      <c r="F880" s="6" t="s">
        <v>5794</v>
      </c>
      <c r="G880" s="19" t="s">
        <v>576</v>
      </c>
      <c r="H880" s="19" t="s">
        <v>167</v>
      </c>
      <c r="I880" s="30">
        <v>9</v>
      </c>
      <c r="J880" s="27">
        <v>1.3</v>
      </c>
      <c r="K880" s="40" t="str">
        <f t="shared" si="91"/>
        <v>Needs Significant Improvement</v>
      </c>
      <c r="L880" s="37">
        <v>148530</v>
      </c>
      <c r="M880" s="37">
        <f t="shared" si="92"/>
        <v>20491.077551020411</v>
      </c>
      <c r="N880" s="40" t="str">
        <f t="shared" si="93"/>
        <v>Low Income</v>
      </c>
      <c r="O880" s="39">
        <v>5695</v>
      </c>
      <c r="P880" s="39">
        <f t="shared" si="94"/>
        <v>0</v>
      </c>
      <c r="Q880" s="41">
        <f t="shared" si="95"/>
        <v>0</v>
      </c>
      <c r="R880" s="33" t="str">
        <f t="shared" si="96"/>
        <v>No Bonus</v>
      </c>
      <c r="S880" s="38">
        <f t="shared" si="97"/>
        <v>20491.077551020411</v>
      </c>
      <c r="T880" s="6" t="s">
        <v>368</v>
      </c>
      <c r="U880" s="6" t="s">
        <v>6596</v>
      </c>
      <c r="V880" s="6" t="s">
        <v>3383</v>
      </c>
    </row>
    <row r="881" spans="1:22" ht="20" customHeight="1" x14ac:dyDescent="0.15">
      <c r="A881" s="15">
        <v>879</v>
      </c>
      <c r="B881" s="16" t="s">
        <v>1481</v>
      </c>
      <c r="C881" s="14">
        <v>41</v>
      </c>
      <c r="D881" s="35" t="str" cm="1">
        <f t="array" ref="D881">_xlfn.IFS(C881&lt;31, "Emerging Talent", AND(C881 &gt; 30, C881 &lt; 55), "Core Contributor", C881 &gt; 54, "Established Expert")</f>
        <v>Core Contributor</v>
      </c>
      <c r="E881" s="6" t="s">
        <v>389</v>
      </c>
      <c r="F881" s="6" t="s">
        <v>5665</v>
      </c>
      <c r="G881" s="19" t="s">
        <v>6821</v>
      </c>
      <c r="H881" s="19" t="s">
        <v>47</v>
      </c>
      <c r="I881" s="30">
        <v>0</v>
      </c>
      <c r="J881" s="27">
        <v>3.5</v>
      </c>
      <c r="K881" s="40" t="str">
        <f t="shared" si="91"/>
        <v>Exceeds Expectations</v>
      </c>
      <c r="L881" s="37">
        <v>48647</v>
      </c>
      <c r="M881" s="37">
        <f t="shared" si="92"/>
        <v>48647</v>
      </c>
      <c r="N881" s="40" t="str">
        <f t="shared" si="93"/>
        <v>Low Income</v>
      </c>
      <c r="O881" s="39">
        <v>12063</v>
      </c>
      <c r="P881" s="39">
        <f t="shared" si="94"/>
        <v>1250</v>
      </c>
      <c r="Q881" s="41">
        <f t="shared" si="95"/>
        <v>2.5695315230127243E-2</v>
      </c>
      <c r="R881" s="33" t="str">
        <f t="shared" si="96"/>
        <v>Small Bonus</v>
      </c>
      <c r="S881" s="38">
        <f t="shared" si="97"/>
        <v>49897</v>
      </c>
      <c r="T881" s="6" t="s">
        <v>368</v>
      </c>
      <c r="U881" s="6" t="s">
        <v>6597</v>
      </c>
      <c r="V881" s="6" t="s">
        <v>3387</v>
      </c>
    </row>
    <row r="882" spans="1:22" ht="20" customHeight="1" x14ac:dyDescent="0.15">
      <c r="A882" s="15">
        <v>880</v>
      </c>
      <c r="B882" s="16" t="s">
        <v>3165</v>
      </c>
      <c r="C882" s="14">
        <v>63</v>
      </c>
      <c r="D882" s="35" t="str" cm="1">
        <f t="array" ref="D882">_xlfn.IFS(C882&lt;31, "Emerging Talent", AND(C882 &gt; 30, C882 &lt; 55), "Core Contributor", C882 &gt; 54, "Established Expert")</f>
        <v>Established Expert</v>
      </c>
      <c r="E882" s="6" t="s">
        <v>389</v>
      </c>
      <c r="F882" s="6" t="s">
        <v>5876</v>
      </c>
      <c r="G882" s="19" t="s">
        <v>648</v>
      </c>
      <c r="H882" s="19" t="s">
        <v>32</v>
      </c>
      <c r="I882" s="30">
        <v>0</v>
      </c>
      <c r="J882" s="27">
        <v>4.3</v>
      </c>
      <c r="K882" s="40" t="str">
        <f t="shared" si="91"/>
        <v>Outstanding Performance</v>
      </c>
      <c r="L882" s="37">
        <v>133105</v>
      </c>
      <c r="M882" s="37">
        <f t="shared" si="92"/>
        <v>200907.05714285711</v>
      </c>
      <c r="N882" s="40" t="str">
        <f t="shared" si="93"/>
        <v>Very High Income</v>
      </c>
      <c r="O882" s="39">
        <v>1456</v>
      </c>
      <c r="P882" s="39">
        <f t="shared" si="94"/>
        <v>8449.9999999999982</v>
      </c>
      <c r="Q882" s="41">
        <f t="shared" si="95"/>
        <v>4.2059249287552579E-2</v>
      </c>
      <c r="R882" s="33" t="str">
        <f t="shared" si="96"/>
        <v>Average Bonus</v>
      </c>
      <c r="S882" s="38">
        <f t="shared" si="97"/>
        <v>209357.05714285711</v>
      </c>
      <c r="T882" s="6" t="s">
        <v>204</v>
      </c>
      <c r="U882" s="6" t="s">
        <v>6598</v>
      </c>
      <c r="V882" s="6" t="s">
        <v>3390</v>
      </c>
    </row>
    <row r="883" spans="1:22" ht="20" customHeight="1" x14ac:dyDescent="0.15">
      <c r="A883" s="15">
        <v>881</v>
      </c>
      <c r="B883" s="16" t="s">
        <v>4240</v>
      </c>
      <c r="C883" s="14">
        <v>23</v>
      </c>
      <c r="D883" s="35" t="str" cm="1">
        <f t="array" ref="D883">_xlfn.IFS(C883&lt;31, "Emerging Talent", AND(C883 &gt; 30, C883 &lt; 55), "Core Contributor", C883 &gt; 54, "Established Expert")</f>
        <v>Emerging Talent</v>
      </c>
      <c r="E883" s="6" t="s">
        <v>389</v>
      </c>
      <c r="F883" s="6" t="s">
        <v>5602</v>
      </c>
      <c r="G883" s="19" t="s">
        <v>4457</v>
      </c>
      <c r="H883" s="19" t="s">
        <v>120</v>
      </c>
      <c r="I883" s="30">
        <v>0</v>
      </c>
      <c r="J883" s="27">
        <v>3.5</v>
      </c>
      <c r="K883" s="40" t="str">
        <f t="shared" si="91"/>
        <v>Exceeds Expectations</v>
      </c>
      <c r="L883" s="37">
        <v>103991</v>
      </c>
      <c r="M883" s="37">
        <f t="shared" si="92"/>
        <v>103991</v>
      </c>
      <c r="N883" s="40" t="str">
        <f t="shared" si="93"/>
        <v>High Income</v>
      </c>
      <c r="O883" s="39" t="s">
        <v>5969</v>
      </c>
      <c r="P883" s="39">
        <f t="shared" si="94"/>
        <v>1250</v>
      </c>
      <c r="Q883" s="41">
        <f t="shared" si="95"/>
        <v>1.2020270984989086E-2</v>
      </c>
      <c r="R883" s="33" t="str">
        <f t="shared" si="96"/>
        <v>Small Bonus</v>
      </c>
      <c r="S883" s="38">
        <f t="shared" si="97"/>
        <v>105241</v>
      </c>
      <c r="T883" s="6" t="s">
        <v>76</v>
      </c>
      <c r="U883" s="6" t="s">
        <v>6599</v>
      </c>
      <c r="V883" s="7" t="s">
        <v>6818</v>
      </c>
    </row>
    <row r="884" spans="1:22" ht="20" customHeight="1" x14ac:dyDescent="0.15">
      <c r="A884" s="15">
        <v>882</v>
      </c>
      <c r="B884" s="16" t="s">
        <v>815</v>
      </c>
      <c r="C884" s="14">
        <v>64</v>
      </c>
      <c r="D884" s="35" t="str" cm="1">
        <f t="array" ref="D884">_xlfn.IFS(C884&lt;31, "Emerging Talent", AND(C884 &gt; 30, C884 &lt; 55), "Core Contributor", C884 &gt; 54, "Established Expert")</f>
        <v>Established Expert</v>
      </c>
      <c r="E884" s="6" t="s">
        <v>163</v>
      </c>
      <c r="F884" s="6" t="s">
        <v>5522</v>
      </c>
      <c r="G884" s="19" t="s">
        <v>4457</v>
      </c>
      <c r="H884" s="19" t="s">
        <v>211</v>
      </c>
      <c r="I884" s="30">
        <v>6</v>
      </c>
      <c r="J884" s="27">
        <v>2</v>
      </c>
      <c r="K884" s="40" t="str">
        <f t="shared" si="91"/>
        <v>Below Expectations</v>
      </c>
      <c r="L884" s="37">
        <v>104550</v>
      </c>
      <c r="M884" s="37">
        <f t="shared" si="92"/>
        <v>34138.775510204076</v>
      </c>
      <c r="N884" s="40" t="str">
        <f t="shared" si="93"/>
        <v>Low Income</v>
      </c>
      <c r="O884" s="39" t="s">
        <v>5969</v>
      </c>
      <c r="P884" s="39">
        <f t="shared" si="94"/>
        <v>0</v>
      </c>
      <c r="Q884" s="41">
        <f t="shared" si="95"/>
        <v>0</v>
      </c>
      <c r="R884" s="33" t="str">
        <f t="shared" si="96"/>
        <v>No Bonus</v>
      </c>
      <c r="S884" s="38">
        <f t="shared" si="97"/>
        <v>34138.775510204076</v>
      </c>
      <c r="T884" s="6" t="s">
        <v>368</v>
      </c>
      <c r="U884" s="6" t="s">
        <v>3393</v>
      </c>
      <c r="V884" s="6" t="s">
        <v>3394</v>
      </c>
    </row>
    <row r="885" spans="1:22" ht="20" customHeight="1" x14ac:dyDescent="0.15">
      <c r="A885" s="15">
        <v>883</v>
      </c>
      <c r="B885" s="16" t="s">
        <v>435</v>
      </c>
      <c r="C885" s="14">
        <v>60</v>
      </c>
      <c r="D885" s="35" t="str" cm="1">
        <f t="array" ref="D885">_xlfn.IFS(C885&lt;31, "Emerging Talent", AND(C885 &gt; 30, C885 &lt; 55), "Core Contributor", C885 &gt; 54, "Established Expert")</f>
        <v>Established Expert</v>
      </c>
      <c r="E885" s="6" t="s">
        <v>163</v>
      </c>
      <c r="F885" s="6" t="s">
        <v>5900</v>
      </c>
      <c r="G885" s="19" t="s">
        <v>696</v>
      </c>
      <c r="H885" s="19" t="s">
        <v>842</v>
      </c>
      <c r="I885" s="30">
        <v>4</v>
      </c>
      <c r="J885" s="27">
        <v>4.0999999999999996</v>
      </c>
      <c r="K885" s="40" t="str">
        <f t="shared" si="91"/>
        <v>Exceeds Expectations</v>
      </c>
      <c r="L885" s="37">
        <v>56581</v>
      </c>
      <c r="M885" s="37">
        <f t="shared" si="92"/>
        <v>77642.988571428548</v>
      </c>
      <c r="N885" s="40" t="str">
        <f t="shared" si="93"/>
        <v>Medium Income</v>
      </c>
      <c r="O885" s="39">
        <v>14514</v>
      </c>
      <c r="P885" s="39">
        <f t="shared" si="94"/>
        <v>6049.9999999999964</v>
      </c>
      <c r="Q885" s="41">
        <f t="shared" si="95"/>
        <v>7.792075126570161E-2</v>
      </c>
      <c r="R885" s="33" t="str">
        <f t="shared" si="96"/>
        <v>Average Bonus</v>
      </c>
      <c r="S885" s="38">
        <f t="shared" si="97"/>
        <v>83692.988571428548</v>
      </c>
      <c r="T885" s="6" t="s">
        <v>76</v>
      </c>
      <c r="U885" s="6" t="s">
        <v>6600</v>
      </c>
      <c r="V885" s="6" t="s">
        <v>3398</v>
      </c>
    </row>
    <row r="886" spans="1:22" ht="20" customHeight="1" x14ac:dyDescent="0.15">
      <c r="A886" s="15">
        <v>884</v>
      </c>
      <c r="B886" s="16" t="s">
        <v>1530</v>
      </c>
      <c r="C886" s="14">
        <v>41</v>
      </c>
      <c r="D886" s="35" t="str" cm="1">
        <f t="array" ref="D886">_xlfn.IFS(C886&lt;31, "Emerging Talent", AND(C886 &gt; 30, C886 &lt; 55), "Core Contributor", C886 &gt; 54, "Established Expert")</f>
        <v>Core Contributor</v>
      </c>
      <c r="E886" s="6" t="s">
        <v>389</v>
      </c>
      <c r="F886" s="6" t="s">
        <v>5864</v>
      </c>
      <c r="G886" s="19" t="s">
        <v>494</v>
      </c>
      <c r="H886" s="19" t="s">
        <v>930</v>
      </c>
      <c r="I886" s="30">
        <v>0</v>
      </c>
      <c r="J886" s="27">
        <v>3</v>
      </c>
      <c r="K886" s="40" t="str">
        <f t="shared" si="91"/>
        <v>Meets Expectations</v>
      </c>
      <c r="L886" s="37">
        <v>32040</v>
      </c>
      <c r="M886" s="37">
        <f t="shared" si="92"/>
        <v>23539.591836734693</v>
      </c>
      <c r="N886" s="40" t="str">
        <f t="shared" si="93"/>
        <v>Low Income</v>
      </c>
      <c r="O886" s="39">
        <v>2053</v>
      </c>
      <c r="P886" s="39">
        <f t="shared" si="94"/>
        <v>0</v>
      </c>
      <c r="Q886" s="41">
        <f t="shared" si="95"/>
        <v>0</v>
      </c>
      <c r="R886" s="33" t="str">
        <f t="shared" si="96"/>
        <v>No Bonus</v>
      </c>
      <c r="S886" s="38">
        <f t="shared" si="97"/>
        <v>23539.591836734693</v>
      </c>
      <c r="T886" s="6" t="s">
        <v>49</v>
      </c>
      <c r="U886" s="6" t="s">
        <v>3400</v>
      </c>
      <c r="V886" s="6" t="s">
        <v>3401</v>
      </c>
    </row>
    <row r="887" spans="1:22" ht="20" customHeight="1" x14ac:dyDescent="0.15">
      <c r="A887" s="15">
        <v>885</v>
      </c>
      <c r="B887" s="16" t="s">
        <v>2066</v>
      </c>
      <c r="C887" s="14">
        <v>38</v>
      </c>
      <c r="D887" s="35" t="str" cm="1">
        <f t="array" ref="D887">_xlfn.IFS(C887&lt;31, "Emerging Talent", AND(C887 &gt; 30, C887 &lt; 55), "Core Contributor", C887 &gt; 54, "Established Expert")</f>
        <v>Core Contributor</v>
      </c>
      <c r="E887" s="7" t="s">
        <v>5970</v>
      </c>
      <c r="F887" s="6" t="s">
        <v>5739</v>
      </c>
      <c r="G887" s="19" t="s">
        <v>4457</v>
      </c>
      <c r="H887" s="19" t="s">
        <v>779</v>
      </c>
      <c r="I887" s="30">
        <v>10</v>
      </c>
      <c r="J887" s="27">
        <v>3</v>
      </c>
      <c r="K887" s="40" t="str">
        <f t="shared" si="91"/>
        <v>Meets Expectations</v>
      </c>
      <c r="L887" s="37">
        <v>61534</v>
      </c>
      <c r="M887" s="37">
        <f t="shared" si="92"/>
        <v>45208.653061224482</v>
      </c>
      <c r="N887" s="40" t="str">
        <f t="shared" si="93"/>
        <v>Low Income</v>
      </c>
      <c r="O887" s="39">
        <v>227</v>
      </c>
      <c r="P887" s="39">
        <f t="shared" si="94"/>
        <v>0</v>
      </c>
      <c r="Q887" s="41">
        <f t="shared" si="95"/>
        <v>0</v>
      </c>
      <c r="R887" s="33" t="str">
        <f t="shared" si="96"/>
        <v>No Bonus</v>
      </c>
      <c r="S887" s="38">
        <f t="shared" si="97"/>
        <v>45208.653061224482</v>
      </c>
      <c r="T887" s="6" t="s">
        <v>368</v>
      </c>
      <c r="U887" s="6" t="s">
        <v>6601</v>
      </c>
      <c r="V887" s="6" t="s">
        <v>3405</v>
      </c>
    </row>
    <row r="888" spans="1:22" ht="20" customHeight="1" x14ac:dyDescent="0.15">
      <c r="A888" s="15">
        <v>886</v>
      </c>
      <c r="B888" s="16" t="s">
        <v>4409</v>
      </c>
      <c r="C888" s="14">
        <v>36</v>
      </c>
      <c r="D888" s="35" t="str" cm="1">
        <f t="array" ref="D888">_xlfn.IFS(C888&lt;31, "Emerging Talent", AND(C888 &gt; 30, C888 &lt; 55), "Core Contributor", C888 &gt; 54, "Established Expert")</f>
        <v>Core Contributor</v>
      </c>
      <c r="E888" s="6" t="s">
        <v>389</v>
      </c>
      <c r="F888" s="6" t="s">
        <v>5575</v>
      </c>
      <c r="G888" s="19" t="s">
        <v>864</v>
      </c>
      <c r="H888" s="19" t="s">
        <v>499</v>
      </c>
      <c r="I888" s="30">
        <v>6</v>
      </c>
      <c r="J888" s="27">
        <v>4.8</v>
      </c>
      <c r="K888" s="40" t="str">
        <f t="shared" si="91"/>
        <v>Outstanding Performance</v>
      </c>
      <c r="L888" s="37">
        <v>61001</v>
      </c>
      <c r="M888" s="37">
        <f t="shared" si="92"/>
        <v>114731.67673469389</v>
      </c>
      <c r="N888" s="40" t="str">
        <f t="shared" si="93"/>
        <v>Very High Income</v>
      </c>
      <c r="O888" s="39">
        <v>6681</v>
      </c>
      <c r="P888" s="39">
        <f t="shared" si="94"/>
        <v>16199.999999999996</v>
      </c>
      <c r="Q888" s="41">
        <f t="shared" si="95"/>
        <v>0.1411990172292257</v>
      </c>
      <c r="R888" s="33" t="str">
        <f t="shared" si="96"/>
        <v>Outstanding Bonus</v>
      </c>
      <c r="S888" s="38">
        <f t="shared" si="97"/>
        <v>130931.67673469389</v>
      </c>
      <c r="T888" s="6" t="s">
        <v>139</v>
      </c>
      <c r="U888" s="6" t="s">
        <v>3406</v>
      </c>
      <c r="V888" s="6" t="s">
        <v>3407</v>
      </c>
    </row>
    <row r="889" spans="1:22" ht="20" customHeight="1" x14ac:dyDescent="0.15">
      <c r="A889" s="15">
        <v>887</v>
      </c>
      <c r="B889" s="16" t="s">
        <v>1984</v>
      </c>
      <c r="C889" s="14">
        <v>28</v>
      </c>
      <c r="D889" s="35" t="str" cm="1">
        <f t="array" ref="D889">_xlfn.IFS(C889&lt;31, "Emerging Talent", AND(C889 &gt; 30, C889 &lt; 55), "Core Contributor", C889 &gt; 54, "Established Expert")</f>
        <v>Emerging Talent</v>
      </c>
      <c r="E889" s="6" t="s">
        <v>163</v>
      </c>
      <c r="F889" s="6" t="s">
        <v>5461</v>
      </c>
      <c r="G889" s="19" t="s">
        <v>244</v>
      </c>
      <c r="H889" s="19" t="s">
        <v>431</v>
      </c>
      <c r="I889" s="30">
        <v>4</v>
      </c>
      <c r="J889" s="27">
        <v>1.1000000000000001</v>
      </c>
      <c r="K889" s="40" t="str">
        <f t="shared" si="91"/>
        <v>Needs Significant Improvement</v>
      </c>
      <c r="L889" s="37">
        <v>46955</v>
      </c>
      <c r="M889" s="37">
        <f t="shared" si="92"/>
        <v>15000</v>
      </c>
      <c r="N889" s="40" t="str">
        <f t="shared" si="93"/>
        <v>Low Income</v>
      </c>
      <c r="O889" s="39">
        <v>7671</v>
      </c>
      <c r="P889" s="39">
        <f t="shared" si="94"/>
        <v>0</v>
      </c>
      <c r="Q889" s="41">
        <f t="shared" si="95"/>
        <v>0</v>
      </c>
      <c r="R889" s="33" t="str">
        <f t="shared" si="96"/>
        <v>No Bonus</v>
      </c>
      <c r="S889" s="38">
        <f t="shared" si="97"/>
        <v>15000</v>
      </c>
      <c r="T889" s="6" t="s">
        <v>26</v>
      </c>
      <c r="U889" s="6" t="s">
        <v>6602</v>
      </c>
      <c r="V889" s="6" t="s">
        <v>3410</v>
      </c>
    </row>
    <row r="890" spans="1:22" ht="20" customHeight="1" x14ac:dyDescent="0.15">
      <c r="A890" s="15">
        <v>888</v>
      </c>
      <c r="B890" s="16" t="s">
        <v>585</v>
      </c>
      <c r="C890" s="14">
        <v>62</v>
      </c>
      <c r="D890" s="35" t="str" cm="1">
        <f t="array" ref="D890">_xlfn.IFS(C890&lt;31, "Emerging Talent", AND(C890 &gt; 30, C890 &lt; 55), "Core Contributor", C890 &gt; 54, "Established Expert")</f>
        <v>Established Expert</v>
      </c>
      <c r="E890" s="6" t="s">
        <v>163</v>
      </c>
      <c r="F890" s="6" t="s">
        <v>5775</v>
      </c>
      <c r="G890" s="19" t="s">
        <v>648</v>
      </c>
      <c r="H890" s="19" t="s">
        <v>47</v>
      </c>
      <c r="I890" s="30">
        <v>2</v>
      </c>
      <c r="J890" s="27">
        <v>3</v>
      </c>
      <c r="K890" s="40" t="str">
        <f t="shared" si="91"/>
        <v>Meets Expectations</v>
      </c>
      <c r="L890" s="37">
        <v>31133</v>
      </c>
      <c r="M890" s="37">
        <f t="shared" si="92"/>
        <v>22873.224489795917</v>
      </c>
      <c r="N890" s="40" t="str">
        <f t="shared" si="93"/>
        <v>Low Income</v>
      </c>
      <c r="O890" s="39">
        <v>8509</v>
      </c>
      <c r="P890" s="39">
        <f t="shared" si="94"/>
        <v>0</v>
      </c>
      <c r="Q890" s="41">
        <f t="shared" si="95"/>
        <v>0</v>
      </c>
      <c r="R890" s="33" t="str">
        <f t="shared" si="96"/>
        <v>No Bonus</v>
      </c>
      <c r="S890" s="38">
        <f t="shared" si="97"/>
        <v>22873.224489795917</v>
      </c>
      <c r="T890" s="6" t="s">
        <v>368</v>
      </c>
      <c r="U890" s="6" t="s">
        <v>3413</v>
      </c>
      <c r="V890" s="6" t="s">
        <v>3414</v>
      </c>
    </row>
    <row r="891" spans="1:22" ht="20" customHeight="1" x14ac:dyDescent="0.15">
      <c r="A891" s="15">
        <v>889</v>
      </c>
      <c r="B891" s="16" t="s">
        <v>3956</v>
      </c>
      <c r="C891" s="14">
        <v>54</v>
      </c>
      <c r="D891" s="35" t="str" cm="1">
        <f t="array" ref="D891">_xlfn.IFS(C891&lt;31, "Emerging Talent", AND(C891 &gt; 30, C891 &lt; 55), "Core Contributor", C891 &gt; 54, "Established Expert")</f>
        <v>Core Contributor</v>
      </c>
      <c r="E891" s="6" t="s">
        <v>5970</v>
      </c>
      <c r="F891" s="6" t="s">
        <v>5446</v>
      </c>
      <c r="G891" s="19" t="s">
        <v>494</v>
      </c>
      <c r="H891" s="19" t="s">
        <v>56</v>
      </c>
      <c r="I891" s="30">
        <v>8</v>
      </c>
      <c r="J891" s="27">
        <v>1.8</v>
      </c>
      <c r="K891" s="40" t="str">
        <f t="shared" si="91"/>
        <v>Needs Significant Improvement</v>
      </c>
      <c r="L891" s="37">
        <v>42091</v>
      </c>
      <c r="M891" s="37">
        <f t="shared" si="92"/>
        <v>15000</v>
      </c>
      <c r="N891" s="40" t="str">
        <f t="shared" si="93"/>
        <v>Low Income</v>
      </c>
      <c r="O891" s="39">
        <v>10844</v>
      </c>
      <c r="P891" s="39">
        <f t="shared" si="94"/>
        <v>0</v>
      </c>
      <c r="Q891" s="41">
        <f t="shared" si="95"/>
        <v>0</v>
      </c>
      <c r="R891" s="33" t="str">
        <f t="shared" si="96"/>
        <v>No Bonus</v>
      </c>
      <c r="S891" s="38">
        <f t="shared" si="97"/>
        <v>15000</v>
      </c>
      <c r="T891" s="6" t="s">
        <v>204</v>
      </c>
      <c r="U891" s="9" t="s">
        <v>6603</v>
      </c>
      <c r="V891" s="6" t="s">
        <v>3417</v>
      </c>
    </row>
    <row r="892" spans="1:22" ht="20" customHeight="1" x14ac:dyDescent="0.15">
      <c r="A892" s="15">
        <v>890</v>
      </c>
      <c r="B892" s="16" t="s">
        <v>555</v>
      </c>
      <c r="C892" s="14">
        <v>60</v>
      </c>
      <c r="D892" s="35" t="str" cm="1">
        <f t="array" ref="D892">_xlfn.IFS(C892&lt;31, "Emerging Talent", AND(C892 &gt; 30, C892 &lt; 55), "Core Contributor", C892 &gt; 54, "Established Expert")</f>
        <v>Established Expert</v>
      </c>
      <c r="E892" s="6" t="s">
        <v>389</v>
      </c>
      <c r="F892" s="6" t="s">
        <v>5776</v>
      </c>
      <c r="G892" s="19" t="s">
        <v>864</v>
      </c>
      <c r="H892" s="19" t="s">
        <v>499</v>
      </c>
      <c r="I892" s="30">
        <v>8</v>
      </c>
      <c r="J892" s="27">
        <v>2.4</v>
      </c>
      <c r="K892" s="40" t="str">
        <f t="shared" si="91"/>
        <v>Below Expectations</v>
      </c>
      <c r="L892" s="37">
        <v>105195</v>
      </c>
      <c r="M892" s="37">
        <f t="shared" si="92"/>
        <v>49463.118367346942</v>
      </c>
      <c r="N892" s="40" t="str">
        <f t="shared" si="93"/>
        <v>Low Income</v>
      </c>
      <c r="O892" s="39">
        <v>4391</v>
      </c>
      <c r="P892" s="39">
        <f t="shared" si="94"/>
        <v>0</v>
      </c>
      <c r="Q892" s="41">
        <f t="shared" si="95"/>
        <v>0</v>
      </c>
      <c r="R892" s="33" t="str">
        <f t="shared" si="96"/>
        <v>No Bonus</v>
      </c>
      <c r="S892" s="38">
        <f t="shared" si="97"/>
        <v>49463.118367346942</v>
      </c>
      <c r="T892" s="6" t="s">
        <v>139</v>
      </c>
      <c r="U892" s="6" t="s">
        <v>6604</v>
      </c>
      <c r="V892" s="6" t="s">
        <v>3420</v>
      </c>
    </row>
    <row r="893" spans="1:22" ht="20" customHeight="1" x14ac:dyDescent="0.15">
      <c r="A893" s="15">
        <v>891</v>
      </c>
      <c r="B893" s="16" t="s">
        <v>2790</v>
      </c>
      <c r="C893" s="14">
        <v>25</v>
      </c>
      <c r="D893" s="35" t="str" cm="1">
        <f t="array" ref="D893">_xlfn.IFS(C893&lt;31, "Emerging Talent", AND(C893 &gt; 30, C893 &lt; 55), "Core Contributor", C893 &gt; 54, "Established Expert")</f>
        <v>Emerging Talent</v>
      </c>
      <c r="E893" s="6" t="s">
        <v>389</v>
      </c>
      <c r="F893" s="6" t="s">
        <v>5836</v>
      </c>
      <c r="G893" s="19" t="s">
        <v>576</v>
      </c>
      <c r="H893" s="19" t="s">
        <v>224</v>
      </c>
      <c r="I893" s="30">
        <v>3</v>
      </c>
      <c r="J893" s="27">
        <v>3.1</v>
      </c>
      <c r="K893" s="40" t="str">
        <f t="shared" si="91"/>
        <v>Meets Expectations</v>
      </c>
      <c r="L893" s="37">
        <v>85429</v>
      </c>
      <c r="M893" s="37">
        <f t="shared" si="92"/>
        <v>67018.178775510212</v>
      </c>
      <c r="N893" s="40" t="str">
        <f t="shared" si="93"/>
        <v>Medium Income</v>
      </c>
      <c r="O893" s="39" t="s">
        <v>5969</v>
      </c>
      <c r="P893" s="39">
        <f t="shared" si="94"/>
        <v>50.000000000000085</v>
      </c>
      <c r="Q893" s="41">
        <f t="shared" si="95"/>
        <v>7.460662302908042E-4</v>
      </c>
      <c r="R893" s="33" t="str">
        <f t="shared" si="96"/>
        <v>Small Bonus</v>
      </c>
      <c r="S893" s="38">
        <f t="shared" si="97"/>
        <v>67068.178775510212</v>
      </c>
      <c r="T893" s="6" t="s">
        <v>139</v>
      </c>
      <c r="U893" s="9" t="s">
        <v>6605</v>
      </c>
      <c r="V893" s="6" t="s">
        <v>3422</v>
      </c>
    </row>
    <row r="894" spans="1:22" ht="20" customHeight="1" x14ac:dyDescent="0.15">
      <c r="A894" s="15">
        <v>892</v>
      </c>
      <c r="B894" s="16" t="s">
        <v>3483</v>
      </c>
      <c r="C894" s="14">
        <v>40</v>
      </c>
      <c r="D894" s="35" t="str" cm="1">
        <f t="array" ref="D894">_xlfn.IFS(C894&lt;31, "Emerging Talent", AND(C894 &gt; 30, C894 &lt; 55), "Core Contributor", C894 &gt; 54, "Established Expert")</f>
        <v>Core Contributor</v>
      </c>
      <c r="E894" s="6" t="s">
        <v>163</v>
      </c>
      <c r="F894" s="6" t="s">
        <v>5901</v>
      </c>
      <c r="G894" s="19" t="s">
        <v>864</v>
      </c>
      <c r="H894" s="19" t="s">
        <v>806</v>
      </c>
      <c r="I894" s="30">
        <v>6</v>
      </c>
      <c r="J894" s="27">
        <v>1.2</v>
      </c>
      <c r="K894" s="40" t="str">
        <f t="shared" si="91"/>
        <v>Needs Significant Improvement</v>
      </c>
      <c r="L894" s="37">
        <v>33098</v>
      </c>
      <c r="M894" s="37">
        <f t="shared" si="92"/>
        <v>15000</v>
      </c>
      <c r="N894" s="40" t="str">
        <f t="shared" si="93"/>
        <v>Low Income</v>
      </c>
      <c r="O894" s="39">
        <v>10362</v>
      </c>
      <c r="P894" s="39">
        <f t="shared" si="94"/>
        <v>0</v>
      </c>
      <c r="Q894" s="41">
        <f t="shared" si="95"/>
        <v>0</v>
      </c>
      <c r="R894" s="33" t="str">
        <f t="shared" si="96"/>
        <v>No Bonus</v>
      </c>
      <c r="S894" s="38">
        <f t="shared" si="97"/>
        <v>15000</v>
      </c>
      <c r="T894" s="6" t="s">
        <v>271</v>
      </c>
      <c r="U894" s="6" t="s">
        <v>6606</v>
      </c>
      <c r="V894" s="6" t="s">
        <v>3426</v>
      </c>
    </row>
    <row r="895" spans="1:22" ht="20" customHeight="1" x14ac:dyDescent="0.15">
      <c r="A895" s="15">
        <v>893</v>
      </c>
      <c r="B895" s="16" t="s">
        <v>1284</v>
      </c>
      <c r="C895" s="14">
        <v>38</v>
      </c>
      <c r="D895" s="35" t="str" cm="1">
        <f t="array" ref="D895">_xlfn.IFS(C895&lt;31, "Emerging Talent", AND(C895 &gt; 30, C895 &lt; 55), "Core Contributor", C895 &gt; 54, "Established Expert")</f>
        <v>Core Contributor</v>
      </c>
      <c r="E895" s="7" t="s">
        <v>5970</v>
      </c>
      <c r="F895" s="6" t="s">
        <v>5902</v>
      </c>
      <c r="G895" s="19" t="s">
        <v>696</v>
      </c>
      <c r="H895" s="19" t="s">
        <v>842</v>
      </c>
      <c r="I895" s="30">
        <v>1</v>
      </c>
      <c r="J895" s="27">
        <v>4.7</v>
      </c>
      <c r="K895" s="40" t="str">
        <f t="shared" si="91"/>
        <v>Outstanding Performance</v>
      </c>
      <c r="L895" s="37">
        <v>45542</v>
      </c>
      <c r="M895" s="37">
        <f t="shared" si="92"/>
        <v>82124.308571428584</v>
      </c>
      <c r="N895" s="40" t="str">
        <f t="shared" si="93"/>
        <v>High Income</v>
      </c>
      <c r="O895" s="39">
        <v>2064</v>
      </c>
      <c r="P895" s="39">
        <f t="shared" si="94"/>
        <v>14450.000000000004</v>
      </c>
      <c r="Q895" s="41">
        <f t="shared" si="95"/>
        <v>0.17595277514491273</v>
      </c>
      <c r="R895" s="33" t="str">
        <f t="shared" si="96"/>
        <v>High Bonus</v>
      </c>
      <c r="S895" s="38">
        <f t="shared" si="97"/>
        <v>96574.308571428584</v>
      </c>
      <c r="T895" s="6" t="s">
        <v>49</v>
      </c>
      <c r="U895" s="6" t="s">
        <v>3430</v>
      </c>
      <c r="V895" s="6" t="s">
        <v>3431</v>
      </c>
    </row>
    <row r="896" spans="1:22" ht="20" customHeight="1" x14ac:dyDescent="0.15">
      <c r="A896" s="15">
        <v>894</v>
      </c>
      <c r="B896" s="16" t="s">
        <v>3983</v>
      </c>
      <c r="C896" s="14">
        <v>41</v>
      </c>
      <c r="D896" s="35" t="str" cm="1">
        <f t="array" ref="D896">_xlfn.IFS(C896&lt;31, "Emerging Talent", AND(C896 &gt; 30, C896 &lt; 55), "Core Contributor", C896 &gt; 54, "Established Expert")</f>
        <v>Core Contributor</v>
      </c>
      <c r="E896" s="6" t="s">
        <v>163</v>
      </c>
      <c r="F896" s="6" t="s">
        <v>5675</v>
      </c>
      <c r="G896" s="19" t="s">
        <v>696</v>
      </c>
      <c r="H896" s="19" t="s">
        <v>211</v>
      </c>
      <c r="I896" s="30">
        <v>10</v>
      </c>
      <c r="J896" s="27">
        <v>3.9</v>
      </c>
      <c r="K896" s="40" t="str">
        <f t="shared" si="91"/>
        <v>Exceeds Expectations</v>
      </c>
      <c r="L896" s="37">
        <v>67980</v>
      </c>
      <c r="M896" s="37">
        <f t="shared" si="92"/>
        <v>84406.187755102044</v>
      </c>
      <c r="N896" s="40" t="str">
        <f t="shared" si="93"/>
        <v>High Income</v>
      </c>
      <c r="O896" s="39">
        <v>17678</v>
      </c>
      <c r="P896" s="39">
        <f t="shared" si="94"/>
        <v>4049.9999999999991</v>
      </c>
      <c r="Q896" s="41">
        <f t="shared" si="95"/>
        <v>4.7982264188388149E-2</v>
      </c>
      <c r="R896" s="33" t="str">
        <f t="shared" si="96"/>
        <v>Small Bonus</v>
      </c>
      <c r="S896" s="38">
        <f t="shared" si="97"/>
        <v>88456.187755102044</v>
      </c>
      <c r="T896" s="6" t="s">
        <v>271</v>
      </c>
      <c r="U896" s="6" t="s">
        <v>3433</v>
      </c>
      <c r="V896" s="6" t="s">
        <v>3434</v>
      </c>
    </row>
    <row r="897" spans="1:22" ht="20" customHeight="1" x14ac:dyDescent="0.15">
      <c r="A897" s="15">
        <v>895</v>
      </c>
      <c r="B897" s="16" t="s">
        <v>4405</v>
      </c>
      <c r="C897" s="14">
        <v>51</v>
      </c>
      <c r="D897" s="35" t="str" cm="1">
        <f t="array" ref="D897">_xlfn.IFS(C897&lt;31, "Emerging Talent", AND(C897 &gt; 30, C897 &lt; 55), "Core Contributor", C897 &gt; 54, "Established Expert")</f>
        <v>Core Contributor</v>
      </c>
      <c r="E897" s="6" t="s">
        <v>389</v>
      </c>
      <c r="F897" s="6" t="s">
        <v>5653</v>
      </c>
      <c r="G897" s="19" t="s">
        <v>244</v>
      </c>
      <c r="H897" s="19" t="s">
        <v>32</v>
      </c>
      <c r="I897" s="30">
        <v>4</v>
      </c>
      <c r="J897" s="27">
        <v>3.5</v>
      </c>
      <c r="K897" s="40" t="str">
        <f t="shared" si="91"/>
        <v>Exceeds Expectations</v>
      </c>
      <c r="L897" s="37">
        <v>112474</v>
      </c>
      <c r="M897" s="37">
        <f t="shared" si="92"/>
        <v>112474</v>
      </c>
      <c r="N897" s="40" t="str">
        <f t="shared" si="93"/>
        <v>Very High Income</v>
      </c>
      <c r="O897" s="39" t="s">
        <v>5969</v>
      </c>
      <c r="P897" s="39">
        <f t="shared" si="94"/>
        <v>1250</v>
      </c>
      <c r="Q897" s="41">
        <f t="shared" si="95"/>
        <v>1.1113679605953376E-2</v>
      </c>
      <c r="R897" s="33" t="str">
        <f t="shared" si="96"/>
        <v>Small Bonus</v>
      </c>
      <c r="S897" s="38">
        <f t="shared" si="97"/>
        <v>113724</v>
      </c>
      <c r="T897" s="6" t="s">
        <v>204</v>
      </c>
      <c r="U897" s="6" t="s">
        <v>3436</v>
      </c>
      <c r="V897" s="6" t="s">
        <v>3437</v>
      </c>
    </row>
    <row r="898" spans="1:22" ht="20" customHeight="1" x14ac:dyDescent="0.15">
      <c r="A898" s="15">
        <v>896</v>
      </c>
      <c r="B898" s="16" t="s">
        <v>1569</v>
      </c>
      <c r="C898" s="14">
        <v>18</v>
      </c>
      <c r="D898" s="35" t="str" cm="1">
        <f t="array" ref="D898">_xlfn.IFS(C898&lt;31, "Emerging Talent", AND(C898 &gt; 30, C898 &lt; 55), "Core Contributor", C898 &gt; 54, "Established Expert")</f>
        <v>Emerging Talent</v>
      </c>
      <c r="E898" s="6" t="s">
        <v>389</v>
      </c>
      <c r="F898" s="6" t="s">
        <v>5518</v>
      </c>
      <c r="G898" s="19" t="s">
        <v>46</v>
      </c>
      <c r="H898" s="19" t="s">
        <v>842</v>
      </c>
      <c r="I898" s="30">
        <v>2</v>
      </c>
      <c r="J898" s="27">
        <v>4.0999999999999996</v>
      </c>
      <c r="K898" s="40" t="str">
        <f t="shared" si="91"/>
        <v>Exceeds Expectations</v>
      </c>
      <c r="L898" s="37">
        <v>71784</v>
      </c>
      <c r="M898" s="37">
        <f t="shared" si="92"/>
        <v>98505.227755102009</v>
      </c>
      <c r="N898" s="40" t="str">
        <f t="shared" si="93"/>
        <v>High Income</v>
      </c>
      <c r="O898" s="39" t="s">
        <v>5969</v>
      </c>
      <c r="P898" s="39">
        <f t="shared" si="94"/>
        <v>6049.9999999999964</v>
      </c>
      <c r="Q898" s="41">
        <f t="shared" si="95"/>
        <v>6.1418060115968218E-2</v>
      </c>
      <c r="R898" s="33" t="str">
        <f t="shared" si="96"/>
        <v>Average Bonus</v>
      </c>
      <c r="S898" s="38">
        <f t="shared" si="97"/>
        <v>104555.22775510201</v>
      </c>
      <c r="T898" s="6" t="s">
        <v>271</v>
      </c>
      <c r="U898" s="9" t="s">
        <v>6607</v>
      </c>
      <c r="V898" s="6" t="s">
        <v>3439</v>
      </c>
    </row>
    <row r="899" spans="1:22" ht="20" customHeight="1" x14ac:dyDescent="0.15">
      <c r="A899" s="15">
        <v>897</v>
      </c>
      <c r="B899" s="16" t="s">
        <v>3483</v>
      </c>
      <c r="C899" s="14">
        <v>54</v>
      </c>
      <c r="D899" s="35" t="str" cm="1">
        <f t="array" ref="D899">_xlfn.IFS(C899&lt;31, "Emerging Talent", AND(C899 &gt; 30, C899 &lt; 55), "Core Contributor", C899 &gt; 54, "Established Expert")</f>
        <v>Core Contributor</v>
      </c>
      <c r="E899" s="6" t="s">
        <v>389</v>
      </c>
      <c r="F899" s="6" t="s">
        <v>5446</v>
      </c>
      <c r="G899" s="19" t="s">
        <v>157</v>
      </c>
      <c r="H899" s="19" t="s">
        <v>32</v>
      </c>
      <c r="I899" s="30">
        <v>0</v>
      </c>
      <c r="J899" s="27">
        <v>1.8</v>
      </c>
      <c r="K899" s="40" t="str">
        <f t="shared" si="91"/>
        <v>Needs Significant Improvement</v>
      </c>
      <c r="L899" s="37">
        <v>80217</v>
      </c>
      <c r="M899" s="37">
        <f t="shared" si="92"/>
        <v>21216.57795918368</v>
      </c>
      <c r="N899" s="40" t="str">
        <f t="shared" si="93"/>
        <v>Low Income</v>
      </c>
      <c r="O899" s="39">
        <v>14258</v>
      </c>
      <c r="P899" s="39">
        <f t="shared" si="94"/>
        <v>0</v>
      </c>
      <c r="Q899" s="41">
        <f t="shared" si="95"/>
        <v>0</v>
      </c>
      <c r="R899" s="33" t="str">
        <f t="shared" si="96"/>
        <v>No Bonus</v>
      </c>
      <c r="S899" s="38">
        <f t="shared" si="97"/>
        <v>21216.57795918368</v>
      </c>
      <c r="T899" s="6" t="s">
        <v>271</v>
      </c>
      <c r="U899" s="6" t="s">
        <v>6608</v>
      </c>
      <c r="V899" s="6" t="s">
        <v>3443</v>
      </c>
    </row>
    <row r="900" spans="1:22" ht="20" customHeight="1" x14ac:dyDescent="0.15">
      <c r="A900" s="15">
        <v>898</v>
      </c>
      <c r="B900" s="16" t="s">
        <v>3097</v>
      </c>
      <c r="C900" s="14">
        <v>36</v>
      </c>
      <c r="D900" s="35" t="str" cm="1">
        <f t="array" ref="D900">_xlfn.IFS(C900&lt;31, "Emerging Talent", AND(C900 &gt; 30, C900 &lt; 55), "Core Contributor", C900 &gt; 54, "Established Expert")</f>
        <v>Core Contributor</v>
      </c>
      <c r="E900" s="6" t="s">
        <v>163</v>
      </c>
      <c r="F900" s="6" t="s">
        <v>5572</v>
      </c>
      <c r="G900" s="19" t="s">
        <v>864</v>
      </c>
      <c r="H900" s="19" t="s">
        <v>431</v>
      </c>
      <c r="I900" s="30">
        <v>10</v>
      </c>
      <c r="J900" s="27">
        <v>1.2</v>
      </c>
      <c r="K900" s="40" t="str">
        <f t="shared" ref="K900:K963" si="98">IF(J900&lt; 2, "Needs Significant Improvement", IF(J900 &lt; 3, "Below Expectations", IF(J900 &lt; 3.5, "Meets Expectations", IF(J900 &lt; 4.3, "Exceeds Expectations", "Outstanding Performance"))))</f>
        <v>Needs Significant Improvement</v>
      </c>
      <c r="L900" s="37">
        <v>149099</v>
      </c>
      <c r="M900" s="37">
        <f t="shared" ref="M900:M963" si="99">MIN(300000, MAX(15000,L900* ( J900 / 3.5) ^ 2))</f>
        <v>17526.739591836737</v>
      </c>
      <c r="N900" s="40" t="str">
        <f t="shared" ref="N900:N963" si="100">IF(M900 &lt; 50000, "Low Income", IF(M900 &lt; 80000, "Medium Income", IF(M900 &lt; 110000, "High Income", "Very High Income")))</f>
        <v>Low Income</v>
      </c>
      <c r="O900" s="39" t="s">
        <v>5969</v>
      </c>
      <c r="P900" s="39">
        <f t="shared" ref="P900:P963" si="101">IF(J900&lt; 3,0, IF(20000 * ((J900 - 3)/2)^2 = 0, 0, MIN(20000, 20000 * ((J900 - 3)/2)^2)))</f>
        <v>0</v>
      </c>
      <c r="Q900" s="41">
        <f t="shared" ref="Q900:Q963" si="102">IF(P900=0, 0, P900/M900)</f>
        <v>0</v>
      </c>
      <c r="R900" s="33" t="str">
        <f t="shared" ref="R900:R963" si="103">IF(P900=0, "No Bonus", IF(P900&lt;=5000, "Small Bonus", IF(P900&lt;=10000, "Average Bonus", IF(P900&lt;=15000, "High Bonus", "Outstanding Bonus"))))</f>
        <v>No Bonus</v>
      </c>
      <c r="S900" s="38">
        <f t="shared" ref="S900:S963" si="104">IF(TYPE(P900)=2,M900+ 0, M900 + P900)</f>
        <v>17526.739591836737</v>
      </c>
      <c r="T900" s="6" t="s">
        <v>76</v>
      </c>
      <c r="U900" s="9" t="s">
        <v>6609</v>
      </c>
      <c r="V900" s="7" t="s">
        <v>6818</v>
      </c>
    </row>
    <row r="901" spans="1:22" ht="20" customHeight="1" x14ac:dyDescent="0.15">
      <c r="A901" s="15">
        <v>899</v>
      </c>
      <c r="B901" s="16" t="s">
        <v>2066</v>
      </c>
      <c r="C901" s="14">
        <v>61</v>
      </c>
      <c r="D901" s="35" t="str" cm="1">
        <f t="array" ref="D901">_xlfn.IFS(C901&lt;31, "Emerging Talent", AND(C901 &gt; 30, C901 &lt; 55), "Core Contributor", C901 &gt; 54, "Established Expert")</f>
        <v>Established Expert</v>
      </c>
      <c r="E901" s="6" t="s">
        <v>389</v>
      </c>
      <c r="F901" s="6" t="s">
        <v>5739</v>
      </c>
      <c r="G901" s="19" t="s">
        <v>576</v>
      </c>
      <c r="H901" s="19" t="s">
        <v>136</v>
      </c>
      <c r="I901" s="30">
        <v>8</v>
      </c>
      <c r="J901" s="27">
        <v>3</v>
      </c>
      <c r="K901" s="40" t="str">
        <f t="shared" si="98"/>
        <v>Meets Expectations</v>
      </c>
      <c r="L901" s="37">
        <v>113963</v>
      </c>
      <c r="M901" s="37">
        <f t="shared" si="99"/>
        <v>83727.918367346923</v>
      </c>
      <c r="N901" s="40" t="str">
        <f t="shared" si="100"/>
        <v>High Income</v>
      </c>
      <c r="O901" s="39">
        <v>5507</v>
      </c>
      <c r="P901" s="39">
        <f t="shared" si="101"/>
        <v>0</v>
      </c>
      <c r="Q901" s="41">
        <f t="shared" si="102"/>
        <v>0</v>
      </c>
      <c r="R901" s="33" t="str">
        <f t="shared" si="103"/>
        <v>No Bonus</v>
      </c>
      <c r="S901" s="38">
        <f t="shared" si="104"/>
        <v>83727.918367346923</v>
      </c>
      <c r="T901" s="6" t="s">
        <v>26</v>
      </c>
      <c r="U901" s="9" t="s">
        <v>6610</v>
      </c>
      <c r="V901" s="6" t="s">
        <v>3447</v>
      </c>
    </row>
    <row r="902" spans="1:22" ht="20" customHeight="1" x14ac:dyDescent="0.15">
      <c r="A902" s="15">
        <v>900</v>
      </c>
      <c r="B902" s="16" t="s">
        <v>510</v>
      </c>
      <c r="C902" s="14">
        <v>54</v>
      </c>
      <c r="D902" s="35" t="str" cm="1">
        <f t="array" ref="D902">_xlfn.IFS(C902&lt;31, "Emerging Talent", AND(C902 &gt; 30, C902 &lt; 55), "Core Contributor", C902 &gt; 54, "Established Expert")</f>
        <v>Core Contributor</v>
      </c>
      <c r="E902" s="6" t="s">
        <v>163</v>
      </c>
      <c r="F902" s="6" t="s">
        <v>5667</v>
      </c>
      <c r="G902" s="19" t="s">
        <v>4457</v>
      </c>
      <c r="H902" s="19" t="s">
        <v>32</v>
      </c>
      <c r="I902" s="30">
        <v>5</v>
      </c>
      <c r="J902" s="27">
        <v>2.6</v>
      </c>
      <c r="K902" s="40" t="str">
        <f t="shared" si="98"/>
        <v>Below Expectations</v>
      </c>
      <c r="L902" s="37">
        <v>74240</v>
      </c>
      <c r="M902" s="37">
        <f t="shared" si="99"/>
        <v>40968.359183673478</v>
      </c>
      <c r="N902" s="40" t="str">
        <f t="shared" si="100"/>
        <v>Low Income</v>
      </c>
      <c r="O902" s="39">
        <v>6122</v>
      </c>
      <c r="P902" s="39">
        <f t="shared" si="101"/>
        <v>0</v>
      </c>
      <c r="Q902" s="41">
        <f t="shared" si="102"/>
        <v>0</v>
      </c>
      <c r="R902" s="33" t="str">
        <f t="shared" si="103"/>
        <v>No Bonus</v>
      </c>
      <c r="S902" s="38">
        <f t="shared" si="104"/>
        <v>40968.359183673478</v>
      </c>
      <c r="T902" s="6" t="s">
        <v>26</v>
      </c>
      <c r="U902" s="9" t="s">
        <v>6611</v>
      </c>
      <c r="V902" s="6" t="s">
        <v>3449</v>
      </c>
    </row>
    <row r="903" spans="1:22" ht="20" customHeight="1" x14ac:dyDescent="0.15">
      <c r="A903" s="15">
        <v>901</v>
      </c>
      <c r="B903" s="16" t="s">
        <v>4409</v>
      </c>
      <c r="C903" s="14">
        <v>41</v>
      </c>
      <c r="D903" s="35" t="str" cm="1">
        <f t="array" ref="D903">_xlfn.IFS(C903&lt;31, "Emerging Talent", AND(C903 &gt; 30, C903 &lt; 55), "Core Contributor", C903 &gt; 54, "Established Expert")</f>
        <v>Core Contributor</v>
      </c>
      <c r="E903" s="6" t="s">
        <v>163</v>
      </c>
      <c r="F903" s="6" t="s">
        <v>5575</v>
      </c>
      <c r="G903" s="19" t="s">
        <v>244</v>
      </c>
      <c r="H903" s="19" t="s">
        <v>47</v>
      </c>
      <c r="I903" s="30">
        <v>3</v>
      </c>
      <c r="J903" s="27">
        <v>4.9000000000000004</v>
      </c>
      <c r="K903" s="40" t="str">
        <f t="shared" si="98"/>
        <v>Outstanding Performance</v>
      </c>
      <c r="L903" s="37">
        <v>99945</v>
      </c>
      <c r="M903" s="37">
        <f t="shared" si="99"/>
        <v>195892.20000000004</v>
      </c>
      <c r="N903" s="40" t="str">
        <f t="shared" si="100"/>
        <v>Very High Income</v>
      </c>
      <c r="O903" s="39">
        <v>15001</v>
      </c>
      <c r="P903" s="39">
        <f t="shared" si="101"/>
        <v>18050.000000000007</v>
      </c>
      <c r="Q903" s="41">
        <f t="shared" si="102"/>
        <v>9.2142515118008805E-2</v>
      </c>
      <c r="R903" s="33" t="str">
        <f t="shared" si="103"/>
        <v>Outstanding Bonus</v>
      </c>
      <c r="S903" s="38">
        <f t="shared" si="104"/>
        <v>213942.20000000004</v>
      </c>
      <c r="T903" s="6" t="s">
        <v>76</v>
      </c>
      <c r="U903" s="6" t="s">
        <v>3452</v>
      </c>
      <c r="V903" s="6" t="s">
        <v>3453</v>
      </c>
    </row>
    <row r="904" spans="1:22" ht="20" customHeight="1" x14ac:dyDescent="0.15">
      <c r="A904" s="15">
        <v>902</v>
      </c>
      <c r="B904" s="16" t="s">
        <v>3454</v>
      </c>
      <c r="C904" s="14">
        <v>57</v>
      </c>
      <c r="D904" s="35" t="str" cm="1">
        <f t="array" ref="D904">_xlfn.IFS(C904&lt;31, "Emerging Talent", AND(C904 &gt; 30, C904 &lt; 55), "Core Contributor", C904 &gt; 54, "Established Expert")</f>
        <v>Established Expert</v>
      </c>
      <c r="E904" s="6" t="s">
        <v>163</v>
      </c>
      <c r="F904" s="6" t="s">
        <v>5903</v>
      </c>
      <c r="G904" s="19" t="s">
        <v>244</v>
      </c>
      <c r="H904" s="19" t="s">
        <v>211</v>
      </c>
      <c r="I904" s="30">
        <v>5</v>
      </c>
      <c r="J904" s="27">
        <v>1.9</v>
      </c>
      <c r="K904" s="40" t="str">
        <f t="shared" si="98"/>
        <v>Needs Significant Improvement</v>
      </c>
      <c r="L904" s="37">
        <v>82785</v>
      </c>
      <c r="M904" s="37">
        <f t="shared" si="99"/>
        <v>24396.232653061223</v>
      </c>
      <c r="N904" s="40" t="str">
        <f t="shared" si="100"/>
        <v>Low Income</v>
      </c>
      <c r="O904" s="39">
        <v>13658</v>
      </c>
      <c r="P904" s="39">
        <f t="shared" si="101"/>
        <v>0</v>
      </c>
      <c r="Q904" s="41">
        <f t="shared" si="102"/>
        <v>0</v>
      </c>
      <c r="R904" s="33" t="str">
        <f t="shared" si="103"/>
        <v>No Bonus</v>
      </c>
      <c r="S904" s="38">
        <f t="shared" si="104"/>
        <v>24396.232653061223</v>
      </c>
      <c r="T904" s="6" t="s">
        <v>271</v>
      </c>
      <c r="U904" s="7" t="s">
        <v>5970</v>
      </c>
      <c r="V904" s="6" t="s">
        <v>3457</v>
      </c>
    </row>
    <row r="905" spans="1:22" ht="20" customHeight="1" x14ac:dyDescent="0.15">
      <c r="A905" s="15">
        <v>903</v>
      </c>
      <c r="B905" s="16" t="s">
        <v>682</v>
      </c>
      <c r="C905" s="14">
        <v>55</v>
      </c>
      <c r="D905" s="35" t="str" cm="1">
        <f t="array" ref="D905">_xlfn.IFS(C905&lt;31, "Emerging Talent", AND(C905 &gt; 30, C905 &lt; 55), "Core Contributor", C905 &gt; 54, "Established Expert")</f>
        <v>Established Expert</v>
      </c>
      <c r="E905" s="6" t="s">
        <v>93</v>
      </c>
      <c r="F905" s="6" t="s">
        <v>5541</v>
      </c>
      <c r="G905" s="19" t="s">
        <v>4457</v>
      </c>
      <c r="H905" s="19" t="s">
        <v>167</v>
      </c>
      <c r="I905" s="30">
        <v>0</v>
      </c>
      <c r="J905" s="27">
        <v>2.8</v>
      </c>
      <c r="K905" s="40" t="str">
        <f t="shared" si="98"/>
        <v>Below Expectations</v>
      </c>
      <c r="L905" s="37">
        <v>103791</v>
      </c>
      <c r="M905" s="37">
        <f t="shared" si="99"/>
        <v>66426.239999999991</v>
      </c>
      <c r="N905" s="40" t="str">
        <f t="shared" si="100"/>
        <v>Medium Income</v>
      </c>
      <c r="O905" s="39">
        <v>1916</v>
      </c>
      <c r="P905" s="39">
        <f t="shared" si="101"/>
        <v>0</v>
      </c>
      <c r="Q905" s="41">
        <f t="shared" si="102"/>
        <v>0</v>
      </c>
      <c r="R905" s="33" t="str">
        <f t="shared" si="103"/>
        <v>No Bonus</v>
      </c>
      <c r="S905" s="38">
        <f t="shared" si="104"/>
        <v>66426.239999999991</v>
      </c>
      <c r="T905" s="6" t="s">
        <v>76</v>
      </c>
      <c r="U905" s="6" t="s">
        <v>6612</v>
      </c>
      <c r="V905" s="6" t="s">
        <v>3461</v>
      </c>
    </row>
    <row r="906" spans="1:22" ht="20" customHeight="1" x14ac:dyDescent="0.15">
      <c r="A906" s="15">
        <v>904</v>
      </c>
      <c r="B906" s="16" t="s">
        <v>1186</v>
      </c>
      <c r="C906" s="14">
        <v>21</v>
      </c>
      <c r="D906" s="35" t="str" cm="1">
        <f t="array" ref="D906">_xlfn.IFS(C906&lt;31, "Emerging Talent", AND(C906 &gt; 30, C906 &lt; 55), "Core Contributor", C906 &gt; 54, "Established Expert")</f>
        <v>Emerging Talent</v>
      </c>
      <c r="E906" s="6" t="s">
        <v>93</v>
      </c>
      <c r="F906" s="6" t="s">
        <v>5478</v>
      </c>
      <c r="G906" s="19" t="s">
        <v>648</v>
      </c>
      <c r="H906" s="19" t="s">
        <v>47</v>
      </c>
      <c r="I906" s="30">
        <v>8</v>
      </c>
      <c r="J906" s="27">
        <v>3.5</v>
      </c>
      <c r="K906" s="40" t="str">
        <f t="shared" si="98"/>
        <v>Exceeds Expectations</v>
      </c>
      <c r="L906" s="37">
        <v>127052</v>
      </c>
      <c r="M906" s="37">
        <f t="shared" si="99"/>
        <v>127052</v>
      </c>
      <c r="N906" s="40" t="str">
        <f t="shared" si="100"/>
        <v>Very High Income</v>
      </c>
      <c r="O906" s="39">
        <v>4764</v>
      </c>
      <c r="P906" s="39">
        <f t="shared" si="101"/>
        <v>1250</v>
      </c>
      <c r="Q906" s="41">
        <f t="shared" si="102"/>
        <v>9.8384913263860462E-3</v>
      </c>
      <c r="R906" s="33" t="str">
        <f t="shared" si="103"/>
        <v>Small Bonus</v>
      </c>
      <c r="S906" s="38">
        <f t="shared" si="104"/>
        <v>128302</v>
      </c>
      <c r="T906" s="6" t="s">
        <v>271</v>
      </c>
      <c r="U906" s="9" t="s">
        <v>6613</v>
      </c>
      <c r="V906" s="6" t="s">
        <v>3463</v>
      </c>
    </row>
    <row r="907" spans="1:22" ht="20" customHeight="1" x14ac:dyDescent="0.15">
      <c r="A907" s="15">
        <v>905</v>
      </c>
      <c r="B907" s="16" t="s">
        <v>2630</v>
      </c>
      <c r="C907" s="14">
        <v>35</v>
      </c>
      <c r="D907" s="35" t="str" cm="1">
        <f t="array" ref="D907">_xlfn.IFS(C907&lt;31, "Emerging Talent", AND(C907 &gt; 30, C907 &lt; 55), "Core Contributor", C907 &gt; 54, "Established Expert")</f>
        <v>Core Contributor</v>
      </c>
      <c r="E907" s="6" t="s">
        <v>163</v>
      </c>
      <c r="F907" s="6" t="s">
        <v>5494</v>
      </c>
      <c r="G907" s="19" t="s">
        <v>696</v>
      </c>
      <c r="H907" s="19" t="s">
        <v>799</v>
      </c>
      <c r="I907" s="30">
        <v>4</v>
      </c>
      <c r="J907" s="27">
        <v>3.05</v>
      </c>
      <c r="K907" s="40" t="str">
        <f t="shared" si="98"/>
        <v>Meets Expectations</v>
      </c>
      <c r="L907" s="37">
        <v>117317</v>
      </c>
      <c r="M907" s="37">
        <f t="shared" si="99"/>
        <v>89089.093265306103</v>
      </c>
      <c r="N907" s="40" t="str">
        <f t="shared" si="100"/>
        <v>High Income</v>
      </c>
      <c r="O907" s="39">
        <v>17575</v>
      </c>
      <c r="P907" s="39">
        <f t="shared" si="101"/>
        <v>12.499999999999911</v>
      </c>
      <c r="Q907" s="41">
        <f t="shared" si="102"/>
        <v>1.4030898218679903E-4</v>
      </c>
      <c r="R907" s="33" t="str">
        <f t="shared" si="103"/>
        <v>Small Bonus</v>
      </c>
      <c r="S907" s="38">
        <f t="shared" si="104"/>
        <v>89101.593265306103</v>
      </c>
      <c r="T907" s="6" t="s">
        <v>26</v>
      </c>
      <c r="U907" s="6" t="s">
        <v>6614</v>
      </c>
      <c r="V907" s="6" t="s">
        <v>3466</v>
      </c>
    </row>
    <row r="908" spans="1:22" ht="20" customHeight="1" x14ac:dyDescent="0.15">
      <c r="A908" s="15">
        <v>906</v>
      </c>
      <c r="B908" s="16" t="s">
        <v>3195</v>
      </c>
      <c r="C908" s="14">
        <v>47</v>
      </c>
      <c r="D908" s="35" t="str" cm="1">
        <f t="array" ref="D908">_xlfn.IFS(C908&lt;31, "Emerging Talent", AND(C908 &gt; 30, C908 &lt; 55), "Core Contributor", C908 &gt; 54, "Established Expert")</f>
        <v>Core Contributor</v>
      </c>
      <c r="E908" s="6" t="s">
        <v>5970</v>
      </c>
      <c r="F908" s="6" t="s">
        <v>5783</v>
      </c>
      <c r="G908" s="19" t="s">
        <v>6821</v>
      </c>
      <c r="H908" s="19" t="s">
        <v>120</v>
      </c>
      <c r="I908" s="30">
        <v>4</v>
      </c>
      <c r="J908" s="27">
        <v>1.4</v>
      </c>
      <c r="K908" s="40" t="str">
        <f t="shared" si="98"/>
        <v>Needs Significant Improvement</v>
      </c>
      <c r="L908" s="37">
        <v>77141</v>
      </c>
      <c r="M908" s="37">
        <f t="shared" si="99"/>
        <v>15000</v>
      </c>
      <c r="N908" s="40" t="str">
        <f t="shared" si="100"/>
        <v>Low Income</v>
      </c>
      <c r="O908" s="39">
        <v>17702</v>
      </c>
      <c r="P908" s="39">
        <f t="shared" si="101"/>
        <v>0</v>
      </c>
      <c r="Q908" s="41">
        <f t="shared" si="102"/>
        <v>0</v>
      </c>
      <c r="R908" s="33" t="str">
        <f t="shared" si="103"/>
        <v>No Bonus</v>
      </c>
      <c r="S908" s="38">
        <f t="shared" si="104"/>
        <v>15000</v>
      </c>
      <c r="T908" s="6" t="s">
        <v>49</v>
      </c>
      <c r="U908" s="9" t="s">
        <v>6615</v>
      </c>
      <c r="V908" s="6" t="s">
        <v>3468</v>
      </c>
    </row>
    <row r="909" spans="1:22" ht="20" customHeight="1" x14ac:dyDescent="0.15">
      <c r="A909" s="15">
        <v>907</v>
      </c>
      <c r="B909" s="16" t="s">
        <v>570</v>
      </c>
      <c r="C909" s="14">
        <v>47</v>
      </c>
      <c r="D909" s="35" t="str" cm="1">
        <f t="array" ref="D909">_xlfn.IFS(C909&lt;31, "Emerging Talent", AND(C909 &gt; 30, C909 &lt; 55), "Core Contributor", C909 &gt; 54, "Established Expert")</f>
        <v>Core Contributor</v>
      </c>
      <c r="E909" s="6" t="s">
        <v>163</v>
      </c>
      <c r="F909" s="6" t="s">
        <v>5446</v>
      </c>
      <c r="G909" s="19" t="s">
        <v>864</v>
      </c>
      <c r="H909" s="19" t="s">
        <v>842</v>
      </c>
      <c r="I909" s="30">
        <v>4</v>
      </c>
      <c r="J909" s="27">
        <v>3.1</v>
      </c>
      <c r="K909" s="40" t="str">
        <f t="shared" si="98"/>
        <v>Meets Expectations</v>
      </c>
      <c r="L909" s="37">
        <v>111862</v>
      </c>
      <c r="M909" s="37">
        <f t="shared" si="99"/>
        <v>87754.597551020415</v>
      </c>
      <c r="N909" s="40" t="str">
        <f t="shared" si="100"/>
        <v>High Income</v>
      </c>
      <c r="O909" s="39">
        <v>17875</v>
      </c>
      <c r="P909" s="39">
        <f t="shared" si="101"/>
        <v>50.000000000000085</v>
      </c>
      <c r="Q909" s="41">
        <f t="shared" si="102"/>
        <v>5.6977071737956693E-4</v>
      </c>
      <c r="R909" s="33" t="str">
        <f t="shared" si="103"/>
        <v>Small Bonus</v>
      </c>
      <c r="S909" s="38">
        <f t="shared" si="104"/>
        <v>87804.597551020415</v>
      </c>
      <c r="T909" s="6" t="s">
        <v>271</v>
      </c>
      <c r="U909" s="6" t="s">
        <v>6616</v>
      </c>
      <c r="V909" s="6" t="s">
        <v>3471</v>
      </c>
    </row>
    <row r="910" spans="1:22" ht="20" customHeight="1" x14ac:dyDescent="0.15">
      <c r="A910" s="15">
        <v>908</v>
      </c>
      <c r="B910" s="16" t="s">
        <v>633</v>
      </c>
      <c r="C910" s="14">
        <v>35</v>
      </c>
      <c r="D910" s="35" t="str" cm="1">
        <f t="array" ref="D910">_xlfn.IFS(C910&lt;31, "Emerging Talent", AND(C910 &gt; 30, C910 &lt; 55), "Core Contributor", C910 &gt; 54, "Established Expert")</f>
        <v>Core Contributor</v>
      </c>
      <c r="E910" s="7" t="s">
        <v>5970</v>
      </c>
      <c r="F910" s="6" t="s">
        <v>5475</v>
      </c>
      <c r="G910" s="19" t="s">
        <v>244</v>
      </c>
      <c r="H910" s="19" t="s">
        <v>32</v>
      </c>
      <c r="I910" s="30">
        <v>1</v>
      </c>
      <c r="J910" s="27">
        <v>2.9</v>
      </c>
      <c r="K910" s="40" t="str">
        <f t="shared" si="98"/>
        <v>Below Expectations</v>
      </c>
      <c r="L910" s="37">
        <v>40520</v>
      </c>
      <c r="M910" s="37">
        <f t="shared" si="99"/>
        <v>27818.220408163263</v>
      </c>
      <c r="N910" s="40" t="str">
        <f t="shared" si="100"/>
        <v>Low Income</v>
      </c>
      <c r="O910" s="39">
        <v>4703</v>
      </c>
      <c r="P910" s="39">
        <f t="shared" si="101"/>
        <v>0</v>
      </c>
      <c r="Q910" s="41">
        <f t="shared" si="102"/>
        <v>0</v>
      </c>
      <c r="R910" s="33" t="str">
        <f t="shared" si="103"/>
        <v>No Bonus</v>
      </c>
      <c r="S910" s="38">
        <f t="shared" si="104"/>
        <v>27818.220408163263</v>
      </c>
      <c r="T910" s="6" t="s">
        <v>139</v>
      </c>
      <c r="U910" s="6" t="s">
        <v>3473</v>
      </c>
      <c r="V910" s="6" t="s">
        <v>3474</v>
      </c>
    </row>
    <row r="911" spans="1:22" ht="20" customHeight="1" x14ac:dyDescent="0.15">
      <c r="A911" s="15">
        <v>909</v>
      </c>
      <c r="B911" s="16" t="s">
        <v>235</v>
      </c>
      <c r="C911" s="14">
        <v>46</v>
      </c>
      <c r="D911" s="35" t="str" cm="1">
        <f t="array" ref="D911">_xlfn.IFS(C911&lt;31, "Emerging Talent", AND(C911 &gt; 30, C911 &lt; 55), "Core Contributor", C911 &gt; 54, "Established Expert")</f>
        <v>Core Contributor</v>
      </c>
      <c r="E911" s="6" t="s">
        <v>163</v>
      </c>
      <c r="F911" s="6" t="s">
        <v>5904</v>
      </c>
      <c r="G911" s="19" t="s">
        <v>864</v>
      </c>
      <c r="H911" s="19" t="s">
        <v>175</v>
      </c>
      <c r="I911" s="30">
        <v>1</v>
      </c>
      <c r="J911" s="27">
        <v>1.1000000000000001</v>
      </c>
      <c r="K911" s="40" t="str">
        <f t="shared" si="98"/>
        <v>Needs Significant Improvement</v>
      </c>
      <c r="L911" s="37">
        <v>53940</v>
      </c>
      <c r="M911" s="37">
        <f t="shared" si="99"/>
        <v>15000</v>
      </c>
      <c r="N911" s="40" t="str">
        <f t="shared" si="100"/>
        <v>Low Income</v>
      </c>
      <c r="O911" s="39" t="s">
        <v>5969</v>
      </c>
      <c r="P911" s="39">
        <f t="shared" si="101"/>
        <v>0</v>
      </c>
      <c r="Q911" s="41">
        <f t="shared" si="102"/>
        <v>0</v>
      </c>
      <c r="R911" s="33" t="str">
        <f t="shared" si="103"/>
        <v>No Bonus</v>
      </c>
      <c r="S911" s="38">
        <f t="shared" si="104"/>
        <v>15000</v>
      </c>
      <c r="T911" s="6" t="s">
        <v>204</v>
      </c>
      <c r="U911" s="6" t="s">
        <v>3477</v>
      </c>
      <c r="V911" s="6" t="s">
        <v>3478</v>
      </c>
    </row>
    <row r="912" spans="1:22" ht="20" customHeight="1" x14ac:dyDescent="0.15">
      <c r="A912" s="15">
        <v>910</v>
      </c>
      <c r="B912" s="16" t="s">
        <v>4450</v>
      </c>
      <c r="C912" s="14">
        <v>49</v>
      </c>
      <c r="D912" s="35" t="str" cm="1">
        <f t="array" ref="D912">_xlfn.IFS(C912&lt;31, "Emerging Talent", AND(C912 &gt; 30, C912 &lt; 55), "Core Contributor", C912 &gt; 54, "Established Expert")</f>
        <v>Core Contributor</v>
      </c>
      <c r="E912" s="6" t="s">
        <v>389</v>
      </c>
      <c r="F912" s="6" t="s">
        <v>5706</v>
      </c>
      <c r="G912" s="19" t="s">
        <v>6821</v>
      </c>
      <c r="H912" s="19" t="s">
        <v>136</v>
      </c>
      <c r="I912" s="30">
        <v>7</v>
      </c>
      <c r="J912" s="27">
        <v>3.2</v>
      </c>
      <c r="K912" s="40" t="str">
        <f t="shared" si="98"/>
        <v>Meets Expectations</v>
      </c>
      <c r="L912" s="37">
        <v>62584</v>
      </c>
      <c r="M912" s="37">
        <f t="shared" si="99"/>
        <v>52315.115102040829</v>
      </c>
      <c r="N912" s="40" t="str">
        <f t="shared" si="100"/>
        <v>Medium Income</v>
      </c>
      <c r="O912" s="39">
        <v>1483</v>
      </c>
      <c r="P912" s="39">
        <f t="shared" si="101"/>
        <v>200.00000000000034</v>
      </c>
      <c r="Q912" s="41">
        <f t="shared" si="102"/>
        <v>3.8229869055988806E-3</v>
      </c>
      <c r="R912" s="33" t="str">
        <f t="shared" si="103"/>
        <v>Small Bonus</v>
      </c>
      <c r="S912" s="38">
        <f t="shared" si="104"/>
        <v>52515.115102040829</v>
      </c>
      <c r="T912" s="6" t="s">
        <v>76</v>
      </c>
      <c r="U912" s="9" t="s">
        <v>6617</v>
      </c>
      <c r="V912" s="6" t="s">
        <v>3480</v>
      </c>
    </row>
    <row r="913" spans="1:22" ht="20" customHeight="1" x14ac:dyDescent="0.15">
      <c r="A913" s="15">
        <v>911</v>
      </c>
      <c r="B913" s="16" t="s">
        <v>1919</v>
      </c>
      <c r="C913" s="14">
        <v>52</v>
      </c>
      <c r="D913" s="35" t="str" cm="1">
        <f t="array" ref="D913">_xlfn.IFS(C913&lt;31, "Emerging Talent", AND(C913 &gt; 30, C913 &lt; 55), "Core Contributor", C913 &gt; 54, "Established Expert")</f>
        <v>Core Contributor</v>
      </c>
      <c r="E913" s="6" t="s">
        <v>163</v>
      </c>
      <c r="F913" s="6" t="s">
        <v>5865</v>
      </c>
      <c r="G913" s="19" t="s">
        <v>864</v>
      </c>
      <c r="H913" s="19" t="s">
        <v>431</v>
      </c>
      <c r="I913" s="30">
        <v>0</v>
      </c>
      <c r="J913" s="27">
        <v>4.5</v>
      </c>
      <c r="K913" s="40" t="str">
        <f t="shared" si="98"/>
        <v>Outstanding Performance</v>
      </c>
      <c r="L913" s="37">
        <v>43450</v>
      </c>
      <c r="M913" s="37">
        <f t="shared" si="99"/>
        <v>71825.510204081642</v>
      </c>
      <c r="N913" s="40" t="str">
        <f t="shared" si="100"/>
        <v>Medium Income</v>
      </c>
      <c r="O913" s="39">
        <v>3652</v>
      </c>
      <c r="P913" s="39">
        <f t="shared" si="101"/>
        <v>11250</v>
      </c>
      <c r="Q913" s="41">
        <f t="shared" si="102"/>
        <v>0.15662958700933383</v>
      </c>
      <c r="R913" s="33" t="str">
        <f t="shared" si="103"/>
        <v>High Bonus</v>
      </c>
      <c r="S913" s="38">
        <f t="shared" si="104"/>
        <v>83075.510204081642</v>
      </c>
      <c r="T913" s="6" t="s">
        <v>265</v>
      </c>
      <c r="U913" s="9" t="s">
        <v>6618</v>
      </c>
      <c r="V913" s="6" t="s">
        <v>3482</v>
      </c>
    </row>
    <row r="914" spans="1:22" ht="20" customHeight="1" x14ac:dyDescent="0.15">
      <c r="A914" s="15">
        <v>912</v>
      </c>
      <c r="B914" s="16" t="s">
        <v>3483</v>
      </c>
      <c r="C914" s="14">
        <v>60</v>
      </c>
      <c r="D914" s="35" t="str" cm="1">
        <f t="array" ref="D914">_xlfn.IFS(C914&lt;31, "Emerging Talent", AND(C914 &gt; 30, C914 &lt; 55), "Core Contributor", C914 &gt; 54, "Established Expert")</f>
        <v>Established Expert</v>
      </c>
      <c r="E914" s="6" t="s">
        <v>163</v>
      </c>
      <c r="F914" s="6" t="s">
        <v>5905</v>
      </c>
      <c r="G914" s="19" t="s">
        <v>210</v>
      </c>
      <c r="H914" s="19" t="s">
        <v>842</v>
      </c>
      <c r="I914" s="30">
        <v>2</v>
      </c>
      <c r="J914" s="27">
        <v>1.3</v>
      </c>
      <c r="K914" s="40" t="str">
        <f t="shared" si="98"/>
        <v>Needs Significant Improvement</v>
      </c>
      <c r="L914" s="37">
        <v>119966</v>
      </c>
      <c r="M914" s="37">
        <f t="shared" si="99"/>
        <v>16550.411428571431</v>
      </c>
      <c r="N914" s="40" t="str">
        <f t="shared" si="100"/>
        <v>Low Income</v>
      </c>
      <c r="O914" s="39">
        <v>1021</v>
      </c>
      <c r="P914" s="39">
        <f t="shared" si="101"/>
        <v>0</v>
      </c>
      <c r="Q914" s="41">
        <f t="shared" si="102"/>
        <v>0</v>
      </c>
      <c r="R914" s="33" t="str">
        <f t="shared" si="103"/>
        <v>No Bonus</v>
      </c>
      <c r="S914" s="38">
        <f t="shared" si="104"/>
        <v>16550.411428571431</v>
      </c>
      <c r="T914" s="6" t="s">
        <v>26</v>
      </c>
      <c r="U914" s="7" t="s">
        <v>5970</v>
      </c>
      <c r="V914" s="6" t="s">
        <v>3486</v>
      </c>
    </row>
    <row r="915" spans="1:22" ht="20" customHeight="1" x14ac:dyDescent="0.15">
      <c r="A915" s="15">
        <v>913</v>
      </c>
      <c r="B915" s="16" t="s">
        <v>815</v>
      </c>
      <c r="C915" s="14">
        <v>31</v>
      </c>
      <c r="D915" s="35" t="str" cm="1">
        <f t="array" ref="D915">_xlfn.IFS(C915&lt;31, "Emerging Talent", AND(C915 &gt; 30, C915 &lt; 55), "Core Contributor", C915 &gt; 54, "Established Expert")</f>
        <v>Core Contributor</v>
      </c>
      <c r="E915" s="6" t="s">
        <v>389</v>
      </c>
      <c r="F915" s="6" t="s">
        <v>5906</v>
      </c>
      <c r="G915" s="19" t="s">
        <v>576</v>
      </c>
      <c r="H915" s="19" t="s">
        <v>158</v>
      </c>
      <c r="I915" s="30">
        <v>4</v>
      </c>
      <c r="J915" s="27">
        <v>4.2</v>
      </c>
      <c r="K915" s="40" t="str">
        <f t="shared" si="98"/>
        <v>Exceeds Expectations</v>
      </c>
      <c r="L915" s="37">
        <v>34769</v>
      </c>
      <c r="M915" s="37">
        <f t="shared" si="99"/>
        <v>50067.360000000001</v>
      </c>
      <c r="N915" s="40" t="str">
        <f t="shared" si="100"/>
        <v>Medium Income</v>
      </c>
      <c r="O915" s="39">
        <v>13486</v>
      </c>
      <c r="P915" s="39">
        <f t="shared" si="101"/>
        <v>7200.0000000000018</v>
      </c>
      <c r="Q915" s="41">
        <f t="shared" si="102"/>
        <v>0.14380626420086862</v>
      </c>
      <c r="R915" s="33" t="str">
        <f t="shared" si="103"/>
        <v>Average Bonus</v>
      </c>
      <c r="S915" s="38">
        <f t="shared" si="104"/>
        <v>57267.360000000001</v>
      </c>
      <c r="T915" s="6" t="s">
        <v>49</v>
      </c>
      <c r="U915" s="9" t="s">
        <v>6619</v>
      </c>
      <c r="V915" s="7" t="s">
        <v>6818</v>
      </c>
    </row>
    <row r="916" spans="1:22" ht="20" customHeight="1" x14ac:dyDescent="0.15">
      <c r="A916" s="15">
        <v>914</v>
      </c>
      <c r="B916" s="16" t="s">
        <v>682</v>
      </c>
      <c r="C916" s="14">
        <v>54</v>
      </c>
      <c r="D916" s="35" t="str" cm="1">
        <f t="array" ref="D916">_xlfn.IFS(C916&lt;31, "Emerging Talent", AND(C916 &gt; 30, C916 &lt; 55), "Core Contributor", C916 &gt; 54, "Established Expert")</f>
        <v>Core Contributor</v>
      </c>
      <c r="E916" s="6" t="s">
        <v>389</v>
      </c>
      <c r="F916" s="6" t="s">
        <v>5491</v>
      </c>
      <c r="G916" s="19" t="s">
        <v>244</v>
      </c>
      <c r="H916" s="19" t="s">
        <v>158</v>
      </c>
      <c r="I916" s="30">
        <v>2</v>
      </c>
      <c r="J916" s="27">
        <v>4.0999999999999996</v>
      </c>
      <c r="K916" s="40" t="str">
        <f t="shared" si="98"/>
        <v>Exceeds Expectations</v>
      </c>
      <c r="L916" s="37">
        <v>111921</v>
      </c>
      <c r="M916" s="37">
        <f t="shared" si="99"/>
        <v>153583.02122448976</v>
      </c>
      <c r="N916" s="40" t="str">
        <f t="shared" si="100"/>
        <v>Very High Income</v>
      </c>
      <c r="O916" s="39">
        <v>7863</v>
      </c>
      <c r="P916" s="39">
        <f t="shared" si="101"/>
        <v>6049.9999999999964</v>
      </c>
      <c r="Q916" s="41">
        <f t="shared" si="102"/>
        <v>3.9392375223279479E-2</v>
      </c>
      <c r="R916" s="33" t="str">
        <f t="shared" si="103"/>
        <v>Average Bonus</v>
      </c>
      <c r="S916" s="38">
        <f t="shared" si="104"/>
        <v>159633.02122448976</v>
      </c>
      <c r="T916" s="6" t="s">
        <v>422</v>
      </c>
      <c r="U916" s="6" t="s">
        <v>3491</v>
      </c>
      <c r="V916" s="6" t="s">
        <v>3492</v>
      </c>
    </row>
    <row r="917" spans="1:22" ht="20" customHeight="1" x14ac:dyDescent="0.15">
      <c r="A917" s="15">
        <v>915</v>
      </c>
      <c r="B917" s="16" t="s">
        <v>560</v>
      </c>
      <c r="C917" s="14">
        <v>60</v>
      </c>
      <c r="D917" s="35" t="str" cm="1">
        <f t="array" ref="D917">_xlfn.IFS(C917&lt;31, "Emerging Talent", AND(C917 &gt; 30, C917 &lt; 55), "Core Contributor", C917 &gt; 54, "Established Expert")</f>
        <v>Established Expert</v>
      </c>
      <c r="E917" s="6" t="s">
        <v>163</v>
      </c>
      <c r="F917" s="6" t="s">
        <v>5907</v>
      </c>
      <c r="G917" s="19" t="s">
        <v>494</v>
      </c>
      <c r="H917" s="19" t="s">
        <v>136</v>
      </c>
      <c r="I917" s="30">
        <v>4</v>
      </c>
      <c r="J917" s="27">
        <v>4.0999999999999996</v>
      </c>
      <c r="K917" s="40" t="str">
        <f t="shared" si="98"/>
        <v>Exceeds Expectations</v>
      </c>
      <c r="L917" s="37">
        <v>93500</v>
      </c>
      <c r="M917" s="37">
        <f t="shared" si="99"/>
        <v>128304.89795918364</v>
      </c>
      <c r="N917" s="40" t="str">
        <f t="shared" si="100"/>
        <v>Very High Income</v>
      </c>
      <c r="O917" s="39">
        <v>8757</v>
      </c>
      <c r="P917" s="39">
        <f t="shared" si="101"/>
        <v>6049.9999999999964</v>
      </c>
      <c r="Q917" s="41">
        <f t="shared" si="102"/>
        <v>4.715330510550441E-2</v>
      </c>
      <c r="R917" s="33" t="str">
        <f t="shared" si="103"/>
        <v>Average Bonus</v>
      </c>
      <c r="S917" s="38">
        <f t="shared" si="104"/>
        <v>134354.89795918364</v>
      </c>
      <c r="T917" s="6" t="s">
        <v>26</v>
      </c>
      <c r="U917" s="6" t="s">
        <v>6620</v>
      </c>
      <c r="V917" s="6" t="s">
        <v>3497</v>
      </c>
    </row>
    <row r="918" spans="1:22" ht="20" customHeight="1" x14ac:dyDescent="0.15">
      <c r="A918" s="15">
        <v>916</v>
      </c>
      <c r="B918" s="16" t="s">
        <v>510</v>
      </c>
      <c r="C918" s="14">
        <v>30</v>
      </c>
      <c r="D918" s="35" t="str" cm="1">
        <f t="array" ref="D918">_xlfn.IFS(C918&lt;31, "Emerging Talent", AND(C918 &gt; 30, C918 &lt; 55), "Core Contributor", C918 &gt; 54, "Established Expert")</f>
        <v>Emerging Talent</v>
      </c>
      <c r="E918" s="6" t="s">
        <v>163</v>
      </c>
      <c r="F918" s="6" t="s">
        <v>5908</v>
      </c>
      <c r="G918" s="19" t="s">
        <v>4457</v>
      </c>
      <c r="H918" s="19" t="s">
        <v>381</v>
      </c>
      <c r="I918" s="30">
        <v>7</v>
      </c>
      <c r="J918" s="27">
        <v>3</v>
      </c>
      <c r="K918" s="40" t="str">
        <f t="shared" si="98"/>
        <v>Meets Expectations</v>
      </c>
      <c r="L918" s="37">
        <v>90128</v>
      </c>
      <c r="M918" s="37">
        <f t="shared" si="99"/>
        <v>66216.489795918358</v>
      </c>
      <c r="N918" s="40" t="str">
        <f t="shared" si="100"/>
        <v>Medium Income</v>
      </c>
      <c r="O918" s="39">
        <v>14526</v>
      </c>
      <c r="P918" s="39">
        <f t="shared" si="101"/>
        <v>0</v>
      </c>
      <c r="Q918" s="41">
        <f t="shared" si="102"/>
        <v>0</v>
      </c>
      <c r="R918" s="33" t="str">
        <f t="shared" si="103"/>
        <v>No Bonus</v>
      </c>
      <c r="S918" s="38">
        <f t="shared" si="104"/>
        <v>66216.489795918358</v>
      </c>
      <c r="T918" s="6" t="s">
        <v>296</v>
      </c>
      <c r="U918" s="6" t="s">
        <v>3500</v>
      </c>
      <c r="V918" s="6" t="s">
        <v>3501</v>
      </c>
    </row>
    <row r="919" spans="1:22" ht="20" customHeight="1" x14ac:dyDescent="0.15">
      <c r="A919" s="15">
        <v>917</v>
      </c>
      <c r="B919" s="16" t="s">
        <v>4422</v>
      </c>
      <c r="C919" s="14">
        <v>41</v>
      </c>
      <c r="D919" s="35" t="str" cm="1">
        <f t="array" ref="D919">_xlfn.IFS(C919&lt;31, "Emerging Talent", AND(C919 &gt; 30, C919 &lt; 55), "Core Contributor", C919 &gt; 54, "Established Expert")</f>
        <v>Core Contributor</v>
      </c>
      <c r="E919" s="6" t="s">
        <v>163</v>
      </c>
      <c r="F919" s="6" t="s">
        <v>5554</v>
      </c>
      <c r="G919" s="19" t="s">
        <v>244</v>
      </c>
      <c r="H919" s="19" t="s">
        <v>120</v>
      </c>
      <c r="I919" s="30">
        <v>10</v>
      </c>
      <c r="J919" s="27">
        <v>4.8</v>
      </c>
      <c r="K919" s="40" t="str">
        <f t="shared" si="98"/>
        <v>Outstanding Performance</v>
      </c>
      <c r="L919" s="37">
        <v>46992</v>
      </c>
      <c r="M919" s="37">
        <f t="shared" si="99"/>
        <v>88383.320816326537</v>
      </c>
      <c r="N919" s="40" t="str">
        <f t="shared" si="100"/>
        <v>High Income</v>
      </c>
      <c r="O919" s="39">
        <v>1657</v>
      </c>
      <c r="P919" s="39">
        <f t="shared" si="101"/>
        <v>16199.999999999996</v>
      </c>
      <c r="Q919" s="41">
        <f t="shared" si="102"/>
        <v>0.18329250191521956</v>
      </c>
      <c r="R919" s="33" t="str">
        <f t="shared" si="103"/>
        <v>Outstanding Bonus</v>
      </c>
      <c r="S919" s="38">
        <f t="shared" si="104"/>
        <v>104583.32081632654</v>
      </c>
      <c r="T919" s="6" t="s">
        <v>265</v>
      </c>
      <c r="U919" s="9" t="s">
        <v>6621</v>
      </c>
      <c r="V919" s="6" t="s">
        <v>3503</v>
      </c>
    </row>
    <row r="920" spans="1:22" ht="20" customHeight="1" x14ac:dyDescent="0.15">
      <c r="A920" s="15">
        <v>918</v>
      </c>
      <c r="B920" s="16" t="s">
        <v>2995</v>
      </c>
      <c r="C920" s="14">
        <v>40</v>
      </c>
      <c r="D920" s="35" t="str" cm="1">
        <f t="array" ref="D920">_xlfn.IFS(C920&lt;31, "Emerging Talent", AND(C920 &gt; 30, C920 &lt; 55), "Core Contributor", C920 &gt; 54, "Established Expert")</f>
        <v>Core Contributor</v>
      </c>
      <c r="E920" s="6" t="s">
        <v>389</v>
      </c>
      <c r="F920" s="6" t="s">
        <v>5446</v>
      </c>
      <c r="G920" s="19" t="s">
        <v>648</v>
      </c>
      <c r="H920" s="19" t="s">
        <v>732</v>
      </c>
      <c r="I920" s="30">
        <v>3</v>
      </c>
      <c r="J920" s="27">
        <v>4.2</v>
      </c>
      <c r="K920" s="40" t="str">
        <f t="shared" si="98"/>
        <v>Exceeds Expectations</v>
      </c>
      <c r="L920" s="37">
        <v>53867</v>
      </c>
      <c r="M920" s="37">
        <f t="shared" si="99"/>
        <v>77568.479999999996</v>
      </c>
      <c r="N920" s="40" t="str">
        <f t="shared" si="100"/>
        <v>Medium Income</v>
      </c>
      <c r="O920" s="39">
        <v>8387</v>
      </c>
      <c r="P920" s="39">
        <f t="shared" si="101"/>
        <v>7200.0000000000018</v>
      </c>
      <c r="Q920" s="41">
        <f t="shared" si="102"/>
        <v>9.2821207789555785E-2</v>
      </c>
      <c r="R920" s="33" t="str">
        <f t="shared" si="103"/>
        <v>Average Bonus</v>
      </c>
      <c r="S920" s="38">
        <f t="shared" si="104"/>
        <v>84768.48</v>
      </c>
      <c r="T920" s="6" t="s">
        <v>265</v>
      </c>
      <c r="U920" s="6" t="s">
        <v>6622</v>
      </c>
      <c r="V920" s="6" t="s">
        <v>3507</v>
      </c>
    </row>
    <row r="921" spans="1:22" ht="20" customHeight="1" x14ac:dyDescent="0.15">
      <c r="A921" s="15">
        <v>919</v>
      </c>
      <c r="B921" s="16" t="s">
        <v>305</v>
      </c>
      <c r="C921" s="14">
        <v>36</v>
      </c>
      <c r="D921" s="35" t="str" cm="1">
        <f t="array" ref="D921">_xlfn.IFS(C921&lt;31, "Emerging Talent", AND(C921 &gt; 30, C921 &lt; 55), "Core Contributor", C921 &gt; 54, "Established Expert")</f>
        <v>Core Contributor</v>
      </c>
      <c r="E921" s="7" t="s">
        <v>5970</v>
      </c>
      <c r="F921" s="6" t="s">
        <v>5891</v>
      </c>
      <c r="G921" s="19" t="s">
        <v>46</v>
      </c>
      <c r="H921" s="19" t="s">
        <v>175</v>
      </c>
      <c r="I921" s="30">
        <v>2</v>
      </c>
      <c r="J921" s="27">
        <v>3</v>
      </c>
      <c r="K921" s="40" t="str">
        <f t="shared" si="98"/>
        <v>Meets Expectations</v>
      </c>
      <c r="L921" s="37">
        <v>103653</v>
      </c>
      <c r="M921" s="37">
        <f t="shared" si="99"/>
        <v>76153.224489795917</v>
      </c>
      <c r="N921" s="40" t="str">
        <f t="shared" si="100"/>
        <v>Medium Income</v>
      </c>
      <c r="O921" s="39">
        <v>15797</v>
      </c>
      <c r="P921" s="39">
        <f t="shared" si="101"/>
        <v>0</v>
      </c>
      <c r="Q921" s="41">
        <f t="shared" si="102"/>
        <v>0</v>
      </c>
      <c r="R921" s="33" t="str">
        <f t="shared" si="103"/>
        <v>No Bonus</v>
      </c>
      <c r="S921" s="38">
        <f t="shared" si="104"/>
        <v>76153.224489795917</v>
      </c>
      <c r="T921" s="6" t="s">
        <v>265</v>
      </c>
      <c r="U921" s="6" t="s">
        <v>6623</v>
      </c>
      <c r="V921" s="6" t="s">
        <v>3510</v>
      </c>
    </row>
    <row r="922" spans="1:22" ht="20" customHeight="1" x14ac:dyDescent="0.15">
      <c r="A922" s="15">
        <v>920</v>
      </c>
      <c r="B922" s="16" t="s">
        <v>3195</v>
      </c>
      <c r="C922" s="14">
        <v>44</v>
      </c>
      <c r="D922" s="35" t="str" cm="1">
        <f t="array" ref="D922">_xlfn.IFS(C922&lt;31, "Emerging Talent", AND(C922 &gt; 30, C922 &lt; 55), "Core Contributor", C922 &gt; 54, "Established Expert")</f>
        <v>Core Contributor</v>
      </c>
      <c r="E922" s="6" t="s">
        <v>389</v>
      </c>
      <c r="F922" s="6" t="s">
        <v>5714</v>
      </c>
      <c r="G922" s="19" t="s">
        <v>576</v>
      </c>
      <c r="H922" s="19" t="s">
        <v>732</v>
      </c>
      <c r="I922" s="30">
        <v>9</v>
      </c>
      <c r="J922" s="27">
        <v>1.2</v>
      </c>
      <c r="K922" s="40" t="str">
        <f t="shared" si="98"/>
        <v>Needs Significant Improvement</v>
      </c>
      <c r="L922" s="37">
        <v>132105</v>
      </c>
      <c r="M922" s="37">
        <f t="shared" si="99"/>
        <v>15529.077551020409</v>
      </c>
      <c r="N922" s="40" t="str">
        <f t="shared" si="100"/>
        <v>Low Income</v>
      </c>
      <c r="O922" s="39">
        <v>6051</v>
      </c>
      <c r="P922" s="39">
        <f t="shared" si="101"/>
        <v>0</v>
      </c>
      <c r="Q922" s="41">
        <f t="shared" si="102"/>
        <v>0</v>
      </c>
      <c r="R922" s="33" t="str">
        <f t="shared" si="103"/>
        <v>No Bonus</v>
      </c>
      <c r="S922" s="38">
        <f t="shared" si="104"/>
        <v>15529.077551020409</v>
      </c>
      <c r="T922" s="6" t="s">
        <v>49</v>
      </c>
      <c r="U922" s="6" t="s">
        <v>6624</v>
      </c>
      <c r="V922" s="6" t="s">
        <v>3515</v>
      </c>
    </row>
    <row r="923" spans="1:22" ht="20" customHeight="1" x14ac:dyDescent="0.15">
      <c r="A923" s="15">
        <v>921</v>
      </c>
      <c r="B923" s="16" t="s">
        <v>1620</v>
      </c>
      <c r="C923" s="14">
        <v>39</v>
      </c>
      <c r="D923" s="35" t="str" cm="1">
        <f t="array" ref="D923">_xlfn.IFS(C923&lt;31, "Emerging Talent", AND(C923 &gt; 30, C923 &lt; 55), "Core Contributor", C923 &gt; 54, "Established Expert")</f>
        <v>Core Contributor</v>
      </c>
      <c r="E923" s="7" t="s">
        <v>5970</v>
      </c>
      <c r="F923" s="6" t="s">
        <v>5683</v>
      </c>
      <c r="G923" s="19" t="s">
        <v>4457</v>
      </c>
      <c r="H923" s="19" t="s">
        <v>431</v>
      </c>
      <c r="I923" s="30">
        <v>0</v>
      </c>
      <c r="J923" s="27">
        <v>2</v>
      </c>
      <c r="K923" s="40" t="str">
        <f t="shared" si="98"/>
        <v>Below Expectations</v>
      </c>
      <c r="L923" s="37">
        <v>56811</v>
      </c>
      <c r="M923" s="37">
        <f t="shared" si="99"/>
        <v>18550.530612244896</v>
      </c>
      <c r="N923" s="40" t="str">
        <f t="shared" si="100"/>
        <v>Low Income</v>
      </c>
      <c r="O923" s="39">
        <v>8665</v>
      </c>
      <c r="P923" s="39">
        <f t="shared" si="101"/>
        <v>0</v>
      </c>
      <c r="Q923" s="41">
        <f t="shared" si="102"/>
        <v>0</v>
      </c>
      <c r="R923" s="33" t="str">
        <f t="shared" si="103"/>
        <v>No Bonus</v>
      </c>
      <c r="S923" s="38">
        <f t="shared" si="104"/>
        <v>18550.530612244896</v>
      </c>
      <c r="T923" s="6" t="s">
        <v>296</v>
      </c>
      <c r="U923" s="6" t="s">
        <v>3517</v>
      </c>
      <c r="V923" s="6" t="s">
        <v>3518</v>
      </c>
    </row>
    <row r="924" spans="1:22" ht="20" customHeight="1" x14ac:dyDescent="0.15">
      <c r="A924" s="15">
        <v>922</v>
      </c>
      <c r="B924" s="16" t="s">
        <v>2427</v>
      </c>
      <c r="C924" s="14">
        <v>62</v>
      </c>
      <c r="D924" s="35" t="str" cm="1">
        <f t="array" ref="D924">_xlfn.IFS(C924&lt;31, "Emerging Talent", AND(C924 &gt; 30, C924 &lt; 55), "Core Contributor", C924 &gt; 54, "Established Expert")</f>
        <v>Established Expert</v>
      </c>
      <c r="E924" s="6" t="s">
        <v>389</v>
      </c>
      <c r="F924" s="6" t="s">
        <v>5774</v>
      </c>
      <c r="G924" s="19" t="s">
        <v>244</v>
      </c>
      <c r="H924" s="19" t="s">
        <v>175</v>
      </c>
      <c r="I924" s="30">
        <v>3</v>
      </c>
      <c r="J924" s="27">
        <v>1.5</v>
      </c>
      <c r="K924" s="40" t="str">
        <f t="shared" si="98"/>
        <v>Needs Significant Improvement</v>
      </c>
      <c r="L924" s="37">
        <v>137833</v>
      </c>
      <c r="M924" s="37">
        <f t="shared" si="99"/>
        <v>25316.265306122448</v>
      </c>
      <c r="N924" s="40" t="str">
        <f t="shared" si="100"/>
        <v>Low Income</v>
      </c>
      <c r="O924" s="39">
        <v>8785</v>
      </c>
      <c r="P924" s="39">
        <f t="shared" si="101"/>
        <v>0</v>
      </c>
      <c r="Q924" s="41">
        <f t="shared" si="102"/>
        <v>0</v>
      </c>
      <c r="R924" s="33" t="str">
        <f t="shared" si="103"/>
        <v>No Bonus</v>
      </c>
      <c r="S924" s="38">
        <f t="shared" si="104"/>
        <v>25316.265306122448</v>
      </c>
      <c r="T924" s="6" t="s">
        <v>204</v>
      </c>
      <c r="U924" s="9" t="s">
        <v>6625</v>
      </c>
      <c r="V924" s="6" t="s">
        <v>3522</v>
      </c>
    </row>
    <row r="925" spans="1:22" ht="20" customHeight="1" x14ac:dyDescent="0.15">
      <c r="A925" s="15">
        <v>923</v>
      </c>
      <c r="B925" s="16" t="s">
        <v>3523</v>
      </c>
      <c r="C925" s="14">
        <v>60</v>
      </c>
      <c r="D925" s="35" t="str" cm="1">
        <f t="array" ref="D925">_xlfn.IFS(C925&lt;31, "Emerging Talent", AND(C925 &gt; 30, C925 &lt; 55), "Core Contributor", C925 &gt; 54, "Established Expert")</f>
        <v>Established Expert</v>
      </c>
      <c r="E925" s="6" t="s">
        <v>389</v>
      </c>
      <c r="F925" s="6" t="s">
        <v>5524</v>
      </c>
      <c r="G925" s="19" t="s">
        <v>864</v>
      </c>
      <c r="H925" s="19" t="s">
        <v>56</v>
      </c>
      <c r="I925" s="30">
        <v>0</v>
      </c>
      <c r="J925" s="27">
        <v>1.1000000000000001</v>
      </c>
      <c r="K925" s="40" t="str">
        <f t="shared" si="98"/>
        <v>Needs Significant Improvement</v>
      </c>
      <c r="L925" s="37">
        <v>61543</v>
      </c>
      <c r="M925" s="37">
        <f t="shared" si="99"/>
        <v>15000</v>
      </c>
      <c r="N925" s="40" t="str">
        <f t="shared" si="100"/>
        <v>Low Income</v>
      </c>
      <c r="O925" s="39">
        <v>14522</v>
      </c>
      <c r="P925" s="39">
        <f t="shared" si="101"/>
        <v>0</v>
      </c>
      <c r="Q925" s="41">
        <f t="shared" si="102"/>
        <v>0</v>
      </c>
      <c r="R925" s="33" t="str">
        <f t="shared" si="103"/>
        <v>No Bonus</v>
      </c>
      <c r="S925" s="38">
        <f t="shared" si="104"/>
        <v>15000</v>
      </c>
      <c r="T925" s="6" t="s">
        <v>296</v>
      </c>
      <c r="U925" s="9" t="s">
        <v>6626</v>
      </c>
      <c r="V925" s="6" t="s">
        <v>3526</v>
      </c>
    </row>
    <row r="926" spans="1:22" ht="20" customHeight="1" x14ac:dyDescent="0.15">
      <c r="A926" s="15">
        <v>924</v>
      </c>
      <c r="B926" s="16" t="s">
        <v>4422</v>
      </c>
      <c r="C926" s="14">
        <v>22</v>
      </c>
      <c r="D926" s="35" t="str" cm="1">
        <f t="array" ref="D926">_xlfn.IFS(C926&lt;31, "Emerging Talent", AND(C926 &gt; 30, C926 &lt; 55), "Core Contributor", C926 &gt; 54, "Established Expert")</f>
        <v>Emerging Talent</v>
      </c>
      <c r="E926" s="7" t="s">
        <v>5970</v>
      </c>
      <c r="F926" s="6" t="s">
        <v>5625</v>
      </c>
      <c r="G926" s="19" t="s">
        <v>4457</v>
      </c>
      <c r="H926" s="19" t="s">
        <v>47</v>
      </c>
      <c r="I926" s="30">
        <v>9</v>
      </c>
      <c r="J926" s="27">
        <v>3.7</v>
      </c>
      <c r="K926" s="40" t="str">
        <f t="shared" si="98"/>
        <v>Exceeds Expectations</v>
      </c>
      <c r="L926" s="37">
        <v>87239</v>
      </c>
      <c r="M926" s="37">
        <f t="shared" si="99"/>
        <v>97494.033469387767</v>
      </c>
      <c r="N926" s="40" t="str">
        <f t="shared" si="100"/>
        <v>High Income</v>
      </c>
      <c r="O926" s="39">
        <v>2548</v>
      </c>
      <c r="P926" s="39">
        <f t="shared" si="101"/>
        <v>2450.0000000000014</v>
      </c>
      <c r="Q926" s="41">
        <f t="shared" si="102"/>
        <v>2.5129742947493077E-2</v>
      </c>
      <c r="R926" s="33" t="str">
        <f t="shared" si="103"/>
        <v>Small Bonus</v>
      </c>
      <c r="S926" s="38">
        <f t="shared" si="104"/>
        <v>99944.033469387767</v>
      </c>
      <c r="T926" s="6" t="s">
        <v>139</v>
      </c>
      <c r="U926" s="7" t="s">
        <v>5970</v>
      </c>
      <c r="V926" s="6" t="s">
        <v>3528</v>
      </c>
    </row>
    <row r="927" spans="1:22" ht="20" customHeight="1" x14ac:dyDescent="0.15">
      <c r="A927" s="15">
        <v>925</v>
      </c>
      <c r="B927" s="16" t="s">
        <v>1501</v>
      </c>
      <c r="C927" s="14">
        <v>29</v>
      </c>
      <c r="D927" s="35" t="str" cm="1">
        <f t="array" ref="D927">_xlfn.IFS(C927&lt;31, "Emerging Talent", AND(C927 &gt; 30, C927 &lt; 55), "Core Contributor", C927 &gt; 54, "Established Expert")</f>
        <v>Emerging Talent</v>
      </c>
      <c r="E927" s="6" t="s">
        <v>93</v>
      </c>
      <c r="F927" s="6" t="s">
        <v>5458</v>
      </c>
      <c r="G927" s="19" t="s">
        <v>244</v>
      </c>
      <c r="H927" s="19" t="s">
        <v>136</v>
      </c>
      <c r="I927" s="30">
        <v>9</v>
      </c>
      <c r="J927" s="27">
        <v>4</v>
      </c>
      <c r="K927" s="40" t="str">
        <f t="shared" si="98"/>
        <v>Exceeds Expectations</v>
      </c>
      <c r="L927" s="37">
        <v>115912</v>
      </c>
      <c r="M927" s="37">
        <f t="shared" si="99"/>
        <v>151395.26530612243</v>
      </c>
      <c r="N927" s="40" t="str">
        <f t="shared" si="100"/>
        <v>Very High Income</v>
      </c>
      <c r="O927" s="39">
        <v>2736</v>
      </c>
      <c r="P927" s="39">
        <f t="shared" si="101"/>
        <v>5000</v>
      </c>
      <c r="Q927" s="41">
        <f t="shared" si="102"/>
        <v>3.3026131893160331E-2</v>
      </c>
      <c r="R927" s="33" t="str">
        <f t="shared" si="103"/>
        <v>Small Bonus</v>
      </c>
      <c r="S927" s="38">
        <f t="shared" si="104"/>
        <v>156395.26530612243</v>
      </c>
      <c r="T927" s="6" t="s">
        <v>265</v>
      </c>
      <c r="U927" s="6" t="s">
        <v>6627</v>
      </c>
      <c r="V927" s="6" t="s">
        <v>3529</v>
      </c>
    </row>
    <row r="928" spans="1:22" ht="20" customHeight="1" x14ac:dyDescent="0.15">
      <c r="A928" s="15">
        <v>926</v>
      </c>
      <c r="B928" s="16" t="s">
        <v>1530</v>
      </c>
      <c r="C928" s="14">
        <v>55</v>
      </c>
      <c r="D928" s="35" t="str" cm="1">
        <f t="array" ref="D928">_xlfn.IFS(C928&lt;31, "Emerging Talent", AND(C928 &gt; 30, C928 &lt; 55), "Core Contributor", C928 &gt; 54, "Established Expert")</f>
        <v>Established Expert</v>
      </c>
      <c r="E928" s="6" t="s">
        <v>389</v>
      </c>
      <c r="F928" s="6" t="s">
        <v>5909</v>
      </c>
      <c r="G928" s="19" t="s">
        <v>576</v>
      </c>
      <c r="H928" s="19" t="s">
        <v>381</v>
      </c>
      <c r="I928" s="30">
        <v>5</v>
      </c>
      <c r="J928" s="27">
        <v>4.8</v>
      </c>
      <c r="K928" s="40" t="str">
        <f t="shared" si="98"/>
        <v>Outstanding Performance</v>
      </c>
      <c r="L928" s="37">
        <v>104623</v>
      </c>
      <c r="M928" s="37">
        <f t="shared" si="99"/>
        <v>196776.64653061226</v>
      </c>
      <c r="N928" s="40" t="str">
        <f t="shared" si="100"/>
        <v>Very High Income</v>
      </c>
      <c r="O928" s="39">
        <v>10148</v>
      </c>
      <c r="P928" s="39">
        <f t="shared" si="101"/>
        <v>16199.999999999996</v>
      </c>
      <c r="Q928" s="41">
        <f t="shared" si="102"/>
        <v>8.2326842568077749E-2</v>
      </c>
      <c r="R928" s="33" t="str">
        <f t="shared" si="103"/>
        <v>Outstanding Bonus</v>
      </c>
      <c r="S928" s="38">
        <f t="shared" si="104"/>
        <v>212976.64653061226</v>
      </c>
      <c r="T928" s="6" t="s">
        <v>49</v>
      </c>
      <c r="U928" s="6" t="s">
        <v>6628</v>
      </c>
      <c r="V928" s="6" t="s">
        <v>3535</v>
      </c>
    </row>
    <row r="929" spans="1:22" ht="20" customHeight="1" x14ac:dyDescent="0.15">
      <c r="A929" s="15">
        <v>927</v>
      </c>
      <c r="B929" s="16" t="s">
        <v>2069</v>
      </c>
      <c r="C929" s="14">
        <v>33</v>
      </c>
      <c r="D929" s="35" t="str" cm="1">
        <f t="array" ref="D929">_xlfn.IFS(C929&lt;31, "Emerging Talent", AND(C929 &gt; 30, C929 &lt; 55), "Core Contributor", C929 &gt; 54, "Established Expert")</f>
        <v>Core Contributor</v>
      </c>
      <c r="E929" s="6" t="s">
        <v>163</v>
      </c>
      <c r="F929" s="6" t="s">
        <v>5910</v>
      </c>
      <c r="G929" s="19" t="s">
        <v>157</v>
      </c>
      <c r="H929" s="19" t="s">
        <v>211</v>
      </c>
      <c r="I929" s="30">
        <v>0</v>
      </c>
      <c r="J929" s="27">
        <v>4.3</v>
      </c>
      <c r="K929" s="40" t="str">
        <f t="shared" si="98"/>
        <v>Outstanding Performance</v>
      </c>
      <c r="L929" s="37">
        <v>93910</v>
      </c>
      <c r="M929" s="37">
        <f t="shared" si="99"/>
        <v>141746.60408163263</v>
      </c>
      <c r="N929" s="40" t="str">
        <f t="shared" si="100"/>
        <v>Very High Income</v>
      </c>
      <c r="O929" s="39">
        <v>8146</v>
      </c>
      <c r="P929" s="39">
        <f t="shared" si="101"/>
        <v>8449.9999999999982</v>
      </c>
      <c r="Q929" s="41">
        <f t="shared" si="102"/>
        <v>5.961342110978262E-2</v>
      </c>
      <c r="R929" s="33" t="str">
        <f t="shared" si="103"/>
        <v>Average Bonus</v>
      </c>
      <c r="S929" s="38">
        <f t="shared" si="104"/>
        <v>150196.60408163263</v>
      </c>
      <c r="T929" s="6" t="s">
        <v>139</v>
      </c>
      <c r="U929" s="6" t="s">
        <v>3539</v>
      </c>
      <c r="V929" s="6" t="s">
        <v>3540</v>
      </c>
    </row>
    <row r="930" spans="1:22" ht="20" customHeight="1" x14ac:dyDescent="0.15">
      <c r="A930" s="15">
        <v>928</v>
      </c>
      <c r="B930" s="16" t="s">
        <v>1847</v>
      </c>
      <c r="C930" s="14">
        <v>32</v>
      </c>
      <c r="D930" s="35" t="str" cm="1">
        <f t="array" ref="D930">_xlfn.IFS(C930&lt;31, "Emerging Talent", AND(C930 &gt; 30, C930 &lt; 55), "Core Contributor", C930 &gt; 54, "Established Expert")</f>
        <v>Core Contributor</v>
      </c>
      <c r="E930" s="6" t="s">
        <v>163</v>
      </c>
      <c r="F930" s="6" t="s">
        <v>5446</v>
      </c>
      <c r="G930" s="19" t="s">
        <v>696</v>
      </c>
      <c r="H930" s="19" t="s">
        <v>36</v>
      </c>
      <c r="I930" s="30">
        <v>9</v>
      </c>
      <c r="J930" s="27">
        <v>3.4</v>
      </c>
      <c r="K930" s="40" t="str">
        <f t="shared" si="98"/>
        <v>Meets Expectations</v>
      </c>
      <c r="L930" s="37">
        <v>135141</v>
      </c>
      <c r="M930" s="37">
        <f t="shared" si="99"/>
        <v>127528.97632653061</v>
      </c>
      <c r="N930" s="40" t="str">
        <f t="shared" si="100"/>
        <v>Very High Income</v>
      </c>
      <c r="O930" s="39">
        <v>10247</v>
      </c>
      <c r="P930" s="39">
        <f t="shared" si="101"/>
        <v>799.99999999999955</v>
      </c>
      <c r="Q930" s="41">
        <f t="shared" si="102"/>
        <v>6.27308414953199E-3</v>
      </c>
      <c r="R930" s="33" t="str">
        <f t="shared" si="103"/>
        <v>Small Bonus</v>
      </c>
      <c r="S930" s="38">
        <f t="shared" si="104"/>
        <v>128328.97632653061</v>
      </c>
      <c r="T930" s="6" t="s">
        <v>139</v>
      </c>
      <c r="U930" s="9" t="s">
        <v>6629</v>
      </c>
      <c r="V930" s="6" t="s">
        <v>3543</v>
      </c>
    </row>
    <row r="931" spans="1:22" ht="20" customHeight="1" x14ac:dyDescent="0.15">
      <c r="A931" s="15">
        <v>929</v>
      </c>
      <c r="B931" s="16" t="s">
        <v>3483</v>
      </c>
      <c r="C931" s="14">
        <v>32</v>
      </c>
      <c r="D931" s="35" t="str" cm="1">
        <f t="array" ref="D931">_xlfn.IFS(C931&lt;31, "Emerging Talent", AND(C931 &gt; 30, C931 &lt; 55), "Core Contributor", C931 &gt; 54, "Established Expert")</f>
        <v>Core Contributor</v>
      </c>
      <c r="E931" s="6" t="s">
        <v>163</v>
      </c>
      <c r="F931" s="6" t="s">
        <v>5446</v>
      </c>
      <c r="G931" s="19" t="s">
        <v>576</v>
      </c>
      <c r="H931" s="19" t="s">
        <v>211</v>
      </c>
      <c r="I931" s="30">
        <v>5</v>
      </c>
      <c r="J931" s="27">
        <v>3.9</v>
      </c>
      <c r="K931" s="40" t="str">
        <f t="shared" si="98"/>
        <v>Exceeds Expectations</v>
      </c>
      <c r="L931" s="37">
        <v>82942</v>
      </c>
      <c r="M931" s="37">
        <f t="shared" si="99"/>
        <v>102983.49551020408</v>
      </c>
      <c r="N931" s="40" t="str">
        <f t="shared" si="100"/>
        <v>High Income</v>
      </c>
      <c r="O931" s="39">
        <v>16631</v>
      </c>
      <c r="P931" s="39">
        <f t="shared" si="101"/>
        <v>4049.9999999999991</v>
      </c>
      <c r="Q931" s="41">
        <f t="shared" si="102"/>
        <v>3.932668997042061E-2</v>
      </c>
      <c r="R931" s="33" t="str">
        <f t="shared" si="103"/>
        <v>Small Bonus</v>
      </c>
      <c r="S931" s="38">
        <f t="shared" si="104"/>
        <v>107033.49551020408</v>
      </c>
      <c r="T931" s="6" t="s">
        <v>296</v>
      </c>
      <c r="U931" s="6" t="s">
        <v>6630</v>
      </c>
      <c r="V931" s="6" t="s">
        <v>3547</v>
      </c>
    </row>
    <row r="932" spans="1:22" ht="20" customHeight="1" x14ac:dyDescent="0.15">
      <c r="A932" s="15">
        <v>930</v>
      </c>
      <c r="B932" s="16" t="s">
        <v>3983</v>
      </c>
      <c r="C932" s="14">
        <v>62</v>
      </c>
      <c r="D932" s="35" t="str" cm="1">
        <f t="array" ref="D932">_xlfn.IFS(C932&lt;31, "Emerging Talent", AND(C932 &gt; 30, C932 &lt; 55), "Core Contributor", C932 &gt; 54, "Established Expert")</f>
        <v>Established Expert</v>
      </c>
      <c r="E932" s="6" t="s">
        <v>163</v>
      </c>
      <c r="F932" s="6" t="s">
        <v>5446</v>
      </c>
      <c r="G932" s="19" t="s">
        <v>4457</v>
      </c>
      <c r="H932" s="19" t="s">
        <v>167</v>
      </c>
      <c r="I932" s="30">
        <v>7</v>
      </c>
      <c r="J932" s="27">
        <v>3.1</v>
      </c>
      <c r="K932" s="40" t="str">
        <f t="shared" si="98"/>
        <v>Meets Expectations</v>
      </c>
      <c r="L932" s="37">
        <v>131836</v>
      </c>
      <c r="M932" s="37">
        <f t="shared" si="99"/>
        <v>103423.99673469389</v>
      </c>
      <c r="N932" s="40" t="str">
        <f t="shared" si="100"/>
        <v>High Income</v>
      </c>
      <c r="O932" s="39">
        <v>7159</v>
      </c>
      <c r="P932" s="39">
        <f t="shared" si="101"/>
        <v>50.000000000000085</v>
      </c>
      <c r="Q932" s="41">
        <f t="shared" si="102"/>
        <v>4.8344679744161768E-4</v>
      </c>
      <c r="R932" s="33" t="str">
        <f t="shared" si="103"/>
        <v>Small Bonus</v>
      </c>
      <c r="S932" s="38">
        <f t="shared" si="104"/>
        <v>103473.99673469389</v>
      </c>
      <c r="T932" s="6" t="s">
        <v>265</v>
      </c>
      <c r="U932" s="6" t="s">
        <v>6631</v>
      </c>
      <c r="V932" s="6" t="s">
        <v>3551</v>
      </c>
    </row>
    <row r="933" spans="1:22" ht="20" customHeight="1" x14ac:dyDescent="0.15">
      <c r="A933" s="15">
        <v>931</v>
      </c>
      <c r="B933" s="16" t="s">
        <v>2069</v>
      </c>
      <c r="C933" s="14">
        <v>38</v>
      </c>
      <c r="D933" s="35" t="str" cm="1">
        <f t="array" ref="D933">_xlfn.IFS(C933&lt;31, "Emerging Talent", AND(C933 &gt; 30, C933 &lt; 55), "Core Contributor", C933 &gt; 54, "Established Expert")</f>
        <v>Core Contributor</v>
      </c>
      <c r="E933" s="6" t="s">
        <v>389</v>
      </c>
      <c r="F933" s="6" t="s">
        <v>5446</v>
      </c>
      <c r="G933" s="19" t="s">
        <v>210</v>
      </c>
      <c r="H933" s="19" t="s">
        <v>499</v>
      </c>
      <c r="I933" s="30">
        <v>7</v>
      </c>
      <c r="J933" s="27">
        <v>2.7</v>
      </c>
      <c r="K933" s="40" t="str">
        <f t="shared" si="98"/>
        <v>Below Expectations</v>
      </c>
      <c r="L933" s="37">
        <v>124156</v>
      </c>
      <c r="M933" s="37">
        <f t="shared" si="99"/>
        <v>73885.488979591843</v>
      </c>
      <c r="N933" s="40" t="str">
        <f t="shared" si="100"/>
        <v>Medium Income</v>
      </c>
      <c r="O933" s="39">
        <v>9760</v>
      </c>
      <c r="P933" s="39">
        <f t="shared" si="101"/>
        <v>0</v>
      </c>
      <c r="Q933" s="41">
        <f t="shared" si="102"/>
        <v>0</v>
      </c>
      <c r="R933" s="33" t="str">
        <f t="shared" si="103"/>
        <v>No Bonus</v>
      </c>
      <c r="S933" s="38">
        <f t="shared" si="104"/>
        <v>73885.488979591843</v>
      </c>
      <c r="T933" s="6" t="s">
        <v>368</v>
      </c>
      <c r="U933" s="6" t="s">
        <v>6632</v>
      </c>
      <c r="V933" s="6" t="s">
        <v>3555</v>
      </c>
    </row>
    <row r="934" spans="1:22" ht="20" customHeight="1" x14ac:dyDescent="0.15">
      <c r="A934" s="15">
        <v>932</v>
      </c>
      <c r="B934" s="16" t="s">
        <v>771</v>
      </c>
      <c r="C934" s="14">
        <v>49</v>
      </c>
      <c r="D934" s="35" t="str" cm="1">
        <f t="array" ref="D934">_xlfn.IFS(C934&lt;31, "Emerging Talent", AND(C934 &gt; 30, C934 &lt; 55), "Core Contributor", C934 &gt; 54, "Established Expert")</f>
        <v>Core Contributor</v>
      </c>
      <c r="E934" s="6" t="s">
        <v>163</v>
      </c>
      <c r="F934" s="6" t="s">
        <v>5911</v>
      </c>
      <c r="G934" s="19" t="s">
        <v>157</v>
      </c>
      <c r="H934" s="19" t="s">
        <v>842</v>
      </c>
      <c r="I934" s="30">
        <v>8</v>
      </c>
      <c r="J934" s="27">
        <v>2.2000000000000002</v>
      </c>
      <c r="K934" s="40" t="str">
        <f t="shared" si="98"/>
        <v>Below Expectations</v>
      </c>
      <c r="L934" s="37">
        <v>110933</v>
      </c>
      <c r="M934" s="37">
        <f t="shared" si="99"/>
        <v>43829.854693877569</v>
      </c>
      <c r="N934" s="40" t="str">
        <f t="shared" si="100"/>
        <v>Low Income</v>
      </c>
      <c r="O934" s="39">
        <v>17907</v>
      </c>
      <c r="P934" s="39">
        <f t="shared" si="101"/>
        <v>0</v>
      </c>
      <c r="Q934" s="41">
        <f t="shared" si="102"/>
        <v>0</v>
      </c>
      <c r="R934" s="33" t="str">
        <f t="shared" si="103"/>
        <v>No Bonus</v>
      </c>
      <c r="S934" s="38">
        <f t="shared" si="104"/>
        <v>43829.854693877569</v>
      </c>
      <c r="T934" s="6" t="s">
        <v>26</v>
      </c>
      <c r="U934" s="6" t="s">
        <v>3558</v>
      </c>
      <c r="V934" s="6" t="s">
        <v>3559</v>
      </c>
    </row>
    <row r="935" spans="1:22" ht="20" customHeight="1" x14ac:dyDescent="0.15">
      <c r="A935" s="15">
        <v>933</v>
      </c>
      <c r="B935" s="16" t="s">
        <v>3560</v>
      </c>
      <c r="C935" s="14">
        <v>41</v>
      </c>
      <c r="D935" s="35" t="str" cm="1">
        <f t="array" ref="D935">_xlfn.IFS(C935&lt;31, "Emerging Talent", AND(C935 &gt; 30, C935 &lt; 55), "Core Contributor", C935 &gt; 54, "Established Expert")</f>
        <v>Core Contributor</v>
      </c>
      <c r="E935" s="6" t="s">
        <v>163</v>
      </c>
      <c r="F935" s="6" t="s">
        <v>5912</v>
      </c>
      <c r="G935" s="19" t="s">
        <v>576</v>
      </c>
      <c r="H935" s="19" t="s">
        <v>136</v>
      </c>
      <c r="I935" s="30">
        <v>7</v>
      </c>
      <c r="J935" s="27">
        <v>3.7</v>
      </c>
      <c r="K935" s="40" t="str">
        <f t="shared" si="98"/>
        <v>Exceeds Expectations</v>
      </c>
      <c r="L935" s="37">
        <v>34378</v>
      </c>
      <c r="M935" s="37">
        <f t="shared" si="99"/>
        <v>38419.168979591843</v>
      </c>
      <c r="N935" s="40" t="str">
        <f t="shared" si="100"/>
        <v>Low Income</v>
      </c>
      <c r="O935" s="39">
        <v>2077</v>
      </c>
      <c r="P935" s="39">
        <f t="shared" si="101"/>
        <v>2450.0000000000014</v>
      </c>
      <c r="Q935" s="41">
        <f t="shared" si="102"/>
        <v>6.3770249723554273E-2</v>
      </c>
      <c r="R935" s="33" t="str">
        <f t="shared" si="103"/>
        <v>Small Bonus</v>
      </c>
      <c r="S935" s="38">
        <f t="shared" si="104"/>
        <v>40869.168979591843</v>
      </c>
      <c r="T935" s="6" t="s">
        <v>139</v>
      </c>
      <c r="U935" s="6" t="s">
        <v>6633</v>
      </c>
      <c r="V935" s="6" t="s">
        <v>3563</v>
      </c>
    </row>
    <row r="936" spans="1:22" ht="20" customHeight="1" x14ac:dyDescent="0.15">
      <c r="A936" s="15">
        <v>934</v>
      </c>
      <c r="B936" s="16" t="s">
        <v>1481</v>
      </c>
      <c r="C936" s="14">
        <v>36</v>
      </c>
      <c r="D936" s="35" t="str" cm="1">
        <f t="array" ref="D936">_xlfn.IFS(C936&lt;31, "Emerging Talent", AND(C936 &gt; 30, C936 &lt; 55), "Core Contributor", C936 &gt; 54, "Established Expert")</f>
        <v>Core Contributor</v>
      </c>
      <c r="E936" s="6" t="s">
        <v>389</v>
      </c>
      <c r="F936" s="6" t="s">
        <v>5755</v>
      </c>
      <c r="G936" s="19" t="s">
        <v>864</v>
      </c>
      <c r="H936" s="19" t="s">
        <v>81</v>
      </c>
      <c r="I936" s="30">
        <v>1</v>
      </c>
      <c r="J936" s="27">
        <v>1.3</v>
      </c>
      <c r="K936" s="40" t="str">
        <f t="shared" si="98"/>
        <v>Needs Significant Improvement</v>
      </c>
      <c r="L936" s="37">
        <v>86346</v>
      </c>
      <c r="M936" s="37">
        <f t="shared" si="99"/>
        <v>15000</v>
      </c>
      <c r="N936" s="40" t="str">
        <f t="shared" si="100"/>
        <v>Low Income</v>
      </c>
      <c r="O936" s="39">
        <v>15893</v>
      </c>
      <c r="P936" s="39">
        <f t="shared" si="101"/>
        <v>0</v>
      </c>
      <c r="Q936" s="41">
        <f t="shared" si="102"/>
        <v>0</v>
      </c>
      <c r="R936" s="33" t="str">
        <f t="shared" si="103"/>
        <v>No Bonus</v>
      </c>
      <c r="S936" s="38">
        <f t="shared" si="104"/>
        <v>15000</v>
      </c>
      <c r="T936" s="6" t="s">
        <v>49</v>
      </c>
      <c r="U936" s="9" t="s">
        <v>6634</v>
      </c>
      <c r="V936" s="6" t="s">
        <v>3566</v>
      </c>
    </row>
    <row r="937" spans="1:22" ht="20" customHeight="1" x14ac:dyDescent="0.15">
      <c r="A937" s="15">
        <v>935</v>
      </c>
      <c r="B937" s="16" t="s">
        <v>1488</v>
      </c>
      <c r="C937" s="14">
        <v>55</v>
      </c>
      <c r="D937" s="35" t="str" cm="1">
        <f t="array" ref="D937">_xlfn.IFS(C937&lt;31, "Emerging Talent", AND(C937 &gt; 30, C937 &lt; 55), "Core Contributor", C937 &gt; 54, "Established Expert")</f>
        <v>Established Expert</v>
      </c>
      <c r="E937" s="6" t="s">
        <v>163</v>
      </c>
      <c r="F937" s="6" t="s">
        <v>5642</v>
      </c>
      <c r="G937" s="19" t="s">
        <v>576</v>
      </c>
      <c r="H937" s="19" t="s">
        <v>167</v>
      </c>
      <c r="I937" s="30">
        <v>1</v>
      </c>
      <c r="J937" s="27">
        <v>4.5</v>
      </c>
      <c r="K937" s="40" t="str">
        <f t="shared" si="98"/>
        <v>Outstanding Performance</v>
      </c>
      <c r="L937" s="37">
        <v>38496</v>
      </c>
      <c r="M937" s="37">
        <f t="shared" si="99"/>
        <v>63636.244897959194</v>
      </c>
      <c r="N937" s="40" t="str">
        <f t="shared" si="100"/>
        <v>Medium Income</v>
      </c>
      <c r="O937" s="39">
        <v>19133</v>
      </c>
      <c r="P937" s="39">
        <f t="shared" si="101"/>
        <v>11250</v>
      </c>
      <c r="Q937" s="41">
        <f t="shared" si="102"/>
        <v>0.17678604414888702</v>
      </c>
      <c r="R937" s="33" t="str">
        <f t="shared" si="103"/>
        <v>High Bonus</v>
      </c>
      <c r="S937" s="38">
        <f t="shared" si="104"/>
        <v>74886.244897959201</v>
      </c>
      <c r="T937" s="6" t="s">
        <v>422</v>
      </c>
      <c r="U937" s="6" t="s">
        <v>6635</v>
      </c>
      <c r="V937" s="6" t="s">
        <v>3569</v>
      </c>
    </row>
    <row r="938" spans="1:22" ht="20" customHeight="1" x14ac:dyDescent="0.15">
      <c r="A938" s="15">
        <v>936</v>
      </c>
      <c r="B938" s="16" t="s">
        <v>3862</v>
      </c>
      <c r="C938" s="14">
        <v>51</v>
      </c>
      <c r="D938" s="35" t="str" cm="1">
        <f t="array" ref="D938">_xlfn.IFS(C938&lt;31, "Emerging Talent", AND(C938 &gt; 30, C938 &lt; 55), "Core Contributor", C938 &gt; 54, "Established Expert")</f>
        <v>Core Contributor</v>
      </c>
      <c r="E938" s="6" t="s">
        <v>389</v>
      </c>
      <c r="F938" s="6" t="s">
        <v>5913</v>
      </c>
      <c r="G938" s="19" t="s">
        <v>210</v>
      </c>
      <c r="H938" s="19" t="s">
        <v>806</v>
      </c>
      <c r="I938" s="30">
        <v>6</v>
      </c>
      <c r="J938" s="27">
        <v>3</v>
      </c>
      <c r="K938" s="40" t="str">
        <f t="shared" si="98"/>
        <v>Meets Expectations</v>
      </c>
      <c r="L938" s="37">
        <v>98256</v>
      </c>
      <c r="M938" s="37">
        <f t="shared" si="99"/>
        <v>72188.081632653048</v>
      </c>
      <c r="N938" s="40" t="str">
        <f t="shared" si="100"/>
        <v>Medium Income</v>
      </c>
      <c r="O938" s="39">
        <v>18063</v>
      </c>
      <c r="P938" s="39">
        <f t="shared" si="101"/>
        <v>0</v>
      </c>
      <c r="Q938" s="41">
        <f t="shared" si="102"/>
        <v>0</v>
      </c>
      <c r="R938" s="33" t="str">
        <f t="shared" si="103"/>
        <v>No Bonus</v>
      </c>
      <c r="S938" s="38">
        <f t="shared" si="104"/>
        <v>72188.081632653048</v>
      </c>
      <c r="T938" s="6" t="s">
        <v>139</v>
      </c>
      <c r="U938" s="6" t="s">
        <v>6636</v>
      </c>
      <c r="V938" s="6" t="s">
        <v>3572</v>
      </c>
    </row>
    <row r="939" spans="1:22" ht="20" customHeight="1" x14ac:dyDescent="0.15">
      <c r="A939" s="15">
        <v>937</v>
      </c>
      <c r="B939" s="16" t="s">
        <v>3165</v>
      </c>
      <c r="C939" s="14">
        <v>41</v>
      </c>
      <c r="D939" s="35" t="str" cm="1">
        <f t="array" ref="D939">_xlfn.IFS(C939&lt;31, "Emerging Talent", AND(C939 &gt; 30, C939 &lt; 55), "Core Contributor", C939 &gt; 54, "Established Expert")</f>
        <v>Core Contributor</v>
      </c>
      <c r="E939" s="7" t="s">
        <v>5970</v>
      </c>
      <c r="F939" s="6" t="s">
        <v>5876</v>
      </c>
      <c r="G939" s="19" t="s">
        <v>576</v>
      </c>
      <c r="H939" s="19" t="s">
        <v>47</v>
      </c>
      <c r="I939" s="30">
        <v>4</v>
      </c>
      <c r="J939" s="27">
        <v>2</v>
      </c>
      <c r="K939" s="40" t="str">
        <f t="shared" si="98"/>
        <v>Below Expectations</v>
      </c>
      <c r="L939" s="37">
        <v>82682</v>
      </c>
      <c r="M939" s="37">
        <f t="shared" si="99"/>
        <v>26998.204081632652</v>
      </c>
      <c r="N939" s="40" t="str">
        <f t="shared" si="100"/>
        <v>Low Income</v>
      </c>
      <c r="O939" s="39">
        <v>4285</v>
      </c>
      <c r="P939" s="39">
        <f t="shared" si="101"/>
        <v>0</v>
      </c>
      <c r="Q939" s="41">
        <f t="shared" si="102"/>
        <v>0</v>
      </c>
      <c r="R939" s="33" t="str">
        <f t="shared" si="103"/>
        <v>No Bonus</v>
      </c>
      <c r="S939" s="38">
        <f t="shared" si="104"/>
        <v>26998.204081632652</v>
      </c>
      <c r="T939" s="6" t="s">
        <v>139</v>
      </c>
      <c r="U939" s="6" t="s">
        <v>6637</v>
      </c>
      <c r="V939" s="6" t="s">
        <v>3575</v>
      </c>
    </row>
    <row r="940" spans="1:22" ht="20" customHeight="1" x14ac:dyDescent="0.15">
      <c r="A940" s="15">
        <v>938</v>
      </c>
      <c r="B940" s="16" t="s">
        <v>2384</v>
      </c>
      <c r="C940" s="14">
        <v>32</v>
      </c>
      <c r="D940" s="35" t="str" cm="1">
        <f t="array" ref="D940">_xlfn.IFS(C940&lt;31, "Emerging Talent", AND(C940 &gt; 30, C940 &lt; 55), "Core Contributor", C940 &gt; 54, "Established Expert")</f>
        <v>Core Contributor</v>
      </c>
      <c r="E940" s="6" t="s">
        <v>93</v>
      </c>
      <c r="F940" s="6" t="s">
        <v>5446</v>
      </c>
      <c r="G940" s="19" t="s">
        <v>46</v>
      </c>
      <c r="H940" s="19" t="s">
        <v>136</v>
      </c>
      <c r="I940" s="30">
        <v>10</v>
      </c>
      <c r="J940" s="27">
        <v>3.4</v>
      </c>
      <c r="K940" s="40" t="str">
        <f t="shared" si="98"/>
        <v>Meets Expectations</v>
      </c>
      <c r="L940" s="37">
        <v>129988</v>
      </c>
      <c r="M940" s="37">
        <f t="shared" si="99"/>
        <v>122666.22693877551</v>
      </c>
      <c r="N940" s="40" t="str">
        <f t="shared" si="100"/>
        <v>Very High Income</v>
      </c>
      <c r="O940" s="39">
        <v>8772</v>
      </c>
      <c r="P940" s="39">
        <f t="shared" si="101"/>
        <v>799.99999999999955</v>
      </c>
      <c r="Q940" s="41">
        <f t="shared" si="102"/>
        <v>6.5217625092462584E-3</v>
      </c>
      <c r="R940" s="33" t="str">
        <f t="shared" si="103"/>
        <v>Small Bonus</v>
      </c>
      <c r="S940" s="38">
        <f t="shared" si="104"/>
        <v>123466.22693877551</v>
      </c>
      <c r="T940" s="6" t="s">
        <v>265</v>
      </c>
      <c r="U940" s="6" t="s">
        <v>6638</v>
      </c>
      <c r="V940" s="6" t="s">
        <v>3579</v>
      </c>
    </row>
    <row r="941" spans="1:22" ht="20" customHeight="1" x14ac:dyDescent="0.15">
      <c r="A941" s="15">
        <v>939</v>
      </c>
      <c r="B941" s="16" t="s">
        <v>4443</v>
      </c>
      <c r="C941" s="14">
        <v>47</v>
      </c>
      <c r="D941" s="35" t="str" cm="1">
        <f t="array" ref="D941">_xlfn.IFS(C941&lt;31, "Emerging Talent", AND(C941 &gt; 30, C941 &lt; 55), "Core Contributor", C941 &gt; 54, "Established Expert")</f>
        <v>Core Contributor</v>
      </c>
      <c r="E941" s="6" t="s">
        <v>93</v>
      </c>
      <c r="F941" s="6" t="s">
        <v>5686</v>
      </c>
      <c r="G941" s="19" t="s">
        <v>46</v>
      </c>
      <c r="H941" s="19" t="s">
        <v>158</v>
      </c>
      <c r="I941" s="30">
        <v>1</v>
      </c>
      <c r="J941" s="27">
        <v>2.2999999999999998</v>
      </c>
      <c r="K941" s="40" t="str">
        <f t="shared" si="98"/>
        <v>Below Expectations</v>
      </c>
      <c r="L941" s="37">
        <v>80772</v>
      </c>
      <c r="M941" s="37">
        <f t="shared" si="99"/>
        <v>34880.316734693879</v>
      </c>
      <c r="N941" s="40" t="str">
        <f t="shared" si="100"/>
        <v>Low Income</v>
      </c>
      <c r="O941" s="39">
        <v>14428</v>
      </c>
      <c r="P941" s="39">
        <f t="shared" si="101"/>
        <v>0</v>
      </c>
      <c r="Q941" s="41">
        <f t="shared" si="102"/>
        <v>0</v>
      </c>
      <c r="R941" s="33" t="str">
        <f t="shared" si="103"/>
        <v>No Bonus</v>
      </c>
      <c r="S941" s="38">
        <f t="shared" si="104"/>
        <v>34880.316734693879</v>
      </c>
      <c r="T941" s="6" t="s">
        <v>265</v>
      </c>
      <c r="U941" s="6" t="s">
        <v>6639</v>
      </c>
      <c r="V941" s="6" t="s">
        <v>3582</v>
      </c>
    </row>
    <row r="942" spans="1:22" ht="20" customHeight="1" x14ac:dyDescent="0.15">
      <c r="A942" s="15">
        <v>940</v>
      </c>
      <c r="B942" s="16" t="s">
        <v>3140</v>
      </c>
      <c r="C942" s="14">
        <v>41</v>
      </c>
      <c r="D942" s="35" t="str" cm="1">
        <f t="array" ref="D942">_xlfn.IFS(C942&lt;31, "Emerging Talent", AND(C942 &gt; 30, C942 &lt; 55), "Core Contributor", C942 &gt; 54, "Established Expert")</f>
        <v>Core Contributor</v>
      </c>
      <c r="E942" s="6" t="s">
        <v>163</v>
      </c>
      <c r="F942" s="6" t="s">
        <v>5718</v>
      </c>
      <c r="G942" s="19" t="s">
        <v>864</v>
      </c>
      <c r="H942" s="19" t="s">
        <v>930</v>
      </c>
      <c r="I942" s="30">
        <v>5</v>
      </c>
      <c r="J942" s="27">
        <v>1.9</v>
      </c>
      <c r="K942" s="40" t="str">
        <f t="shared" si="98"/>
        <v>Needs Significant Improvement</v>
      </c>
      <c r="L942" s="37">
        <v>44219</v>
      </c>
      <c r="M942" s="37">
        <f t="shared" si="99"/>
        <v>15000</v>
      </c>
      <c r="N942" s="40" t="str">
        <f t="shared" si="100"/>
        <v>Low Income</v>
      </c>
      <c r="O942" s="39" t="s">
        <v>5969</v>
      </c>
      <c r="P942" s="39">
        <f t="shared" si="101"/>
        <v>0</v>
      </c>
      <c r="Q942" s="41">
        <f t="shared" si="102"/>
        <v>0</v>
      </c>
      <c r="R942" s="33" t="str">
        <f t="shared" si="103"/>
        <v>No Bonus</v>
      </c>
      <c r="S942" s="38">
        <f t="shared" si="104"/>
        <v>15000</v>
      </c>
      <c r="T942" s="6" t="s">
        <v>271</v>
      </c>
      <c r="U942" s="6" t="s">
        <v>6640</v>
      </c>
      <c r="V942" s="6" t="s">
        <v>3585</v>
      </c>
    </row>
    <row r="943" spans="1:22" ht="20" customHeight="1" x14ac:dyDescent="0.15">
      <c r="A943" s="15">
        <v>941</v>
      </c>
      <c r="B943" s="16" t="s">
        <v>1488</v>
      </c>
      <c r="C943" s="14">
        <v>21</v>
      </c>
      <c r="D943" s="35" t="str" cm="1">
        <f t="array" ref="D943">_xlfn.IFS(C943&lt;31, "Emerging Talent", AND(C943 &gt; 30, C943 &lt; 55), "Core Contributor", C943 &gt; 54, "Established Expert")</f>
        <v>Emerging Talent</v>
      </c>
      <c r="E943" s="6" t="s">
        <v>163</v>
      </c>
      <c r="F943" s="6" t="s">
        <v>5780</v>
      </c>
      <c r="G943" s="19" t="s">
        <v>157</v>
      </c>
      <c r="H943" s="19" t="s">
        <v>175</v>
      </c>
      <c r="I943" s="30">
        <v>0</v>
      </c>
      <c r="J943" s="27">
        <v>2.4</v>
      </c>
      <c r="K943" s="40" t="str">
        <f t="shared" si="98"/>
        <v>Below Expectations</v>
      </c>
      <c r="L943" s="37">
        <v>73567</v>
      </c>
      <c r="M943" s="37">
        <f t="shared" si="99"/>
        <v>34591.503673469393</v>
      </c>
      <c r="N943" s="40" t="str">
        <f t="shared" si="100"/>
        <v>Low Income</v>
      </c>
      <c r="O943" s="39">
        <v>8137</v>
      </c>
      <c r="P943" s="39">
        <f t="shared" si="101"/>
        <v>0</v>
      </c>
      <c r="Q943" s="41">
        <f t="shared" si="102"/>
        <v>0</v>
      </c>
      <c r="R943" s="33" t="str">
        <f t="shared" si="103"/>
        <v>No Bonus</v>
      </c>
      <c r="S943" s="38">
        <f t="shared" si="104"/>
        <v>34591.503673469393</v>
      </c>
      <c r="T943" s="6" t="s">
        <v>26</v>
      </c>
      <c r="U943" s="6" t="s">
        <v>3587</v>
      </c>
      <c r="V943" s="6" t="s">
        <v>3588</v>
      </c>
    </row>
    <row r="944" spans="1:22" ht="20" customHeight="1" x14ac:dyDescent="0.15">
      <c r="A944" s="15">
        <v>942</v>
      </c>
      <c r="B944" s="16" t="s">
        <v>3097</v>
      </c>
      <c r="C944" s="14">
        <v>41</v>
      </c>
      <c r="D944" s="35" t="str" cm="1">
        <f t="array" ref="D944">_xlfn.IFS(C944&lt;31, "Emerging Talent", AND(C944 &gt; 30, C944 &lt; 55), "Core Contributor", C944 &gt; 54, "Established Expert")</f>
        <v>Core Contributor</v>
      </c>
      <c r="E944" s="7" t="s">
        <v>5970</v>
      </c>
      <c r="F944" s="6" t="s">
        <v>5914</v>
      </c>
      <c r="G944" s="19" t="s">
        <v>210</v>
      </c>
      <c r="H944" s="19" t="s">
        <v>732</v>
      </c>
      <c r="I944" s="30">
        <v>4</v>
      </c>
      <c r="J944" s="27">
        <v>2.2000000000000002</v>
      </c>
      <c r="K944" s="40" t="str">
        <f t="shared" si="98"/>
        <v>Below Expectations</v>
      </c>
      <c r="L944" s="37">
        <v>113772</v>
      </c>
      <c r="M944" s="37">
        <f t="shared" si="99"/>
        <v>44951.54938775512</v>
      </c>
      <c r="N944" s="40" t="str">
        <f t="shared" si="100"/>
        <v>Low Income</v>
      </c>
      <c r="O944" s="39">
        <v>5688</v>
      </c>
      <c r="P944" s="39">
        <f t="shared" si="101"/>
        <v>0</v>
      </c>
      <c r="Q944" s="41">
        <f t="shared" si="102"/>
        <v>0</v>
      </c>
      <c r="R944" s="33" t="str">
        <f t="shared" si="103"/>
        <v>No Bonus</v>
      </c>
      <c r="S944" s="38">
        <f t="shared" si="104"/>
        <v>44951.54938775512</v>
      </c>
      <c r="T944" s="6" t="s">
        <v>296</v>
      </c>
      <c r="U944" s="6" t="s">
        <v>6641</v>
      </c>
      <c r="V944" s="6" t="s">
        <v>3592</v>
      </c>
    </row>
    <row r="945" spans="1:22" ht="20" customHeight="1" x14ac:dyDescent="0.15">
      <c r="A945" s="15">
        <v>943</v>
      </c>
      <c r="B945" s="16" t="s">
        <v>4455</v>
      </c>
      <c r="C945" s="14">
        <v>58</v>
      </c>
      <c r="D945" s="35" t="str" cm="1">
        <f t="array" ref="D945">_xlfn.IFS(C945&lt;31, "Emerging Talent", AND(C945 &gt; 30, C945 &lt; 55), "Core Contributor", C945 &gt; 54, "Established Expert")</f>
        <v>Established Expert</v>
      </c>
      <c r="E945" s="6" t="s">
        <v>163</v>
      </c>
      <c r="F945" s="6" t="s">
        <v>5446</v>
      </c>
      <c r="G945" s="19" t="s">
        <v>4457</v>
      </c>
      <c r="H945" s="19" t="s">
        <v>224</v>
      </c>
      <c r="I945" s="30">
        <v>7</v>
      </c>
      <c r="J945" s="27">
        <v>1.7</v>
      </c>
      <c r="K945" s="40" t="str">
        <f t="shared" si="98"/>
        <v>Needs Significant Improvement</v>
      </c>
      <c r="L945" s="37">
        <v>55151</v>
      </c>
      <c r="M945" s="37">
        <f t="shared" si="99"/>
        <v>15000</v>
      </c>
      <c r="N945" s="40" t="str">
        <f t="shared" si="100"/>
        <v>Low Income</v>
      </c>
      <c r="O945" s="39">
        <v>18107</v>
      </c>
      <c r="P945" s="39">
        <f t="shared" si="101"/>
        <v>0</v>
      </c>
      <c r="Q945" s="41">
        <f t="shared" si="102"/>
        <v>0</v>
      </c>
      <c r="R945" s="33" t="str">
        <f t="shared" si="103"/>
        <v>No Bonus</v>
      </c>
      <c r="S945" s="38">
        <f t="shared" si="104"/>
        <v>15000</v>
      </c>
      <c r="T945" s="6" t="s">
        <v>265</v>
      </c>
      <c r="U945" s="6" t="s">
        <v>3595</v>
      </c>
      <c r="V945" s="7" t="s">
        <v>6818</v>
      </c>
    </row>
    <row r="946" spans="1:22" ht="20" customHeight="1" x14ac:dyDescent="0.15">
      <c r="A946" s="15">
        <v>944</v>
      </c>
      <c r="B946" s="16" t="s">
        <v>1319</v>
      </c>
      <c r="C946" s="14">
        <v>30</v>
      </c>
      <c r="D946" s="35" t="str" cm="1">
        <f t="array" ref="D946">_xlfn.IFS(C946&lt;31, "Emerging Talent", AND(C946 &gt; 30, C946 &lt; 55), "Core Contributor", C946 &gt; 54, "Established Expert")</f>
        <v>Emerging Talent</v>
      </c>
      <c r="E946" s="6" t="s">
        <v>389</v>
      </c>
      <c r="F946" s="6" t="s">
        <v>5915</v>
      </c>
      <c r="G946" s="19" t="s">
        <v>157</v>
      </c>
      <c r="H946" s="19" t="s">
        <v>842</v>
      </c>
      <c r="I946" s="30">
        <v>4</v>
      </c>
      <c r="J946" s="27">
        <v>2.2000000000000002</v>
      </c>
      <c r="K946" s="40" t="str">
        <f t="shared" si="98"/>
        <v>Below Expectations</v>
      </c>
      <c r="L946" s="37">
        <v>105918</v>
      </c>
      <c r="M946" s="37">
        <f t="shared" si="99"/>
        <v>41848.417959183687</v>
      </c>
      <c r="N946" s="40" t="str">
        <f t="shared" si="100"/>
        <v>Low Income</v>
      </c>
      <c r="O946" s="39">
        <v>5041</v>
      </c>
      <c r="P946" s="39">
        <f t="shared" si="101"/>
        <v>0</v>
      </c>
      <c r="Q946" s="41">
        <f t="shared" si="102"/>
        <v>0</v>
      </c>
      <c r="R946" s="33" t="str">
        <f t="shared" si="103"/>
        <v>No Bonus</v>
      </c>
      <c r="S946" s="38">
        <f t="shared" si="104"/>
        <v>41848.417959183687</v>
      </c>
      <c r="T946" s="6" t="s">
        <v>296</v>
      </c>
      <c r="U946" s="6" t="s">
        <v>6642</v>
      </c>
      <c r="V946" s="6" t="s">
        <v>3598</v>
      </c>
    </row>
    <row r="947" spans="1:22" ht="20" customHeight="1" x14ac:dyDescent="0.15">
      <c r="A947" s="15">
        <v>945</v>
      </c>
      <c r="B947" s="16" t="s">
        <v>3872</v>
      </c>
      <c r="C947" s="14">
        <v>53</v>
      </c>
      <c r="D947" s="35" t="str" cm="1">
        <f t="array" ref="D947">_xlfn.IFS(C947&lt;31, "Emerging Talent", AND(C947 &gt; 30, C947 &lt; 55), "Core Contributor", C947 &gt; 54, "Established Expert")</f>
        <v>Core Contributor</v>
      </c>
      <c r="E947" s="6" t="s">
        <v>389</v>
      </c>
      <c r="F947" s="6" t="s">
        <v>5916</v>
      </c>
      <c r="G947" s="19" t="s">
        <v>210</v>
      </c>
      <c r="H947" s="19" t="s">
        <v>431</v>
      </c>
      <c r="I947" s="30">
        <v>1</v>
      </c>
      <c r="J947" s="27">
        <v>3.1</v>
      </c>
      <c r="K947" s="40" t="str">
        <f t="shared" si="98"/>
        <v>Meets Expectations</v>
      </c>
      <c r="L947" s="37">
        <v>59934</v>
      </c>
      <c r="M947" s="37">
        <f t="shared" si="99"/>
        <v>47017.611428571436</v>
      </c>
      <c r="N947" s="40" t="str">
        <f t="shared" si="100"/>
        <v>Low Income</v>
      </c>
      <c r="O947" s="39">
        <v>18794</v>
      </c>
      <c r="P947" s="39">
        <f t="shared" si="101"/>
        <v>50.000000000000085</v>
      </c>
      <c r="Q947" s="41">
        <f t="shared" si="102"/>
        <v>1.0634313075635383E-3</v>
      </c>
      <c r="R947" s="33" t="str">
        <f t="shared" si="103"/>
        <v>Small Bonus</v>
      </c>
      <c r="S947" s="38">
        <f t="shared" si="104"/>
        <v>47067.611428571436</v>
      </c>
      <c r="T947" s="6" t="s">
        <v>271</v>
      </c>
      <c r="U947" s="6" t="s">
        <v>3600</v>
      </c>
      <c r="V947" s="6" t="s">
        <v>3601</v>
      </c>
    </row>
    <row r="948" spans="1:22" ht="20" customHeight="1" x14ac:dyDescent="0.15">
      <c r="A948" s="15">
        <v>946</v>
      </c>
      <c r="B948" s="16" t="s">
        <v>4405</v>
      </c>
      <c r="C948" s="14">
        <v>41</v>
      </c>
      <c r="D948" s="35" t="str" cm="1">
        <f t="array" ref="D948">_xlfn.IFS(C948&lt;31, "Emerging Talent", AND(C948 &gt; 30, C948 &lt; 55), "Core Contributor", C948 &gt; 54, "Established Expert")</f>
        <v>Core Contributor</v>
      </c>
      <c r="E948" s="6" t="s">
        <v>389</v>
      </c>
      <c r="F948" s="6" t="s">
        <v>5653</v>
      </c>
      <c r="G948" s="19" t="s">
        <v>576</v>
      </c>
      <c r="H948" s="19" t="s">
        <v>136</v>
      </c>
      <c r="I948" s="30">
        <v>4</v>
      </c>
      <c r="J948" s="27">
        <v>3.5</v>
      </c>
      <c r="K948" s="40" t="str">
        <f t="shared" si="98"/>
        <v>Exceeds Expectations</v>
      </c>
      <c r="L948" s="37">
        <v>121015</v>
      </c>
      <c r="M948" s="37">
        <f t="shared" si="99"/>
        <v>121015</v>
      </c>
      <c r="N948" s="40" t="str">
        <f t="shared" si="100"/>
        <v>Very High Income</v>
      </c>
      <c r="O948" s="39">
        <v>6620</v>
      </c>
      <c r="P948" s="39">
        <f t="shared" si="101"/>
        <v>1250</v>
      </c>
      <c r="Q948" s="41">
        <f t="shared" si="102"/>
        <v>1.0329298020906499E-2</v>
      </c>
      <c r="R948" s="33" t="str">
        <f t="shared" si="103"/>
        <v>Small Bonus</v>
      </c>
      <c r="S948" s="38">
        <f t="shared" si="104"/>
        <v>122265</v>
      </c>
      <c r="T948" s="6" t="s">
        <v>368</v>
      </c>
      <c r="U948" s="6" t="s">
        <v>3603</v>
      </c>
      <c r="V948" s="6" t="s">
        <v>3604</v>
      </c>
    </row>
    <row r="949" spans="1:22" ht="20" customHeight="1" x14ac:dyDescent="0.15">
      <c r="A949" s="15">
        <v>947</v>
      </c>
      <c r="B949" s="16" t="s">
        <v>4451</v>
      </c>
      <c r="C949" s="14">
        <v>41</v>
      </c>
      <c r="D949" s="35" t="str" cm="1">
        <f t="array" ref="D949">_xlfn.IFS(C949&lt;31, "Emerging Talent", AND(C949 &gt; 30, C949 &lt; 55), "Core Contributor", C949 &gt; 54, "Established Expert")</f>
        <v>Core Contributor</v>
      </c>
      <c r="E949" s="6" t="s">
        <v>389</v>
      </c>
      <c r="F949" s="6" t="s">
        <v>5917</v>
      </c>
      <c r="G949" s="19" t="s">
        <v>4457</v>
      </c>
      <c r="H949" s="19" t="s">
        <v>431</v>
      </c>
      <c r="I949" s="30">
        <v>1</v>
      </c>
      <c r="J949" s="27">
        <v>1.9</v>
      </c>
      <c r="K949" s="40" t="str">
        <f t="shared" si="98"/>
        <v>Needs Significant Improvement</v>
      </c>
      <c r="L949" s="37">
        <v>138874</v>
      </c>
      <c r="M949" s="37">
        <f t="shared" si="99"/>
        <v>40925.317551020402</v>
      </c>
      <c r="N949" s="40" t="str">
        <f t="shared" si="100"/>
        <v>Low Income</v>
      </c>
      <c r="O949" s="39">
        <v>3166</v>
      </c>
      <c r="P949" s="39">
        <f t="shared" si="101"/>
        <v>0</v>
      </c>
      <c r="Q949" s="41">
        <f t="shared" si="102"/>
        <v>0</v>
      </c>
      <c r="R949" s="33" t="str">
        <f t="shared" si="103"/>
        <v>No Bonus</v>
      </c>
      <c r="S949" s="38">
        <f t="shared" si="104"/>
        <v>40925.317551020402</v>
      </c>
      <c r="T949" s="6" t="s">
        <v>296</v>
      </c>
      <c r="U949" s="6" t="s">
        <v>3608</v>
      </c>
      <c r="V949" s="6" t="s">
        <v>3609</v>
      </c>
    </row>
    <row r="950" spans="1:22" ht="20" customHeight="1" x14ac:dyDescent="0.15">
      <c r="A950" s="15">
        <v>948</v>
      </c>
      <c r="B950" s="16" t="s">
        <v>3610</v>
      </c>
      <c r="C950" s="14">
        <v>46</v>
      </c>
      <c r="D950" s="35" t="str" cm="1">
        <f t="array" ref="D950">_xlfn.IFS(C950&lt;31, "Emerging Talent", AND(C950 &gt; 30, C950 &lt; 55), "Core Contributor", C950 &gt; 54, "Established Expert")</f>
        <v>Core Contributor</v>
      </c>
      <c r="E950" s="6" t="s">
        <v>389</v>
      </c>
      <c r="F950" s="6" t="s">
        <v>5446</v>
      </c>
      <c r="G950" s="19" t="s">
        <v>4457</v>
      </c>
      <c r="H950" s="19" t="s">
        <v>224</v>
      </c>
      <c r="I950" s="30">
        <v>5</v>
      </c>
      <c r="J950" s="27">
        <v>3.3</v>
      </c>
      <c r="K950" s="40" t="str">
        <f t="shared" si="98"/>
        <v>Meets Expectations</v>
      </c>
      <c r="L950" s="37">
        <v>139395</v>
      </c>
      <c r="M950" s="37">
        <f t="shared" si="99"/>
        <v>123919.31020408163</v>
      </c>
      <c r="N950" s="40" t="str">
        <f t="shared" si="100"/>
        <v>Very High Income</v>
      </c>
      <c r="O950" s="39">
        <v>19832</v>
      </c>
      <c r="P950" s="39">
        <f t="shared" si="101"/>
        <v>449.99999999999949</v>
      </c>
      <c r="Q950" s="41">
        <f t="shared" si="102"/>
        <v>3.6313952947195915E-3</v>
      </c>
      <c r="R950" s="33" t="str">
        <f t="shared" si="103"/>
        <v>Small Bonus</v>
      </c>
      <c r="S950" s="38">
        <f t="shared" si="104"/>
        <v>124369.31020408163</v>
      </c>
      <c r="T950" s="6" t="s">
        <v>49</v>
      </c>
      <c r="U950" s="6" t="s">
        <v>6643</v>
      </c>
      <c r="V950" s="6" t="s">
        <v>3614</v>
      </c>
    </row>
    <row r="951" spans="1:22" ht="20" customHeight="1" x14ac:dyDescent="0.15">
      <c r="A951" s="15">
        <v>949</v>
      </c>
      <c r="B951" s="16" t="s">
        <v>4423</v>
      </c>
      <c r="C951" s="14">
        <v>45</v>
      </c>
      <c r="D951" s="35" t="str" cm="1">
        <f t="array" ref="D951">_xlfn.IFS(C951&lt;31, "Emerging Talent", AND(C951 &gt; 30, C951 &lt; 55), "Core Contributor", C951 &gt; 54, "Established Expert")</f>
        <v>Core Contributor</v>
      </c>
      <c r="E951" s="6" t="s">
        <v>163</v>
      </c>
      <c r="F951" s="6" t="s">
        <v>5601</v>
      </c>
      <c r="G951" s="19" t="s">
        <v>696</v>
      </c>
      <c r="H951" s="19" t="s">
        <v>431</v>
      </c>
      <c r="I951" s="30">
        <v>4</v>
      </c>
      <c r="J951" s="27">
        <v>3.5</v>
      </c>
      <c r="K951" s="40" t="str">
        <f t="shared" si="98"/>
        <v>Exceeds Expectations</v>
      </c>
      <c r="L951" s="37">
        <v>135983</v>
      </c>
      <c r="M951" s="37">
        <f t="shared" si="99"/>
        <v>135983</v>
      </c>
      <c r="N951" s="40" t="str">
        <f t="shared" si="100"/>
        <v>Very High Income</v>
      </c>
      <c r="O951" s="39">
        <v>15403</v>
      </c>
      <c r="P951" s="39">
        <f t="shared" si="101"/>
        <v>1250</v>
      </c>
      <c r="Q951" s="41">
        <f t="shared" si="102"/>
        <v>9.1923255112771451E-3</v>
      </c>
      <c r="R951" s="33" t="str">
        <f t="shared" si="103"/>
        <v>Small Bonus</v>
      </c>
      <c r="S951" s="38">
        <f t="shared" si="104"/>
        <v>137233</v>
      </c>
      <c r="T951" s="6" t="s">
        <v>265</v>
      </c>
      <c r="U951" s="7" t="s">
        <v>5970</v>
      </c>
      <c r="V951" s="6" t="s">
        <v>3615</v>
      </c>
    </row>
    <row r="952" spans="1:22" ht="20" customHeight="1" x14ac:dyDescent="0.15">
      <c r="A952" s="15">
        <v>950</v>
      </c>
      <c r="B952" s="16" t="s">
        <v>4377</v>
      </c>
      <c r="C952" s="14">
        <v>44</v>
      </c>
      <c r="D952" s="35" t="str" cm="1">
        <f t="array" ref="D952">_xlfn.IFS(C952&lt;31, "Emerging Talent", AND(C952 &gt; 30, C952 &lt; 55), "Core Contributor", C952 &gt; 54, "Established Expert")</f>
        <v>Core Contributor</v>
      </c>
      <c r="E952" s="6" t="s">
        <v>163</v>
      </c>
      <c r="F952" s="6" t="s">
        <v>5890</v>
      </c>
      <c r="G952" s="19" t="s">
        <v>696</v>
      </c>
      <c r="H952" s="19" t="s">
        <v>499</v>
      </c>
      <c r="I952" s="30">
        <v>3</v>
      </c>
      <c r="J952" s="27">
        <v>1.9</v>
      </c>
      <c r="K952" s="40" t="str">
        <f t="shared" si="98"/>
        <v>Needs Significant Improvement</v>
      </c>
      <c r="L952" s="37">
        <v>120424</v>
      </c>
      <c r="M952" s="37">
        <f t="shared" si="99"/>
        <v>35488.215510204078</v>
      </c>
      <c r="N952" s="40" t="str">
        <f t="shared" si="100"/>
        <v>Low Income</v>
      </c>
      <c r="O952" s="39">
        <v>15165</v>
      </c>
      <c r="P952" s="39">
        <f t="shared" si="101"/>
        <v>0</v>
      </c>
      <c r="Q952" s="41">
        <f t="shared" si="102"/>
        <v>0</v>
      </c>
      <c r="R952" s="33" t="str">
        <f t="shared" si="103"/>
        <v>No Bonus</v>
      </c>
      <c r="S952" s="38">
        <f t="shared" si="104"/>
        <v>35488.215510204078</v>
      </c>
      <c r="T952" s="6" t="s">
        <v>139</v>
      </c>
      <c r="U952" s="6" t="s">
        <v>6644</v>
      </c>
      <c r="V952" s="6" t="s">
        <v>3619</v>
      </c>
    </row>
    <row r="953" spans="1:22" ht="20" customHeight="1" x14ac:dyDescent="0.15">
      <c r="A953" s="15">
        <v>951</v>
      </c>
      <c r="B953" s="16" t="s">
        <v>1530</v>
      </c>
      <c r="C953" s="14">
        <v>41</v>
      </c>
      <c r="D953" s="35" t="str" cm="1">
        <f t="array" ref="D953">_xlfn.IFS(C953&lt;31, "Emerging Talent", AND(C953 &gt; 30, C953 &lt; 55), "Core Contributor", C953 &gt; 54, "Established Expert")</f>
        <v>Core Contributor</v>
      </c>
      <c r="E953" s="6" t="s">
        <v>389</v>
      </c>
      <c r="F953" s="6" t="s">
        <v>5918</v>
      </c>
      <c r="G953" s="19" t="s">
        <v>46</v>
      </c>
      <c r="H953" s="19" t="s">
        <v>167</v>
      </c>
      <c r="I953" s="30">
        <v>3</v>
      </c>
      <c r="J953" s="27">
        <v>3.1</v>
      </c>
      <c r="K953" s="40" t="str">
        <f t="shared" si="98"/>
        <v>Meets Expectations</v>
      </c>
      <c r="L953" s="37">
        <v>130015</v>
      </c>
      <c r="M953" s="37">
        <f t="shared" si="99"/>
        <v>101995.44081632655</v>
      </c>
      <c r="N953" s="40" t="str">
        <f t="shared" si="100"/>
        <v>High Income</v>
      </c>
      <c r="O953" s="39">
        <v>1316</v>
      </c>
      <c r="P953" s="39">
        <f t="shared" si="101"/>
        <v>50.000000000000085</v>
      </c>
      <c r="Q953" s="41">
        <f t="shared" si="102"/>
        <v>4.9021799013585431E-4</v>
      </c>
      <c r="R953" s="33" t="str">
        <f t="shared" si="103"/>
        <v>Small Bonus</v>
      </c>
      <c r="S953" s="38">
        <f t="shared" si="104"/>
        <v>102045.44081632655</v>
      </c>
      <c r="T953" s="6" t="s">
        <v>49</v>
      </c>
      <c r="U953" s="6" t="s">
        <v>3622</v>
      </c>
      <c r="V953" s="6" t="s">
        <v>3623</v>
      </c>
    </row>
    <row r="954" spans="1:22" ht="20" customHeight="1" x14ac:dyDescent="0.15">
      <c r="A954" s="15">
        <v>952</v>
      </c>
      <c r="B954" s="16" t="s">
        <v>3483</v>
      </c>
      <c r="C954" s="14">
        <v>49</v>
      </c>
      <c r="D954" s="35" t="str" cm="1">
        <f t="array" ref="D954">_xlfn.IFS(C954&lt;31, "Emerging Talent", AND(C954 &gt; 30, C954 &lt; 55), "Core Contributor", C954 &gt; 54, "Established Expert")</f>
        <v>Core Contributor</v>
      </c>
      <c r="E954" s="6" t="s">
        <v>163</v>
      </c>
      <c r="F954" s="6" t="s">
        <v>5905</v>
      </c>
      <c r="G954" s="19" t="s">
        <v>696</v>
      </c>
      <c r="H954" s="19" t="s">
        <v>842</v>
      </c>
      <c r="I954" s="30">
        <v>4</v>
      </c>
      <c r="J954" s="27">
        <v>4.7</v>
      </c>
      <c r="K954" s="40" t="str">
        <f t="shared" si="98"/>
        <v>Outstanding Performance</v>
      </c>
      <c r="L954" s="37">
        <v>44619</v>
      </c>
      <c r="M954" s="37">
        <f t="shared" si="99"/>
        <v>80459.894693877563</v>
      </c>
      <c r="N954" s="40" t="str">
        <f t="shared" si="100"/>
        <v>High Income</v>
      </c>
      <c r="O954" s="39">
        <v>2499</v>
      </c>
      <c r="P954" s="39">
        <f t="shared" si="101"/>
        <v>14450.000000000004</v>
      </c>
      <c r="Q954" s="41">
        <f t="shared" si="102"/>
        <v>0.1795925790728079</v>
      </c>
      <c r="R954" s="33" t="str">
        <f t="shared" si="103"/>
        <v>High Bonus</v>
      </c>
      <c r="S954" s="38">
        <f t="shared" si="104"/>
        <v>94909.894693877563</v>
      </c>
      <c r="T954" s="6" t="s">
        <v>368</v>
      </c>
      <c r="U954" s="6" t="s">
        <v>6645</v>
      </c>
      <c r="V954" s="6" t="s">
        <v>3626</v>
      </c>
    </row>
    <row r="955" spans="1:22" ht="20" customHeight="1" x14ac:dyDescent="0.15">
      <c r="A955" s="15">
        <v>953</v>
      </c>
      <c r="B955" s="16" t="s">
        <v>4449</v>
      </c>
      <c r="C955" s="14">
        <v>27</v>
      </c>
      <c r="D955" s="35" t="str" cm="1">
        <f t="array" ref="D955">_xlfn.IFS(C955&lt;31, "Emerging Talent", AND(C955 &gt; 30, C955 &lt; 55), "Core Contributor", C955 &gt; 54, "Established Expert")</f>
        <v>Emerging Talent</v>
      </c>
      <c r="E955" s="7" t="s">
        <v>5970</v>
      </c>
      <c r="F955" s="6" t="s">
        <v>5728</v>
      </c>
      <c r="G955" s="19" t="s">
        <v>46</v>
      </c>
      <c r="H955" s="19" t="s">
        <v>211</v>
      </c>
      <c r="I955" s="30">
        <v>5</v>
      </c>
      <c r="J955" s="27">
        <v>2</v>
      </c>
      <c r="K955" s="40" t="str">
        <f t="shared" si="98"/>
        <v>Below Expectations</v>
      </c>
      <c r="L955" s="37">
        <v>92045</v>
      </c>
      <c r="M955" s="37">
        <f t="shared" si="99"/>
        <v>30055.510204081631</v>
      </c>
      <c r="N955" s="40" t="str">
        <f t="shared" si="100"/>
        <v>Low Income</v>
      </c>
      <c r="O955" s="39">
        <v>14319</v>
      </c>
      <c r="P955" s="39">
        <f t="shared" si="101"/>
        <v>0</v>
      </c>
      <c r="Q955" s="41">
        <f t="shared" si="102"/>
        <v>0</v>
      </c>
      <c r="R955" s="33" t="str">
        <f t="shared" si="103"/>
        <v>No Bonus</v>
      </c>
      <c r="S955" s="38">
        <f t="shared" si="104"/>
        <v>30055.510204081631</v>
      </c>
      <c r="T955" s="6" t="s">
        <v>296</v>
      </c>
      <c r="U955" s="6" t="s">
        <v>3627</v>
      </c>
      <c r="V955" s="6" t="s">
        <v>3628</v>
      </c>
    </row>
    <row r="956" spans="1:22" ht="20" customHeight="1" x14ac:dyDescent="0.15">
      <c r="A956" s="15">
        <v>954</v>
      </c>
      <c r="B956" s="16" t="s">
        <v>3082</v>
      </c>
      <c r="C956" s="14">
        <v>45</v>
      </c>
      <c r="D956" s="35" t="str" cm="1">
        <f t="array" ref="D956">_xlfn.IFS(C956&lt;31, "Emerging Talent", AND(C956 &gt; 30, C956 &lt; 55), "Core Contributor", C956 &gt; 54, "Established Expert")</f>
        <v>Core Contributor</v>
      </c>
      <c r="E956" s="6" t="s">
        <v>93</v>
      </c>
      <c r="F956" s="6" t="s">
        <v>5562</v>
      </c>
      <c r="G956" s="19" t="s">
        <v>864</v>
      </c>
      <c r="H956" s="19" t="s">
        <v>732</v>
      </c>
      <c r="I956" s="30">
        <v>10</v>
      </c>
      <c r="J956" s="27">
        <v>4.2</v>
      </c>
      <c r="K956" s="40" t="str">
        <f t="shared" si="98"/>
        <v>Exceeds Expectations</v>
      </c>
      <c r="L956" s="37">
        <v>71720</v>
      </c>
      <c r="M956" s="37">
        <f t="shared" si="99"/>
        <v>103276.8</v>
      </c>
      <c r="N956" s="40" t="str">
        <f t="shared" si="100"/>
        <v>High Income</v>
      </c>
      <c r="O956" s="39">
        <v>3256</v>
      </c>
      <c r="P956" s="39">
        <f t="shared" si="101"/>
        <v>7200.0000000000018</v>
      </c>
      <c r="Q956" s="41">
        <f t="shared" si="102"/>
        <v>6.9715560513106539E-2</v>
      </c>
      <c r="R956" s="33" t="str">
        <f t="shared" si="103"/>
        <v>Average Bonus</v>
      </c>
      <c r="S956" s="38">
        <f t="shared" si="104"/>
        <v>110476.8</v>
      </c>
      <c r="T956" s="6" t="s">
        <v>265</v>
      </c>
      <c r="U956" s="6" t="s">
        <v>6646</v>
      </c>
      <c r="V956" s="6" t="s">
        <v>3631</v>
      </c>
    </row>
    <row r="957" spans="1:22" ht="20" customHeight="1" x14ac:dyDescent="0.15">
      <c r="A957" s="15">
        <v>955</v>
      </c>
      <c r="B957" s="16" t="s">
        <v>771</v>
      </c>
      <c r="C957" s="14">
        <v>44</v>
      </c>
      <c r="D957" s="35" t="str" cm="1">
        <f t="array" ref="D957">_xlfn.IFS(C957&lt;31, "Emerging Talent", AND(C957 &gt; 30, C957 &lt; 55), "Core Contributor", C957 &gt; 54, "Established Expert")</f>
        <v>Core Contributor</v>
      </c>
      <c r="E957" s="6" t="s">
        <v>163</v>
      </c>
      <c r="F957" s="6" t="s">
        <v>5446</v>
      </c>
      <c r="G957" s="19" t="s">
        <v>4457</v>
      </c>
      <c r="H957" s="19" t="s">
        <v>431</v>
      </c>
      <c r="I957" s="30">
        <v>6</v>
      </c>
      <c r="J957" s="27">
        <v>3.1</v>
      </c>
      <c r="K957" s="40" t="str">
        <f t="shared" si="98"/>
        <v>Meets Expectations</v>
      </c>
      <c r="L957" s="37">
        <v>98410</v>
      </c>
      <c r="M957" s="37">
        <f t="shared" si="99"/>
        <v>77201.640816326544</v>
      </c>
      <c r="N957" s="40" t="str">
        <f t="shared" si="100"/>
        <v>Medium Income</v>
      </c>
      <c r="O957" s="39">
        <v>17006</v>
      </c>
      <c r="P957" s="39">
        <f t="shared" si="101"/>
        <v>50.000000000000085</v>
      </c>
      <c r="Q957" s="41">
        <f t="shared" si="102"/>
        <v>6.4765462846776861E-4</v>
      </c>
      <c r="R957" s="33" t="str">
        <f t="shared" si="103"/>
        <v>Small Bonus</v>
      </c>
      <c r="S957" s="38">
        <f t="shared" si="104"/>
        <v>77251.640816326544</v>
      </c>
      <c r="T957" s="6" t="s">
        <v>204</v>
      </c>
      <c r="U957" s="6" t="s">
        <v>6647</v>
      </c>
      <c r="V957" s="6" t="s">
        <v>3635</v>
      </c>
    </row>
    <row r="958" spans="1:22" ht="20" customHeight="1" x14ac:dyDescent="0.15">
      <c r="A958" s="15">
        <v>956</v>
      </c>
      <c r="B958" s="16" t="s">
        <v>2995</v>
      </c>
      <c r="C958" s="14">
        <v>65</v>
      </c>
      <c r="D958" s="35" t="str" cm="1">
        <f t="array" ref="D958">_xlfn.IFS(C958&lt;31, "Emerging Talent", AND(C958 &gt; 30, C958 &lt; 55), "Core Contributor", C958 &gt; 54, "Established Expert")</f>
        <v>Established Expert</v>
      </c>
      <c r="E958" s="6" t="s">
        <v>389</v>
      </c>
      <c r="F958" s="6" t="s">
        <v>5691</v>
      </c>
      <c r="G958" s="19" t="s">
        <v>864</v>
      </c>
      <c r="H958" s="19" t="s">
        <v>175</v>
      </c>
      <c r="I958" s="30">
        <v>10</v>
      </c>
      <c r="J958" s="27">
        <v>3</v>
      </c>
      <c r="K958" s="40" t="str">
        <f t="shared" si="98"/>
        <v>Meets Expectations</v>
      </c>
      <c r="L958" s="37">
        <v>84150</v>
      </c>
      <c r="M958" s="37">
        <f t="shared" si="99"/>
        <v>61824.489795918358</v>
      </c>
      <c r="N958" s="40" t="str">
        <f t="shared" si="100"/>
        <v>Medium Income</v>
      </c>
      <c r="O958" s="39">
        <v>18032</v>
      </c>
      <c r="P958" s="39">
        <f t="shared" si="101"/>
        <v>0</v>
      </c>
      <c r="Q958" s="41">
        <f t="shared" si="102"/>
        <v>0</v>
      </c>
      <c r="R958" s="33" t="str">
        <f t="shared" si="103"/>
        <v>No Bonus</v>
      </c>
      <c r="S958" s="38">
        <f t="shared" si="104"/>
        <v>61824.489795918358</v>
      </c>
      <c r="T958" s="6" t="s">
        <v>265</v>
      </c>
      <c r="U958" s="9" t="s">
        <v>6648</v>
      </c>
      <c r="V958" s="6" t="s">
        <v>3636</v>
      </c>
    </row>
    <row r="959" spans="1:22" ht="20" customHeight="1" x14ac:dyDescent="0.15">
      <c r="A959" s="15">
        <v>957</v>
      </c>
      <c r="B959" s="16" t="s">
        <v>1481</v>
      </c>
      <c r="C959" s="14">
        <v>49</v>
      </c>
      <c r="D959" s="35" t="str" cm="1">
        <f t="array" ref="D959">_xlfn.IFS(C959&lt;31, "Emerging Talent", AND(C959 &gt; 30, C959 &lt; 55), "Core Contributor", C959 &gt; 54, "Established Expert")</f>
        <v>Core Contributor</v>
      </c>
      <c r="E959" s="6" t="s">
        <v>163</v>
      </c>
      <c r="F959" s="6" t="s">
        <v>5665</v>
      </c>
      <c r="G959" s="19" t="s">
        <v>46</v>
      </c>
      <c r="H959" s="19" t="s">
        <v>47</v>
      </c>
      <c r="I959" s="30">
        <v>7</v>
      </c>
      <c r="J959" s="27">
        <v>4.5999999999999996</v>
      </c>
      <c r="K959" s="40" t="str">
        <f t="shared" si="98"/>
        <v>Outstanding Performance</v>
      </c>
      <c r="L959" s="37">
        <v>128347</v>
      </c>
      <c r="M959" s="37">
        <f t="shared" si="99"/>
        <v>221699.79755102043</v>
      </c>
      <c r="N959" s="40" t="str">
        <f t="shared" si="100"/>
        <v>Very High Income</v>
      </c>
      <c r="O959" s="39">
        <v>2004</v>
      </c>
      <c r="P959" s="39">
        <f t="shared" si="101"/>
        <v>12799.999999999993</v>
      </c>
      <c r="Q959" s="41">
        <f t="shared" si="102"/>
        <v>5.7735731567613593E-2</v>
      </c>
      <c r="R959" s="33" t="str">
        <f t="shared" si="103"/>
        <v>High Bonus</v>
      </c>
      <c r="S959" s="38">
        <f t="shared" si="104"/>
        <v>234499.79755102043</v>
      </c>
      <c r="T959" s="6" t="s">
        <v>271</v>
      </c>
      <c r="U959" s="6" t="s">
        <v>3638</v>
      </c>
      <c r="V959" s="6" t="s">
        <v>3639</v>
      </c>
    </row>
    <row r="960" spans="1:22" ht="20" customHeight="1" x14ac:dyDescent="0.15">
      <c r="A960" s="15">
        <v>958</v>
      </c>
      <c r="B960" s="16" t="s">
        <v>1530</v>
      </c>
      <c r="C960" s="14">
        <v>45</v>
      </c>
      <c r="D960" s="35" t="str" cm="1">
        <f t="array" ref="D960">_xlfn.IFS(C960&lt;31, "Emerging Talent", AND(C960 &gt; 30, C960 &lt; 55), "Core Contributor", C960 &gt; 54, "Established Expert")</f>
        <v>Core Contributor</v>
      </c>
      <c r="E960" s="7" t="s">
        <v>5970</v>
      </c>
      <c r="F960" s="6" t="s">
        <v>5864</v>
      </c>
      <c r="G960" s="19" t="s">
        <v>46</v>
      </c>
      <c r="H960" s="19" t="s">
        <v>499</v>
      </c>
      <c r="I960" s="30">
        <v>1</v>
      </c>
      <c r="J960" s="27">
        <v>3.7</v>
      </c>
      <c r="K960" s="40" t="str">
        <f t="shared" si="98"/>
        <v>Exceeds Expectations</v>
      </c>
      <c r="L960" s="37">
        <v>37651</v>
      </c>
      <c r="M960" s="37">
        <f t="shared" si="99"/>
        <v>42076.913469387757</v>
      </c>
      <c r="N960" s="40" t="str">
        <f t="shared" si="100"/>
        <v>Low Income</v>
      </c>
      <c r="O960" s="39">
        <v>16899</v>
      </c>
      <c r="P960" s="39">
        <f t="shared" si="101"/>
        <v>2450.0000000000014</v>
      </c>
      <c r="Q960" s="41">
        <f t="shared" si="102"/>
        <v>5.8226704337105223E-2</v>
      </c>
      <c r="R960" s="33" t="str">
        <f t="shared" si="103"/>
        <v>Small Bonus</v>
      </c>
      <c r="S960" s="38">
        <f t="shared" si="104"/>
        <v>44526.913469387757</v>
      </c>
      <c r="T960" s="6" t="s">
        <v>368</v>
      </c>
      <c r="U960" s="6" t="s">
        <v>6649</v>
      </c>
      <c r="V960" s="6" t="s">
        <v>3643</v>
      </c>
    </row>
    <row r="961" spans="1:22" ht="20" customHeight="1" x14ac:dyDescent="0.15">
      <c r="A961" s="15">
        <v>959</v>
      </c>
      <c r="B961" s="16" t="s">
        <v>4424</v>
      </c>
      <c r="C961" s="14">
        <v>23</v>
      </c>
      <c r="D961" s="35" t="str" cm="1">
        <f t="array" ref="D961">_xlfn.IFS(C961&lt;31, "Emerging Talent", AND(C961 &gt; 30, C961 &lt; 55), "Core Contributor", C961 &gt; 54, "Established Expert")</f>
        <v>Emerging Talent</v>
      </c>
      <c r="E961" s="6" t="s">
        <v>163</v>
      </c>
      <c r="F961" s="6" t="s">
        <v>5527</v>
      </c>
      <c r="G961" s="19" t="s">
        <v>696</v>
      </c>
      <c r="H961" s="19" t="s">
        <v>732</v>
      </c>
      <c r="I961" s="30">
        <v>4</v>
      </c>
      <c r="J961" s="27">
        <v>2.2000000000000002</v>
      </c>
      <c r="K961" s="40" t="str">
        <f t="shared" si="98"/>
        <v>Below Expectations</v>
      </c>
      <c r="L961" s="37">
        <v>57180</v>
      </c>
      <c r="M961" s="37">
        <f t="shared" si="99"/>
        <v>22591.93469387756</v>
      </c>
      <c r="N961" s="40" t="str">
        <f t="shared" si="100"/>
        <v>Low Income</v>
      </c>
      <c r="O961" s="39" t="s">
        <v>5969</v>
      </c>
      <c r="P961" s="39">
        <f t="shared" si="101"/>
        <v>0</v>
      </c>
      <c r="Q961" s="41">
        <f t="shared" si="102"/>
        <v>0</v>
      </c>
      <c r="R961" s="33" t="str">
        <f t="shared" si="103"/>
        <v>No Bonus</v>
      </c>
      <c r="S961" s="38">
        <f t="shared" si="104"/>
        <v>22591.93469387756</v>
      </c>
      <c r="T961" s="6" t="s">
        <v>368</v>
      </c>
      <c r="U961" s="6" t="s">
        <v>6650</v>
      </c>
      <c r="V961" s="6" t="s">
        <v>3646</v>
      </c>
    </row>
    <row r="962" spans="1:22" ht="20" customHeight="1" x14ac:dyDescent="0.15">
      <c r="A962" s="15">
        <v>960</v>
      </c>
      <c r="B962" s="16" t="s">
        <v>155</v>
      </c>
      <c r="C962" s="14">
        <v>30</v>
      </c>
      <c r="D962" s="35" t="str" cm="1">
        <f t="array" ref="D962">_xlfn.IFS(C962&lt;31, "Emerging Talent", AND(C962 &gt; 30, C962 &lt; 55), "Core Contributor", C962 &gt; 54, "Established Expert")</f>
        <v>Emerging Talent</v>
      </c>
      <c r="E962" s="6" t="s">
        <v>163</v>
      </c>
      <c r="F962" s="6" t="s">
        <v>5881</v>
      </c>
      <c r="G962" s="19" t="s">
        <v>244</v>
      </c>
      <c r="H962" s="19" t="s">
        <v>842</v>
      </c>
      <c r="I962" s="30">
        <v>8</v>
      </c>
      <c r="J962" s="27">
        <v>2.6</v>
      </c>
      <c r="K962" s="40" t="str">
        <f t="shared" si="98"/>
        <v>Below Expectations</v>
      </c>
      <c r="L962" s="37">
        <v>39577</v>
      </c>
      <c r="M962" s="37">
        <f t="shared" si="99"/>
        <v>21840.042448979595</v>
      </c>
      <c r="N962" s="40" t="str">
        <f t="shared" si="100"/>
        <v>Low Income</v>
      </c>
      <c r="O962" s="39">
        <v>14525</v>
      </c>
      <c r="P962" s="39">
        <f t="shared" si="101"/>
        <v>0</v>
      </c>
      <c r="Q962" s="41">
        <f t="shared" si="102"/>
        <v>0</v>
      </c>
      <c r="R962" s="33" t="str">
        <f t="shared" si="103"/>
        <v>No Bonus</v>
      </c>
      <c r="S962" s="38">
        <f t="shared" si="104"/>
        <v>21840.042448979595</v>
      </c>
      <c r="T962" s="6" t="s">
        <v>368</v>
      </c>
      <c r="U962" s="9" t="s">
        <v>6651</v>
      </c>
      <c r="V962" s="6" t="s">
        <v>3647</v>
      </c>
    </row>
    <row r="963" spans="1:22" ht="20" customHeight="1" x14ac:dyDescent="0.15">
      <c r="A963" s="15">
        <v>961</v>
      </c>
      <c r="B963" s="16" t="s">
        <v>815</v>
      </c>
      <c r="C963" s="14">
        <v>23</v>
      </c>
      <c r="D963" s="35" t="str" cm="1">
        <f t="array" ref="D963">_xlfn.IFS(C963&lt;31, "Emerging Talent", AND(C963 &gt; 30, C963 &lt; 55), "Core Contributor", C963 &gt; 54, "Established Expert")</f>
        <v>Emerging Talent</v>
      </c>
      <c r="E963" s="6" t="s">
        <v>163</v>
      </c>
      <c r="F963" s="6" t="s">
        <v>5522</v>
      </c>
      <c r="G963" s="19" t="s">
        <v>46</v>
      </c>
      <c r="H963" s="19" t="s">
        <v>167</v>
      </c>
      <c r="I963" s="30">
        <v>1</v>
      </c>
      <c r="J963" s="27">
        <v>3.2</v>
      </c>
      <c r="K963" s="40" t="str">
        <f t="shared" si="98"/>
        <v>Meets Expectations</v>
      </c>
      <c r="L963" s="37">
        <v>80386</v>
      </c>
      <c r="M963" s="37">
        <f t="shared" si="99"/>
        <v>67196.133877551038</v>
      </c>
      <c r="N963" s="40" t="str">
        <f t="shared" si="100"/>
        <v>Medium Income</v>
      </c>
      <c r="O963" s="39">
        <v>14151</v>
      </c>
      <c r="P963" s="39">
        <f t="shared" si="101"/>
        <v>200.00000000000034</v>
      </c>
      <c r="Q963" s="41">
        <f t="shared" si="102"/>
        <v>2.9763617109944559E-3</v>
      </c>
      <c r="R963" s="33" t="str">
        <f t="shared" si="103"/>
        <v>Small Bonus</v>
      </c>
      <c r="S963" s="38">
        <f t="shared" si="104"/>
        <v>67396.133877551038</v>
      </c>
      <c r="T963" s="6" t="s">
        <v>368</v>
      </c>
      <c r="U963" s="6" t="s">
        <v>6652</v>
      </c>
      <c r="V963" s="6" t="s">
        <v>3650</v>
      </c>
    </row>
    <row r="964" spans="1:22" ht="20" customHeight="1" x14ac:dyDescent="0.15">
      <c r="A964" s="15">
        <v>962</v>
      </c>
      <c r="B964" s="16" t="s">
        <v>948</v>
      </c>
      <c r="C964" s="14">
        <v>59</v>
      </c>
      <c r="D964" s="35" t="str" cm="1">
        <f t="array" ref="D964">_xlfn.IFS(C964&lt;31, "Emerging Talent", AND(C964 &gt; 30, C964 &lt; 55), "Core Contributor", C964 &gt; 54, "Established Expert")</f>
        <v>Established Expert</v>
      </c>
      <c r="E964" s="6" t="s">
        <v>163</v>
      </c>
      <c r="F964" s="6" t="s">
        <v>5583</v>
      </c>
      <c r="G964" s="19" t="s">
        <v>4457</v>
      </c>
      <c r="H964" s="19" t="s">
        <v>56</v>
      </c>
      <c r="I964" s="30">
        <v>9</v>
      </c>
      <c r="J964" s="27">
        <v>2.1</v>
      </c>
      <c r="K964" s="40" t="str">
        <f t="shared" ref="K964:K1027" si="105">IF(J964&lt; 2, "Needs Significant Improvement", IF(J964 &lt; 3, "Below Expectations", IF(J964 &lt; 3.5, "Meets Expectations", IF(J964 &lt; 4.3, "Exceeds Expectations", "Outstanding Performance"))))</f>
        <v>Below Expectations</v>
      </c>
      <c r="L964" s="37">
        <v>80076</v>
      </c>
      <c r="M964" s="37">
        <f t="shared" ref="M964:M1027" si="106">MIN(300000, MAX(15000,L964* ( J964 / 3.5) ^ 2))</f>
        <v>28827.360000000001</v>
      </c>
      <c r="N964" s="40" t="str">
        <f t="shared" ref="N964:N1027" si="107">IF(M964 &lt; 50000, "Low Income", IF(M964 &lt; 80000, "Medium Income", IF(M964 &lt; 110000, "High Income", "Very High Income")))</f>
        <v>Low Income</v>
      </c>
      <c r="O964" s="39" t="s">
        <v>5969</v>
      </c>
      <c r="P964" s="39">
        <f t="shared" ref="P964:P1027" si="108">IF(J964&lt; 3,0, IF(20000 * ((J964 - 3)/2)^2 = 0, 0, MIN(20000, 20000 * ((J964 - 3)/2)^2)))</f>
        <v>0</v>
      </c>
      <c r="Q964" s="41">
        <f t="shared" ref="Q964:Q1027" si="109">IF(P964=0, 0, P964/M964)</f>
        <v>0</v>
      </c>
      <c r="R964" s="33" t="str">
        <f t="shared" ref="R964:R1027" si="110">IF(P964=0, "No Bonus", IF(P964&lt;=5000, "Small Bonus", IF(P964&lt;=10000, "Average Bonus", IF(P964&lt;=15000, "High Bonus", "Outstanding Bonus"))))</f>
        <v>No Bonus</v>
      </c>
      <c r="S964" s="38">
        <f t="shared" ref="S964:S1027" si="111">IF(TYPE(P964)=2,M964+ 0, M964 + P964)</f>
        <v>28827.360000000001</v>
      </c>
      <c r="T964" s="6" t="s">
        <v>368</v>
      </c>
      <c r="U964" s="6" t="s">
        <v>6653</v>
      </c>
      <c r="V964" s="6" t="s">
        <v>3652</v>
      </c>
    </row>
    <row r="965" spans="1:22" ht="20" customHeight="1" x14ac:dyDescent="0.15">
      <c r="A965" s="15">
        <v>963</v>
      </c>
      <c r="B965" s="16" t="s">
        <v>3653</v>
      </c>
      <c r="C965" s="14">
        <v>39</v>
      </c>
      <c r="D965" s="35" t="str" cm="1">
        <f t="array" ref="D965">_xlfn.IFS(C965&lt;31, "Emerging Talent", AND(C965 &gt; 30, C965 &lt; 55), "Core Contributor", C965 &gt; 54, "Established Expert")</f>
        <v>Core Contributor</v>
      </c>
      <c r="E965" s="6" t="s">
        <v>389</v>
      </c>
      <c r="F965" s="6" t="s">
        <v>5919</v>
      </c>
      <c r="G965" s="19" t="s">
        <v>157</v>
      </c>
      <c r="H965" s="19" t="s">
        <v>211</v>
      </c>
      <c r="I965" s="30">
        <v>7</v>
      </c>
      <c r="J965" s="27">
        <v>2.8</v>
      </c>
      <c r="K965" s="40" t="str">
        <f t="shared" si="105"/>
        <v>Below Expectations</v>
      </c>
      <c r="L965" s="37">
        <v>92207</v>
      </c>
      <c r="M965" s="37">
        <f t="shared" si="106"/>
        <v>59012.479999999989</v>
      </c>
      <c r="N965" s="40" t="str">
        <f t="shared" si="107"/>
        <v>Medium Income</v>
      </c>
      <c r="O965" s="39">
        <v>13000</v>
      </c>
      <c r="P965" s="39">
        <f t="shared" si="108"/>
        <v>0</v>
      </c>
      <c r="Q965" s="41">
        <f t="shared" si="109"/>
        <v>0</v>
      </c>
      <c r="R965" s="33" t="str">
        <f t="shared" si="110"/>
        <v>No Bonus</v>
      </c>
      <c r="S965" s="38">
        <f t="shared" si="111"/>
        <v>59012.479999999989</v>
      </c>
      <c r="T965" s="6" t="s">
        <v>422</v>
      </c>
      <c r="U965" s="6" t="s">
        <v>6654</v>
      </c>
      <c r="V965" s="7" t="s">
        <v>6818</v>
      </c>
    </row>
    <row r="966" spans="1:22" ht="20" customHeight="1" x14ac:dyDescent="0.15">
      <c r="A966" s="15">
        <v>964</v>
      </c>
      <c r="B966" s="16" t="s">
        <v>4421</v>
      </c>
      <c r="C966" s="14">
        <v>55</v>
      </c>
      <c r="D966" s="35" t="str" cm="1">
        <f t="array" ref="D966">_xlfn.IFS(C966&lt;31, "Emerging Talent", AND(C966 &gt; 30, C966 &lt; 55), "Core Contributor", C966 &gt; 54, "Established Expert")</f>
        <v>Established Expert</v>
      </c>
      <c r="E966" s="6" t="s">
        <v>163</v>
      </c>
      <c r="F966" s="6" t="s">
        <v>5920</v>
      </c>
      <c r="G966" s="19" t="s">
        <v>864</v>
      </c>
      <c r="H966" s="19" t="s">
        <v>842</v>
      </c>
      <c r="I966" s="30">
        <v>3</v>
      </c>
      <c r="J966" s="27">
        <v>4.5</v>
      </c>
      <c r="K966" s="40" t="str">
        <f t="shared" si="105"/>
        <v>Outstanding Performance</v>
      </c>
      <c r="L966" s="37">
        <v>80983</v>
      </c>
      <c r="M966" s="37">
        <f t="shared" si="106"/>
        <v>133869.85714285716</v>
      </c>
      <c r="N966" s="40" t="str">
        <f t="shared" si="107"/>
        <v>Very High Income</v>
      </c>
      <c r="O966" s="39">
        <v>1587</v>
      </c>
      <c r="P966" s="39">
        <f t="shared" si="108"/>
        <v>11250</v>
      </c>
      <c r="Q966" s="41">
        <f t="shared" si="109"/>
        <v>8.4036841751423813E-2</v>
      </c>
      <c r="R966" s="33" t="str">
        <f t="shared" si="110"/>
        <v>High Bonus</v>
      </c>
      <c r="S966" s="38">
        <f t="shared" si="111"/>
        <v>145119.85714285716</v>
      </c>
      <c r="T966" s="6" t="s">
        <v>271</v>
      </c>
      <c r="U966" s="9" t="s">
        <v>6655</v>
      </c>
      <c r="V966" s="6" t="s">
        <v>3657</v>
      </c>
    </row>
    <row r="967" spans="1:22" ht="20" customHeight="1" x14ac:dyDescent="0.15">
      <c r="A967" s="15">
        <v>965</v>
      </c>
      <c r="B967" s="16" t="s">
        <v>1915</v>
      </c>
      <c r="C967" s="14">
        <v>52</v>
      </c>
      <c r="D967" s="35" t="str" cm="1">
        <f t="array" ref="D967">_xlfn.IFS(C967&lt;31, "Emerging Talent", AND(C967 &gt; 30, C967 &lt; 55), "Core Contributor", C967 &gt; 54, "Established Expert")</f>
        <v>Core Contributor</v>
      </c>
      <c r="E967" s="6" t="s">
        <v>389</v>
      </c>
      <c r="F967" s="6" t="s">
        <v>5680</v>
      </c>
      <c r="G967" s="19" t="s">
        <v>494</v>
      </c>
      <c r="H967" s="19" t="s">
        <v>507</v>
      </c>
      <c r="I967" s="30">
        <v>2</v>
      </c>
      <c r="J967" s="27">
        <v>4.5</v>
      </c>
      <c r="K967" s="40" t="str">
        <f t="shared" si="105"/>
        <v>Outstanding Performance</v>
      </c>
      <c r="L967" s="37">
        <v>41518</v>
      </c>
      <c r="M967" s="37">
        <f t="shared" si="106"/>
        <v>68631.795918367352</v>
      </c>
      <c r="N967" s="40" t="str">
        <f t="shared" si="107"/>
        <v>Medium Income</v>
      </c>
      <c r="O967" s="39">
        <v>8254</v>
      </c>
      <c r="P967" s="39">
        <f t="shared" si="108"/>
        <v>11250</v>
      </c>
      <c r="Q967" s="41">
        <f t="shared" si="109"/>
        <v>0.16391819344755421</v>
      </c>
      <c r="R967" s="33" t="str">
        <f t="shared" si="110"/>
        <v>High Bonus</v>
      </c>
      <c r="S967" s="38">
        <f t="shared" si="111"/>
        <v>79881.795918367352</v>
      </c>
      <c r="T967" s="6" t="s">
        <v>76</v>
      </c>
      <c r="U967" s="9" t="s">
        <v>6656</v>
      </c>
      <c r="V967" s="6" t="s">
        <v>3659</v>
      </c>
    </row>
    <row r="968" spans="1:22" ht="20" customHeight="1" x14ac:dyDescent="0.15">
      <c r="A968" s="15">
        <v>966</v>
      </c>
      <c r="B968" s="16" t="s">
        <v>1530</v>
      </c>
      <c r="C968" s="14">
        <v>25</v>
      </c>
      <c r="D968" s="35" t="str" cm="1">
        <f t="array" ref="D968">_xlfn.IFS(C968&lt;31, "Emerging Talent", AND(C968 &gt; 30, C968 &lt; 55), "Core Contributor", C968 &gt; 54, "Established Expert")</f>
        <v>Emerging Talent</v>
      </c>
      <c r="E968" s="6" t="s">
        <v>163</v>
      </c>
      <c r="F968" s="6" t="s">
        <v>5918</v>
      </c>
      <c r="G968" s="19" t="s">
        <v>576</v>
      </c>
      <c r="H968" s="19" t="s">
        <v>930</v>
      </c>
      <c r="I968" s="30">
        <v>3</v>
      </c>
      <c r="J968" s="27">
        <v>2.7</v>
      </c>
      <c r="K968" s="40" t="str">
        <f t="shared" si="105"/>
        <v>Below Expectations</v>
      </c>
      <c r="L968" s="37">
        <v>81896</v>
      </c>
      <c r="M968" s="37">
        <f t="shared" si="106"/>
        <v>48736.476734693882</v>
      </c>
      <c r="N968" s="40" t="str">
        <f t="shared" si="107"/>
        <v>Low Income</v>
      </c>
      <c r="O968" s="39">
        <v>16420</v>
      </c>
      <c r="P968" s="39">
        <f t="shared" si="108"/>
        <v>0</v>
      </c>
      <c r="Q968" s="41">
        <f t="shared" si="109"/>
        <v>0</v>
      </c>
      <c r="R968" s="33" t="str">
        <f t="shared" si="110"/>
        <v>No Bonus</v>
      </c>
      <c r="S968" s="38">
        <f t="shared" si="111"/>
        <v>48736.476734693882</v>
      </c>
      <c r="T968" s="6" t="s">
        <v>422</v>
      </c>
      <c r="U968" s="9" t="s">
        <v>6657</v>
      </c>
      <c r="V968" s="6" t="s">
        <v>3660</v>
      </c>
    </row>
    <row r="969" spans="1:22" ht="20" customHeight="1" x14ac:dyDescent="0.15">
      <c r="A969" s="15">
        <v>967</v>
      </c>
      <c r="B969" s="16" t="s">
        <v>570</v>
      </c>
      <c r="C969" s="14">
        <v>41</v>
      </c>
      <c r="D969" s="35" t="str" cm="1">
        <f t="array" ref="D969">_xlfn.IFS(C969&lt;31, "Emerging Talent", AND(C969 &gt; 30, C969 &lt; 55), "Core Contributor", C969 &gt; 54, "Established Expert")</f>
        <v>Core Contributor</v>
      </c>
      <c r="E969" s="6" t="s">
        <v>93</v>
      </c>
      <c r="F969" s="6" t="s">
        <v>5592</v>
      </c>
      <c r="G969" s="19" t="s">
        <v>244</v>
      </c>
      <c r="H969" s="19" t="s">
        <v>56</v>
      </c>
      <c r="I969" s="30">
        <v>0</v>
      </c>
      <c r="J969" s="27">
        <v>3.4</v>
      </c>
      <c r="K969" s="40" t="str">
        <f t="shared" si="105"/>
        <v>Meets Expectations</v>
      </c>
      <c r="L969" s="37">
        <v>35100</v>
      </c>
      <c r="M969" s="37">
        <f t="shared" si="106"/>
        <v>33122.938775510207</v>
      </c>
      <c r="N969" s="40" t="str">
        <f t="shared" si="107"/>
        <v>Low Income</v>
      </c>
      <c r="O969" s="39">
        <v>3518</v>
      </c>
      <c r="P969" s="39">
        <f t="shared" si="108"/>
        <v>799.99999999999955</v>
      </c>
      <c r="Q969" s="41">
        <f t="shared" si="109"/>
        <v>2.4152446297775E-2</v>
      </c>
      <c r="R969" s="33" t="str">
        <f t="shared" si="110"/>
        <v>Small Bonus</v>
      </c>
      <c r="S969" s="38">
        <f t="shared" si="111"/>
        <v>33922.938775510207</v>
      </c>
      <c r="T969" s="6" t="s">
        <v>204</v>
      </c>
      <c r="U969" s="6" t="s">
        <v>3662</v>
      </c>
      <c r="V969" s="6" t="s">
        <v>3663</v>
      </c>
    </row>
    <row r="970" spans="1:22" ht="20" customHeight="1" x14ac:dyDescent="0.15">
      <c r="A970" s="15">
        <v>968</v>
      </c>
      <c r="B970" s="16" t="s">
        <v>3097</v>
      </c>
      <c r="C970" s="14">
        <v>35</v>
      </c>
      <c r="D970" s="35" t="str" cm="1">
        <f t="array" ref="D970">_xlfn.IFS(C970&lt;31, "Emerging Talent", AND(C970 &gt; 30, C970 &lt; 55), "Core Contributor", C970 &gt; 54, "Established Expert")</f>
        <v>Core Contributor</v>
      </c>
      <c r="E970" s="6" t="s">
        <v>93</v>
      </c>
      <c r="F970" s="6" t="s">
        <v>5846</v>
      </c>
      <c r="G970" s="19" t="s">
        <v>494</v>
      </c>
      <c r="H970" s="19" t="s">
        <v>175</v>
      </c>
      <c r="I970" s="30">
        <v>10</v>
      </c>
      <c r="J970" s="27">
        <v>1.5</v>
      </c>
      <c r="K970" s="40" t="str">
        <f t="shared" si="105"/>
        <v>Needs Significant Improvement</v>
      </c>
      <c r="L970" s="37">
        <v>115916</v>
      </c>
      <c r="M970" s="37">
        <f t="shared" si="106"/>
        <v>21290.693877551017</v>
      </c>
      <c r="N970" s="40" t="str">
        <f t="shared" si="107"/>
        <v>Low Income</v>
      </c>
      <c r="O970" s="39">
        <v>19140</v>
      </c>
      <c r="P970" s="39">
        <f t="shared" si="108"/>
        <v>0</v>
      </c>
      <c r="Q970" s="41">
        <f t="shared" si="109"/>
        <v>0</v>
      </c>
      <c r="R970" s="33" t="str">
        <f t="shared" si="110"/>
        <v>No Bonus</v>
      </c>
      <c r="S970" s="38">
        <f t="shared" si="111"/>
        <v>21290.693877551017</v>
      </c>
      <c r="T970" s="6" t="s">
        <v>422</v>
      </c>
      <c r="U970" s="6" t="s">
        <v>6658</v>
      </c>
      <c r="V970" s="6" t="s">
        <v>3666</v>
      </c>
    </row>
    <row r="971" spans="1:22" ht="20" customHeight="1" x14ac:dyDescent="0.15">
      <c r="A971" s="15">
        <v>969</v>
      </c>
      <c r="B971" s="16" t="s">
        <v>2384</v>
      </c>
      <c r="C971" s="14">
        <v>39</v>
      </c>
      <c r="D971" s="35" t="str" cm="1">
        <f t="array" ref="D971">_xlfn.IFS(C971&lt;31, "Emerging Talent", AND(C971 &gt; 30, C971 &lt; 55), "Core Contributor", C971 &gt; 54, "Established Expert")</f>
        <v>Core Contributor</v>
      </c>
      <c r="E971" s="6" t="s">
        <v>93</v>
      </c>
      <c r="F971" s="6" t="s">
        <v>5749</v>
      </c>
      <c r="G971" s="19" t="s">
        <v>494</v>
      </c>
      <c r="H971" s="19" t="s">
        <v>842</v>
      </c>
      <c r="I971" s="30">
        <v>3</v>
      </c>
      <c r="J971" s="27">
        <v>3.4</v>
      </c>
      <c r="K971" s="40" t="str">
        <f t="shared" si="105"/>
        <v>Meets Expectations</v>
      </c>
      <c r="L971" s="37">
        <v>58744</v>
      </c>
      <c r="M971" s="37">
        <f t="shared" si="106"/>
        <v>55435.154285714285</v>
      </c>
      <c r="N971" s="40" t="str">
        <f t="shared" si="107"/>
        <v>Medium Income</v>
      </c>
      <c r="O971" s="39">
        <v>9492</v>
      </c>
      <c r="P971" s="39">
        <f t="shared" si="108"/>
        <v>799.99999999999955</v>
      </c>
      <c r="Q971" s="41">
        <f t="shared" si="109"/>
        <v>1.443127579075144E-2</v>
      </c>
      <c r="R971" s="33" t="str">
        <f t="shared" si="110"/>
        <v>Small Bonus</v>
      </c>
      <c r="S971" s="38">
        <f t="shared" si="111"/>
        <v>56235.154285714285</v>
      </c>
      <c r="T971" s="6" t="s">
        <v>296</v>
      </c>
      <c r="U971" s="6" t="s">
        <v>3668</v>
      </c>
      <c r="V971" s="6" t="s">
        <v>3669</v>
      </c>
    </row>
    <row r="972" spans="1:22" ht="20" customHeight="1" x14ac:dyDescent="0.15">
      <c r="A972" s="15">
        <v>970</v>
      </c>
      <c r="B972" s="16" t="s">
        <v>2727</v>
      </c>
      <c r="C972" s="14">
        <v>53</v>
      </c>
      <c r="D972" s="35" t="str" cm="1">
        <f t="array" ref="D972">_xlfn.IFS(C972&lt;31, "Emerging Talent", AND(C972 &gt; 30, C972 &lt; 55), "Core Contributor", C972 &gt; 54, "Established Expert")</f>
        <v>Core Contributor</v>
      </c>
      <c r="E972" s="6" t="s">
        <v>163</v>
      </c>
      <c r="F972" s="6" t="s">
        <v>5882</v>
      </c>
      <c r="G972" s="19" t="s">
        <v>157</v>
      </c>
      <c r="H972" s="19" t="s">
        <v>120</v>
      </c>
      <c r="I972" s="30">
        <v>2</v>
      </c>
      <c r="J972" s="27">
        <v>3.2</v>
      </c>
      <c r="K972" s="40" t="str">
        <f t="shared" si="105"/>
        <v>Meets Expectations</v>
      </c>
      <c r="L972" s="37">
        <v>124712</v>
      </c>
      <c r="M972" s="37">
        <f t="shared" si="106"/>
        <v>104249.05142857145</v>
      </c>
      <c r="N972" s="40" t="str">
        <f t="shared" si="107"/>
        <v>High Income</v>
      </c>
      <c r="O972" s="39">
        <v>229</v>
      </c>
      <c r="P972" s="39">
        <f t="shared" si="108"/>
        <v>200.00000000000034</v>
      </c>
      <c r="Q972" s="41">
        <f t="shared" si="109"/>
        <v>1.9184826841041789E-3</v>
      </c>
      <c r="R972" s="33" t="str">
        <f t="shared" si="110"/>
        <v>Small Bonus</v>
      </c>
      <c r="S972" s="38">
        <f t="shared" si="111"/>
        <v>104449.05142857145</v>
      </c>
      <c r="T972" s="6" t="s">
        <v>422</v>
      </c>
      <c r="U972" s="9" t="s">
        <v>6659</v>
      </c>
      <c r="V972" s="6" t="s">
        <v>3671</v>
      </c>
    </row>
    <row r="973" spans="1:22" ht="20" customHeight="1" x14ac:dyDescent="0.15">
      <c r="A973" s="15">
        <v>971</v>
      </c>
      <c r="B973" s="16" t="s">
        <v>1699</v>
      </c>
      <c r="C973" s="14">
        <v>54</v>
      </c>
      <c r="D973" s="35" t="str" cm="1">
        <f t="array" ref="D973">_xlfn.IFS(C973&lt;31, "Emerging Talent", AND(C973 &gt; 30, C973 &lt; 55), "Core Contributor", C973 &gt; 54, "Established Expert")</f>
        <v>Core Contributor</v>
      </c>
      <c r="E973" s="6" t="s">
        <v>163</v>
      </c>
      <c r="F973" s="6" t="s">
        <v>5921</v>
      </c>
      <c r="G973" s="19" t="s">
        <v>494</v>
      </c>
      <c r="H973" s="19" t="s">
        <v>211</v>
      </c>
      <c r="I973" s="30">
        <v>8</v>
      </c>
      <c r="J973" s="27">
        <v>3.5</v>
      </c>
      <c r="K973" s="40" t="str">
        <f t="shared" si="105"/>
        <v>Exceeds Expectations</v>
      </c>
      <c r="L973" s="37">
        <v>115791</v>
      </c>
      <c r="M973" s="37">
        <f t="shared" si="106"/>
        <v>115791</v>
      </c>
      <c r="N973" s="40" t="str">
        <f t="shared" si="107"/>
        <v>Very High Income</v>
      </c>
      <c r="O973" s="39">
        <v>9158</v>
      </c>
      <c r="P973" s="39">
        <f t="shared" si="108"/>
        <v>1250</v>
      </c>
      <c r="Q973" s="41">
        <f t="shared" si="109"/>
        <v>1.0795312243611334E-2</v>
      </c>
      <c r="R973" s="33" t="str">
        <f t="shared" si="110"/>
        <v>Small Bonus</v>
      </c>
      <c r="S973" s="38">
        <f t="shared" si="111"/>
        <v>117041</v>
      </c>
      <c r="T973" s="6" t="s">
        <v>26</v>
      </c>
      <c r="U973" s="9" t="s">
        <v>6660</v>
      </c>
      <c r="V973" s="6" t="s">
        <v>3674</v>
      </c>
    </row>
    <row r="974" spans="1:22" ht="20" customHeight="1" x14ac:dyDescent="0.15">
      <c r="A974" s="15">
        <v>972</v>
      </c>
      <c r="B974" s="16" t="s">
        <v>4355</v>
      </c>
      <c r="C974" s="14">
        <v>22</v>
      </c>
      <c r="D974" s="35" t="str" cm="1">
        <f t="array" ref="D974">_xlfn.IFS(C974&lt;31, "Emerging Talent", AND(C974 &gt; 30, C974 &lt; 55), "Core Contributor", C974 &gt; 54, "Established Expert")</f>
        <v>Emerging Talent</v>
      </c>
      <c r="E974" s="6" t="s">
        <v>163</v>
      </c>
      <c r="F974" s="6" t="s">
        <v>5922</v>
      </c>
      <c r="G974" s="19" t="s">
        <v>4457</v>
      </c>
      <c r="H974" s="19" t="s">
        <v>842</v>
      </c>
      <c r="I974" s="30">
        <v>0</v>
      </c>
      <c r="J974" s="27">
        <v>1.4</v>
      </c>
      <c r="K974" s="40" t="str">
        <f t="shared" si="105"/>
        <v>Needs Significant Improvement</v>
      </c>
      <c r="L974" s="37">
        <v>58155</v>
      </c>
      <c r="M974" s="37">
        <f t="shared" si="106"/>
        <v>15000</v>
      </c>
      <c r="N974" s="40" t="str">
        <f t="shared" si="107"/>
        <v>Low Income</v>
      </c>
      <c r="O974" s="39">
        <v>4958</v>
      </c>
      <c r="P974" s="39">
        <f t="shared" si="108"/>
        <v>0</v>
      </c>
      <c r="Q974" s="41">
        <f t="shared" si="109"/>
        <v>0</v>
      </c>
      <c r="R974" s="33" t="str">
        <f t="shared" si="110"/>
        <v>No Bonus</v>
      </c>
      <c r="S974" s="38">
        <f t="shared" si="111"/>
        <v>15000</v>
      </c>
      <c r="T974" s="6" t="s">
        <v>265</v>
      </c>
      <c r="U974" s="6" t="s">
        <v>6661</v>
      </c>
      <c r="V974" s="6" t="s">
        <v>3679</v>
      </c>
    </row>
    <row r="975" spans="1:22" ht="20" customHeight="1" x14ac:dyDescent="0.15">
      <c r="A975" s="15">
        <v>973</v>
      </c>
      <c r="B975" s="16" t="s">
        <v>4435</v>
      </c>
      <c r="C975" s="14">
        <v>52</v>
      </c>
      <c r="D975" s="35" t="str" cm="1">
        <f t="array" ref="D975">_xlfn.IFS(C975&lt;31, "Emerging Talent", AND(C975 &gt; 30, C975 &lt; 55), "Core Contributor", C975 &gt; 54, "Established Expert")</f>
        <v>Core Contributor</v>
      </c>
      <c r="E975" s="6" t="s">
        <v>93</v>
      </c>
      <c r="F975" s="6" t="s">
        <v>5569</v>
      </c>
      <c r="G975" s="19" t="s">
        <v>157</v>
      </c>
      <c r="H975" s="19" t="s">
        <v>158</v>
      </c>
      <c r="I975" s="30">
        <v>1</v>
      </c>
      <c r="J975" s="27">
        <v>4.3</v>
      </c>
      <c r="K975" s="40" t="str">
        <f t="shared" si="105"/>
        <v>Outstanding Performance</v>
      </c>
      <c r="L975" s="37">
        <v>40867</v>
      </c>
      <c r="M975" s="37">
        <f t="shared" si="106"/>
        <v>61684.149387755089</v>
      </c>
      <c r="N975" s="40" t="str">
        <f t="shared" si="107"/>
        <v>Medium Income</v>
      </c>
      <c r="O975" s="39">
        <v>7469</v>
      </c>
      <c r="P975" s="39">
        <f t="shared" si="108"/>
        <v>8449.9999999999982</v>
      </c>
      <c r="Q975" s="41">
        <f t="shared" si="109"/>
        <v>0.13698819038392068</v>
      </c>
      <c r="R975" s="33" t="str">
        <f t="shared" si="110"/>
        <v>Average Bonus</v>
      </c>
      <c r="S975" s="38">
        <f t="shared" si="111"/>
        <v>70134.149387755082</v>
      </c>
      <c r="T975" s="6" t="s">
        <v>204</v>
      </c>
      <c r="U975" s="9" t="s">
        <v>6662</v>
      </c>
      <c r="V975" s="6" t="s">
        <v>3681</v>
      </c>
    </row>
    <row r="976" spans="1:22" ht="20" customHeight="1" x14ac:dyDescent="0.15">
      <c r="A976" s="15">
        <v>974</v>
      </c>
      <c r="B976" s="16" t="s">
        <v>4424</v>
      </c>
      <c r="C976" s="14">
        <v>55</v>
      </c>
      <c r="D976" s="35" t="str" cm="1">
        <f t="array" ref="D976">_xlfn.IFS(C976&lt;31, "Emerging Talent", AND(C976 &gt; 30, C976 &lt; 55), "Core Contributor", C976 &gt; 54, "Established Expert")</f>
        <v>Established Expert</v>
      </c>
      <c r="E976" s="6" t="s">
        <v>163</v>
      </c>
      <c r="F976" s="6" t="s">
        <v>5527</v>
      </c>
      <c r="G976" s="19" t="s">
        <v>244</v>
      </c>
      <c r="H976" s="19" t="s">
        <v>381</v>
      </c>
      <c r="I976" s="30">
        <v>4</v>
      </c>
      <c r="J976" s="27">
        <v>3</v>
      </c>
      <c r="K976" s="40" t="str">
        <f t="shared" si="105"/>
        <v>Meets Expectations</v>
      </c>
      <c r="L976" s="37">
        <v>145374</v>
      </c>
      <c r="M976" s="37">
        <f t="shared" si="106"/>
        <v>106805.38775510203</v>
      </c>
      <c r="N976" s="40" t="str">
        <f t="shared" si="107"/>
        <v>High Income</v>
      </c>
      <c r="O976" s="39">
        <v>19713</v>
      </c>
      <c r="P976" s="39">
        <f t="shared" si="108"/>
        <v>0</v>
      </c>
      <c r="Q976" s="41">
        <f t="shared" si="109"/>
        <v>0</v>
      </c>
      <c r="R976" s="33" t="str">
        <f t="shared" si="110"/>
        <v>No Bonus</v>
      </c>
      <c r="S976" s="38">
        <f t="shared" si="111"/>
        <v>106805.38775510203</v>
      </c>
      <c r="T976" s="6" t="s">
        <v>296</v>
      </c>
      <c r="U976" s="6" t="s">
        <v>6663</v>
      </c>
      <c r="V976" s="6" t="s">
        <v>3685</v>
      </c>
    </row>
    <row r="977" spans="1:22" ht="20" customHeight="1" x14ac:dyDescent="0.15">
      <c r="A977" s="15">
        <v>975</v>
      </c>
      <c r="B977" s="16" t="s">
        <v>2435</v>
      </c>
      <c r="C977" s="14">
        <v>40</v>
      </c>
      <c r="D977" s="35" t="str" cm="1">
        <f t="array" ref="D977">_xlfn.IFS(C977&lt;31, "Emerging Talent", AND(C977 &gt; 30, C977 &lt; 55), "Core Contributor", C977 &gt; 54, "Established Expert")</f>
        <v>Core Contributor</v>
      </c>
      <c r="E977" s="6" t="s">
        <v>163</v>
      </c>
      <c r="F977" s="6" t="s">
        <v>5771</v>
      </c>
      <c r="G977" s="19" t="s">
        <v>6821</v>
      </c>
      <c r="H977" s="19" t="s">
        <v>431</v>
      </c>
      <c r="I977" s="30">
        <v>5</v>
      </c>
      <c r="J977" s="27">
        <v>1.7</v>
      </c>
      <c r="K977" s="40" t="str">
        <f t="shared" si="105"/>
        <v>Needs Significant Improvement</v>
      </c>
      <c r="L977" s="37">
        <v>66340</v>
      </c>
      <c r="M977" s="37">
        <f t="shared" si="106"/>
        <v>15650.824489795918</v>
      </c>
      <c r="N977" s="40" t="str">
        <f t="shared" si="107"/>
        <v>Low Income</v>
      </c>
      <c r="O977" s="39">
        <v>19918</v>
      </c>
      <c r="P977" s="39">
        <f t="shared" si="108"/>
        <v>0</v>
      </c>
      <c r="Q977" s="41">
        <f t="shared" si="109"/>
        <v>0</v>
      </c>
      <c r="R977" s="33" t="str">
        <f t="shared" si="110"/>
        <v>No Bonus</v>
      </c>
      <c r="S977" s="38">
        <f t="shared" si="111"/>
        <v>15650.824489795918</v>
      </c>
      <c r="T977" s="6" t="s">
        <v>296</v>
      </c>
      <c r="U977" s="7" t="s">
        <v>5970</v>
      </c>
      <c r="V977" s="6" t="s">
        <v>3687</v>
      </c>
    </row>
    <row r="978" spans="1:22" ht="20" customHeight="1" x14ac:dyDescent="0.15">
      <c r="A978" s="15">
        <v>976</v>
      </c>
      <c r="B978" s="16" t="s">
        <v>3610</v>
      </c>
      <c r="C978" s="14">
        <v>22</v>
      </c>
      <c r="D978" s="35" t="str" cm="1">
        <f t="array" ref="D978">_xlfn.IFS(C978&lt;31, "Emerging Talent", AND(C978 &gt; 30, C978 &lt; 55), "Core Contributor", C978 &gt; 54, "Established Expert")</f>
        <v>Emerging Talent</v>
      </c>
      <c r="E978" s="7" t="s">
        <v>5970</v>
      </c>
      <c r="F978" s="6" t="s">
        <v>5689</v>
      </c>
      <c r="G978" s="19" t="s">
        <v>244</v>
      </c>
      <c r="H978" s="19" t="s">
        <v>47</v>
      </c>
      <c r="I978" s="30">
        <v>9</v>
      </c>
      <c r="J978" s="27">
        <v>4.5</v>
      </c>
      <c r="K978" s="40" t="str">
        <f t="shared" si="105"/>
        <v>Outstanding Performance</v>
      </c>
      <c r="L978" s="37">
        <v>55314</v>
      </c>
      <c r="M978" s="37">
        <f t="shared" si="106"/>
        <v>91437.42857142858</v>
      </c>
      <c r="N978" s="40" t="str">
        <f t="shared" si="107"/>
        <v>High Income</v>
      </c>
      <c r="O978" s="39">
        <v>7075</v>
      </c>
      <c r="P978" s="39">
        <f t="shared" si="108"/>
        <v>11250</v>
      </c>
      <c r="Q978" s="41">
        <f t="shared" si="109"/>
        <v>0.12303495598863859</v>
      </c>
      <c r="R978" s="33" t="str">
        <f t="shared" si="110"/>
        <v>High Bonus</v>
      </c>
      <c r="S978" s="38">
        <f t="shared" si="111"/>
        <v>102687.42857142858</v>
      </c>
      <c r="T978" s="6" t="s">
        <v>296</v>
      </c>
      <c r="U978" s="6" t="s">
        <v>3689</v>
      </c>
      <c r="V978" s="6" t="s">
        <v>3690</v>
      </c>
    </row>
    <row r="979" spans="1:22" ht="20" customHeight="1" x14ac:dyDescent="0.15">
      <c r="A979" s="15">
        <v>977</v>
      </c>
      <c r="B979" s="16" t="s">
        <v>2870</v>
      </c>
      <c r="C979" s="14">
        <v>27</v>
      </c>
      <c r="D979" s="35" t="str" cm="1">
        <f t="array" ref="D979">_xlfn.IFS(C979&lt;31, "Emerging Talent", AND(C979 &gt; 30, C979 &lt; 55), "Core Contributor", C979 &gt; 54, "Established Expert")</f>
        <v>Emerging Talent</v>
      </c>
      <c r="E979" s="6" t="s">
        <v>163</v>
      </c>
      <c r="F979" s="6" t="s">
        <v>5740</v>
      </c>
      <c r="G979" s="19" t="s">
        <v>648</v>
      </c>
      <c r="H979" s="19" t="s">
        <v>56</v>
      </c>
      <c r="I979" s="30">
        <v>6</v>
      </c>
      <c r="J979" s="27">
        <v>1.2</v>
      </c>
      <c r="K979" s="40" t="str">
        <f t="shared" si="105"/>
        <v>Needs Significant Improvement</v>
      </c>
      <c r="L979" s="37">
        <v>61667</v>
      </c>
      <c r="M979" s="37">
        <f t="shared" si="106"/>
        <v>15000</v>
      </c>
      <c r="N979" s="40" t="str">
        <f t="shared" si="107"/>
        <v>Low Income</v>
      </c>
      <c r="O979" s="39">
        <v>12226</v>
      </c>
      <c r="P979" s="39">
        <f t="shared" si="108"/>
        <v>0</v>
      </c>
      <c r="Q979" s="41">
        <f t="shared" si="109"/>
        <v>0</v>
      </c>
      <c r="R979" s="33" t="str">
        <f t="shared" si="110"/>
        <v>No Bonus</v>
      </c>
      <c r="S979" s="38">
        <f t="shared" si="111"/>
        <v>15000</v>
      </c>
      <c r="T979" s="6" t="s">
        <v>271</v>
      </c>
      <c r="U979" s="6" t="s">
        <v>3692</v>
      </c>
      <c r="V979" s="6" t="s">
        <v>3693</v>
      </c>
    </row>
    <row r="980" spans="1:22" ht="20" customHeight="1" x14ac:dyDescent="0.15">
      <c r="A980" s="15">
        <v>978</v>
      </c>
      <c r="B980" s="16" t="s">
        <v>2159</v>
      </c>
      <c r="C980" s="14">
        <v>41</v>
      </c>
      <c r="D980" s="35" t="str" cm="1">
        <f t="array" ref="D980">_xlfn.IFS(C980&lt;31, "Emerging Talent", AND(C980 &gt; 30, C980 &lt; 55), "Core Contributor", C980 &gt; 54, "Established Expert")</f>
        <v>Core Contributor</v>
      </c>
      <c r="E980" s="6" t="s">
        <v>163</v>
      </c>
      <c r="F980" s="6" t="s">
        <v>5446</v>
      </c>
      <c r="G980" s="19" t="s">
        <v>4457</v>
      </c>
      <c r="H980" s="19" t="s">
        <v>47</v>
      </c>
      <c r="I980" s="30">
        <v>9</v>
      </c>
      <c r="J980" s="27">
        <v>2.2000000000000002</v>
      </c>
      <c r="K980" s="40" t="str">
        <f t="shared" si="105"/>
        <v>Below Expectations</v>
      </c>
      <c r="L980" s="37">
        <v>101725</v>
      </c>
      <c r="M980" s="37">
        <f t="shared" si="106"/>
        <v>40191.755102040828</v>
      </c>
      <c r="N980" s="40" t="str">
        <f t="shared" si="107"/>
        <v>Low Income</v>
      </c>
      <c r="O980" s="39">
        <v>16272</v>
      </c>
      <c r="P980" s="39">
        <f t="shared" si="108"/>
        <v>0</v>
      </c>
      <c r="Q980" s="41">
        <f t="shared" si="109"/>
        <v>0</v>
      </c>
      <c r="R980" s="33" t="str">
        <f t="shared" si="110"/>
        <v>No Bonus</v>
      </c>
      <c r="S980" s="38">
        <f t="shared" si="111"/>
        <v>40191.755102040828</v>
      </c>
      <c r="T980" s="6" t="s">
        <v>265</v>
      </c>
      <c r="U980" s="6" t="s">
        <v>3696</v>
      </c>
      <c r="V980" s="6" t="s">
        <v>3697</v>
      </c>
    </row>
    <row r="981" spans="1:22" ht="20" customHeight="1" x14ac:dyDescent="0.15">
      <c r="A981" s="15">
        <v>979</v>
      </c>
      <c r="B981" s="16" t="s">
        <v>570</v>
      </c>
      <c r="C981" s="14">
        <v>46</v>
      </c>
      <c r="D981" s="35" t="str" cm="1">
        <f t="array" ref="D981">_xlfn.IFS(C981&lt;31, "Emerging Talent", AND(C981 &gt; 30, C981 &lt; 55), "Core Contributor", C981 &gt; 54, "Established Expert")</f>
        <v>Core Contributor</v>
      </c>
      <c r="E981" s="6" t="s">
        <v>389</v>
      </c>
      <c r="F981" s="6" t="s">
        <v>5446</v>
      </c>
      <c r="G981" s="19" t="s">
        <v>864</v>
      </c>
      <c r="H981" s="19" t="s">
        <v>36</v>
      </c>
      <c r="I981" s="30">
        <v>2</v>
      </c>
      <c r="J981" s="27">
        <v>5</v>
      </c>
      <c r="K981" s="40" t="str">
        <f t="shared" si="105"/>
        <v>Outstanding Performance</v>
      </c>
      <c r="L981" s="37">
        <v>106588</v>
      </c>
      <c r="M981" s="37">
        <f t="shared" si="106"/>
        <v>217526.53061224491</v>
      </c>
      <c r="N981" s="40" t="str">
        <f t="shared" si="107"/>
        <v>Very High Income</v>
      </c>
      <c r="O981" s="39">
        <v>13284</v>
      </c>
      <c r="P981" s="39">
        <f t="shared" si="108"/>
        <v>20000</v>
      </c>
      <c r="Q981" s="41">
        <f t="shared" si="109"/>
        <v>9.1942807820767816E-2</v>
      </c>
      <c r="R981" s="33" t="str">
        <f t="shared" si="110"/>
        <v>Outstanding Bonus</v>
      </c>
      <c r="S981" s="38">
        <f t="shared" si="111"/>
        <v>237526.53061224491</v>
      </c>
      <c r="T981" s="6" t="s">
        <v>76</v>
      </c>
      <c r="U981" s="9" t="s">
        <v>6664</v>
      </c>
      <c r="V981" s="6" t="s">
        <v>3699</v>
      </c>
    </row>
    <row r="982" spans="1:22" ht="20" customHeight="1" x14ac:dyDescent="0.15">
      <c r="A982" s="15">
        <v>980</v>
      </c>
      <c r="B982" s="16" t="s">
        <v>155</v>
      </c>
      <c r="C982" s="14">
        <v>33</v>
      </c>
      <c r="D982" s="35" t="str" cm="1">
        <f t="array" ref="D982">_xlfn.IFS(C982&lt;31, "Emerging Talent", AND(C982 &gt; 30, C982 &lt; 55), "Core Contributor", C982 &gt; 54, "Established Expert")</f>
        <v>Core Contributor</v>
      </c>
      <c r="E982" s="6" t="s">
        <v>163</v>
      </c>
      <c r="F982" s="6" t="s">
        <v>5923</v>
      </c>
      <c r="G982" s="19" t="s">
        <v>696</v>
      </c>
      <c r="H982" s="19" t="s">
        <v>499</v>
      </c>
      <c r="I982" s="30">
        <v>9</v>
      </c>
      <c r="J982" s="27">
        <v>3.7</v>
      </c>
      <c r="K982" s="40" t="str">
        <f t="shared" si="105"/>
        <v>Exceeds Expectations</v>
      </c>
      <c r="L982" s="37">
        <v>53198</v>
      </c>
      <c r="M982" s="37">
        <f t="shared" si="106"/>
        <v>59451.479183673473</v>
      </c>
      <c r="N982" s="40" t="str">
        <f t="shared" si="107"/>
        <v>Medium Income</v>
      </c>
      <c r="O982" s="39">
        <v>12457</v>
      </c>
      <c r="P982" s="39">
        <f t="shared" si="108"/>
        <v>2450.0000000000014</v>
      </c>
      <c r="Q982" s="41">
        <f t="shared" si="109"/>
        <v>4.1210076412578456E-2</v>
      </c>
      <c r="R982" s="33" t="str">
        <f t="shared" si="110"/>
        <v>Small Bonus</v>
      </c>
      <c r="S982" s="38">
        <f t="shared" si="111"/>
        <v>61901.479183673473</v>
      </c>
      <c r="T982" s="6" t="s">
        <v>49</v>
      </c>
      <c r="U982" s="6" t="s">
        <v>6665</v>
      </c>
      <c r="V982" s="6" t="s">
        <v>3703</v>
      </c>
    </row>
    <row r="983" spans="1:22" ht="20" customHeight="1" x14ac:dyDescent="0.15">
      <c r="A983" s="15">
        <v>981</v>
      </c>
      <c r="B983" s="16" t="s">
        <v>1284</v>
      </c>
      <c r="C983" s="14">
        <v>37</v>
      </c>
      <c r="D983" s="35" t="str" cm="1">
        <f t="array" ref="D983">_xlfn.IFS(C983&lt;31, "Emerging Talent", AND(C983 &gt; 30, C983 &lt; 55), "Core Contributor", C983 &gt; 54, "Established Expert")</f>
        <v>Core Contributor</v>
      </c>
      <c r="E983" s="7" t="s">
        <v>5970</v>
      </c>
      <c r="F983" s="6" t="s">
        <v>5924</v>
      </c>
      <c r="G983" s="19" t="s">
        <v>4457</v>
      </c>
      <c r="H983" s="19" t="s">
        <v>32</v>
      </c>
      <c r="I983" s="30">
        <v>8</v>
      </c>
      <c r="J983" s="27">
        <v>3.3</v>
      </c>
      <c r="K983" s="40" t="str">
        <f t="shared" si="105"/>
        <v>Meets Expectations</v>
      </c>
      <c r="L983" s="37">
        <v>124736</v>
      </c>
      <c r="M983" s="37">
        <f t="shared" si="106"/>
        <v>110887.75836734693</v>
      </c>
      <c r="N983" s="40" t="str">
        <f t="shared" si="107"/>
        <v>Very High Income</v>
      </c>
      <c r="O983" s="39">
        <v>4982</v>
      </c>
      <c r="P983" s="39">
        <f t="shared" si="108"/>
        <v>449.99999999999949</v>
      </c>
      <c r="Q983" s="41">
        <f t="shared" si="109"/>
        <v>4.0581576057227859E-3</v>
      </c>
      <c r="R983" s="33" t="str">
        <f t="shared" si="110"/>
        <v>Small Bonus</v>
      </c>
      <c r="S983" s="38">
        <f t="shared" si="111"/>
        <v>111337.75836734693</v>
      </c>
      <c r="T983" s="6" t="s">
        <v>271</v>
      </c>
      <c r="U983" s="6" t="s">
        <v>6666</v>
      </c>
      <c r="V983" s="6" t="s">
        <v>3706</v>
      </c>
    </row>
    <row r="984" spans="1:22" ht="20" customHeight="1" x14ac:dyDescent="0.15">
      <c r="A984" s="15">
        <v>982</v>
      </c>
      <c r="B984" s="16" t="s">
        <v>3707</v>
      </c>
      <c r="C984" s="14">
        <v>39</v>
      </c>
      <c r="D984" s="35" t="str" cm="1">
        <f t="array" ref="D984">_xlfn.IFS(C984&lt;31, "Emerging Talent", AND(C984 &gt; 30, C984 &lt; 55), "Core Contributor", C984 &gt; 54, "Established Expert")</f>
        <v>Core Contributor</v>
      </c>
      <c r="E984" s="6" t="s">
        <v>389</v>
      </c>
      <c r="F984" s="6" t="s">
        <v>5503</v>
      </c>
      <c r="G984" s="19" t="s">
        <v>210</v>
      </c>
      <c r="H984" s="19" t="s">
        <v>167</v>
      </c>
      <c r="I984" s="30">
        <v>0</v>
      </c>
      <c r="J984" s="27">
        <v>3.8</v>
      </c>
      <c r="K984" s="40" t="str">
        <f t="shared" si="105"/>
        <v>Exceeds Expectations</v>
      </c>
      <c r="L984" s="37">
        <v>61857</v>
      </c>
      <c r="M984" s="37">
        <f t="shared" si="106"/>
        <v>72915.516734693869</v>
      </c>
      <c r="N984" s="40" t="str">
        <f t="shared" si="107"/>
        <v>Medium Income</v>
      </c>
      <c r="O984" s="39">
        <v>10652</v>
      </c>
      <c r="P984" s="39">
        <f t="shared" si="108"/>
        <v>3199.9999999999982</v>
      </c>
      <c r="Q984" s="41">
        <f t="shared" si="109"/>
        <v>4.388640639609441E-2</v>
      </c>
      <c r="R984" s="33" t="str">
        <f t="shared" si="110"/>
        <v>Small Bonus</v>
      </c>
      <c r="S984" s="38">
        <f t="shared" si="111"/>
        <v>76115.516734693869</v>
      </c>
      <c r="T984" s="6" t="s">
        <v>271</v>
      </c>
      <c r="U984" s="6" t="s">
        <v>3709</v>
      </c>
      <c r="V984" s="6" t="s">
        <v>3710</v>
      </c>
    </row>
    <row r="985" spans="1:22" ht="20" customHeight="1" x14ac:dyDescent="0.15">
      <c r="A985" s="15">
        <v>983</v>
      </c>
      <c r="B985" s="16" t="s">
        <v>510</v>
      </c>
      <c r="C985" s="14">
        <v>63</v>
      </c>
      <c r="D985" s="35" t="str" cm="1">
        <f t="array" ref="D985">_xlfn.IFS(C985&lt;31, "Emerging Talent", AND(C985 &gt; 30, C985 &lt; 55), "Core Contributor", C985 &gt; 54, "Established Expert")</f>
        <v>Established Expert</v>
      </c>
      <c r="E985" s="6" t="s">
        <v>389</v>
      </c>
      <c r="F985" s="6" t="s">
        <v>5908</v>
      </c>
      <c r="G985" s="19" t="s">
        <v>210</v>
      </c>
      <c r="H985" s="19" t="s">
        <v>431</v>
      </c>
      <c r="I985" s="30">
        <v>2</v>
      </c>
      <c r="J985" s="27">
        <v>4.8</v>
      </c>
      <c r="K985" s="40" t="str">
        <f t="shared" si="105"/>
        <v>Outstanding Performance</v>
      </c>
      <c r="L985" s="37">
        <v>120640</v>
      </c>
      <c r="M985" s="37">
        <f t="shared" si="106"/>
        <v>226901.68163265308</v>
      </c>
      <c r="N985" s="40" t="str">
        <f t="shared" si="107"/>
        <v>Very High Income</v>
      </c>
      <c r="O985" s="39">
        <v>10403</v>
      </c>
      <c r="P985" s="39">
        <f t="shared" si="108"/>
        <v>16199.999999999996</v>
      </c>
      <c r="Q985" s="41">
        <f t="shared" si="109"/>
        <v>7.1396562085543749E-2</v>
      </c>
      <c r="R985" s="33" t="str">
        <f t="shared" si="110"/>
        <v>Outstanding Bonus</v>
      </c>
      <c r="S985" s="38">
        <f t="shared" si="111"/>
        <v>243101.68163265308</v>
      </c>
      <c r="T985" s="6" t="s">
        <v>296</v>
      </c>
      <c r="U985" s="9" t="s">
        <v>6667</v>
      </c>
      <c r="V985" s="6" t="s">
        <v>3711</v>
      </c>
    </row>
    <row r="986" spans="1:22" ht="20" customHeight="1" x14ac:dyDescent="0.15">
      <c r="A986" s="15">
        <v>984</v>
      </c>
      <c r="B986" s="16" t="s">
        <v>4411</v>
      </c>
      <c r="C986" s="14">
        <v>41</v>
      </c>
      <c r="D986" s="35" t="str" cm="1">
        <f t="array" ref="D986">_xlfn.IFS(C986&lt;31, "Emerging Talent", AND(C986 &gt; 30, C986 &lt; 55), "Core Contributor", C986 &gt; 54, "Established Expert")</f>
        <v>Core Contributor</v>
      </c>
      <c r="E986" s="6" t="s">
        <v>163</v>
      </c>
      <c r="F986" s="6" t="s">
        <v>5833</v>
      </c>
      <c r="G986" s="19" t="s">
        <v>648</v>
      </c>
      <c r="H986" s="19" t="s">
        <v>431</v>
      </c>
      <c r="I986" s="30">
        <v>10</v>
      </c>
      <c r="J986" s="27">
        <v>5</v>
      </c>
      <c r="K986" s="40" t="str">
        <f t="shared" si="105"/>
        <v>Outstanding Performance</v>
      </c>
      <c r="L986" s="37">
        <v>107299</v>
      </c>
      <c r="M986" s="37">
        <f t="shared" si="106"/>
        <v>218977.55102040817</v>
      </c>
      <c r="N986" s="40" t="str">
        <f t="shared" si="107"/>
        <v>Very High Income</v>
      </c>
      <c r="O986" s="39">
        <v>12420</v>
      </c>
      <c r="P986" s="39">
        <f t="shared" si="108"/>
        <v>20000</v>
      </c>
      <c r="Q986" s="41">
        <f t="shared" si="109"/>
        <v>9.1333563220533279E-2</v>
      </c>
      <c r="R986" s="33" t="str">
        <f t="shared" si="110"/>
        <v>Outstanding Bonus</v>
      </c>
      <c r="S986" s="38">
        <f t="shared" si="111"/>
        <v>238977.55102040817</v>
      </c>
      <c r="T986" s="6" t="s">
        <v>26</v>
      </c>
      <c r="U986" s="6" t="s">
        <v>6668</v>
      </c>
      <c r="V986" s="6" t="s">
        <v>3714</v>
      </c>
    </row>
    <row r="987" spans="1:22" ht="20" customHeight="1" x14ac:dyDescent="0.15">
      <c r="A987" s="15">
        <v>985</v>
      </c>
      <c r="B987" s="16" t="s">
        <v>4421</v>
      </c>
      <c r="C987" s="14">
        <v>47</v>
      </c>
      <c r="D987" s="35" t="str" cm="1">
        <f t="array" ref="D987">_xlfn.IFS(C987&lt;31, "Emerging Talent", AND(C987 &gt; 30, C987 &lt; 55), "Core Contributor", C987 &gt; 54, "Established Expert")</f>
        <v>Core Contributor</v>
      </c>
      <c r="E987" s="6" t="s">
        <v>93</v>
      </c>
      <c r="F987" s="6" t="s">
        <v>5920</v>
      </c>
      <c r="G987" s="19" t="s">
        <v>648</v>
      </c>
      <c r="H987" s="19" t="s">
        <v>56</v>
      </c>
      <c r="I987" s="30">
        <v>10</v>
      </c>
      <c r="J987" s="27">
        <v>4</v>
      </c>
      <c r="K987" s="40" t="str">
        <f t="shared" si="105"/>
        <v>Exceeds Expectations</v>
      </c>
      <c r="L987" s="37">
        <v>23024</v>
      </c>
      <c r="M987" s="37">
        <f t="shared" si="106"/>
        <v>30072.163265306121</v>
      </c>
      <c r="N987" s="40" t="str">
        <f t="shared" si="107"/>
        <v>Low Income</v>
      </c>
      <c r="O987" s="39" t="s">
        <v>5969</v>
      </c>
      <c r="P987" s="39">
        <f t="shared" si="108"/>
        <v>5000</v>
      </c>
      <c r="Q987" s="41">
        <f t="shared" si="109"/>
        <v>0.16626672168172343</v>
      </c>
      <c r="R987" s="33" t="str">
        <f t="shared" si="110"/>
        <v>Small Bonus</v>
      </c>
      <c r="S987" s="38">
        <f t="shared" si="111"/>
        <v>35072.163265306124</v>
      </c>
      <c r="T987" s="6" t="s">
        <v>204</v>
      </c>
      <c r="U987" s="6" t="s">
        <v>6669</v>
      </c>
      <c r="V987" s="6" t="s">
        <v>3717</v>
      </c>
    </row>
    <row r="988" spans="1:22" ht="20" customHeight="1" x14ac:dyDescent="0.15">
      <c r="A988" s="15">
        <v>986</v>
      </c>
      <c r="B988" s="16" t="s">
        <v>1616</v>
      </c>
      <c r="C988" s="14">
        <v>41</v>
      </c>
      <c r="D988" s="35" t="str" cm="1">
        <f t="array" ref="D988">_xlfn.IFS(C988&lt;31, "Emerging Talent", AND(C988 &gt; 30, C988 &lt; 55), "Core Contributor", C988 &gt; 54, "Established Expert")</f>
        <v>Core Contributor</v>
      </c>
      <c r="E988" s="7" t="s">
        <v>5970</v>
      </c>
      <c r="F988" s="6" t="s">
        <v>5682</v>
      </c>
      <c r="G988" s="19" t="s">
        <v>4457</v>
      </c>
      <c r="H988" s="19" t="s">
        <v>56</v>
      </c>
      <c r="I988" s="30">
        <v>10</v>
      </c>
      <c r="J988" s="27">
        <v>1.2</v>
      </c>
      <c r="K988" s="40" t="str">
        <f t="shared" si="105"/>
        <v>Needs Significant Improvement</v>
      </c>
      <c r="L988" s="37">
        <v>63619</v>
      </c>
      <c r="M988" s="37">
        <f t="shared" si="106"/>
        <v>15000</v>
      </c>
      <c r="N988" s="40" t="str">
        <f t="shared" si="107"/>
        <v>Low Income</v>
      </c>
      <c r="O988" s="39" t="s">
        <v>5969</v>
      </c>
      <c r="P988" s="39">
        <f t="shared" si="108"/>
        <v>0</v>
      </c>
      <c r="Q988" s="41">
        <f t="shared" si="109"/>
        <v>0</v>
      </c>
      <c r="R988" s="33" t="str">
        <f t="shared" si="110"/>
        <v>No Bonus</v>
      </c>
      <c r="S988" s="38">
        <f t="shared" si="111"/>
        <v>15000</v>
      </c>
      <c r="T988" s="6" t="s">
        <v>139</v>
      </c>
      <c r="U988" s="6" t="s">
        <v>6670</v>
      </c>
      <c r="V988" s="7" t="s">
        <v>6818</v>
      </c>
    </row>
    <row r="989" spans="1:22" ht="20" customHeight="1" x14ac:dyDescent="0.15">
      <c r="A989" s="15">
        <v>987</v>
      </c>
      <c r="B989" s="16" t="s">
        <v>948</v>
      </c>
      <c r="C989" s="14">
        <v>41</v>
      </c>
      <c r="D989" s="35" t="str" cm="1">
        <f t="array" ref="D989">_xlfn.IFS(C989&lt;31, "Emerging Talent", AND(C989 &gt; 30, C989 &lt; 55), "Core Contributor", C989 &gt; 54, "Established Expert")</f>
        <v>Core Contributor</v>
      </c>
      <c r="E989" s="6" t="s">
        <v>389</v>
      </c>
      <c r="F989" s="6" t="s">
        <v>5695</v>
      </c>
      <c r="G989" s="19" t="s">
        <v>157</v>
      </c>
      <c r="H989" s="19" t="s">
        <v>36</v>
      </c>
      <c r="I989" s="30">
        <v>0</v>
      </c>
      <c r="J989" s="27">
        <v>1.7</v>
      </c>
      <c r="K989" s="40" t="str">
        <f t="shared" si="105"/>
        <v>Needs Significant Improvement</v>
      </c>
      <c r="L989" s="37">
        <v>96163</v>
      </c>
      <c r="M989" s="37">
        <f t="shared" si="106"/>
        <v>22686.617959183674</v>
      </c>
      <c r="N989" s="40" t="str">
        <f t="shared" si="107"/>
        <v>Low Income</v>
      </c>
      <c r="O989" s="39">
        <v>4252</v>
      </c>
      <c r="P989" s="39">
        <f t="shared" si="108"/>
        <v>0</v>
      </c>
      <c r="Q989" s="41">
        <f t="shared" si="109"/>
        <v>0</v>
      </c>
      <c r="R989" s="33" t="str">
        <f t="shared" si="110"/>
        <v>No Bonus</v>
      </c>
      <c r="S989" s="38">
        <f t="shared" si="111"/>
        <v>22686.617959183674</v>
      </c>
      <c r="T989" s="6" t="s">
        <v>26</v>
      </c>
      <c r="U989" s="9" t="s">
        <v>6671</v>
      </c>
      <c r="V989" s="6" t="s">
        <v>3721</v>
      </c>
    </row>
    <row r="990" spans="1:22" ht="20" customHeight="1" x14ac:dyDescent="0.15">
      <c r="A990" s="15">
        <v>988</v>
      </c>
      <c r="B990" s="16" t="s">
        <v>1984</v>
      </c>
      <c r="C990" s="14">
        <v>20</v>
      </c>
      <c r="D990" s="35" t="str" cm="1">
        <f t="array" ref="D990">_xlfn.IFS(C990&lt;31, "Emerging Talent", AND(C990 &gt; 30, C990 &lt; 55), "Core Contributor", C990 &gt; 54, "Established Expert")</f>
        <v>Emerging Talent</v>
      </c>
      <c r="E990" s="6" t="s">
        <v>389</v>
      </c>
      <c r="F990" s="6" t="s">
        <v>5446</v>
      </c>
      <c r="G990" s="19" t="s">
        <v>244</v>
      </c>
      <c r="H990" s="19" t="s">
        <v>47</v>
      </c>
      <c r="I990" s="30">
        <v>0</v>
      </c>
      <c r="J990" s="27">
        <v>2.1</v>
      </c>
      <c r="K990" s="40" t="str">
        <f t="shared" si="105"/>
        <v>Below Expectations</v>
      </c>
      <c r="L990" s="37">
        <v>146504</v>
      </c>
      <c r="M990" s="37">
        <f t="shared" si="106"/>
        <v>52741.439999999995</v>
      </c>
      <c r="N990" s="40" t="str">
        <f t="shared" si="107"/>
        <v>Medium Income</v>
      </c>
      <c r="O990" s="39">
        <v>7402</v>
      </c>
      <c r="P990" s="39">
        <f t="shared" si="108"/>
        <v>0</v>
      </c>
      <c r="Q990" s="41">
        <f t="shared" si="109"/>
        <v>0</v>
      </c>
      <c r="R990" s="33" t="str">
        <f t="shared" si="110"/>
        <v>No Bonus</v>
      </c>
      <c r="S990" s="38">
        <f t="shared" si="111"/>
        <v>52741.439999999995</v>
      </c>
      <c r="T990" s="6" t="s">
        <v>265</v>
      </c>
      <c r="U990" s="6" t="s">
        <v>6672</v>
      </c>
      <c r="V990" s="6" t="s">
        <v>3725</v>
      </c>
    </row>
    <row r="991" spans="1:22" ht="20" customHeight="1" x14ac:dyDescent="0.15">
      <c r="A991" s="15">
        <v>989</v>
      </c>
      <c r="B991" s="16" t="s">
        <v>1266</v>
      </c>
      <c r="C991" s="14">
        <v>55</v>
      </c>
      <c r="D991" s="35" t="str" cm="1">
        <f t="array" ref="D991">_xlfn.IFS(C991&lt;31, "Emerging Talent", AND(C991 &gt; 30, C991 &lt; 55), "Core Contributor", C991 &gt; 54, "Established Expert")</f>
        <v>Established Expert</v>
      </c>
      <c r="E991" s="6" t="s">
        <v>93</v>
      </c>
      <c r="F991" s="6" t="s">
        <v>5681</v>
      </c>
      <c r="G991" s="19" t="s">
        <v>244</v>
      </c>
      <c r="H991" s="19" t="s">
        <v>136</v>
      </c>
      <c r="I991" s="30">
        <v>5</v>
      </c>
      <c r="J991" s="27">
        <v>3.1</v>
      </c>
      <c r="K991" s="40" t="str">
        <f t="shared" si="105"/>
        <v>Meets Expectations</v>
      </c>
      <c r="L991" s="37">
        <v>119175</v>
      </c>
      <c r="M991" s="37">
        <f t="shared" si="106"/>
        <v>93491.571428571435</v>
      </c>
      <c r="N991" s="40" t="str">
        <f t="shared" si="107"/>
        <v>High Income</v>
      </c>
      <c r="O991" s="39">
        <v>19740</v>
      </c>
      <c r="P991" s="39">
        <f t="shared" si="108"/>
        <v>50.000000000000085</v>
      </c>
      <c r="Q991" s="41">
        <f t="shared" si="109"/>
        <v>5.348075685967117E-4</v>
      </c>
      <c r="R991" s="33" t="str">
        <f t="shared" si="110"/>
        <v>Small Bonus</v>
      </c>
      <c r="S991" s="38">
        <f t="shared" si="111"/>
        <v>93541.571428571435</v>
      </c>
      <c r="T991" s="6" t="s">
        <v>271</v>
      </c>
      <c r="U991" s="9" t="s">
        <v>6673</v>
      </c>
      <c r="V991" s="6" t="s">
        <v>3727</v>
      </c>
    </row>
    <row r="992" spans="1:22" ht="20" customHeight="1" x14ac:dyDescent="0.15">
      <c r="A992" s="15">
        <v>990</v>
      </c>
      <c r="B992" s="16" t="s">
        <v>1284</v>
      </c>
      <c r="C992" s="14">
        <v>49</v>
      </c>
      <c r="D992" s="35" t="str" cm="1">
        <f t="array" ref="D992">_xlfn.IFS(C992&lt;31, "Emerging Talent", AND(C992 &gt; 30, C992 &lt; 55), "Core Contributor", C992 &gt; 54, "Established Expert")</f>
        <v>Core Contributor</v>
      </c>
      <c r="E992" s="7" t="s">
        <v>5970</v>
      </c>
      <c r="F992" s="6" t="s">
        <v>5632</v>
      </c>
      <c r="G992" s="19" t="s">
        <v>4457</v>
      </c>
      <c r="H992" s="19" t="s">
        <v>47</v>
      </c>
      <c r="I992" s="30">
        <v>4</v>
      </c>
      <c r="J992" s="27">
        <v>1.4</v>
      </c>
      <c r="K992" s="40" t="str">
        <f t="shared" si="105"/>
        <v>Needs Significant Improvement</v>
      </c>
      <c r="L992" s="37">
        <v>144358</v>
      </c>
      <c r="M992" s="37">
        <f t="shared" si="106"/>
        <v>23097.279999999995</v>
      </c>
      <c r="N992" s="40" t="str">
        <f t="shared" si="107"/>
        <v>Low Income</v>
      </c>
      <c r="O992" s="39">
        <v>4122</v>
      </c>
      <c r="P992" s="39">
        <f t="shared" si="108"/>
        <v>0</v>
      </c>
      <c r="Q992" s="41">
        <f t="shared" si="109"/>
        <v>0</v>
      </c>
      <c r="R992" s="33" t="str">
        <f t="shared" si="110"/>
        <v>No Bonus</v>
      </c>
      <c r="S992" s="38">
        <f t="shared" si="111"/>
        <v>23097.279999999995</v>
      </c>
      <c r="T992" s="6" t="s">
        <v>296</v>
      </c>
      <c r="U992" s="6" t="s">
        <v>6674</v>
      </c>
      <c r="V992" s="6" t="s">
        <v>3732</v>
      </c>
    </row>
    <row r="993" spans="1:22" ht="20" customHeight="1" x14ac:dyDescent="0.15">
      <c r="A993" s="15">
        <v>991</v>
      </c>
      <c r="B993" s="16" t="s">
        <v>3862</v>
      </c>
      <c r="C993" s="14">
        <v>50</v>
      </c>
      <c r="D993" s="35" t="str" cm="1">
        <f t="array" ref="D993">_xlfn.IFS(C993&lt;31, "Emerging Talent", AND(C993 &gt; 30, C993 &lt; 55), "Core Contributor", C993 &gt; 54, "Established Expert")</f>
        <v>Core Contributor</v>
      </c>
      <c r="E993" s="6" t="s">
        <v>93</v>
      </c>
      <c r="F993" s="6" t="s">
        <v>5913</v>
      </c>
      <c r="G993" s="19" t="s">
        <v>4457</v>
      </c>
      <c r="H993" s="19" t="s">
        <v>36</v>
      </c>
      <c r="I993" s="30">
        <v>8</v>
      </c>
      <c r="J993" s="27">
        <v>2.4</v>
      </c>
      <c r="K993" s="40" t="str">
        <f t="shared" si="105"/>
        <v>Below Expectations</v>
      </c>
      <c r="L993" s="37">
        <v>88472</v>
      </c>
      <c r="M993" s="37">
        <f t="shared" si="106"/>
        <v>41599.895510204085</v>
      </c>
      <c r="N993" s="40" t="str">
        <f t="shared" si="107"/>
        <v>Low Income</v>
      </c>
      <c r="O993" s="39">
        <v>3675</v>
      </c>
      <c r="P993" s="39">
        <f t="shared" si="108"/>
        <v>0</v>
      </c>
      <c r="Q993" s="41">
        <f t="shared" si="109"/>
        <v>0</v>
      </c>
      <c r="R993" s="33" t="str">
        <f t="shared" si="110"/>
        <v>No Bonus</v>
      </c>
      <c r="S993" s="38">
        <f t="shared" si="111"/>
        <v>41599.895510204085</v>
      </c>
      <c r="T993" s="6" t="s">
        <v>204</v>
      </c>
      <c r="U993" s="6" t="s">
        <v>6675</v>
      </c>
      <c r="V993" s="6" t="s">
        <v>3735</v>
      </c>
    </row>
    <row r="994" spans="1:22" ht="20" customHeight="1" x14ac:dyDescent="0.15">
      <c r="A994" s="15">
        <v>992</v>
      </c>
      <c r="B994" s="16" t="s">
        <v>912</v>
      </c>
      <c r="C994" s="14">
        <v>46</v>
      </c>
      <c r="D994" s="35" t="str" cm="1">
        <f t="array" ref="D994">_xlfn.IFS(C994&lt;31, "Emerging Talent", AND(C994 &gt; 30, C994 &lt; 55), "Core Contributor", C994 &gt; 54, "Established Expert")</f>
        <v>Core Contributor</v>
      </c>
      <c r="E994" s="6" t="s">
        <v>163</v>
      </c>
      <c r="F994" s="6" t="s">
        <v>5446</v>
      </c>
      <c r="G994" s="19" t="s">
        <v>210</v>
      </c>
      <c r="H994" s="19" t="s">
        <v>930</v>
      </c>
      <c r="I994" s="30">
        <v>0</v>
      </c>
      <c r="J994" s="27">
        <v>2.7</v>
      </c>
      <c r="K994" s="40" t="str">
        <f t="shared" si="105"/>
        <v>Below Expectations</v>
      </c>
      <c r="L994" s="37">
        <v>119933</v>
      </c>
      <c r="M994" s="37">
        <f t="shared" si="106"/>
        <v>71372.373061224498</v>
      </c>
      <c r="N994" s="40" t="str">
        <f t="shared" si="107"/>
        <v>Medium Income</v>
      </c>
      <c r="O994" s="39">
        <v>15481</v>
      </c>
      <c r="P994" s="39">
        <f t="shared" si="108"/>
        <v>0</v>
      </c>
      <c r="Q994" s="41">
        <f t="shared" si="109"/>
        <v>0</v>
      </c>
      <c r="R994" s="33" t="str">
        <f t="shared" si="110"/>
        <v>No Bonus</v>
      </c>
      <c r="S994" s="38">
        <f t="shared" si="111"/>
        <v>71372.373061224498</v>
      </c>
      <c r="T994" s="6" t="s">
        <v>204</v>
      </c>
      <c r="U994" s="9" t="s">
        <v>6676</v>
      </c>
      <c r="V994" s="6" t="s">
        <v>3738</v>
      </c>
    </row>
    <row r="995" spans="1:22" ht="20" customHeight="1" x14ac:dyDescent="0.15">
      <c r="A995" s="15">
        <v>993</v>
      </c>
      <c r="B995" s="16" t="s">
        <v>4441</v>
      </c>
      <c r="C995" s="14">
        <v>51</v>
      </c>
      <c r="D995" s="35" t="str" cm="1">
        <f t="array" ref="D995">_xlfn.IFS(C995&lt;31, "Emerging Talent", AND(C995 &gt; 30, C995 &lt; 55), "Core Contributor", C995 &gt; 54, "Established Expert")</f>
        <v>Core Contributor</v>
      </c>
      <c r="E995" s="6" t="s">
        <v>93</v>
      </c>
      <c r="F995" s="6" t="s">
        <v>5925</v>
      </c>
      <c r="G995" s="19" t="s">
        <v>210</v>
      </c>
      <c r="H995" s="19" t="s">
        <v>32</v>
      </c>
      <c r="I995" s="30">
        <v>5</v>
      </c>
      <c r="J995" s="27">
        <v>2.6</v>
      </c>
      <c r="K995" s="40" t="str">
        <f t="shared" si="105"/>
        <v>Below Expectations</v>
      </c>
      <c r="L995" s="37">
        <v>44519</v>
      </c>
      <c r="M995" s="37">
        <f t="shared" si="106"/>
        <v>24567.219591836736</v>
      </c>
      <c r="N995" s="40" t="str">
        <f t="shared" si="107"/>
        <v>Low Income</v>
      </c>
      <c r="O995" s="39">
        <v>18224</v>
      </c>
      <c r="P995" s="39">
        <f t="shared" si="108"/>
        <v>0</v>
      </c>
      <c r="Q995" s="41">
        <f t="shared" si="109"/>
        <v>0</v>
      </c>
      <c r="R995" s="33" t="str">
        <f t="shared" si="110"/>
        <v>No Bonus</v>
      </c>
      <c r="S995" s="38">
        <f t="shared" si="111"/>
        <v>24567.219591836736</v>
      </c>
      <c r="T995" s="6" t="s">
        <v>139</v>
      </c>
      <c r="U995" s="6" t="s">
        <v>3742</v>
      </c>
      <c r="V995" s="6" t="s">
        <v>3743</v>
      </c>
    </row>
    <row r="996" spans="1:22" ht="20" customHeight="1" x14ac:dyDescent="0.15">
      <c r="A996" s="15">
        <v>994</v>
      </c>
      <c r="B996" s="16" t="s">
        <v>2618</v>
      </c>
      <c r="C996" s="14">
        <v>56</v>
      </c>
      <c r="D996" s="35" t="str" cm="1">
        <f t="array" ref="D996">_xlfn.IFS(C996&lt;31, "Emerging Talent", AND(C996 &gt; 30, C996 &lt; 55), "Core Contributor", C996 &gt; 54, "Established Expert")</f>
        <v>Established Expert</v>
      </c>
      <c r="E996" s="6" t="s">
        <v>5970</v>
      </c>
      <c r="F996" s="6" t="s">
        <v>5556</v>
      </c>
      <c r="G996" s="19" t="s">
        <v>6821</v>
      </c>
      <c r="H996" s="19" t="s">
        <v>842</v>
      </c>
      <c r="I996" s="30">
        <v>6</v>
      </c>
      <c r="J996" s="27">
        <v>1.8</v>
      </c>
      <c r="K996" s="40" t="str">
        <f t="shared" si="105"/>
        <v>Needs Significant Improvement</v>
      </c>
      <c r="L996" s="37">
        <v>35960</v>
      </c>
      <c r="M996" s="37">
        <f t="shared" si="106"/>
        <v>15000</v>
      </c>
      <c r="N996" s="40" t="str">
        <f t="shared" si="107"/>
        <v>Low Income</v>
      </c>
      <c r="O996" s="39" t="s">
        <v>5969</v>
      </c>
      <c r="P996" s="39">
        <f t="shared" si="108"/>
        <v>0</v>
      </c>
      <c r="Q996" s="41">
        <f t="shared" si="109"/>
        <v>0</v>
      </c>
      <c r="R996" s="33" t="str">
        <f t="shared" si="110"/>
        <v>No Bonus</v>
      </c>
      <c r="S996" s="38">
        <f t="shared" si="111"/>
        <v>15000</v>
      </c>
      <c r="T996" s="6" t="s">
        <v>296</v>
      </c>
      <c r="U996" s="6" t="s">
        <v>6677</v>
      </c>
      <c r="V996" s="6" t="s">
        <v>3745</v>
      </c>
    </row>
    <row r="997" spans="1:22" ht="20" customHeight="1" x14ac:dyDescent="0.15">
      <c r="A997" s="15">
        <v>995</v>
      </c>
      <c r="B997" s="16" t="s">
        <v>585</v>
      </c>
      <c r="C997" s="14">
        <v>27</v>
      </c>
      <c r="D997" s="35" t="str" cm="1">
        <f t="array" ref="D997">_xlfn.IFS(C997&lt;31, "Emerging Talent", AND(C997 &gt; 30, C997 &lt; 55), "Core Contributor", C997 &gt; 54, "Established Expert")</f>
        <v>Emerging Talent</v>
      </c>
      <c r="E997" s="6" t="s">
        <v>389</v>
      </c>
      <c r="F997" s="6" t="s">
        <v>5446</v>
      </c>
      <c r="G997" s="19" t="s">
        <v>864</v>
      </c>
      <c r="H997" s="19" t="s">
        <v>842</v>
      </c>
      <c r="I997" s="30">
        <v>9</v>
      </c>
      <c r="J997" s="27">
        <v>3.05</v>
      </c>
      <c r="K997" s="40" t="str">
        <f t="shared" si="105"/>
        <v>Meets Expectations</v>
      </c>
      <c r="L997" s="37">
        <v>89537</v>
      </c>
      <c r="M997" s="37">
        <f t="shared" si="106"/>
        <v>67993.301428571402</v>
      </c>
      <c r="N997" s="40" t="str">
        <f t="shared" si="107"/>
        <v>Medium Income</v>
      </c>
      <c r="O997" s="39">
        <v>9022</v>
      </c>
      <c r="P997" s="39">
        <f t="shared" si="108"/>
        <v>12.499999999999911</v>
      </c>
      <c r="Q997" s="41">
        <f t="shared" si="109"/>
        <v>1.8384163935812798E-4</v>
      </c>
      <c r="R997" s="33" t="str">
        <f t="shared" si="110"/>
        <v>Small Bonus</v>
      </c>
      <c r="S997" s="38">
        <f t="shared" si="111"/>
        <v>68005.801428571402</v>
      </c>
      <c r="T997" s="6" t="s">
        <v>204</v>
      </c>
      <c r="U997" s="7" t="s">
        <v>5970</v>
      </c>
      <c r="V997" s="6" t="s">
        <v>3748</v>
      </c>
    </row>
    <row r="998" spans="1:22" ht="20" customHeight="1" x14ac:dyDescent="0.15">
      <c r="A998" s="15">
        <v>996</v>
      </c>
      <c r="B998" s="16" t="s">
        <v>1699</v>
      </c>
      <c r="C998" s="14">
        <v>25</v>
      </c>
      <c r="D998" s="35" t="str" cm="1">
        <f t="array" ref="D998">_xlfn.IFS(C998&lt;31, "Emerging Talent", AND(C998 &gt; 30, C998 &lt; 55), "Core Contributor", C998 &gt; 54, "Established Expert")</f>
        <v>Emerging Talent</v>
      </c>
      <c r="E998" s="6" t="s">
        <v>389</v>
      </c>
      <c r="F998" s="6" t="s">
        <v>5926</v>
      </c>
      <c r="G998" s="19" t="s">
        <v>864</v>
      </c>
      <c r="H998" s="19" t="s">
        <v>799</v>
      </c>
      <c r="I998" s="30">
        <v>4</v>
      </c>
      <c r="J998" s="27">
        <v>3.9</v>
      </c>
      <c r="K998" s="40" t="str">
        <f t="shared" si="105"/>
        <v>Exceeds Expectations</v>
      </c>
      <c r="L998" s="37">
        <v>38029</v>
      </c>
      <c r="M998" s="37">
        <f t="shared" si="106"/>
        <v>47218.04816326531</v>
      </c>
      <c r="N998" s="40" t="str">
        <f t="shared" si="107"/>
        <v>Low Income</v>
      </c>
      <c r="O998" s="39">
        <v>15149</v>
      </c>
      <c r="P998" s="39">
        <f t="shared" si="108"/>
        <v>4049.9999999999991</v>
      </c>
      <c r="Q998" s="41">
        <f t="shared" si="109"/>
        <v>8.5772287452381774E-2</v>
      </c>
      <c r="R998" s="33" t="str">
        <f t="shared" si="110"/>
        <v>Small Bonus</v>
      </c>
      <c r="S998" s="38">
        <f t="shared" si="111"/>
        <v>51268.04816326531</v>
      </c>
      <c r="T998" s="6" t="s">
        <v>49</v>
      </c>
      <c r="U998" s="6" t="s">
        <v>3750</v>
      </c>
      <c r="V998" s="6" t="s">
        <v>3751</v>
      </c>
    </row>
    <row r="999" spans="1:22" ht="20" customHeight="1" x14ac:dyDescent="0.15">
      <c r="A999" s="15">
        <v>997</v>
      </c>
      <c r="B999" s="16" t="s">
        <v>2727</v>
      </c>
      <c r="C999" s="14">
        <v>28</v>
      </c>
      <c r="D999" s="35" t="str" cm="1">
        <f t="array" ref="D999">_xlfn.IFS(C999&lt;31, "Emerging Talent", AND(C999 &gt; 30, C999 &lt; 55), "Core Contributor", C999 &gt; 54, "Established Expert")</f>
        <v>Emerging Talent</v>
      </c>
      <c r="E999" s="7" t="s">
        <v>5970</v>
      </c>
      <c r="F999" s="6" t="s">
        <v>5595</v>
      </c>
      <c r="G999" s="19" t="s">
        <v>864</v>
      </c>
      <c r="H999" s="19" t="s">
        <v>158</v>
      </c>
      <c r="I999" s="30">
        <v>1</v>
      </c>
      <c r="J999" s="27">
        <v>3</v>
      </c>
      <c r="K999" s="40" t="str">
        <f t="shared" si="105"/>
        <v>Meets Expectations</v>
      </c>
      <c r="L999" s="37">
        <v>143411</v>
      </c>
      <c r="M999" s="37">
        <f t="shared" si="106"/>
        <v>105363.18367346938</v>
      </c>
      <c r="N999" s="40" t="str">
        <f t="shared" si="107"/>
        <v>High Income</v>
      </c>
      <c r="O999" s="39">
        <v>11111</v>
      </c>
      <c r="P999" s="39">
        <f t="shared" si="108"/>
        <v>0</v>
      </c>
      <c r="Q999" s="41">
        <f t="shared" si="109"/>
        <v>0</v>
      </c>
      <c r="R999" s="33" t="str">
        <f t="shared" si="110"/>
        <v>No Bonus</v>
      </c>
      <c r="S999" s="38">
        <f t="shared" si="111"/>
        <v>105363.18367346938</v>
      </c>
      <c r="T999" s="6" t="s">
        <v>139</v>
      </c>
      <c r="U999" s="6" t="s">
        <v>3753</v>
      </c>
      <c r="V999" s="6" t="s">
        <v>3754</v>
      </c>
    </row>
    <row r="1000" spans="1:22" ht="20" customHeight="1" x14ac:dyDescent="0.15">
      <c r="A1000" s="15">
        <v>998</v>
      </c>
      <c r="B1000" s="16" t="s">
        <v>4419</v>
      </c>
      <c r="C1000" s="14">
        <v>40</v>
      </c>
      <c r="D1000" s="35" t="str" cm="1">
        <f t="array" ref="D1000">_xlfn.IFS(C1000&lt;31, "Emerging Talent", AND(C1000 &gt; 30, C1000 &lt; 55), "Core Contributor", C1000 &gt; 54, "Established Expert")</f>
        <v>Core Contributor</v>
      </c>
      <c r="E1000" s="6" t="s">
        <v>5970</v>
      </c>
      <c r="F1000" s="6" t="s">
        <v>5651</v>
      </c>
      <c r="G1000" s="19" t="s">
        <v>4457</v>
      </c>
      <c r="H1000" s="19" t="s">
        <v>47</v>
      </c>
      <c r="I1000" s="30">
        <v>2</v>
      </c>
      <c r="J1000" s="27">
        <v>1.3</v>
      </c>
      <c r="K1000" s="40" t="str">
        <f t="shared" si="105"/>
        <v>Needs Significant Improvement</v>
      </c>
      <c r="L1000" s="37">
        <v>124446</v>
      </c>
      <c r="M1000" s="37">
        <f t="shared" si="106"/>
        <v>17168.468571428573</v>
      </c>
      <c r="N1000" s="40" t="str">
        <f t="shared" si="107"/>
        <v>Low Income</v>
      </c>
      <c r="O1000" s="39">
        <v>18397</v>
      </c>
      <c r="P1000" s="39">
        <f t="shared" si="108"/>
        <v>0</v>
      </c>
      <c r="Q1000" s="41">
        <f t="shared" si="109"/>
        <v>0</v>
      </c>
      <c r="R1000" s="33" t="str">
        <f t="shared" si="110"/>
        <v>No Bonus</v>
      </c>
      <c r="S1000" s="38">
        <f t="shared" si="111"/>
        <v>17168.468571428573</v>
      </c>
      <c r="T1000" s="6" t="s">
        <v>76</v>
      </c>
      <c r="U1000" s="6" t="s">
        <v>3756</v>
      </c>
      <c r="V1000" s="6" t="s">
        <v>3757</v>
      </c>
    </row>
    <row r="1001" spans="1:22" ht="20" customHeight="1" x14ac:dyDescent="0.15">
      <c r="A1001" s="15">
        <v>999</v>
      </c>
      <c r="B1001" s="16" t="s">
        <v>3082</v>
      </c>
      <c r="C1001" s="14">
        <v>44</v>
      </c>
      <c r="D1001" s="35" t="str" cm="1">
        <f t="array" ref="D1001">_xlfn.IFS(C1001&lt;31, "Emerging Talent", AND(C1001 &gt; 30, C1001 &lt; 55), "Core Contributor", C1001 &gt; 54, "Established Expert")</f>
        <v>Core Contributor</v>
      </c>
      <c r="E1001" s="7" t="s">
        <v>5970</v>
      </c>
      <c r="F1001" s="6" t="s">
        <v>5878</v>
      </c>
      <c r="G1001" s="19" t="s">
        <v>648</v>
      </c>
      <c r="H1001" s="19" t="s">
        <v>842</v>
      </c>
      <c r="I1001" s="30">
        <v>2</v>
      </c>
      <c r="J1001" s="27">
        <v>3.8</v>
      </c>
      <c r="K1001" s="40" t="str">
        <f t="shared" si="105"/>
        <v>Exceeds Expectations</v>
      </c>
      <c r="L1001" s="37">
        <v>35318</v>
      </c>
      <c r="M1001" s="37">
        <f t="shared" si="106"/>
        <v>41631.993469387751</v>
      </c>
      <c r="N1001" s="40" t="str">
        <f t="shared" si="107"/>
        <v>Low Income</v>
      </c>
      <c r="O1001" s="39">
        <v>7542</v>
      </c>
      <c r="P1001" s="39">
        <f t="shared" si="108"/>
        <v>3199.9999999999982</v>
      </c>
      <c r="Q1001" s="41">
        <f t="shared" si="109"/>
        <v>7.6863962864352792E-2</v>
      </c>
      <c r="R1001" s="33" t="str">
        <f t="shared" si="110"/>
        <v>Small Bonus</v>
      </c>
      <c r="S1001" s="38">
        <f t="shared" si="111"/>
        <v>44831.993469387751</v>
      </c>
      <c r="T1001" s="6" t="s">
        <v>139</v>
      </c>
      <c r="U1001" s="6" t="s">
        <v>6678</v>
      </c>
      <c r="V1001" s="6" t="s">
        <v>3761</v>
      </c>
    </row>
    <row r="1002" spans="1:22" ht="20" customHeight="1" x14ac:dyDescent="0.15">
      <c r="A1002" s="15">
        <v>1000</v>
      </c>
      <c r="B1002" s="16" t="s">
        <v>4428</v>
      </c>
      <c r="C1002" s="14">
        <v>46</v>
      </c>
      <c r="D1002" s="35" t="str" cm="1">
        <f t="array" ref="D1002">_xlfn.IFS(C1002&lt;31, "Emerging Talent", AND(C1002 &gt; 30, C1002 &lt; 55), "Core Contributor", C1002 &gt; 54, "Established Expert")</f>
        <v>Core Contributor</v>
      </c>
      <c r="E1002" s="6" t="s">
        <v>389</v>
      </c>
      <c r="F1002" s="6" t="s">
        <v>5927</v>
      </c>
      <c r="G1002" s="19" t="s">
        <v>696</v>
      </c>
      <c r="H1002" s="19" t="s">
        <v>167</v>
      </c>
      <c r="I1002" s="30">
        <v>10</v>
      </c>
      <c r="J1002" s="27">
        <v>4</v>
      </c>
      <c r="K1002" s="40" t="str">
        <f t="shared" si="105"/>
        <v>Exceeds Expectations</v>
      </c>
      <c r="L1002" s="37">
        <v>66814</v>
      </c>
      <c r="M1002" s="37">
        <f t="shared" si="106"/>
        <v>87267.265306122441</v>
      </c>
      <c r="N1002" s="40" t="str">
        <f t="shared" si="107"/>
        <v>High Income</v>
      </c>
      <c r="O1002" s="39">
        <v>19775</v>
      </c>
      <c r="P1002" s="39">
        <f t="shared" si="108"/>
        <v>5000</v>
      </c>
      <c r="Q1002" s="41">
        <f t="shared" si="109"/>
        <v>5.7295252491992701E-2</v>
      </c>
      <c r="R1002" s="33" t="str">
        <f t="shared" si="110"/>
        <v>Small Bonus</v>
      </c>
      <c r="S1002" s="38">
        <f t="shared" si="111"/>
        <v>92267.265306122441</v>
      </c>
      <c r="T1002" s="6" t="s">
        <v>204</v>
      </c>
      <c r="U1002" s="6" t="s">
        <v>6679</v>
      </c>
      <c r="V1002" s="6" t="s">
        <v>3766</v>
      </c>
    </row>
    <row r="1003" spans="1:22" ht="20" customHeight="1" x14ac:dyDescent="0.15">
      <c r="A1003" s="15">
        <v>1001</v>
      </c>
      <c r="B1003" s="16" t="s">
        <v>2522</v>
      </c>
      <c r="C1003" s="14">
        <v>20</v>
      </c>
      <c r="D1003" s="35" t="str" cm="1">
        <f t="array" ref="D1003">_xlfn.IFS(C1003&lt;31, "Emerging Talent", AND(C1003 &gt; 30, C1003 &lt; 55), "Core Contributor", C1003 &gt; 54, "Established Expert")</f>
        <v>Emerging Talent</v>
      </c>
      <c r="E1003" s="6" t="s">
        <v>389</v>
      </c>
      <c r="F1003" s="6" t="s">
        <v>5588</v>
      </c>
      <c r="G1003" s="19" t="s">
        <v>494</v>
      </c>
      <c r="H1003" s="19" t="s">
        <v>175</v>
      </c>
      <c r="I1003" s="30">
        <v>0</v>
      </c>
      <c r="J1003" s="27">
        <v>4.9000000000000004</v>
      </c>
      <c r="K1003" s="40" t="str">
        <f t="shared" si="105"/>
        <v>Outstanding Performance</v>
      </c>
      <c r="L1003" s="37">
        <v>49688</v>
      </c>
      <c r="M1003" s="37">
        <f t="shared" si="106"/>
        <v>97388.480000000025</v>
      </c>
      <c r="N1003" s="40" t="str">
        <f t="shared" si="107"/>
        <v>High Income</v>
      </c>
      <c r="O1003" s="39">
        <v>426</v>
      </c>
      <c r="P1003" s="39">
        <f t="shared" si="108"/>
        <v>18050.000000000007</v>
      </c>
      <c r="Q1003" s="41">
        <f t="shared" si="109"/>
        <v>0.18534019629426399</v>
      </c>
      <c r="R1003" s="33" t="str">
        <f t="shared" si="110"/>
        <v>Outstanding Bonus</v>
      </c>
      <c r="S1003" s="38">
        <f t="shared" si="111"/>
        <v>115438.48000000004</v>
      </c>
      <c r="T1003" s="6" t="s">
        <v>76</v>
      </c>
      <c r="U1003" s="6" t="s">
        <v>3768</v>
      </c>
      <c r="V1003" s="6" t="s">
        <v>3769</v>
      </c>
    </row>
    <row r="1004" spans="1:22" ht="20" customHeight="1" x14ac:dyDescent="0.15">
      <c r="A1004" s="15">
        <v>1002</v>
      </c>
      <c r="B1004" s="16" t="s">
        <v>3195</v>
      </c>
      <c r="C1004" s="14">
        <v>20</v>
      </c>
      <c r="D1004" s="35" t="str" cm="1">
        <f t="array" ref="D1004">_xlfn.IFS(C1004&lt;31, "Emerging Talent", AND(C1004 &gt; 30, C1004 &lt; 55), "Core Contributor", C1004 &gt; 54, "Established Expert")</f>
        <v>Emerging Talent</v>
      </c>
      <c r="E1004" s="6" t="s">
        <v>389</v>
      </c>
      <c r="F1004" s="6" t="s">
        <v>5610</v>
      </c>
      <c r="G1004" s="19" t="s">
        <v>576</v>
      </c>
      <c r="H1004" s="19" t="s">
        <v>175</v>
      </c>
      <c r="I1004" s="30">
        <v>10</v>
      </c>
      <c r="J1004" s="27">
        <v>4.0999999999999996</v>
      </c>
      <c r="K1004" s="40" t="str">
        <f t="shared" si="105"/>
        <v>Exceeds Expectations</v>
      </c>
      <c r="L1004" s="37">
        <v>112739</v>
      </c>
      <c r="M1004" s="37">
        <f t="shared" si="106"/>
        <v>154705.51755102037</v>
      </c>
      <c r="N1004" s="40" t="str">
        <f t="shared" si="107"/>
        <v>Very High Income</v>
      </c>
      <c r="O1004" s="39">
        <v>5596</v>
      </c>
      <c r="P1004" s="39">
        <f t="shared" si="108"/>
        <v>6049.9999999999964</v>
      </c>
      <c r="Q1004" s="41">
        <f t="shared" si="109"/>
        <v>3.9106556092963943E-2</v>
      </c>
      <c r="R1004" s="33" t="str">
        <f t="shared" si="110"/>
        <v>Average Bonus</v>
      </c>
      <c r="S1004" s="38">
        <f t="shared" si="111"/>
        <v>160755.51755102037</v>
      </c>
      <c r="T1004" s="6" t="s">
        <v>265</v>
      </c>
      <c r="U1004" s="7" t="s">
        <v>5970</v>
      </c>
      <c r="V1004" s="6" t="s">
        <v>3771</v>
      </c>
    </row>
    <row r="1005" spans="1:22" ht="20" customHeight="1" x14ac:dyDescent="0.15">
      <c r="A1005" s="15">
        <v>1003</v>
      </c>
      <c r="B1005" s="16" t="s">
        <v>2790</v>
      </c>
      <c r="C1005" s="14">
        <v>24</v>
      </c>
      <c r="D1005" s="35" t="str" cm="1">
        <f t="array" ref="D1005">_xlfn.IFS(C1005&lt;31, "Emerging Talent", AND(C1005 &gt; 30, C1005 &lt; 55), "Core Contributor", C1005 &gt; 54, "Established Expert")</f>
        <v>Emerging Talent</v>
      </c>
      <c r="E1005" s="6" t="s">
        <v>389</v>
      </c>
      <c r="F1005" s="6" t="s">
        <v>5836</v>
      </c>
      <c r="G1005" s="19" t="s">
        <v>157</v>
      </c>
      <c r="H1005" s="19" t="s">
        <v>158</v>
      </c>
      <c r="I1005" s="30">
        <v>10</v>
      </c>
      <c r="J1005" s="27">
        <v>3.5</v>
      </c>
      <c r="K1005" s="40" t="str">
        <f t="shared" si="105"/>
        <v>Exceeds Expectations</v>
      </c>
      <c r="L1005" s="37">
        <v>137912</v>
      </c>
      <c r="M1005" s="37">
        <f t="shared" si="106"/>
        <v>137912</v>
      </c>
      <c r="N1005" s="40" t="str">
        <f t="shared" si="107"/>
        <v>Very High Income</v>
      </c>
      <c r="O1005" s="39">
        <v>4371</v>
      </c>
      <c r="P1005" s="39">
        <f t="shared" si="108"/>
        <v>1250</v>
      </c>
      <c r="Q1005" s="41">
        <f t="shared" si="109"/>
        <v>9.0637507976100706E-3</v>
      </c>
      <c r="R1005" s="33" t="str">
        <f t="shared" si="110"/>
        <v>Small Bonus</v>
      </c>
      <c r="S1005" s="38">
        <f t="shared" si="111"/>
        <v>139162</v>
      </c>
      <c r="T1005" s="6" t="s">
        <v>265</v>
      </c>
      <c r="U1005" s="6" t="s">
        <v>6680</v>
      </c>
      <c r="V1005" s="7" t="s">
        <v>6818</v>
      </c>
    </row>
    <row r="1006" spans="1:22" ht="20" customHeight="1" x14ac:dyDescent="0.15">
      <c r="A1006" s="15">
        <v>1004</v>
      </c>
      <c r="B1006" s="16" t="s">
        <v>954</v>
      </c>
      <c r="C1006" s="14">
        <v>42</v>
      </c>
      <c r="D1006" s="35" t="str" cm="1">
        <f t="array" ref="D1006">_xlfn.IFS(C1006&lt;31, "Emerging Talent", AND(C1006 &gt; 30, C1006 &lt; 55), "Core Contributor", C1006 &gt; 54, "Established Expert")</f>
        <v>Core Contributor</v>
      </c>
      <c r="E1006" s="6" t="s">
        <v>389</v>
      </c>
      <c r="F1006" s="6" t="s">
        <v>5574</v>
      </c>
      <c r="G1006" s="19" t="s">
        <v>576</v>
      </c>
      <c r="H1006" s="19" t="s">
        <v>136</v>
      </c>
      <c r="I1006" s="30">
        <v>3</v>
      </c>
      <c r="J1006" s="27">
        <v>1.3</v>
      </c>
      <c r="K1006" s="40" t="str">
        <f t="shared" si="105"/>
        <v>Needs Significant Improvement</v>
      </c>
      <c r="L1006" s="37">
        <v>145944</v>
      </c>
      <c r="M1006" s="37">
        <f t="shared" si="106"/>
        <v>20134.315102040819</v>
      </c>
      <c r="N1006" s="40" t="str">
        <f t="shared" si="107"/>
        <v>Low Income</v>
      </c>
      <c r="O1006" s="39" t="s">
        <v>5969</v>
      </c>
      <c r="P1006" s="39">
        <f t="shared" si="108"/>
        <v>0</v>
      </c>
      <c r="Q1006" s="41">
        <f t="shared" si="109"/>
        <v>0</v>
      </c>
      <c r="R1006" s="33" t="str">
        <f t="shared" si="110"/>
        <v>No Bonus</v>
      </c>
      <c r="S1006" s="38">
        <f t="shared" si="111"/>
        <v>20134.315102040819</v>
      </c>
      <c r="T1006" s="6" t="s">
        <v>139</v>
      </c>
      <c r="U1006" s="6" t="s">
        <v>3775</v>
      </c>
      <c r="V1006" s="6" t="s">
        <v>3776</v>
      </c>
    </row>
    <row r="1007" spans="1:22" ht="20" customHeight="1" x14ac:dyDescent="0.15">
      <c r="A1007" s="15">
        <v>1005</v>
      </c>
      <c r="B1007" s="16" t="s">
        <v>682</v>
      </c>
      <c r="C1007" s="14">
        <v>18</v>
      </c>
      <c r="D1007" s="35" t="str" cm="1">
        <f t="array" ref="D1007">_xlfn.IFS(C1007&lt;31, "Emerging Talent", AND(C1007 &gt; 30, C1007 &lt; 55), "Core Contributor", C1007 &gt; 54, "Established Expert")</f>
        <v>Emerging Talent</v>
      </c>
      <c r="E1007" s="6" t="s">
        <v>163</v>
      </c>
      <c r="F1007" s="6" t="s">
        <v>5541</v>
      </c>
      <c r="G1007" s="19" t="s">
        <v>244</v>
      </c>
      <c r="H1007" s="19" t="s">
        <v>158</v>
      </c>
      <c r="I1007" s="30">
        <v>7</v>
      </c>
      <c r="J1007" s="27">
        <v>2</v>
      </c>
      <c r="K1007" s="40" t="str">
        <f t="shared" si="105"/>
        <v>Below Expectations</v>
      </c>
      <c r="L1007" s="37">
        <v>139247</v>
      </c>
      <c r="M1007" s="37">
        <f t="shared" si="106"/>
        <v>45468.408163265303</v>
      </c>
      <c r="N1007" s="40" t="str">
        <f t="shared" si="107"/>
        <v>Low Income</v>
      </c>
      <c r="O1007" s="39">
        <v>4599</v>
      </c>
      <c r="P1007" s="39">
        <f t="shared" si="108"/>
        <v>0</v>
      </c>
      <c r="Q1007" s="41">
        <f t="shared" si="109"/>
        <v>0</v>
      </c>
      <c r="R1007" s="33" t="str">
        <f t="shared" si="110"/>
        <v>No Bonus</v>
      </c>
      <c r="S1007" s="38">
        <f t="shared" si="111"/>
        <v>45468.408163265303</v>
      </c>
      <c r="T1007" s="6" t="s">
        <v>271</v>
      </c>
      <c r="U1007" s="6" t="s">
        <v>6681</v>
      </c>
      <c r="V1007" s="6" t="s">
        <v>3780</v>
      </c>
    </row>
    <row r="1008" spans="1:22" ht="20" customHeight="1" x14ac:dyDescent="0.15">
      <c r="A1008" s="15">
        <v>1006</v>
      </c>
      <c r="B1008" s="16" t="s">
        <v>555</v>
      </c>
      <c r="C1008" s="14">
        <v>41</v>
      </c>
      <c r="D1008" s="35" t="str" cm="1">
        <f t="array" ref="D1008">_xlfn.IFS(C1008&lt;31, "Emerging Talent", AND(C1008 &gt; 30, C1008 &lt; 55), "Core Contributor", C1008 &gt; 54, "Established Expert")</f>
        <v>Core Contributor</v>
      </c>
      <c r="E1008" s="6" t="s">
        <v>389</v>
      </c>
      <c r="F1008" s="6" t="s">
        <v>5521</v>
      </c>
      <c r="G1008" s="19" t="s">
        <v>157</v>
      </c>
      <c r="H1008" s="19" t="s">
        <v>158</v>
      </c>
      <c r="I1008" s="30">
        <v>5</v>
      </c>
      <c r="J1008" s="27">
        <v>2.5</v>
      </c>
      <c r="K1008" s="40" t="str">
        <f t="shared" si="105"/>
        <v>Below Expectations</v>
      </c>
      <c r="L1008" s="37">
        <v>115293</v>
      </c>
      <c r="M1008" s="37">
        <f t="shared" si="106"/>
        <v>58822.959183673469</v>
      </c>
      <c r="N1008" s="40" t="str">
        <f t="shared" si="107"/>
        <v>Medium Income</v>
      </c>
      <c r="O1008" s="39">
        <v>15671</v>
      </c>
      <c r="P1008" s="39">
        <f t="shared" si="108"/>
        <v>0</v>
      </c>
      <c r="Q1008" s="41">
        <f t="shared" si="109"/>
        <v>0</v>
      </c>
      <c r="R1008" s="33" t="str">
        <f t="shared" si="110"/>
        <v>No Bonus</v>
      </c>
      <c r="S1008" s="38">
        <f t="shared" si="111"/>
        <v>58822.959183673469</v>
      </c>
      <c r="T1008" s="6" t="s">
        <v>265</v>
      </c>
      <c r="U1008" s="6" t="s">
        <v>6682</v>
      </c>
      <c r="V1008" s="6" t="s">
        <v>3782</v>
      </c>
    </row>
    <row r="1009" spans="1:22" ht="20" customHeight="1" x14ac:dyDescent="0.15">
      <c r="A1009" s="15">
        <v>1007</v>
      </c>
      <c r="B1009" s="16" t="s">
        <v>633</v>
      </c>
      <c r="C1009" s="14">
        <v>28</v>
      </c>
      <c r="D1009" s="35" t="str" cm="1">
        <f t="array" ref="D1009">_xlfn.IFS(C1009&lt;31, "Emerging Talent", AND(C1009 &gt; 30, C1009 &lt; 55), "Core Contributor", C1009 &gt; 54, "Established Expert")</f>
        <v>Emerging Talent</v>
      </c>
      <c r="E1009" s="6" t="s">
        <v>389</v>
      </c>
      <c r="F1009" s="6" t="s">
        <v>5475</v>
      </c>
      <c r="G1009" s="19" t="s">
        <v>46</v>
      </c>
      <c r="H1009" s="19" t="s">
        <v>47</v>
      </c>
      <c r="I1009" s="30">
        <v>7</v>
      </c>
      <c r="J1009" s="27">
        <v>4.4000000000000004</v>
      </c>
      <c r="K1009" s="40" t="str">
        <f t="shared" si="105"/>
        <v>Outstanding Performance</v>
      </c>
      <c r="L1009" s="37">
        <v>69209</v>
      </c>
      <c r="M1009" s="37">
        <f t="shared" si="106"/>
        <v>109378.4685714286</v>
      </c>
      <c r="N1009" s="40" t="str">
        <f t="shared" si="107"/>
        <v>High Income</v>
      </c>
      <c r="O1009" s="39">
        <v>3053</v>
      </c>
      <c r="P1009" s="39">
        <f t="shared" si="108"/>
        <v>9800.0000000000055</v>
      </c>
      <c r="Q1009" s="41">
        <f t="shared" si="109"/>
        <v>8.9597158636392921E-2</v>
      </c>
      <c r="R1009" s="33" t="str">
        <f t="shared" si="110"/>
        <v>Average Bonus</v>
      </c>
      <c r="S1009" s="38">
        <f t="shared" si="111"/>
        <v>119178.4685714286</v>
      </c>
      <c r="T1009" s="6" t="s">
        <v>422</v>
      </c>
      <c r="U1009" s="6" t="s">
        <v>6683</v>
      </c>
      <c r="V1009" s="6" t="s">
        <v>3785</v>
      </c>
    </row>
    <row r="1010" spans="1:22" ht="20" customHeight="1" x14ac:dyDescent="0.15">
      <c r="A1010" s="15">
        <v>1008</v>
      </c>
      <c r="B1010" s="16" t="s">
        <v>1481</v>
      </c>
      <c r="C1010" s="14">
        <v>51</v>
      </c>
      <c r="D1010" s="35" t="str" cm="1">
        <f t="array" ref="D1010">_xlfn.IFS(C1010&lt;31, "Emerging Talent", AND(C1010 &gt; 30, C1010 &lt; 55), "Core Contributor", C1010 &gt; 54, "Established Expert")</f>
        <v>Core Contributor</v>
      </c>
      <c r="E1010" s="6" t="s">
        <v>389</v>
      </c>
      <c r="F1010" s="6" t="s">
        <v>5665</v>
      </c>
      <c r="G1010" s="19" t="s">
        <v>46</v>
      </c>
      <c r="H1010" s="19" t="s">
        <v>56</v>
      </c>
      <c r="I1010" s="30">
        <v>1</v>
      </c>
      <c r="J1010" s="27">
        <v>4.5999999999999996</v>
      </c>
      <c r="K1010" s="40" t="str">
        <f t="shared" si="105"/>
        <v>Outstanding Performance</v>
      </c>
      <c r="L1010" s="37">
        <v>70474</v>
      </c>
      <c r="M1010" s="37">
        <f t="shared" si="106"/>
        <v>121733.04816326531</v>
      </c>
      <c r="N1010" s="40" t="str">
        <f t="shared" si="107"/>
        <v>Very High Income</v>
      </c>
      <c r="O1010" s="39">
        <v>17771</v>
      </c>
      <c r="P1010" s="39">
        <f t="shared" si="108"/>
        <v>12799.999999999993</v>
      </c>
      <c r="Q1010" s="41">
        <f t="shared" si="109"/>
        <v>0.10514811050186597</v>
      </c>
      <c r="R1010" s="33" t="str">
        <f t="shared" si="110"/>
        <v>High Bonus</v>
      </c>
      <c r="S1010" s="38">
        <f t="shared" si="111"/>
        <v>134533.04816326531</v>
      </c>
      <c r="T1010" s="6" t="s">
        <v>204</v>
      </c>
      <c r="U1010" s="6" t="s">
        <v>6684</v>
      </c>
      <c r="V1010" s="6" t="s">
        <v>3788</v>
      </c>
    </row>
    <row r="1011" spans="1:22" ht="20" customHeight="1" x14ac:dyDescent="0.15">
      <c r="A1011" s="15">
        <v>1009</v>
      </c>
      <c r="B1011" s="16" t="s">
        <v>4419</v>
      </c>
      <c r="C1011" s="14">
        <v>38</v>
      </c>
      <c r="D1011" s="35" t="str" cm="1">
        <f t="array" ref="D1011">_xlfn.IFS(C1011&lt;31, "Emerging Talent", AND(C1011 &gt; 30, C1011 &lt; 55), "Core Contributor", C1011 &gt; 54, "Established Expert")</f>
        <v>Core Contributor</v>
      </c>
      <c r="E1011" s="6" t="s">
        <v>93</v>
      </c>
      <c r="F1011" s="6" t="s">
        <v>5684</v>
      </c>
      <c r="G1011" s="19" t="s">
        <v>4457</v>
      </c>
      <c r="H1011" s="19" t="s">
        <v>499</v>
      </c>
      <c r="I1011" s="30">
        <v>0</v>
      </c>
      <c r="J1011" s="27">
        <v>3</v>
      </c>
      <c r="K1011" s="40" t="str">
        <f t="shared" si="105"/>
        <v>Meets Expectations</v>
      </c>
      <c r="L1011" s="37">
        <v>41227</v>
      </c>
      <c r="M1011" s="37">
        <f t="shared" si="106"/>
        <v>30289.224489795917</v>
      </c>
      <c r="N1011" s="40" t="str">
        <f t="shared" si="107"/>
        <v>Low Income</v>
      </c>
      <c r="O1011" s="39">
        <v>781</v>
      </c>
      <c r="P1011" s="39">
        <f t="shared" si="108"/>
        <v>0</v>
      </c>
      <c r="Q1011" s="41">
        <f t="shared" si="109"/>
        <v>0</v>
      </c>
      <c r="R1011" s="33" t="str">
        <f t="shared" si="110"/>
        <v>No Bonus</v>
      </c>
      <c r="S1011" s="38">
        <f t="shared" si="111"/>
        <v>30289.224489795917</v>
      </c>
      <c r="T1011" s="6" t="s">
        <v>139</v>
      </c>
      <c r="U1011" s="6" t="s">
        <v>3790</v>
      </c>
      <c r="V1011" s="6" t="s">
        <v>3791</v>
      </c>
    </row>
    <row r="1012" spans="1:22" ht="20" customHeight="1" x14ac:dyDescent="0.15">
      <c r="A1012" s="15">
        <v>1010</v>
      </c>
      <c r="B1012" s="16" t="s">
        <v>1984</v>
      </c>
      <c r="C1012" s="14">
        <v>65</v>
      </c>
      <c r="D1012" s="35" t="str" cm="1">
        <f t="array" ref="D1012">_xlfn.IFS(C1012&lt;31, "Emerging Talent", AND(C1012 &gt; 30, C1012 &lt; 55), "Core Contributor", C1012 &gt; 54, "Established Expert")</f>
        <v>Established Expert</v>
      </c>
      <c r="E1012" s="6" t="s">
        <v>93</v>
      </c>
      <c r="F1012" s="6" t="s">
        <v>5446</v>
      </c>
      <c r="G1012" s="19" t="s">
        <v>210</v>
      </c>
      <c r="H1012" s="19" t="s">
        <v>56</v>
      </c>
      <c r="I1012" s="30">
        <v>8</v>
      </c>
      <c r="J1012" s="27">
        <v>3</v>
      </c>
      <c r="K1012" s="40" t="str">
        <f t="shared" si="105"/>
        <v>Meets Expectations</v>
      </c>
      <c r="L1012" s="37">
        <v>45382</v>
      </c>
      <c r="M1012" s="37">
        <f t="shared" si="106"/>
        <v>33341.877551020407</v>
      </c>
      <c r="N1012" s="40" t="str">
        <f t="shared" si="107"/>
        <v>Low Income</v>
      </c>
      <c r="O1012" s="39">
        <v>16664</v>
      </c>
      <c r="P1012" s="39">
        <f t="shared" si="108"/>
        <v>0</v>
      </c>
      <c r="Q1012" s="41">
        <f t="shared" si="109"/>
        <v>0</v>
      </c>
      <c r="R1012" s="33" t="str">
        <f t="shared" si="110"/>
        <v>No Bonus</v>
      </c>
      <c r="S1012" s="38">
        <f t="shared" si="111"/>
        <v>33341.877551020407</v>
      </c>
      <c r="T1012" s="6" t="s">
        <v>296</v>
      </c>
      <c r="U1012" s="9" t="s">
        <v>6685</v>
      </c>
      <c r="V1012" s="6" t="s">
        <v>3795</v>
      </c>
    </row>
    <row r="1013" spans="1:22" ht="20" customHeight="1" x14ac:dyDescent="0.15">
      <c r="A1013" s="15">
        <v>1011</v>
      </c>
      <c r="B1013" s="16" t="s">
        <v>4408</v>
      </c>
      <c r="C1013" s="14">
        <v>24</v>
      </c>
      <c r="D1013" s="35" t="str" cm="1">
        <f t="array" ref="D1013">_xlfn.IFS(C1013&lt;31, "Emerging Talent", AND(C1013 &gt; 30, C1013 &lt; 55), "Core Contributor", C1013 &gt; 54, "Established Expert")</f>
        <v>Emerging Talent</v>
      </c>
      <c r="E1013" s="6" t="s">
        <v>93</v>
      </c>
      <c r="F1013" s="6" t="s">
        <v>5446</v>
      </c>
      <c r="G1013" s="19" t="s">
        <v>576</v>
      </c>
      <c r="H1013" s="19" t="s">
        <v>120</v>
      </c>
      <c r="I1013" s="30">
        <v>5</v>
      </c>
      <c r="J1013" s="27">
        <v>3.1</v>
      </c>
      <c r="K1013" s="40" t="str">
        <f t="shared" si="105"/>
        <v>Meets Expectations</v>
      </c>
      <c r="L1013" s="37">
        <v>106009</v>
      </c>
      <c r="M1013" s="37">
        <f t="shared" si="106"/>
        <v>83162.978775510215</v>
      </c>
      <c r="N1013" s="40" t="str">
        <f t="shared" si="107"/>
        <v>High Income</v>
      </c>
      <c r="O1013" s="39">
        <v>18325</v>
      </c>
      <c r="P1013" s="39">
        <f t="shared" si="108"/>
        <v>50.000000000000085</v>
      </c>
      <c r="Q1013" s="41">
        <f t="shared" si="109"/>
        <v>6.0122906533891559E-4</v>
      </c>
      <c r="R1013" s="33" t="str">
        <f t="shared" si="110"/>
        <v>Small Bonus</v>
      </c>
      <c r="S1013" s="38">
        <f t="shared" si="111"/>
        <v>83212.978775510215</v>
      </c>
      <c r="T1013" s="6" t="s">
        <v>139</v>
      </c>
      <c r="U1013" s="6" t="s">
        <v>6686</v>
      </c>
      <c r="V1013" s="6" t="s">
        <v>3800</v>
      </c>
    </row>
    <row r="1014" spans="1:22" ht="20" customHeight="1" x14ac:dyDescent="0.15">
      <c r="A1014" s="15">
        <v>1012</v>
      </c>
      <c r="B1014" s="16" t="s">
        <v>4452</v>
      </c>
      <c r="C1014" s="14">
        <v>29</v>
      </c>
      <c r="D1014" s="35" t="str" cm="1">
        <f t="array" ref="D1014">_xlfn.IFS(C1014&lt;31, "Emerging Talent", AND(C1014 &gt; 30, C1014 &lt; 55), "Core Contributor", C1014 &gt; 54, "Established Expert")</f>
        <v>Emerging Talent</v>
      </c>
      <c r="E1014" s="6" t="s">
        <v>389</v>
      </c>
      <c r="F1014" s="6" t="s">
        <v>5446</v>
      </c>
      <c r="G1014" s="19" t="s">
        <v>244</v>
      </c>
      <c r="H1014" s="19" t="s">
        <v>36</v>
      </c>
      <c r="I1014" s="30">
        <v>10</v>
      </c>
      <c r="J1014" s="27">
        <v>4.5</v>
      </c>
      <c r="K1014" s="40" t="str">
        <f t="shared" si="105"/>
        <v>Outstanding Performance</v>
      </c>
      <c r="L1014" s="37">
        <v>87021</v>
      </c>
      <c r="M1014" s="37">
        <f t="shared" si="106"/>
        <v>143851.04081632657</v>
      </c>
      <c r="N1014" s="40" t="str">
        <f t="shared" si="107"/>
        <v>Very High Income</v>
      </c>
      <c r="O1014" s="39">
        <v>6276</v>
      </c>
      <c r="P1014" s="39">
        <f t="shared" si="108"/>
        <v>11250</v>
      </c>
      <c r="Q1014" s="41">
        <f t="shared" si="109"/>
        <v>7.8205899214621233E-2</v>
      </c>
      <c r="R1014" s="33" t="str">
        <f t="shared" si="110"/>
        <v>High Bonus</v>
      </c>
      <c r="S1014" s="38">
        <f t="shared" si="111"/>
        <v>155101.04081632657</v>
      </c>
      <c r="T1014" s="6" t="s">
        <v>76</v>
      </c>
      <c r="U1014" s="6" t="s">
        <v>3803</v>
      </c>
      <c r="V1014" s="6" t="s">
        <v>3804</v>
      </c>
    </row>
    <row r="1015" spans="1:22" ht="20" customHeight="1" x14ac:dyDescent="0.15">
      <c r="A1015" s="15">
        <v>1013</v>
      </c>
      <c r="B1015" s="16" t="s">
        <v>435</v>
      </c>
      <c r="C1015" s="14">
        <v>41</v>
      </c>
      <c r="D1015" s="35" t="str" cm="1">
        <f t="array" ref="D1015">_xlfn.IFS(C1015&lt;31, "Emerging Talent", AND(C1015 &gt; 30, C1015 &lt; 55), "Core Contributor", C1015 &gt; 54, "Established Expert")</f>
        <v>Core Contributor</v>
      </c>
      <c r="E1015" s="7" t="s">
        <v>5970</v>
      </c>
      <c r="F1015" s="6" t="s">
        <v>5900</v>
      </c>
      <c r="G1015" s="19" t="s">
        <v>4457</v>
      </c>
      <c r="H1015" s="19" t="s">
        <v>167</v>
      </c>
      <c r="I1015" s="30">
        <v>9</v>
      </c>
      <c r="J1015" s="27">
        <v>3.6</v>
      </c>
      <c r="K1015" s="40" t="str">
        <f t="shared" si="105"/>
        <v>Exceeds Expectations</v>
      </c>
      <c r="L1015" s="37">
        <v>141174</v>
      </c>
      <c r="M1015" s="37">
        <f t="shared" si="106"/>
        <v>149356.3297959184</v>
      </c>
      <c r="N1015" s="40" t="str">
        <f t="shared" si="107"/>
        <v>Very High Income</v>
      </c>
      <c r="O1015" s="39">
        <v>8983</v>
      </c>
      <c r="P1015" s="39">
        <f t="shared" si="108"/>
        <v>1800.0000000000005</v>
      </c>
      <c r="Q1015" s="41">
        <f t="shared" si="109"/>
        <v>1.2051715534651487E-2</v>
      </c>
      <c r="R1015" s="33" t="str">
        <f t="shared" si="110"/>
        <v>Small Bonus</v>
      </c>
      <c r="S1015" s="38">
        <f t="shared" si="111"/>
        <v>151156.3297959184</v>
      </c>
      <c r="T1015" s="6" t="s">
        <v>265</v>
      </c>
      <c r="U1015" s="9" t="s">
        <v>6687</v>
      </c>
      <c r="V1015" s="6" t="s">
        <v>3806</v>
      </c>
    </row>
    <row r="1016" spans="1:22" ht="20" customHeight="1" x14ac:dyDescent="0.15">
      <c r="A1016" s="15">
        <v>1014</v>
      </c>
      <c r="B1016" s="16" t="s">
        <v>3097</v>
      </c>
      <c r="C1016" s="14">
        <v>33</v>
      </c>
      <c r="D1016" s="35" t="str" cm="1">
        <f t="array" ref="D1016">_xlfn.IFS(C1016&lt;31, "Emerging Talent", AND(C1016 &gt; 30, C1016 &lt; 55), "Core Contributor", C1016 &gt; 54, "Established Expert")</f>
        <v>Core Contributor</v>
      </c>
      <c r="E1016" s="6" t="s">
        <v>389</v>
      </c>
      <c r="F1016" s="6" t="s">
        <v>5914</v>
      </c>
      <c r="G1016" s="19" t="s">
        <v>696</v>
      </c>
      <c r="H1016" s="19" t="s">
        <v>47</v>
      </c>
      <c r="I1016" s="30">
        <v>9</v>
      </c>
      <c r="J1016" s="27">
        <v>1.9</v>
      </c>
      <c r="K1016" s="40" t="str">
        <f t="shared" si="105"/>
        <v>Needs Significant Improvement</v>
      </c>
      <c r="L1016" s="37">
        <v>100280</v>
      </c>
      <c r="M1016" s="37">
        <f t="shared" si="106"/>
        <v>29551.902040816323</v>
      </c>
      <c r="N1016" s="40" t="str">
        <f t="shared" si="107"/>
        <v>Low Income</v>
      </c>
      <c r="O1016" s="39">
        <v>19374</v>
      </c>
      <c r="P1016" s="39">
        <f t="shared" si="108"/>
        <v>0</v>
      </c>
      <c r="Q1016" s="41">
        <f t="shared" si="109"/>
        <v>0</v>
      </c>
      <c r="R1016" s="33" t="str">
        <f t="shared" si="110"/>
        <v>No Bonus</v>
      </c>
      <c r="S1016" s="38">
        <f t="shared" si="111"/>
        <v>29551.902040816323</v>
      </c>
      <c r="T1016" s="6" t="s">
        <v>204</v>
      </c>
      <c r="U1016" s="9" t="s">
        <v>6688</v>
      </c>
      <c r="V1016" s="6" t="s">
        <v>3808</v>
      </c>
    </row>
    <row r="1017" spans="1:22" ht="20" customHeight="1" x14ac:dyDescent="0.15">
      <c r="A1017" s="15">
        <v>1015</v>
      </c>
      <c r="B1017" s="16" t="s">
        <v>852</v>
      </c>
      <c r="C1017" s="14">
        <v>65</v>
      </c>
      <c r="D1017" s="35" t="str" cm="1">
        <f t="array" ref="D1017">_xlfn.IFS(C1017&lt;31, "Emerging Talent", AND(C1017 &gt; 30, C1017 &lt; 55), "Core Contributor", C1017 &gt; 54, "Established Expert")</f>
        <v>Established Expert</v>
      </c>
      <c r="E1017" s="6" t="s">
        <v>163</v>
      </c>
      <c r="F1017" s="6" t="s">
        <v>5928</v>
      </c>
      <c r="G1017" s="19" t="s">
        <v>576</v>
      </c>
      <c r="H1017" s="19" t="s">
        <v>431</v>
      </c>
      <c r="I1017" s="30">
        <v>8</v>
      </c>
      <c r="J1017" s="27">
        <v>3.7</v>
      </c>
      <c r="K1017" s="40" t="str">
        <f t="shared" si="105"/>
        <v>Exceeds Expectations</v>
      </c>
      <c r="L1017" s="37">
        <v>107161</v>
      </c>
      <c r="M1017" s="37">
        <f t="shared" si="106"/>
        <v>119757.88489795919</v>
      </c>
      <c r="N1017" s="40" t="str">
        <f t="shared" si="107"/>
        <v>Very High Income</v>
      </c>
      <c r="O1017" s="39">
        <v>15253</v>
      </c>
      <c r="P1017" s="39">
        <f t="shared" si="108"/>
        <v>2450.0000000000014</v>
      </c>
      <c r="Q1017" s="41">
        <f t="shared" si="109"/>
        <v>2.0457943141593948E-2</v>
      </c>
      <c r="R1017" s="33" t="str">
        <f t="shared" si="110"/>
        <v>Small Bonus</v>
      </c>
      <c r="S1017" s="38">
        <f t="shared" si="111"/>
        <v>122207.88489795919</v>
      </c>
      <c r="T1017" s="6" t="s">
        <v>368</v>
      </c>
      <c r="U1017" s="6" t="s">
        <v>6689</v>
      </c>
      <c r="V1017" s="6" t="s">
        <v>3812</v>
      </c>
    </row>
    <row r="1018" spans="1:22" ht="20" customHeight="1" x14ac:dyDescent="0.15">
      <c r="A1018" s="15">
        <v>1016</v>
      </c>
      <c r="B1018" s="16" t="s">
        <v>3136</v>
      </c>
      <c r="C1018" s="14">
        <v>19</v>
      </c>
      <c r="D1018" s="35" t="str" cm="1">
        <f t="array" ref="D1018">_xlfn.IFS(C1018&lt;31, "Emerging Talent", AND(C1018 &gt; 30, C1018 &lt; 55), "Core Contributor", C1018 &gt; 54, "Established Expert")</f>
        <v>Emerging Talent</v>
      </c>
      <c r="E1018" s="6" t="s">
        <v>389</v>
      </c>
      <c r="F1018" s="6" t="s">
        <v>5929</v>
      </c>
      <c r="G1018" s="19" t="s">
        <v>210</v>
      </c>
      <c r="H1018" s="19" t="s">
        <v>167</v>
      </c>
      <c r="I1018" s="30">
        <v>8</v>
      </c>
      <c r="J1018" s="27">
        <v>3.9</v>
      </c>
      <c r="K1018" s="40" t="str">
        <f t="shared" si="105"/>
        <v>Exceeds Expectations</v>
      </c>
      <c r="L1018" s="37">
        <v>38146</v>
      </c>
      <c r="M1018" s="37">
        <f t="shared" si="106"/>
        <v>47363.31918367347</v>
      </c>
      <c r="N1018" s="40" t="str">
        <f t="shared" si="107"/>
        <v>Low Income</v>
      </c>
      <c r="O1018" s="39">
        <v>19235</v>
      </c>
      <c r="P1018" s="39">
        <f t="shared" si="108"/>
        <v>4049.9999999999991</v>
      </c>
      <c r="Q1018" s="41">
        <f t="shared" si="109"/>
        <v>8.550920986542826E-2</v>
      </c>
      <c r="R1018" s="33" t="str">
        <f t="shared" si="110"/>
        <v>Small Bonus</v>
      </c>
      <c r="S1018" s="38">
        <f t="shared" si="111"/>
        <v>51413.31918367347</v>
      </c>
      <c r="T1018" s="6" t="s">
        <v>265</v>
      </c>
      <c r="U1018" s="6" t="s">
        <v>3816</v>
      </c>
      <c r="V1018" s="6" t="s">
        <v>3817</v>
      </c>
    </row>
    <row r="1019" spans="1:22" ht="20" customHeight="1" x14ac:dyDescent="0.15">
      <c r="A1019" s="15">
        <v>1017</v>
      </c>
      <c r="B1019" s="16" t="s">
        <v>1972</v>
      </c>
      <c r="C1019" s="14">
        <v>20</v>
      </c>
      <c r="D1019" s="35" t="str" cm="1">
        <f t="array" ref="D1019">_xlfn.IFS(C1019&lt;31, "Emerging Talent", AND(C1019 &gt; 30, C1019 &lt; 55), "Core Contributor", C1019 &gt; 54, "Established Expert")</f>
        <v>Emerging Talent</v>
      </c>
      <c r="E1019" s="6" t="s">
        <v>5970</v>
      </c>
      <c r="F1019" s="6" t="s">
        <v>5729</v>
      </c>
      <c r="G1019" s="19" t="s">
        <v>210</v>
      </c>
      <c r="H1019" s="19" t="s">
        <v>499</v>
      </c>
      <c r="I1019" s="30">
        <v>1</v>
      </c>
      <c r="J1019" s="27">
        <v>2.7</v>
      </c>
      <c r="K1019" s="40" t="str">
        <f t="shared" si="105"/>
        <v>Below Expectations</v>
      </c>
      <c r="L1019" s="37">
        <v>35312</v>
      </c>
      <c r="M1019" s="37">
        <f t="shared" si="106"/>
        <v>21014.243265306122</v>
      </c>
      <c r="N1019" s="40" t="str">
        <f t="shared" si="107"/>
        <v>Low Income</v>
      </c>
      <c r="O1019" s="39" t="s">
        <v>5969</v>
      </c>
      <c r="P1019" s="39">
        <f t="shared" si="108"/>
        <v>0</v>
      </c>
      <c r="Q1019" s="41">
        <f t="shared" si="109"/>
        <v>0</v>
      </c>
      <c r="R1019" s="33" t="str">
        <f t="shared" si="110"/>
        <v>No Bonus</v>
      </c>
      <c r="S1019" s="38">
        <f t="shared" si="111"/>
        <v>21014.243265306122</v>
      </c>
      <c r="T1019" s="6" t="s">
        <v>271</v>
      </c>
      <c r="U1019" s="9" t="s">
        <v>6690</v>
      </c>
      <c r="V1019" s="6" t="s">
        <v>3819</v>
      </c>
    </row>
    <row r="1020" spans="1:22" ht="20" customHeight="1" x14ac:dyDescent="0.15">
      <c r="A1020" s="15">
        <v>1018</v>
      </c>
      <c r="B1020" s="16" t="s">
        <v>3862</v>
      </c>
      <c r="C1020" s="14">
        <v>43</v>
      </c>
      <c r="D1020" s="35" t="str" cm="1">
        <f t="array" ref="D1020">_xlfn.IFS(C1020&lt;31, "Emerging Talent", AND(C1020 &gt; 30, C1020 &lt; 55), "Core Contributor", C1020 &gt; 54, "Established Expert")</f>
        <v>Core Contributor</v>
      </c>
      <c r="E1020" s="6" t="s">
        <v>163</v>
      </c>
      <c r="F1020" s="6" t="s">
        <v>5751</v>
      </c>
      <c r="G1020" s="19" t="s">
        <v>4457</v>
      </c>
      <c r="H1020" s="19" t="s">
        <v>47</v>
      </c>
      <c r="I1020" s="30">
        <v>0</v>
      </c>
      <c r="J1020" s="27">
        <v>4.5</v>
      </c>
      <c r="K1020" s="40" t="str">
        <f t="shared" si="105"/>
        <v>Outstanding Performance</v>
      </c>
      <c r="L1020" s="37">
        <v>45628</v>
      </c>
      <c r="M1020" s="37">
        <f t="shared" si="106"/>
        <v>75425.877551020414</v>
      </c>
      <c r="N1020" s="40" t="str">
        <f t="shared" si="107"/>
        <v>Medium Income</v>
      </c>
      <c r="O1020" s="39">
        <v>4417</v>
      </c>
      <c r="P1020" s="39">
        <f t="shared" si="108"/>
        <v>11250</v>
      </c>
      <c r="Q1020" s="41">
        <f t="shared" si="109"/>
        <v>0.14915305416751895</v>
      </c>
      <c r="R1020" s="33" t="str">
        <f t="shared" si="110"/>
        <v>High Bonus</v>
      </c>
      <c r="S1020" s="38">
        <f t="shared" si="111"/>
        <v>86675.877551020414</v>
      </c>
      <c r="T1020" s="6" t="s">
        <v>76</v>
      </c>
      <c r="U1020" s="6" t="s">
        <v>6691</v>
      </c>
      <c r="V1020" s="6" t="s">
        <v>3822</v>
      </c>
    </row>
    <row r="1021" spans="1:22" ht="20" customHeight="1" x14ac:dyDescent="0.15">
      <c r="A1021" s="15">
        <v>1019</v>
      </c>
      <c r="B1021" s="16" t="s">
        <v>3140</v>
      </c>
      <c r="C1021" s="14">
        <v>58</v>
      </c>
      <c r="D1021" s="35" t="str" cm="1">
        <f t="array" ref="D1021">_xlfn.IFS(C1021&lt;31, "Emerging Talent", AND(C1021 &gt; 30, C1021 &lt; 55), "Core Contributor", C1021 &gt; 54, "Established Expert")</f>
        <v>Established Expert</v>
      </c>
      <c r="E1021" s="6" t="s">
        <v>389</v>
      </c>
      <c r="F1021" s="6" t="s">
        <v>5732</v>
      </c>
      <c r="G1021" s="19" t="s">
        <v>4457</v>
      </c>
      <c r="H1021" s="19" t="s">
        <v>431</v>
      </c>
      <c r="I1021" s="30">
        <v>9</v>
      </c>
      <c r="J1021" s="27">
        <v>4.0999999999999996</v>
      </c>
      <c r="K1021" s="40" t="str">
        <f t="shared" si="105"/>
        <v>Exceeds Expectations</v>
      </c>
      <c r="L1021" s="37">
        <v>49090</v>
      </c>
      <c r="M1021" s="37">
        <f t="shared" si="106"/>
        <v>67363.502040816311</v>
      </c>
      <c r="N1021" s="40" t="str">
        <f t="shared" si="107"/>
        <v>Medium Income</v>
      </c>
      <c r="O1021" s="39">
        <v>6305</v>
      </c>
      <c r="P1021" s="39">
        <f t="shared" si="108"/>
        <v>6049.9999999999964</v>
      </c>
      <c r="Q1021" s="41">
        <f t="shared" si="109"/>
        <v>8.981124521011738E-2</v>
      </c>
      <c r="R1021" s="33" t="str">
        <f t="shared" si="110"/>
        <v>Average Bonus</v>
      </c>
      <c r="S1021" s="38">
        <f t="shared" si="111"/>
        <v>73413.502040816311</v>
      </c>
      <c r="T1021" s="6" t="s">
        <v>204</v>
      </c>
      <c r="U1021" s="9" t="s">
        <v>6692</v>
      </c>
      <c r="V1021" s="6" t="s">
        <v>3824</v>
      </c>
    </row>
    <row r="1022" spans="1:22" ht="20" customHeight="1" x14ac:dyDescent="0.15">
      <c r="A1022" s="15">
        <v>1020</v>
      </c>
      <c r="B1022" s="16" t="s">
        <v>3939</v>
      </c>
      <c r="C1022" s="14">
        <v>28</v>
      </c>
      <c r="D1022" s="35" t="str" cm="1">
        <f t="array" ref="D1022">_xlfn.IFS(C1022&lt;31, "Emerging Talent", AND(C1022 &gt; 30, C1022 &lt; 55), "Core Contributor", C1022 &gt; 54, "Established Expert")</f>
        <v>Emerging Talent</v>
      </c>
      <c r="E1022" s="6" t="s">
        <v>163</v>
      </c>
      <c r="F1022" s="6" t="s">
        <v>5446</v>
      </c>
      <c r="G1022" s="19" t="s">
        <v>648</v>
      </c>
      <c r="H1022" s="19" t="s">
        <v>47</v>
      </c>
      <c r="I1022" s="30">
        <v>5</v>
      </c>
      <c r="J1022" s="27">
        <v>4.0999999999999996</v>
      </c>
      <c r="K1022" s="40" t="str">
        <f t="shared" si="105"/>
        <v>Exceeds Expectations</v>
      </c>
      <c r="L1022" s="37">
        <v>31409</v>
      </c>
      <c r="M1022" s="37">
        <f t="shared" si="106"/>
        <v>43100.839999999989</v>
      </c>
      <c r="N1022" s="40" t="str">
        <f t="shared" si="107"/>
        <v>Low Income</v>
      </c>
      <c r="O1022" s="39">
        <v>10521</v>
      </c>
      <c r="P1022" s="39">
        <f t="shared" si="108"/>
        <v>6049.9999999999964</v>
      </c>
      <c r="Q1022" s="41">
        <f t="shared" si="109"/>
        <v>0.14036849397830756</v>
      </c>
      <c r="R1022" s="33" t="str">
        <f t="shared" si="110"/>
        <v>Average Bonus</v>
      </c>
      <c r="S1022" s="38">
        <f t="shared" si="111"/>
        <v>49150.839999999982</v>
      </c>
      <c r="T1022" s="6" t="s">
        <v>265</v>
      </c>
      <c r="U1022" s="6" t="s">
        <v>3826</v>
      </c>
      <c r="V1022" s="6" t="s">
        <v>3827</v>
      </c>
    </row>
    <row r="1023" spans="1:22" ht="20" customHeight="1" x14ac:dyDescent="0.15">
      <c r="A1023" s="15">
        <v>1021</v>
      </c>
      <c r="B1023" s="16" t="s">
        <v>4437</v>
      </c>
      <c r="C1023" s="14">
        <v>61</v>
      </c>
      <c r="D1023" s="35" t="str" cm="1">
        <f t="array" ref="D1023">_xlfn.IFS(C1023&lt;31, "Emerging Talent", AND(C1023 &gt; 30, C1023 &lt; 55), "Core Contributor", C1023 &gt; 54, "Established Expert")</f>
        <v>Established Expert</v>
      </c>
      <c r="E1023" s="6" t="s">
        <v>389</v>
      </c>
      <c r="F1023" s="6" t="s">
        <v>5930</v>
      </c>
      <c r="G1023" s="19" t="s">
        <v>210</v>
      </c>
      <c r="H1023" s="19" t="s">
        <v>32</v>
      </c>
      <c r="I1023" s="30">
        <v>4</v>
      </c>
      <c r="J1023" s="27">
        <v>1.3</v>
      </c>
      <c r="K1023" s="40" t="str">
        <f t="shared" si="105"/>
        <v>Needs Significant Improvement</v>
      </c>
      <c r="L1023" s="37">
        <v>71135</v>
      </c>
      <c r="M1023" s="37">
        <f t="shared" si="106"/>
        <v>15000</v>
      </c>
      <c r="N1023" s="40" t="str">
        <f t="shared" si="107"/>
        <v>Low Income</v>
      </c>
      <c r="O1023" s="39" t="s">
        <v>5969</v>
      </c>
      <c r="P1023" s="39">
        <f t="shared" si="108"/>
        <v>0</v>
      </c>
      <c r="Q1023" s="41">
        <f t="shared" si="109"/>
        <v>0</v>
      </c>
      <c r="R1023" s="33" t="str">
        <f t="shared" si="110"/>
        <v>No Bonus</v>
      </c>
      <c r="S1023" s="38">
        <f t="shared" si="111"/>
        <v>15000</v>
      </c>
      <c r="T1023" s="6" t="s">
        <v>296</v>
      </c>
      <c r="U1023" s="6" t="s">
        <v>6693</v>
      </c>
      <c r="V1023" s="6" t="s">
        <v>3831</v>
      </c>
    </row>
    <row r="1024" spans="1:22" ht="20" customHeight="1" x14ac:dyDescent="0.15">
      <c r="A1024" s="15">
        <v>1022</v>
      </c>
      <c r="B1024" s="16" t="s">
        <v>4431</v>
      </c>
      <c r="C1024" s="14">
        <v>49</v>
      </c>
      <c r="D1024" s="35" t="str" cm="1">
        <f t="array" ref="D1024">_xlfn.IFS(C1024&lt;31, "Emerging Talent", AND(C1024 &gt; 30, C1024 &lt; 55), "Core Contributor", C1024 &gt; 54, "Established Expert")</f>
        <v>Core Contributor</v>
      </c>
      <c r="E1024" s="6" t="s">
        <v>5970</v>
      </c>
      <c r="F1024" s="6" t="s">
        <v>5863</v>
      </c>
      <c r="G1024" s="19" t="s">
        <v>46</v>
      </c>
      <c r="H1024" s="19" t="s">
        <v>499</v>
      </c>
      <c r="I1024" s="30">
        <v>0</v>
      </c>
      <c r="J1024" s="27">
        <v>2.1</v>
      </c>
      <c r="K1024" s="40" t="str">
        <f t="shared" si="105"/>
        <v>Below Expectations</v>
      </c>
      <c r="L1024" s="37">
        <v>66394</v>
      </c>
      <c r="M1024" s="37">
        <f t="shared" si="106"/>
        <v>23901.84</v>
      </c>
      <c r="N1024" s="40" t="str">
        <f t="shared" si="107"/>
        <v>Low Income</v>
      </c>
      <c r="O1024" s="39">
        <v>2383</v>
      </c>
      <c r="P1024" s="39">
        <f t="shared" si="108"/>
        <v>0</v>
      </c>
      <c r="Q1024" s="41">
        <f t="shared" si="109"/>
        <v>0</v>
      </c>
      <c r="R1024" s="33" t="str">
        <f t="shared" si="110"/>
        <v>No Bonus</v>
      </c>
      <c r="S1024" s="38">
        <f t="shared" si="111"/>
        <v>23901.84</v>
      </c>
      <c r="T1024" s="6" t="s">
        <v>265</v>
      </c>
      <c r="U1024" s="6" t="s">
        <v>6694</v>
      </c>
      <c r="V1024" s="6" t="s">
        <v>3834</v>
      </c>
    </row>
    <row r="1025" spans="1:22" ht="20" customHeight="1" x14ac:dyDescent="0.15">
      <c r="A1025" s="15">
        <v>1023</v>
      </c>
      <c r="B1025" s="16" t="s">
        <v>4452</v>
      </c>
      <c r="C1025" s="14">
        <v>46</v>
      </c>
      <c r="D1025" s="35" t="str" cm="1">
        <f t="array" ref="D1025">_xlfn.IFS(C1025&lt;31, "Emerging Talent", AND(C1025 &gt; 30, C1025 &lt; 55), "Core Contributor", C1025 &gt; 54, "Established Expert")</f>
        <v>Core Contributor</v>
      </c>
      <c r="E1025" s="6" t="s">
        <v>163</v>
      </c>
      <c r="F1025" s="6" t="s">
        <v>5822</v>
      </c>
      <c r="G1025" s="19" t="s">
        <v>46</v>
      </c>
      <c r="H1025" s="19" t="s">
        <v>56</v>
      </c>
      <c r="I1025" s="30">
        <v>7</v>
      </c>
      <c r="J1025" s="27">
        <v>4.7</v>
      </c>
      <c r="K1025" s="40" t="str">
        <f t="shared" si="105"/>
        <v>Outstanding Performance</v>
      </c>
      <c r="L1025" s="37">
        <v>46090</v>
      </c>
      <c r="M1025" s="37">
        <f t="shared" si="106"/>
        <v>83112.497959183689</v>
      </c>
      <c r="N1025" s="40" t="str">
        <f t="shared" si="107"/>
        <v>High Income</v>
      </c>
      <c r="O1025" s="39">
        <v>1074</v>
      </c>
      <c r="P1025" s="39">
        <f t="shared" si="108"/>
        <v>14450.000000000004</v>
      </c>
      <c r="Q1025" s="41">
        <f t="shared" si="109"/>
        <v>0.17386073520611012</v>
      </c>
      <c r="R1025" s="33" t="str">
        <f t="shared" si="110"/>
        <v>High Bonus</v>
      </c>
      <c r="S1025" s="38">
        <f t="shared" si="111"/>
        <v>97562.497959183689</v>
      </c>
      <c r="T1025" s="6" t="s">
        <v>271</v>
      </c>
      <c r="U1025" s="6" t="s">
        <v>3836</v>
      </c>
      <c r="V1025" s="6" t="s">
        <v>3837</v>
      </c>
    </row>
    <row r="1026" spans="1:22" ht="20" customHeight="1" x14ac:dyDescent="0.15">
      <c r="A1026" s="15">
        <v>1024</v>
      </c>
      <c r="B1026" s="16" t="s">
        <v>3560</v>
      </c>
      <c r="C1026" s="14">
        <v>31</v>
      </c>
      <c r="D1026" s="35" t="str" cm="1">
        <f t="array" ref="D1026">_xlfn.IFS(C1026&lt;31, "Emerging Talent", AND(C1026 &gt; 30, C1026 &lt; 55), "Core Contributor", C1026 &gt; 54, "Established Expert")</f>
        <v>Core Contributor</v>
      </c>
      <c r="E1026" s="6" t="s">
        <v>389</v>
      </c>
      <c r="F1026" s="6" t="s">
        <v>5931</v>
      </c>
      <c r="G1026" s="19" t="s">
        <v>864</v>
      </c>
      <c r="H1026" s="19" t="s">
        <v>799</v>
      </c>
      <c r="I1026" s="30">
        <v>2</v>
      </c>
      <c r="J1026" s="27">
        <v>2.5</v>
      </c>
      <c r="K1026" s="40" t="str">
        <f t="shared" si="105"/>
        <v>Below Expectations</v>
      </c>
      <c r="L1026" s="37">
        <v>100500</v>
      </c>
      <c r="M1026" s="37">
        <f t="shared" si="106"/>
        <v>51275.510204081635</v>
      </c>
      <c r="N1026" s="40" t="str">
        <f t="shared" si="107"/>
        <v>Medium Income</v>
      </c>
      <c r="O1026" s="39">
        <v>19442</v>
      </c>
      <c r="P1026" s="39">
        <f t="shared" si="108"/>
        <v>0</v>
      </c>
      <c r="Q1026" s="41">
        <f t="shared" si="109"/>
        <v>0</v>
      </c>
      <c r="R1026" s="33" t="str">
        <f t="shared" si="110"/>
        <v>No Bonus</v>
      </c>
      <c r="S1026" s="38">
        <f t="shared" si="111"/>
        <v>51275.510204081635</v>
      </c>
      <c r="T1026" s="6" t="s">
        <v>271</v>
      </c>
      <c r="U1026" s="9" t="s">
        <v>6695</v>
      </c>
      <c r="V1026" s="6" t="s">
        <v>3840</v>
      </c>
    </row>
    <row r="1027" spans="1:22" ht="20" customHeight="1" x14ac:dyDescent="0.15">
      <c r="A1027" s="15">
        <v>1025</v>
      </c>
      <c r="B1027" s="16" t="s">
        <v>852</v>
      </c>
      <c r="C1027" s="14">
        <v>23</v>
      </c>
      <c r="D1027" s="35" t="str" cm="1">
        <f t="array" ref="D1027">_xlfn.IFS(C1027&lt;31, "Emerging Talent", AND(C1027 &gt; 30, C1027 &lt; 55), "Core Contributor", C1027 &gt; 54, "Established Expert")</f>
        <v>Emerging Talent</v>
      </c>
      <c r="E1027" s="6" t="s">
        <v>163</v>
      </c>
      <c r="F1027" s="6" t="s">
        <v>5570</v>
      </c>
      <c r="G1027" s="19" t="s">
        <v>210</v>
      </c>
      <c r="H1027" s="19" t="s">
        <v>930</v>
      </c>
      <c r="I1027" s="30">
        <v>3</v>
      </c>
      <c r="J1027" s="27">
        <v>1.1000000000000001</v>
      </c>
      <c r="K1027" s="40" t="str">
        <f t="shared" si="105"/>
        <v>Needs Significant Improvement</v>
      </c>
      <c r="L1027" s="37">
        <v>86470</v>
      </c>
      <c r="M1027" s="37">
        <f t="shared" si="106"/>
        <v>15000</v>
      </c>
      <c r="N1027" s="40" t="str">
        <f t="shared" si="107"/>
        <v>Low Income</v>
      </c>
      <c r="O1027" s="39" t="s">
        <v>5969</v>
      </c>
      <c r="P1027" s="39">
        <f t="shared" si="108"/>
        <v>0</v>
      </c>
      <c r="Q1027" s="41">
        <f t="shared" si="109"/>
        <v>0</v>
      </c>
      <c r="R1027" s="33" t="str">
        <f t="shared" si="110"/>
        <v>No Bonus</v>
      </c>
      <c r="S1027" s="38">
        <f t="shared" si="111"/>
        <v>15000</v>
      </c>
      <c r="T1027" s="6" t="s">
        <v>265</v>
      </c>
      <c r="U1027" s="9" t="s">
        <v>6696</v>
      </c>
      <c r="V1027" s="6" t="s">
        <v>3842</v>
      </c>
    </row>
    <row r="1028" spans="1:22" ht="20" customHeight="1" x14ac:dyDescent="0.15">
      <c r="A1028" s="15">
        <v>1026</v>
      </c>
      <c r="B1028" s="16" t="s">
        <v>4415</v>
      </c>
      <c r="C1028" s="14">
        <v>37</v>
      </c>
      <c r="D1028" s="35" t="str" cm="1">
        <f t="array" ref="D1028">_xlfn.IFS(C1028&lt;31, "Emerging Talent", AND(C1028 &gt; 30, C1028 &lt; 55), "Core Contributor", C1028 &gt; 54, "Established Expert")</f>
        <v>Core Contributor</v>
      </c>
      <c r="E1028" s="6" t="s">
        <v>93</v>
      </c>
      <c r="F1028" s="6" t="s">
        <v>5446</v>
      </c>
      <c r="G1028" s="19" t="s">
        <v>210</v>
      </c>
      <c r="H1028" s="19" t="s">
        <v>32</v>
      </c>
      <c r="I1028" s="30">
        <v>4</v>
      </c>
      <c r="J1028" s="27">
        <v>3.8</v>
      </c>
      <c r="K1028" s="40" t="str">
        <f t="shared" ref="K1028:K1091" si="112">IF(J1028&lt; 2, "Needs Significant Improvement", IF(J1028 &lt; 3, "Below Expectations", IF(J1028 &lt; 3.5, "Meets Expectations", IF(J1028 &lt; 4.3, "Exceeds Expectations", "Outstanding Performance"))))</f>
        <v>Exceeds Expectations</v>
      </c>
      <c r="L1028" s="37">
        <v>101101</v>
      </c>
      <c r="M1028" s="37">
        <f t="shared" ref="M1028:M1091" si="113">MIN(300000, MAX(15000,L1028* ( J1028 / 3.5) ^ 2))</f>
        <v>119175.38285714285</v>
      </c>
      <c r="N1028" s="40" t="str">
        <f t="shared" ref="N1028:N1091" si="114">IF(M1028 &lt; 50000, "Low Income", IF(M1028 &lt; 80000, "Medium Income", IF(M1028 &lt; 110000, "High Income", "Very High Income")))</f>
        <v>Very High Income</v>
      </c>
      <c r="O1028" s="39" t="s">
        <v>5969</v>
      </c>
      <c r="P1028" s="39">
        <f t="shared" ref="P1028:P1091" si="115">IF(J1028&lt; 3,0, IF(20000 * ((J1028 - 3)/2)^2 = 0, 0, MIN(20000, 20000 * ((J1028 - 3)/2)^2)))</f>
        <v>3199.9999999999982</v>
      </c>
      <c r="Q1028" s="41">
        <f t="shared" ref="Q1028:Q1091" si="116">IF(P1028=0, 0, P1028/M1028)</f>
        <v>2.6851182880913264E-2</v>
      </c>
      <c r="R1028" s="33" t="str">
        <f t="shared" ref="R1028:R1091" si="117">IF(P1028=0, "No Bonus", IF(P1028&lt;=5000, "Small Bonus", IF(P1028&lt;=10000, "Average Bonus", IF(P1028&lt;=15000, "High Bonus", "Outstanding Bonus"))))</f>
        <v>Small Bonus</v>
      </c>
      <c r="S1028" s="38">
        <f t="shared" ref="S1028:S1091" si="118">IF(TYPE(P1028)=2,M1028+ 0, M1028 + P1028)</f>
        <v>122375.38285714285</v>
      </c>
      <c r="T1028" s="6" t="s">
        <v>422</v>
      </c>
      <c r="U1028" s="6" t="s">
        <v>6697</v>
      </c>
      <c r="V1028" s="6" t="s">
        <v>3845</v>
      </c>
    </row>
    <row r="1029" spans="1:22" ht="20" customHeight="1" x14ac:dyDescent="0.15">
      <c r="A1029" s="15">
        <v>1027</v>
      </c>
      <c r="B1029" s="16" t="s">
        <v>510</v>
      </c>
      <c r="C1029" s="14">
        <v>52</v>
      </c>
      <c r="D1029" s="35" t="str" cm="1">
        <f t="array" ref="D1029">_xlfn.IFS(C1029&lt;31, "Emerging Talent", AND(C1029 &gt; 30, C1029 &lt; 55), "Core Contributor", C1029 &gt; 54, "Established Expert")</f>
        <v>Core Contributor</v>
      </c>
      <c r="E1029" s="7" t="s">
        <v>5970</v>
      </c>
      <c r="F1029" s="6" t="s">
        <v>5711</v>
      </c>
      <c r="G1029" s="19" t="s">
        <v>648</v>
      </c>
      <c r="H1029" s="19" t="s">
        <v>47</v>
      </c>
      <c r="I1029" s="30">
        <v>0</v>
      </c>
      <c r="J1029" s="27">
        <v>2.5</v>
      </c>
      <c r="K1029" s="40" t="str">
        <f t="shared" si="112"/>
        <v>Below Expectations</v>
      </c>
      <c r="L1029" s="37">
        <v>77230</v>
      </c>
      <c r="M1029" s="37">
        <f t="shared" si="113"/>
        <v>39403.0612244898</v>
      </c>
      <c r="N1029" s="40" t="str">
        <f t="shared" si="114"/>
        <v>Low Income</v>
      </c>
      <c r="O1029" s="39">
        <v>1472</v>
      </c>
      <c r="P1029" s="39">
        <f t="shared" si="115"/>
        <v>0</v>
      </c>
      <c r="Q1029" s="41">
        <f t="shared" si="116"/>
        <v>0</v>
      </c>
      <c r="R1029" s="33" t="str">
        <f t="shared" si="117"/>
        <v>No Bonus</v>
      </c>
      <c r="S1029" s="38">
        <f t="shared" si="118"/>
        <v>39403.0612244898</v>
      </c>
      <c r="T1029" s="6" t="s">
        <v>296</v>
      </c>
      <c r="U1029" s="6" t="s">
        <v>6698</v>
      </c>
      <c r="V1029" s="6" t="s">
        <v>3849</v>
      </c>
    </row>
    <row r="1030" spans="1:22" ht="20" customHeight="1" x14ac:dyDescent="0.15">
      <c r="A1030" s="15">
        <v>1028</v>
      </c>
      <c r="B1030" s="16" t="s">
        <v>1919</v>
      </c>
      <c r="C1030" s="14">
        <v>54</v>
      </c>
      <c r="D1030" s="35" t="str" cm="1">
        <f t="array" ref="D1030">_xlfn.IFS(C1030&lt;31, "Emerging Talent", AND(C1030 &gt; 30, C1030 &lt; 55), "Core Contributor", C1030 &gt; 54, "Established Expert")</f>
        <v>Core Contributor</v>
      </c>
      <c r="E1030" s="6" t="s">
        <v>93</v>
      </c>
      <c r="F1030" s="6" t="s">
        <v>5707</v>
      </c>
      <c r="G1030" s="19" t="s">
        <v>46</v>
      </c>
      <c r="H1030" s="19" t="s">
        <v>32</v>
      </c>
      <c r="I1030" s="30">
        <v>0</v>
      </c>
      <c r="J1030" s="27">
        <v>4.7</v>
      </c>
      <c r="K1030" s="40" t="str">
        <f t="shared" si="112"/>
        <v>Outstanding Performance</v>
      </c>
      <c r="L1030" s="37">
        <v>136633</v>
      </c>
      <c r="M1030" s="37">
        <f t="shared" si="113"/>
        <v>246385.5485714286</v>
      </c>
      <c r="N1030" s="40" t="str">
        <f t="shared" si="114"/>
        <v>Very High Income</v>
      </c>
      <c r="O1030" s="39">
        <v>9761</v>
      </c>
      <c r="P1030" s="39">
        <f t="shared" si="115"/>
        <v>14450.000000000004</v>
      </c>
      <c r="Q1030" s="41">
        <f t="shared" si="116"/>
        <v>5.8647920236323703E-2</v>
      </c>
      <c r="R1030" s="33" t="str">
        <f t="shared" si="117"/>
        <v>High Bonus</v>
      </c>
      <c r="S1030" s="38">
        <f t="shared" si="118"/>
        <v>260835.5485714286</v>
      </c>
      <c r="T1030" s="6" t="s">
        <v>296</v>
      </c>
      <c r="U1030" s="6" t="s">
        <v>6699</v>
      </c>
      <c r="V1030" s="6" t="s">
        <v>3851</v>
      </c>
    </row>
    <row r="1031" spans="1:22" ht="20" customHeight="1" x14ac:dyDescent="0.15">
      <c r="A1031" s="15">
        <v>1029</v>
      </c>
      <c r="B1031" s="16" t="s">
        <v>109</v>
      </c>
      <c r="C1031" s="14">
        <v>61</v>
      </c>
      <c r="D1031" s="35" t="str" cm="1">
        <f t="array" ref="D1031">_xlfn.IFS(C1031&lt;31, "Emerging Talent", AND(C1031 &gt; 30, C1031 &lt; 55), "Core Contributor", C1031 &gt; 54, "Established Expert")</f>
        <v>Established Expert</v>
      </c>
      <c r="E1031" s="6" t="s">
        <v>389</v>
      </c>
      <c r="F1031" s="6" t="s">
        <v>5932</v>
      </c>
      <c r="G1031" s="19" t="s">
        <v>864</v>
      </c>
      <c r="H1031" s="19" t="s">
        <v>175</v>
      </c>
      <c r="I1031" s="30">
        <v>2</v>
      </c>
      <c r="J1031" s="27">
        <v>4.4000000000000004</v>
      </c>
      <c r="K1031" s="40" t="str">
        <f t="shared" si="112"/>
        <v>Outstanding Performance</v>
      </c>
      <c r="L1031" s="37">
        <v>106383</v>
      </c>
      <c r="M1031" s="37">
        <f t="shared" si="113"/>
        <v>168128.56163265312</v>
      </c>
      <c r="N1031" s="40" t="str">
        <f t="shared" si="114"/>
        <v>Very High Income</v>
      </c>
      <c r="O1031" s="39">
        <v>10131</v>
      </c>
      <c r="P1031" s="39">
        <f t="shared" si="115"/>
        <v>9800.0000000000055</v>
      </c>
      <c r="Q1031" s="41">
        <f t="shared" si="116"/>
        <v>5.8288728011675901E-2</v>
      </c>
      <c r="R1031" s="33" t="str">
        <f t="shared" si="117"/>
        <v>Average Bonus</v>
      </c>
      <c r="S1031" s="38">
        <f t="shared" si="118"/>
        <v>177928.56163265312</v>
      </c>
      <c r="T1031" s="6" t="s">
        <v>76</v>
      </c>
      <c r="U1031" s="9" t="s">
        <v>6700</v>
      </c>
      <c r="V1031" s="7" t="s">
        <v>6818</v>
      </c>
    </row>
    <row r="1032" spans="1:22" ht="20" customHeight="1" x14ac:dyDescent="0.15">
      <c r="A1032" s="15">
        <v>1030</v>
      </c>
      <c r="B1032" s="16" t="s">
        <v>4432</v>
      </c>
      <c r="C1032" s="14">
        <v>29</v>
      </c>
      <c r="D1032" s="35" t="str" cm="1">
        <f t="array" ref="D1032">_xlfn.IFS(C1032&lt;31, "Emerging Talent", AND(C1032 &gt; 30, C1032 &lt; 55), "Core Contributor", C1032 &gt; 54, "Established Expert")</f>
        <v>Emerging Talent</v>
      </c>
      <c r="E1032" s="6" t="s">
        <v>389</v>
      </c>
      <c r="F1032" s="6" t="s">
        <v>5563</v>
      </c>
      <c r="G1032" s="19" t="s">
        <v>244</v>
      </c>
      <c r="H1032" s="19" t="s">
        <v>175</v>
      </c>
      <c r="I1032" s="30">
        <v>0</v>
      </c>
      <c r="J1032" s="27">
        <v>4.8</v>
      </c>
      <c r="K1032" s="40" t="str">
        <f t="shared" si="112"/>
        <v>Outstanding Performance</v>
      </c>
      <c r="L1032" s="37">
        <v>70806</v>
      </c>
      <c r="M1032" s="37">
        <f t="shared" si="113"/>
        <v>133173.08081632655</v>
      </c>
      <c r="N1032" s="40" t="str">
        <f t="shared" si="114"/>
        <v>Very High Income</v>
      </c>
      <c r="O1032" s="39">
        <v>12348</v>
      </c>
      <c r="P1032" s="39">
        <f t="shared" si="115"/>
        <v>16199.999999999996</v>
      </c>
      <c r="Q1032" s="41">
        <f t="shared" si="116"/>
        <v>0.12164620583001437</v>
      </c>
      <c r="R1032" s="33" t="str">
        <f t="shared" si="117"/>
        <v>Outstanding Bonus</v>
      </c>
      <c r="S1032" s="38">
        <f t="shared" si="118"/>
        <v>149373.08081632655</v>
      </c>
      <c r="T1032" s="6" t="s">
        <v>204</v>
      </c>
      <c r="U1032" s="6" t="s">
        <v>6701</v>
      </c>
      <c r="V1032" s="6" t="s">
        <v>3857</v>
      </c>
    </row>
    <row r="1033" spans="1:22" ht="20" customHeight="1" x14ac:dyDescent="0.15">
      <c r="A1033" s="15">
        <v>1031</v>
      </c>
      <c r="B1033" s="16" t="s">
        <v>870</v>
      </c>
      <c r="C1033" s="14">
        <v>46</v>
      </c>
      <c r="D1033" s="35" t="str" cm="1">
        <f t="array" ref="D1033">_xlfn.IFS(C1033&lt;31, "Emerging Talent", AND(C1033 &gt; 30, C1033 &lt; 55), "Core Contributor", C1033 &gt; 54, "Established Expert")</f>
        <v>Core Contributor</v>
      </c>
      <c r="E1033" s="6" t="s">
        <v>163</v>
      </c>
      <c r="F1033" s="6" t="s">
        <v>5446</v>
      </c>
      <c r="G1033" s="19" t="s">
        <v>576</v>
      </c>
      <c r="H1033" s="19" t="s">
        <v>842</v>
      </c>
      <c r="I1033" s="30">
        <v>5</v>
      </c>
      <c r="J1033" s="27">
        <v>2.6</v>
      </c>
      <c r="K1033" s="40" t="str">
        <f t="shared" si="112"/>
        <v>Below Expectations</v>
      </c>
      <c r="L1033" s="37">
        <v>33765</v>
      </c>
      <c r="M1033" s="37">
        <f t="shared" si="113"/>
        <v>18632.767346938777</v>
      </c>
      <c r="N1033" s="40" t="str">
        <f t="shared" si="114"/>
        <v>Low Income</v>
      </c>
      <c r="O1033" s="39">
        <v>18003</v>
      </c>
      <c r="P1033" s="39">
        <f t="shared" si="115"/>
        <v>0</v>
      </c>
      <c r="Q1033" s="41">
        <f t="shared" si="116"/>
        <v>0</v>
      </c>
      <c r="R1033" s="33" t="str">
        <f t="shared" si="117"/>
        <v>No Bonus</v>
      </c>
      <c r="S1033" s="38">
        <f t="shared" si="118"/>
        <v>18632.767346938777</v>
      </c>
      <c r="T1033" s="6" t="s">
        <v>76</v>
      </c>
      <c r="U1033" s="6" t="s">
        <v>3860</v>
      </c>
      <c r="V1033" s="6" t="s">
        <v>3861</v>
      </c>
    </row>
    <row r="1034" spans="1:22" ht="20" customHeight="1" x14ac:dyDescent="0.15">
      <c r="A1034" s="15">
        <v>1032</v>
      </c>
      <c r="B1034" s="16" t="s">
        <v>3862</v>
      </c>
      <c r="C1034" s="14">
        <v>51</v>
      </c>
      <c r="D1034" s="35" t="str" cm="1">
        <f t="array" ref="D1034">_xlfn.IFS(C1034&lt;31, "Emerging Talent", AND(C1034 &gt; 30, C1034 &lt; 55), "Core Contributor", C1034 &gt; 54, "Established Expert")</f>
        <v>Core Contributor</v>
      </c>
      <c r="E1034" s="6" t="s">
        <v>389</v>
      </c>
      <c r="F1034" s="6" t="s">
        <v>5446</v>
      </c>
      <c r="G1034" s="19" t="s">
        <v>210</v>
      </c>
      <c r="H1034" s="19" t="s">
        <v>224</v>
      </c>
      <c r="I1034" s="30">
        <v>4</v>
      </c>
      <c r="J1034" s="27">
        <v>4.0999999999999996</v>
      </c>
      <c r="K1034" s="40" t="str">
        <f t="shared" si="112"/>
        <v>Exceeds Expectations</v>
      </c>
      <c r="L1034" s="37">
        <v>75901</v>
      </c>
      <c r="M1034" s="37">
        <f t="shared" si="113"/>
        <v>104154.75999999997</v>
      </c>
      <c r="N1034" s="40" t="str">
        <f t="shared" si="114"/>
        <v>High Income</v>
      </c>
      <c r="O1034" s="39">
        <v>10704</v>
      </c>
      <c r="P1034" s="39">
        <f t="shared" si="115"/>
        <v>6049.9999999999964</v>
      </c>
      <c r="Q1034" s="41">
        <f t="shared" si="116"/>
        <v>5.808663953524542E-2</v>
      </c>
      <c r="R1034" s="33" t="str">
        <f t="shared" si="117"/>
        <v>Average Bonus</v>
      </c>
      <c r="S1034" s="38">
        <f t="shared" si="118"/>
        <v>110204.75999999997</v>
      </c>
      <c r="T1034" s="6" t="s">
        <v>26</v>
      </c>
      <c r="U1034" s="7" t="s">
        <v>5970</v>
      </c>
      <c r="V1034" s="6" t="s">
        <v>3866</v>
      </c>
    </row>
    <row r="1035" spans="1:22" ht="20" customHeight="1" x14ac:dyDescent="0.15">
      <c r="A1035" s="15">
        <v>1033</v>
      </c>
      <c r="B1035" s="16" t="s">
        <v>4410</v>
      </c>
      <c r="C1035" s="14">
        <v>32</v>
      </c>
      <c r="D1035" s="35" t="str" cm="1">
        <f t="array" ref="D1035">_xlfn.IFS(C1035&lt;31, "Emerging Talent", AND(C1035 &gt; 30, C1035 &lt; 55), "Core Contributor", C1035 &gt; 54, "Established Expert")</f>
        <v>Core Contributor</v>
      </c>
      <c r="E1035" s="6" t="s">
        <v>389</v>
      </c>
      <c r="F1035" s="6" t="s">
        <v>5472</v>
      </c>
      <c r="G1035" s="19" t="s">
        <v>864</v>
      </c>
      <c r="H1035" s="19" t="s">
        <v>47</v>
      </c>
      <c r="I1035" s="30">
        <v>0</v>
      </c>
      <c r="J1035" s="27">
        <v>3.3</v>
      </c>
      <c r="K1035" s="40" t="str">
        <f t="shared" si="112"/>
        <v>Meets Expectations</v>
      </c>
      <c r="L1035" s="37">
        <v>59885</v>
      </c>
      <c r="M1035" s="37">
        <f t="shared" si="113"/>
        <v>53236.542857142857</v>
      </c>
      <c r="N1035" s="40" t="str">
        <f t="shared" si="114"/>
        <v>Medium Income</v>
      </c>
      <c r="O1035" s="39">
        <v>17341</v>
      </c>
      <c r="P1035" s="39">
        <f t="shared" si="115"/>
        <v>449.99999999999949</v>
      </c>
      <c r="Q1035" s="41">
        <f t="shared" si="116"/>
        <v>8.4528403958827325E-3</v>
      </c>
      <c r="R1035" s="33" t="str">
        <f t="shared" si="117"/>
        <v>Small Bonus</v>
      </c>
      <c r="S1035" s="38">
        <f t="shared" si="118"/>
        <v>53686.542857142857</v>
      </c>
      <c r="T1035" s="6" t="s">
        <v>296</v>
      </c>
      <c r="U1035" s="6" t="s">
        <v>3868</v>
      </c>
      <c r="V1035" s="6" t="s">
        <v>3869</v>
      </c>
    </row>
    <row r="1036" spans="1:22" ht="20" customHeight="1" x14ac:dyDescent="0.15">
      <c r="A1036" s="15">
        <v>1034</v>
      </c>
      <c r="B1036" s="16" t="s">
        <v>964</v>
      </c>
      <c r="C1036" s="14">
        <v>31</v>
      </c>
      <c r="D1036" s="35" t="str" cm="1">
        <f t="array" ref="D1036">_xlfn.IFS(C1036&lt;31, "Emerging Talent", AND(C1036 &gt; 30, C1036 &lt; 55), "Core Contributor", C1036 &gt; 54, "Established Expert")</f>
        <v>Core Contributor</v>
      </c>
      <c r="E1036" s="6" t="s">
        <v>163</v>
      </c>
      <c r="F1036" s="6" t="s">
        <v>5590</v>
      </c>
      <c r="G1036" s="19" t="s">
        <v>648</v>
      </c>
      <c r="H1036" s="19" t="s">
        <v>136</v>
      </c>
      <c r="I1036" s="30">
        <v>0</v>
      </c>
      <c r="J1036" s="27">
        <v>4.9000000000000004</v>
      </c>
      <c r="K1036" s="40" t="str">
        <f t="shared" si="112"/>
        <v>Outstanding Performance</v>
      </c>
      <c r="L1036" s="37">
        <v>115235</v>
      </c>
      <c r="M1036" s="37">
        <f t="shared" si="113"/>
        <v>225860.60000000003</v>
      </c>
      <c r="N1036" s="40" t="str">
        <f t="shared" si="114"/>
        <v>Very High Income</v>
      </c>
      <c r="O1036" s="39">
        <v>8003</v>
      </c>
      <c r="P1036" s="39">
        <f t="shared" si="115"/>
        <v>18050.000000000007</v>
      </c>
      <c r="Q1036" s="41">
        <f t="shared" si="116"/>
        <v>7.991655029695309E-2</v>
      </c>
      <c r="R1036" s="33" t="str">
        <f t="shared" si="117"/>
        <v>Outstanding Bonus</v>
      </c>
      <c r="S1036" s="38">
        <f t="shared" si="118"/>
        <v>243910.60000000003</v>
      </c>
      <c r="T1036" s="6" t="s">
        <v>265</v>
      </c>
      <c r="U1036" s="6" t="s">
        <v>6702</v>
      </c>
      <c r="V1036" s="6" t="s">
        <v>3871</v>
      </c>
    </row>
    <row r="1037" spans="1:22" ht="20" customHeight="1" x14ac:dyDescent="0.15">
      <c r="A1037" s="15">
        <v>1035</v>
      </c>
      <c r="B1037" s="16" t="s">
        <v>3872</v>
      </c>
      <c r="C1037" s="14">
        <v>41</v>
      </c>
      <c r="D1037" s="35" t="str" cm="1">
        <f t="array" ref="D1037">_xlfn.IFS(C1037&lt;31, "Emerging Talent", AND(C1037 &gt; 30, C1037 &lt; 55), "Core Contributor", C1037 &gt; 54, "Established Expert")</f>
        <v>Core Contributor</v>
      </c>
      <c r="E1037" s="6" t="s">
        <v>93</v>
      </c>
      <c r="F1037" s="6" t="s">
        <v>5446</v>
      </c>
      <c r="G1037" s="19" t="s">
        <v>210</v>
      </c>
      <c r="H1037" s="19" t="s">
        <v>175</v>
      </c>
      <c r="I1037" s="30">
        <v>7</v>
      </c>
      <c r="J1037" s="27">
        <v>3.9</v>
      </c>
      <c r="K1037" s="40" t="str">
        <f t="shared" si="112"/>
        <v>Exceeds Expectations</v>
      </c>
      <c r="L1037" s="37">
        <v>145184</v>
      </c>
      <c r="M1037" s="37">
        <f t="shared" si="113"/>
        <v>180265.19510204083</v>
      </c>
      <c r="N1037" s="40" t="str">
        <f t="shared" si="114"/>
        <v>Very High Income</v>
      </c>
      <c r="O1037" s="39">
        <v>1848</v>
      </c>
      <c r="P1037" s="39">
        <f t="shared" si="115"/>
        <v>4049.9999999999991</v>
      </c>
      <c r="Q1037" s="41">
        <f t="shared" si="116"/>
        <v>2.2466899379591596E-2</v>
      </c>
      <c r="R1037" s="33" t="str">
        <f t="shared" si="117"/>
        <v>Small Bonus</v>
      </c>
      <c r="S1037" s="38">
        <f t="shared" si="118"/>
        <v>184315.19510204083</v>
      </c>
      <c r="T1037" s="6" t="s">
        <v>204</v>
      </c>
      <c r="U1037" s="6" t="s">
        <v>3875</v>
      </c>
      <c r="V1037" s="6" t="s">
        <v>3876</v>
      </c>
    </row>
    <row r="1038" spans="1:22" ht="20" customHeight="1" x14ac:dyDescent="0.15">
      <c r="A1038" s="15">
        <v>1036</v>
      </c>
      <c r="B1038" s="16" t="s">
        <v>4425</v>
      </c>
      <c r="C1038" s="14">
        <v>61</v>
      </c>
      <c r="D1038" s="35" t="str" cm="1">
        <f t="array" ref="D1038">_xlfn.IFS(C1038&lt;31, "Emerging Talent", AND(C1038 &gt; 30, C1038 &lt; 55), "Core Contributor", C1038 &gt; 54, "Established Expert")</f>
        <v>Established Expert</v>
      </c>
      <c r="E1038" s="6" t="s">
        <v>389</v>
      </c>
      <c r="F1038" s="6" t="s">
        <v>5566</v>
      </c>
      <c r="G1038" s="19" t="s">
        <v>4457</v>
      </c>
      <c r="H1038" s="19" t="s">
        <v>211</v>
      </c>
      <c r="I1038" s="30">
        <v>5</v>
      </c>
      <c r="J1038" s="27">
        <v>4.5</v>
      </c>
      <c r="K1038" s="40" t="str">
        <f t="shared" si="112"/>
        <v>Outstanding Performance</v>
      </c>
      <c r="L1038" s="37">
        <v>41968</v>
      </c>
      <c r="M1038" s="37">
        <f t="shared" si="113"/>
        <v>69375.673469387766</v>
      </c>
      <c r="N1038" s="40" t="str">
        <f t="shared" si="114"/>
        <v>Medium Income</v>
      </c>
      <c r="O1038" s="39" t="s">
        <v>5969</v>
      </c>
      <c r="P1038" s="39">
        <f t="shared" si="115"/>
        <v>11250</v>
      </c>
      <c r="Q1038" s="41">
        <f t="shared" si="116"/>
        <v>0.16216058796119792</v>
      </c>
      <c r="R1038" s="33" t="str">
        <f t="shared" si="117"/>
        <v>High Bonus</v>
      </c>
      <c r="S1038" s="38">
        <f t="shared" si="118"/>
        <v>80625.673469387766</v>
      </c>
      <c r="T1038" s="6" t="s">
        <v>265</v>
      </c>
      <c r="U1038" s="9" t="s">
        <v>6703</v>
      </c>
      <c r="V1038" s="6" t="s">
        <v>3879</v>
      </c>
    </row>
    <row r="1039" spans="1:22" ht="20" customHeight="1" x14ac:dyDescent="0.15">
      <c r="A1039" s="15">
        <v>1037</v>
      </c>
      <c r="B1039" s="16" t="s">
        <v>109</v>
      </c>
      <c r="C1039" s="14">
        <v>64</v>
      </c>
      <c r="D1039" s="35" t="str" cm="1">
        <f t="array" ref="D1039">_xlfn.IFS(C1039&lt;31, "Emerging Talent", AND(C1039 &gt; 30, C1039 &lt; 55), "Core Contributor", C1039 &gt; 54, "Established Expert")</f>
        <v>Established Expert</v>
      </c>
      <c r="E1039" s="6" t="s">
        <v>163</v>
      </c>
      <c r="F1039" s="6" t="s">
        <v>5584</v>
      </c>
      <c r="G1039" s="19" t="s">
        <v>576</v>
      </c>
      <c r="H1039" s="19" t="s">
        <v>47</v>
      </c>
      <c r="I1039" s="30">
        <v>2</v>
      </c>
      <c r="J1039" s="27">
        <v>2.7</v>
      </c>
      <c r="K1039" s="40" t="str">
        <f t="shared" si="112"/>
        <v>Below Expectations</v>
      </c>
      <c r="L1039" s="37">
        <v>67309</v>
      </c>
      <c r="M1039" s="37">
        <f t="shared" si="113"/>
        <v>40055.723265306122</v>
      </c>
      <c r="N1039" s="40" t="str">
        <f t="shared" si="114"/>
        <v>Low Income</v>
      </c>
      <c r="O1039" s="39" t="s">
        <v>5969</v>
      </c>
      <c r="P1039" s="39">
        <f t="shared" si="115"/>
        <v>0</v>
      </c>
      <c r="Q1039" s="41">
        <f t="shared" si="116"/>
        <v>0</v>
      </c>
      <c r="R1039" s="33" t="str">
        <f t="shared" si="117"/>
        <v>No Bonus</v>
      </c>
      <c r="S1039" s="38">
        <f t="shared" si="118"/>
        <v>40055.723265306122</v>
      </c>
      <c r="T1039" s="6" t="s">
        <v>368</v>
      </c>
      <c r="U1039" s="6" t="s">
        <v>6704</v>
      </c>
      <c r="V1039" s="6" t="s">
        <v>3882</v>
      </c>
    </row>
    <row r="1040" spans="1:22" ht="20" customHeight="1" x14ac:dyDescent="0.15">
      <c r="A1040" s="15">
        <v>1038</v>
      </c>
      <c r="B1040" s="16" t="s">
        <v>4431</v>
      </c>
      <c r="C1040" s="14">
        <v>25</v>
      </c>
      <c r="D1040" s="35" t="str" cm="1">
        <f t="array" ref="D1040">_xlfn.IFS(C1040&lt;31, "Emerging Talent", AND(C1040 &gt; 30, C1040 &lt; 55), "Core Contributor", C1040 &gt; 54, "Established Expert")</f>
        <v>Emerging Talent</v>
      </c>
      <c r="E1040" s="6" t="s">
        <v>163</v>
      </c>
      <c r="F1040" s="6" t="s">
        <v>5863</v>
      </c>
      <c r="G1040" s="19" t="s">
        <v>696</v>
      </c>
      <c r="H1040" s="19" t="s">
        <v>930</v>
      </c>
      <c r="I1040" s="30">
        <v>5</v>
      </c>
      <c r="J1040" s="27">
        <v>2.2999999999999998</v>
      </c>
      <c r="K1040" s="40" t="str">
        <f t="shared" si="112"/>
        <v>Below Expectations</v>
      </c>
      <c r="L1040" s="37">
        <v>104314</v>
      </c>
      <c r="M1040" s="37">
        <f t="shared" si="113"/>
        <v>45046.617142857147</v>
      </c>
      <c r="N1040" s="40" t="str">
        <f t="shared" si="114"/>
        <v>Low Income</v>
      </c>
      <c r="O1040" s="39">
        <v>1841</v>
      </c>
      <c r="P1040" s="39">
        <f t="shared" si="115"/>
        <v>0</v>
      </c>
      <c r="Q1040" s="41">
        <f t="shared" si="116"/>
        <v>0</v>
      </c>
      <c r="R1040" s="33" t="str">
        <f t="shared" si="117"/>
        <v>No Bonus</v>
      </c>
      <c r="S1040" s="38">
        <f t="shared" si="118"/>
        <v>45046.617142857147</v>
      </c>
      <c r="T1040" s="6" t="s">
        <v>204</v>
      </c>
      <c r="U1040" s="9" t="s">
        <v>6705</v>
      </c>
      <c r="V1040" s="6" t="s">
        <v>3884</v>
      </c>
    </row>
    <row r="1041" spans="1:22" ht="20" customHeight="1" x14ac:dyDescent="0.15">
      <c r="A1041" s="15">
        <v>1039</v>
      </c>
      <c r="B1041" s="16" t="s">
        <v>690</v>
      </c>
      <c r="C1041" s="14">
        <v>43</v>
      </c>
      <c r="D1041" s="35" t="str" cm="1">
        <f t="array" ref="D1041">_xlfn.IFS(C1041&lt;31, "Emerging Talent", AND(C1041 &gt; 30, C1041 &lt; 55), "Core Contributor", C1041 &gt; 54, "Established Expert")</f>
        <v>Core Contributor</v>
      </c>
      <c r="E1041" s="6" t="s">
        <v>163</v>
      </c>
      <c r="F1041" s="6" t="s">
        <v>5446</v>
      </c>
      <c r="G1041" s="19" t="s">
        <v>576</v>
      </c>
      <c r="H1041" s="19" t="s">
        <v>81</v>
      </c>
      <c r="I1041" s="30">
        <v>5</v>
      </c>
      <c r="J1041" s="27">
        <v>2.6</v>
      </c>
      <c r="K1041" s="40" t="str">
        <f t="shared" si="112"/>
        <v>Below Expectations</v>
      </c>
      <c r="L1041" s="37">
        <v>85161</v>
      </c>
      <c r="M1041" s="37">
        <f t="shared" si="113"/>
        <v>46994.968163265308</v>
      </c>
      <c r="N1041" s="40" t="str">
        <f t="shared" si="114"/>
        <v>Low Income</v>
      </c>
      <c r="O1041" s="39">
        <v>6079</v>
      </c>
      <c r="P1041" s="39">
        <f t="shared" si="115"/>
        <v>0</v>
      </c>
      <c r="Q1041" s="41">
        <f t="shared" si="116"/>
        <v>0</v>
      </c>
      <c r="R1041" s="33" t="str">
        <f t="shared" si="117"/>
        <v>No Bonus</v>
      </c>
      <c r="S1041" s="38">
        <f t="shared" si="118"/>
        <v>46994.968163265308</v>
      </c>
      <c r="T1041" s="6" t="s">
        <v>204</v>
      </c>
      <c r="U1041" s="6" t="s">
        <v>3886</v>
      </c>
      <c r="V1041" s="6" t="s">
        <v>3887</v>
      </c>
    </row>
    <row r="1042" spans="1:22" ht="20" customHeight="1" x14ac:dyDescent="0.15">
      <c r="A1042" s="15">
        <v>1040</v>
      </c>
      <c r="B1042" s="16" t="s">
        <v>852</v>
      </c>
      <c r="C1042" s="14">
        <v>19</v>
      </c>
      <c r="D1042" s="35" t="str" cm="1">
        <f t="array" ref="D1042">_xlfn.IFS(C1042&lt;31, "Emerging Talent", AND(C1042 &gt; 30, C1042 &lt; 55), "Core Contributor", C1042 &gt; 54, "Established Expert")</f>
        <v>Emerging Talent</v>
      </c>
      <c r="E1042" s="6" t="s">
        <v>389</v>
      </c>
      <c r="F1042" s="6" t="s">
        <v>5570</v>
      </c>
      <c r="G1042" s="19" t="s">
        <v>4457</v>
      </c>
      <c r="H1042" s="19" t="s">
        <v>175</v>
      </c>
      <c r="I1042" s="30">
        <v>5</v>
      </c>
      <c r="J1042" s="27">
        <v>4.7</v>
      </c>
      <c r="K1042" s="40" t="str">
        <f t="shared" si="112"/>
        <v>Outstanding Performance</v>
      </c>
      <c r="L1042" s="37">
        <v>46238</v>
      </c>
      <c r="M1042" s="37">
        <f t="shared" si="113"/>
        <v>83379.381224489814</v>
      </c>
      <c r="N1042" s="40" t="str">
        <f t="shared" si="114"/>
        <v>High Income</v>
      </c>
      <c r="O1042" s="39">
        <v>17597</v>
      </c>
      <c r="P1042" s="39">
        <f t="shared" si="115"/>
        <v>14450.000000000004</v>
      </c>
      <c r="Q1042" s="41">
        <f t="shared" si="116"/>
        <v>0.1733042364645879</v>
      </c>
      <c r="R1042" s="33" t="str">
        <f t="shared" si="117"/>
        <v>High Bonus</v>
      </c>
      <c r="S1042" s="38">
        <f t="shared" si="118"/>
        <v>97829.381224489814</v>
      </c>
      <c r="T1042" s="6" t="s">
        <v>265</v>
      </c>
      <c r="U1042" s="9" t="s">
        <v>6706</v>
      </c>
      <c r="V1042" s="6" t="s">
        <v>3889</v>
      </c>
    </row>
    <row r="1043" spans="1:22" ht="20" customHeight="1" x14ac:dyDescent="0.15">
      <c r="A1043" s="15">
        <v>1041</v>
      </c>
      <c r="B1043" s="16" t="s">
        <v>1769</v>
      </c>
      <c r="C1043" s="14">
        <v>25</v>
      </c>
      <c r="D1043" s="35" t="str" cm="1">
        <f t="array" ref="D1043">_xlfn.IFS(C1043&lt;31, "Emerging Talent", AND(C1043 &gt; 30, C1043 &lt; 55), "Core Contributor", C1043 &gt; 54, "Established Expert")</f>
        <v>Emerging Talent</v>
      </c>
      <c r="E1043" s="6" t="s">
        <v>389</v>
      </c>
      <c r="F1043" s="6" t="s">
        <v>5860</v>
      </c>
      <c r="G1043" s="19" t="s">
        <v>494</v>
      </c>
      <c r="H1043" s="19" t="s">
        <v>842</v>
      </c>
      <c r="I1043" s="30">
        <v>6</v>
      </c>
      <c r="J1043" s="27">
        <v>2.9</v>
      </c>
      <c r="K1043" s="40" t="str">
        <f t="shared" si="112"/>
        <v>Below Expectations</v>
      </c>
      <c r="L1043" s="37">
        <v>57793</v>
      </c>
      <c r="M1043" s="37">
        <f t="shared" si="113"/>
        <v>39676.663673469382</v>
      </c>
      <c r="N1043" s="40" t="str">
        <f t="shared" si="114"/>
        <v>Low Income</v>
      </c>
      <c r="O1043" s="39">
        <v>9841</v>
      </c>
      <c r="P1043" s="39">
        <f t="shared" si="115"/>
        <v>0</v>
      </c>
      <c r="Q1043" s="41">
        <f t="shared" si="116"/>
        <v>0</v>
      </c>
      <c r="R1043" s="33" t="str">
        <f t="shared" si="117"/>
        <v>No Bonus</v>
      </c>
      <c r="S1043" s="38">
        <f t="shared" si="118"/>
        <v>39676.663673469382</v>
      </c>
      <c r="T1043" s="6" t="s">
        <v>265</v>
      </c>
      <c r="U1043" s="9" t="s">
        <v>6707</v>
      </c>
      <c r="V1043" s="6" t="s">
        <v>3890</v>
      </c>
    </row>
    <row r="1044" spans="1:22" ht="20" customHeight="1" x14ac:dyDescent="0.15">
      <c r="A1044" s="15">
        <v>1042</v>
      </c>
      <c r="B1044" s="16" t="s">
        <v>4453</v>
      </c>
      <c r="C1044" s="14">
        <v>41</v>
      </c>
      <c r="D1044" s="35" t="str" cm="1">
        <f t="array" ref="D1044">_xlfn.IFS(C1044&lt;31, "Emerging Talent", AND(C1044 &gt; 30, C1044 &lt; 55), "Core Contributor", C1044 &gt; 54, "Established Expert")</f>
        <v>Core Contributor</v>
      </c>
      <c r="E1044" s="6" t="s">
        <v>389</v>
      </c>
      <c r="F1044" s="6" t="s">
        <v>5446</v>
      </c>
      <c r="G1044" s="19" t="s">
        <v>46</v>
      </c>
      <c r="H1044" s="19" t="s">
        <v>158</v>
      </c>
      <c r="I1044" s="30">
        <v>7</v>
      </c>
      <c r="J1044" s="27">
        <v>1.6</v>
      </c>
      <c r="K1044" s="40" t="str">
        <f t="shared" si="112"/>
        <v>Needs Significant Improvement</v>
      </c>
      <c r="L1044" s="37">
        <v>65473</v>
      </c>
      <c r="M1044" s="37">
        <f t="shared" si="113"/>
        <v>15000</v>
      </c>
      <c r="N1044" s="40" t="str">
        <f t="shared" si="114"/>
        <v>Low Income</v>
      </c>
      <c r="O1044" s="39">
        <v>2298</v>
      </c>
      <c r="P1044" s="39">
        <f t="shared" si="115"/>
        <v>0</v>
      </c>
      <c r="Q1044" s="41">
        <f t="shared" si="116"/>
        <v>0</v>
      </c>
      <c r="R1044" s="33" t="str">
        <f t="shared" si="117"/>
        <v>No Bonus</v>
      </c>
      <c r="S1044" s="38">
        <f t="shared" si="118"/>
        <v>15000</v>
      </c>
      <c r="T1044" s="6" t="s">
        <v>204</v>
      </c>
      <c r="U1044" s="9" t="s">
        <v>6708</v>
      </c>
      <c r="V1044" s="6" t="s">
        <v>3893</v>
      </c>
    </row>
    <row r="1045" spans="1:22" ht="20" customHeight="1" x14ac:dyDescent="0.15">
      <c r="A1045" s="15">
        <v>1043</v>
      </c>
      <c r="B1045" s="16" t="s">
        <v>4404</v>
      </c>
      <c r="C1045" s="14">
        <v>58</v>
      </c>
      <c r="D1045" s="35" t="str" cm="1">
        <f t="array" ref="D1045">_xlfn.IFS(C1045&lt;31, "Emerging Talent", AND(C1045 &gt; 30, C1045 &lt; 55), "Core Contributor", C1045 &gt; 54, "Established Expert")</f>
        <v>Established Expert</v>
      </c>
      <c r="E1045" s="6" t="s">
        <v>163</v>
      </c>
      <c r="F1045" s="6" t="s">
        <v>5659</v>
      </c>
      <c r="G1045" s="19" t="s">
        <v>157</v>
      </c>
      <c r="H1045" s="19" t="s">
        <v>158</v>
      </c>
      <c r="I1045" s="30">
        <v>9</v>
      </c>
      <c r="J1045" s="27">
        <v>2.9</v>
      </c>
      <c r="K1045" s="40" t="str">
        <f t="shared" si="112"/>
        <v>Below Expectations</v>
      </c>
      <c r="L1045" s="37">
        <v>41772</v>
      </c>
      <c r="M1045" s="37">
        <f t="shared" si="113"/>
        <v>28677.756734693874</v>
      </c>
      <c r="N1045" s="40" t="str">
        <f t="shared" si="114"/>
        <v>Low Income</v>
      </c>
      <c r="O1045" s="39">
        <v>4927</v>
      </c>
      <c r="P1045" s="39">
        <f t="shared" si="115"/>
        <v>0</v>
      </c>
      <c r="Q1045" s="41">
        <f t="shared" si="116"/>
        <v>0</v>
      </c>
      <c r="R1045" s="33" t="str">
        <f t="shared" si="117"/>
        <v>No Bonus</v>
      </c>
      <c r="S1045" s="38">
        <f t="shared" si="118"/>
        <v>28677.756734693874</v>
      </c>
      <c r="T1045" s="6" t="s">
        <v>265</v>
      </c>
      <c r="U1045" s="6" t="s">
        <v>6709</v>
      </c>
      <c r="V1045" s="6" t="s">
        <v>3895</v>
      </c>
    </row>
    <row r="1046" spans="1:22" ht="20" customHeight="1" x14ac:dyDescent="0.15">
      <c r="A1046" s="15">
        <v>1044</v>
      </c>
      <c r="B1046" s="16" t="s">
        <v>4455</v>
      </c>
      <c r="C1046" s="14">
        <v>41</v>
      </c>
      <c r="D1046" s="35" t="str" cm="1">
        <f t="array" ref="D1046">_xlfn.IFS(C1046&lt;31, "Emerging Talent", AND(C1046 &gt; 30, C1046 &lt; 55), "Core Contributor", C1046 &gt; 54, "Established Expert")</f>
        <v>Core Contributor</v>
      </c>
      <c r="E1046" s="6" t="s">
        <v>163</v>
      </c>
      <c r="F1046" s="6" t="s">
        <v>5933</v>
      </c>
      <c r="G1046" s="19" t="s">
        <v>576</v>
      </c>
      <c r="H1046" s="19" t="s">
        <v>167</v>
      </c>
      <c r="I1046" s="30">
        <v>10</v>
      </c>
      <c r="J1046" s="27">
        <v>4.9000000000000004</v>
      </c>
      <c r="K1046" s="40" t="str">
        <f t="shared" si="112"/>
        <v>Outstanding Performance</v>
      </c>
      <c r="L1046" s="37">
        <v>92262</v>
      </c>
      <c r="M1046" s="37">
        <f t="shared" si="113"/>
        <v>180833.52000000005</v>
      </c>
      <c r="N1046" s="40" t="str">
        <f t="shared" si="114"/>
        <v>Very High Income</v>
      </c>
      <c r="O1046" s="39">
        <v>13666</v>
      </c>
      <c r="P1046" s="39">
        <f t="shared" si="115"/>
        <v>18050.000000000007</v>
      </c>
      <c r="Q1046" s="41">
        <f t="shared" si="116"/>
        <v>9.9815565167342885E-2</v>
      </c>
      <c r="R1046" s="33" t="str">
        <f t="shared" si="117"/>
        <v>Outstanding Bonus</v>
      </c>
      <c r="S1046" s="38">
        <f t="shared" si="118"/>
        <v>198883.52000000005</v>
      </c>
      <c r="T1046" s="6" t="s">
        <v>139</v>
      </c>
      <c r="U1046" s="9" t="s">
        <v>6710</v>
      </c>
      <c r="V1046" s="6" t="s">
        <v>3899</v>
      </c>
    </row>
    <row r="1047" spans="1:22" ht="20" customHeight="1" x14ac:dyDescent="0.15">
      <c r="A1047" s="15">
        <v>1045</v>
      </c>
      <c r="B1047" s="16" t="s">
        <v>3610</v>
      </c>
      <c r="C1047" s="14">
        <v>40</v>
      </c>
      <c r="D1047" s="35" t="str" cm="1">
        <f t="array" ref="D1047">_xlfn.IFS(C1047&lt;31, "Emerging Talent", AND(C1047 &gt; 30, C1047 &lt; 55), "Core Contributor", C1047 &gt; 54, "Established Expert")</f>
        <v>Core Contributor</v>
      </c>
      <c r="E1047" s="6" t="s">
        <v>93</v>
      </c>
      <c r="F1047" s="6" t="s">
        <v>5446</v>
      </c>
      <c r="G1047" s="19" t="s">
        <v>210</v>
      </c>
      <c r="H1047" s="19" t="s">
        <v>32</v>
      </c>
      <c r="I1047" s="30">
        <v>10</v>
      </c>
      <c r="J1047" s="27">
        <v>3.6</v>
      </c>
      <c r="K1047" s="40" t="str">
        <f t="shared" si="112"/>
        <v>Exceeds Expectations</v>
      </c>
      <c r="L1047" s="37">
        <v>63408</v>
      </c>
      <c r="M1047" s="37">
        <f t="shared" si="113"/>
        <v>67083.075918367365</v>
      </c>
      <c r="N1047" s="40" t="str">
        <f t="shared" si="114"/>
        <v>Medium Income</v>
      </c>
      <c r="O1047" s="39">
        <v>17925</v>
      </c>
      <c r="P1047" s="39">
        <f t="shared" si="115"/>
        <v>1800.0000000000005</v>
      </c>
      <c r="Q1047" s="41">
        <f t="shared" si="116"/>
        <v>2.6832401099055148E-2</v>
      </c>
      <c r="R1047" s="33" t="str">
        <f t="shared" si="117"/>
        <v>Small Bonus</v>
      </c>
      <c r="S1047" s="38">
        <f t="shared" si="118"/>
        <v>68883.075918367365</v>
      </c>
      <c r="T1047" s="6" t="s">
        <v>422</v>
      </c>
      <c r="U1047" s="6" t="s">
        <v>6711</v>
      </c>
      <c r="V1047" s="6" t="s">
        <v>3903</v>
      </c>
    </row>
    <row r="1048" spans="1:22" ht="20" customHeight="1" x14ac:dyDescent="0.15">
      <c r="A1048" s="15">
        <v>1046</v>
      </c>
      <c r="B1048" s="16" t="s">
        <v>4436</v>
      </c>
      <c r="C1048" s="14">
        <v>18</v>
      </c>
      <c r="D1048" s="35" t="str" cm="1">
        <f t="array" ref="D1048">_xlfn.IFS(C1048&lt;31, "Emerging Talent", AND(C1048 &gt; 30, C1048 &lt; 55), "Core Contributor", C1048 &gt; 54, "Established Expert")</f>
        <v>Emerging Talent</v>
      </c>
      <c r="E1048" s="6" t="s">
        <v>389</v>
      </c>
      <c r="F1048" s="6" t="s">
        <v>5446</v>
      </c>
      <c r="G1048" s="19" t="s">
        <v>210</v>
      </c>
      <c r="H1048" s="19" t="s">
        <v>167</v>
      </c>
      <c r="I1048" s="30">
        <v>6</v>
      </c>
      <c r="J1048" s="27">
        <v>2.2999999999999998</v>
      </c>
      <c r="K1048" s="40" t="str">
        <f t="shared" si="112"/>
        <v>Below Expectations</v>
      </c>
      <c r="L1048" s="37">
        <v>95515</v>
      </c>
      <c r="M1048" s="37">
        <f t="shared" si="113"/>
        <v>41246.885714285716</v>
      </c>
      <c r="N1048" s="40" t="str">
        <f t="shared" si="114"/>
        <v>Low Income</v>
      </c>
      <c r="O1048" s="39">
        <v>13358</v>
      </c>
      <c r="P1048" s="39">
        <f t="shared" si="115"/>
        <v>0</v>
      </c>
      <c r="Q1048" s="41">
        <f t="shared" si="116"/>
        <v>0</v>
      </c>
      <c r="R1048" s="33" t="str">
        <f t="shared" si="117"/>
        <v>No Bonus</v>
      </c>
      <c r="S1048" s="38">
        <f t="shared" si="118"/>
        <v>41246.885714285716</v>
      </c>
      <c r="T1048" s="6" t="s">
        <v>296</v>
      </c>
      <c r="U1048" s="6" t="s">
        <v>3906</v>
      </c>
      <c r="V1048" s="6" t="s">
        <v>3907</v>
      </c>
    </row>
    <row r="1049" spans="1:22" ht="20" customHeight="1" x14ac:dyDescent="0.15">
      <c r="A1049" s="15">
        <v>1047</v>
      </c>
      <c r="B1049" s="16" t="s">
        <v>1808</v>
      </c>
      <c r="C1049" s="14">
        <v>20</v>
      </c>
      <c r="D1049" s="35" t="str" cm="1">
        <f t="array" ref="D1049">_xlfn.IFS(C1049&lt;31, "Emerging Talent", AND(C1049 &gt; 30, C1049 &lt; 55), "Core Contributor", C1049 &gt; 54, "Established Expert")</f>
        <v>Emerging Talent</v>
      </c>
      <c r="E1049" s="6" t="s">
        <v>93</v>
      </c>
      <c r="F1049" s="6" t="s">
        <v>5857</v>
      </c>
      <c r="G1049" s="19" t="s">
        <v>4457</v>
      </c>
      <c r="H1049" s="19" t="s">
        <v>47</v>
      </c>
      <c r="I1049" s="30">
        <v>6</v>
      </c>
      <c r="J1049" s="27">
        <v>1.2</v>
      </c>
      <c r="K1049" s="40" t="str">
        <f t="shared" si="112"/>
        <v>Needs Significant Improvement</v>
      </c>
      <c r="L1049" s="37">
        <v>41433</v>
      </c>
      <c r="M1049" s="37">
        <f t="shared" si="113"/>
        <v>15000</v>
      </c>
      <c r="N1049" s="40" t="str">
        <f t="shared" si="114"/>
        <v>Low Income</v>
      </c>
      <c r="O1049" s="39">
        <v>6628</v>
      </c>
      <c r="P1049" s="39">
        <f t="shared" si="115"/>
        <v>0</v>
      </c>
      <c r="Q1049" s="41">
        <f t="shared" si="116"/>
        <v>0</v>
      </c>
      <c r="R1049" s="33" t="str">
        <f t="shared" si="117"/>
        <v>No Bonus</v>
      </c>
      <c r="S1049" s="38">
        <f t="shared" si="118"/>
        <v>15000</v>
      </c>
      <c r="T1049" s="6" t="s">
        <v>49</v>
      </c>
      <c r="U1049" s="6" t="s">
        <v>3908</v>
      </c>
      <c r="V1049" s="6" t="s">
        <v>3909</v>
      </c>
    </row>
    <row r="1050" spans="1:22" ht="20" customHeight="1" x14ac:dyDescent="0.15">
      <c r="A1050" s="15">
        <v>1048</v>
      </c>
      <c r="B1050" s="16" t="s">
        <v>2341</v>
      </c>
      <c r="C1050" s="14">
        <v>18</v>
      </c>
      <c r="D1050" s="35" t="str" cm="1">
        <f t="array" ref="D1050">_xlfn.IFS(C1050&lt;31, "Emerging Talent", AND(C1050 &gt; 30, C1050 &lt; 55), "Core Contributor", C1050 &gt; 54, "Established Expert")</f>
        <v>Emerging Talent</v>
      </c>
      <c r="E1050" s="6" t="s">
        <v>5970</v>
      </c>
      <c r="F1050" s="6" t="s">
        <v>5934</v>
      </c>
      <c r="G1050" s="19" t="s">
        <v>696</v>
      </c>
      <c r="H1050" s="19" t="s">
        <v>136</v>
      </c>
      <c r="I1050" s="30">
        <v>5</v>
      </c>
      <c r="J1050" s="27">
        <v>3.2</v>
      </c>
      <c r="K1050" s="40" t="str">
        <f t="shared" si="112"/>
        <v>Meets Expectations</v>
      </c>
      <c r="L1050" s="37">
        <v>36864</v>
      </c>
      <c r="M1050" s="37">
        <f t="shared" si="113"/>
        <v>30815.294693877557</v>
      </c>
      <c r="N1050" s="40" t="str">
        <f t="shared" si="114"/>
        <v>Low Income</v>
      </c>
      <c r="O1050" s="39">
        <v>13775</v>
      </c>
      <c r="P1050" s="39">
        <f t="shared" si="115"/>
        <v>200.00000000000034</v>
      </c>
      <c r="Q1050" s="41">
        <f t="shared" si="116"/>
        <v>6.490283542209211E-3</v>
      </c>
      <c r="R1050" s="33" t="str">
        <f t="shared" si="117"/>
        <v>Small Bonus</v>
      </c>
      <c r="S1050" s="38">
        <f t="shared" si="118"/>
        <v>31015.294693877557</v>
      </c>
      <c r="T1050" s="6" t="s">
        <v>368</v>
      </c>
      <c r="U1050" s="6" t="s">
        <v>3914</v>
      </c>
      <c r="V1050" s="6" t="s">
        <v>3915</v>
      </c>
    </row>
    <row r="1051" spans="1:22" ht="20" customHeight="1" x14ac:dyDescent="0.15">
      <c r="A1051" s="15">
        <v>1049</v>
      </c>
      <c r="B1051" s="16" t="s">
        <v>1156</v>
      </c>
      <c r="C1051" s="14">
        <v>25</v>
      </c>
      <c r="D1051" s="35" t="str" cm="1">
        <f t="array" ref="D1051">_xlfn.IFS(C1051&lt;31, "Emerging Talent", AND(C1051 &gt; 30, C1051 &lt; 55), "Core Contributor", C1051 &gt; 54, "Established Expert")</f>
        <v>Emerging Talent</v>
      </c>
      <c r="E1051" s="6" t="s">
        <v>389</v>
      </c>
      <c r="F1051" s="6" t="s">
        <v>5935</v>
      </c>
      <c r="G1051" s="19" t="s">
        <v>864</v>
      </c>
      <c r="H1051" s="19" t="s">
        <v>431</v>
      </c>
      <c r="I1051" s="30">
        <v>0</v>
      </c>
      <c r="J1051" s="27">
        <v>3.4</v>
      </c>
      <c r="K1051" s="40" t="str">
        <f t="shared" si="112"/>
        <v>Meets Expectations</v>
      </c>
      <c r="L1051" s="37">
        <v>63158</v>
      </c>
      <c r="M1051" s="37">
        <f t="shared" si="113"/>
        <v>59600.528979591836</v>
      </c>
      <c r="N1051" s="40" t="str">
        <f t="shared" si="114"/>
        <v>Medium Income</v>
      </c>
      <c r="O1051" s="39">
        <v>7840</v>
      </c>
      <c r="P1051" s="39">
        <f t="shared" si="115"/>
        <v>799.99999999999955</v>
      </c>
      <c r="Q1051" s="41">
        <f t="shared" si="116"/>
        <v>1.3422699658822361E-2</v>
      </c>
      <c r="R1051" s="33" t="str">
        <f t="shared" si="117"/>
        <v>Small Bonus</v>
      </c>
      <c r="S1051" s="38">
        <f t="shared" si="118"/>
        <v>60400.528979591836</v>
      </c>
      <c r="T1051" s="6" t="s">
        <v>296</v>
      </c>
      <c r="U1051" s="9" t="s">
        <v>6712</v>
      </c>
      <c r="V1051" s="6" t="s">
        <v>3917</v>
      </c>
    </row>
    <row r="1052" spans="1:22" ht="20" customHeight="1" x14ac:dyDescent="0.15">
      <c r="A1052" s="15">
        <v>1050</v>
      </c>
      <c r="B1052" s="16" t="s">
        <v>3249</v>
      </c>
      <c r="C1052" s="14">
        <v>36</v>
      </c>
      <c r="D1052" s="35" t="str" cm="1">
        <f t="array" ref="D1052">_xlfn.IFS(C1052&lt;31, "Emerging Talent", AND(C1052 &gt; 30, C1052 &lt; 55), "Core Contributor", C1052 &gt; 54, "Established Expert")</f>
        <v>Core Contributor</v>
      </c>
      <c r="E1052" s="6" t="s">
        <v>163</v>
      </c>
      <c r="F1052" s="6" t="s">
        <v>5896</v>
      </c>
      <c r="G1052" s="19" t="s">
        <v>648</v>
      </c>
      <c r="H1052" s="19" t="s">
        <v>224</v>
      </c>
      <c r="I1052" s="30">
        <v>3</v>
      </c>
      <c r="J1052" s="27">
        <v>3.1</v>
      </c>
      <c r="K1052" s="40" t="str">
        <f t="shared" si="112"/>
        <v>Meets Expectations</v>
      </c>
      <c r="L1052" s="37">
        <v>40456</v>
      </c>
      <c r="M1052" s="37">
        <f t="shared" si="113"/>
        <v>31737.319183673473</v>
      </c>
      <c r="N1052" s="40" t="str">
        <f t="shared" si="114"/>
        <v>Low Income</v>
      </c>
      <c r="O1052" s="39">
        <v>8837</v>
      </c>
      <c r="P1052" s="39">
        <f t="shared" si="115"/>
        <v>50.000000000000085</v>
      </c>
      <c r="Q1052" s="41">
        <f t="shared" si="116"/>
        <v>1.5754323706622777E-3</v>
      </c>
      <c r="R1052" s="33" t="str">
        <f t="shared" si="117"/>
        <v>Small Bonus</v>
      </c>
      <c r="S1052" s="38">
        <f t="shared" si="118"/>
        <v>31787.319183673473</v>
      </c>
      <c r="T1052" s="6" t="s">
        <v>368</v>
      </c>
      <c r="U1052" s="6" t="s">
        <v>6713</v>
      </c>
      <c r="V1052" s="6" t="s">
        <v>3919</v>
      </c>
    </row>
    <row r="1053" spans="1:22" ht="20" customHeight="1" x14ac:dyDescent="0.15">
      <c r="A1053" s="15">
        <v>1051</v>
      </c>
      <c r="B1053" s="16" t="s">
        <v>4446</v>
      </c>
      <c r="C1053" s="14">
        <v>65</v>
      </c>
      <c r="D1053" s="35" t="str" cm="1">
        <f t="array" ref="D1053">_xlfn.IFS(C1053&lt;31, "Emerging Talent", AND(C1053 &gt; 30, C1053 &lt; 55), "Core Contributor", C1053 &gt; 54, "Established Expert")</f>
        <v>Established Expert</v>
      </c>
      <c r="E1053" s="7" t="s">
        <v>5970</v>
      </c>
      <c r="F1053" s="6" t="s">
        <v>5936</v>
      </c>
      <c r="G1053" s="19" t="s">
        <v>157</v>
      </c>
      <c r="H1053" s="19" t="s">
        <v>56</v>
      </c>
      <c r="I1053" s="30">
        <v>3</v>
      </c>
      <c r="J1053" s="27">
        <v>2.7</v>
      </c>
      <c r="K1053" s="40" t="str">
        <f t="shared" si="112"/>
        <v>Below Expectations</v>
      </c>
      <c r="L1053" s="37">
        <v>125177</v>
      </c>
      <c r="M1053" s="37">
        <f t="shared" si="113"/>
        <v>74493.088163265304</v>
      </c>
      <c r="N1053" s="40" t="str">
        <f t="shared" si="114"/>
        <v>Medium Income</v>
      </c>
      <c r="O1053" s="39">
        <v>1862</v>
      </c>
      <c r="P1053" s="39">
        <f t="shared" si="115"/>
        <v>0</v>
      </c>
      <c r="Q1053" s="41">
        <f t="shared" si="116"/>
        <v>0</v>
      </c>
      <c r="R1053" s="33" t="str">
        <f t="shared" si="117"/>
        <v>No Bonus</v>
      </c>
      <c r="S1053" s="38">
        <f t="shared" si="118"/>
        <v>74493.088163265304</v>
      </c>
      <c r="T1053" s="6" t="s">
        <v>49</v>
      </c>
      <c r="U1053" s="6" t="s">
        <v>6714</v>
      </c>
      <c r="V1053" s="6" t="s">
        <v>3923</v>
      </c>
    </row>
    <row r="1054" spans="1:22" ht="20" customHeight="1" x14ac:dyDescent="0.15">
      <c r="A1054" s="15">
        <v>1052</v>
      </c>
      <c r="B1054" s="16" t="s">
        <v>2706</v>
      </c>
      <c r="C1054" s="14">
        <v>65</v>
      </c>
      <c r="D1054" s="35" t="str" cm="1">
        <f t="array" ref="D1054">_xlfn.IFS(C1054&lt;31, "Emerging Talent", AND(C1054 &gt; 30, C1054 &lt; 55), "Core Contributor", C1054 &gt; 54, "Established Expert")</f>
        <v>Established Expert</v>
      </c>
      <c r="E1054" s="6" t="s">
        <v>93</v>
      </c>
      <c r="F1054" s="6" t="s">
        <v>5937</v>
      </c>
      <c r="G1054" s="19" t="s">
        <v>864</v>
      </c>
      <c r="H1054" s="19" t="s">
        <v>32</v>
      </c>
      <c r="I1054" s="30">
        <v>7</v>
      </c>
      <c r="J1054" s="27">
        <v>1.9</v>
      </c>
      <c r="K1054" s="40" t="str">
        <f t="shared" si="112"/>
        <v>Needs Significant Improvement</v>
      </c>
      <c r="L1054" s="37">
        <v>88413</v>
      </c>
      <c r="M1054" s="37">
        <f t="shared" si="113"/>
        <v>26054.769795918364</v>
      </c>
      <c r="N1054" s="40" t="str">
        <f t="shared" si="114"/>
        <v>Low Income</v>
      </c>
      <c r="O1054" s="39">
        <v>7506</v>
      </c>
      <c r="P1054" s="39">
        <f t="shared" si="115"/>
        <v>0</v>
      </c>
      <c r="Q1054" s="41">
        <f t="shared" si="116"/>
        <v>0</v>
      </c>
      <c r="R1054" s="33" t="str">
        <f t="shared" si="117"/>
        <v>No Bonus</v>
      </c>
      <c r="S1054" s="38">
        <f t="shared" si="118"/>
        <v>26054.769795918364</v>
      </c>
      <c r="T1054" s="6" t="s">
        <v>49</v>
      </c>
      <c r="U1054" s="6" t="s">
        <v>6715</v>
      </c>
      <c r="V1054" s="6" t="s">
        <v>3928</v>
      </c>
    </row>
    <row r="1055" spans="1:22" ht="20" customHeight="1" x14ac:dyDescent="0.15">
      <c r="A1055" s="15">
        <v>1053</v>
      </c>
      <c r="B1055" s="16" t="s">
        <v>3165</v>
      </c>
      <c r="C1055" s="14">
        <v>50</v>
      </c>
      <c r="D1055" s="35" t="str" cm="1">
        <f t="array" ref="D1055">_xlfn.IFS(C1055&lt;31, "Emerging Talent", AND(C1055 &gt; 30, C1055 &lt; 55), "Core Contributor", C1055 &gt; 54, "Established Expert")</f>
        <v>Core Contributor</v>
      </c>
      <c r="E1055" s="6" t="s">
        <v>389</v>
      </c>
      <c r="F1055" s="6" t="s">
        <v>5446</v>
      </c>
      <c r="G1055" s="19" t="s">
        <v>696</v>
      </c>
      <c r="H1055" s="19" t="s">
        <v>167</v>
      </c>
      <c r="I1055" s="30">
        <v>7</v>
      </c>
      <c r="J1055" s="27">
        <v>1.8</v>
      </c>
      <c r="K1055" s="40" t="str">
        <f t="shared" si="112"/>
        <v>Needs Significant Improvement</v>
      </c>
      <c r="L1055" s="37">
        <v>40679</v>
      </c>
      <c r="M1055" s="37">
        <f t="shared" si="113"/>
        <v>15000</v>
      </c>
      <c r="N1055" s="40" t="str">
        <f t="shared" si="114"/>
        <v>Low Income</v>
      </c>
      <c r="O1055" s="39">
        <v>18057</v>
      </c>
      <c r="P1055" s="39">
        <f t="shared" si="115"/>
        <v>0</v>
      </c>
      <c r="Q1055" s="41">
        <f t="shared" si="116"/>
        <v>0</v>
      </c>
      <c r="R1055" s="33" t="str">
        <f t="shared" si="117"/>
        <v>No Bonus</v>
      </c>
      <c r="S1055" s="38">
        <f t="shared" si="118"/>
        <v>15000</v>
      </c>
      <c r="T1055" s="6" t="s">
        <v>204</v>
      </c>
      <c r="U1055" s="6" t="s">
        <v>6716</v>
      </c>
      <c r="V1055" s="6" t="s">
        <v>3932</v>
      </c>
    </row>
    <row r="1056" spans="1:22" ht="20" customHeight="1" x14ac:dyDescent="0.15">
      <c r="A1056" s="15">
        <v>1054</v>
      </c>
      <c r="B1056" s="16" t="s">
        <v>487</v>
      </c>
      <c r="C1056" s="14">
        <v>43</v>
      </c>
      <c r="D1056" s="35" t="str" cm="1">
        <f t="array" ref="D1056">_xlfn.IFS(C1056&lt;31, "Emerging Talent", AND(C1056 &gt; 30, C1056 &lt; 55), "Core Contributor", C1056 &gt; 54, "Established Expert")</f>
        <v>Core Contributor</v>
      </c>
      <c r="E1056" s="7" t="s">
        <v>5970</v>
      </c>
      <c r="F1056" s="6" t="s">
        <v>5513</v>
      </c>
      <c r="G1056" s="19" t="s">
        <v>244</v>
      </c>
      <c r="H1056" s="19" t="s">
        <v>158</v>
      </c>
      <c r="I1056" s="30">
        <v>5</v>
      </c>
      <c r="J1056" s="27">
        <v>2.9</v>
      </c>
      <c r="K1056" s="40" t="str">
        <f t="shared" si="112"/>
        <v>Below Expectations</v>
      </c>
      <c r="L1056" s="37">
        <v>43686</v>
      </c>
      <c r="M1056" s="37">
        <f t="shared" si="113"/>
        <v>29991.776326530609</v>
      </c>
      <c r="N1056" s="40" t="str">
        <f t="shared" si="114"/>
        <v>Low Income</v>
      </c>
      <c r="O1056" s="39">
        <v>10635</v>
      </c>
      <c r="P1056" s="39">
        <f t="shared" si="115"/>
        <v>0</v>
      </c>
      <c r="Q1056" s="41">
        <f t="shared" si="116"/>
        <v>0</v>
      </c>
      <c r="R1056" s="33" t="str">
        <f t="shared" si="117"/>
        <v>No Bonus</v>
      </c>
      <c r="S1056" s="38">
        <f t="shared" si="118"/>
        <v>29991.776326530609</v>
      </c>
      <c r="T1056" s="6" t="s">
        <v>265</v>
      </c>
      <c r="U1056" s="6" t="s">
        <v>6717</v>
      </c>
      <c r="V1056" s="6" t="s">
        <v>3935</v>
      </c>
    </row>
    <row r="1057" spans="1:22" ht="20" customHeight="1" x14ac:dyDescent="0.15">
      <c r="A1057" s="15">
        <v>1055</v>
      </c>
      <c r="B1057" s="16" t="s">
        <v>2630</v>
      </c>
      <c r="C1057" s="14">
        <v>36</v>
      </c>
      <c r="D1057" s="35" t="str" cm="1">
        <f t="array" ref="D1057">_xlfn.IFS(C1057&lt;31, "Emerging Talent", AND(C1057 &gt; 30, C1057 &lt; 55), "Core Contributor", C1057 &gt; 54, "Established Expert")</f>
        <v>Core Contributor</v>
      </c>
      <c r="E1057" s="6" t="s">
        <v>389</v>
      </c>
      <c r="F1057" s="6" t="s">
        <v>5817</v>
      </c>
      <c r="G1057" s="19" t="s">
        <v>576</v>
      </c>
      <c r="H1057" s="19" t="s">
        <v>799</v>
      </c>
      <c r="I1057" s="30">
        <v>0</v>
      </c>
      <c r="J1057" s="27">
        <v>2.7</v>
      </c>
      <c r="K1057" s="40" t="str">
        <f t="shared" si="112"/>
        <v>Below Expectations</v>
      </c>
      <c r="L1057" s="37">
        <v>95007</v>
      </c>
      <c r="M1057" s="37">
        <f t="shared" si="113"/>
        <v>56538.859591836735</v>
      </c>
      <c r="N1057" s="40" t="str">
        <f t="shared" si="114"/>
        <v>Medium Income</v>
      </c>
      <c r="O1057" s="39">
        <v>5314</v>
      </c>
      <c r="P1057" s="39">
        <f t="shared" si="115"/>
        <v>0</v>
      </c>
      <c r="Q1057" s="41">
        <f t="shared" si="116"/>
        <v>0</v>
      </c>
      <c r="R1057" s="33" t="str">
        <f t="shared" si="117"/>
        <v>No Bonus</v>
      </c>
      <c r="S1057" s="38">
        <f t="shared" si="118"/>
        <v>56538.859591836735</v>
      </c>
      <c r="T1057" s="6" t="s">
        <v>265</v>
      </c>
      <c r="U1057" s="6" t="s">
        <v>6718</v>
      </c>
      <c r="V1057" s="6" t="s">
        <v>3938</v>
      </c>
    </row>
    <row r="1058" spans="1:22" ht="20" customHeight="1" x14ac:dyDescent="0.15">
      <c r="A1058" s="15">
        <v>1056</v>
      </c>
      <c r="B1058" s="16" t="s">
        <v>3939</v>
      </c>
      <c r="C1058" s="14">
        <v>31</v>
      </c>
      <c r="D1058" s="35" t="str" cm="1">
        <f t="array" ref="D1058">_xlfn.IFS(C1058&lt;31, "Emerging Talent", AND(C1058 &gt; 30, C1058 &lt; 55), "Core Contributor", C1058 &gt; 54, "Established Expert")</f>
        <v>Core Contributor</v>
      </c>
      <c r="E1058" s="7" t="s">
        <v>5970</v>
      </c>
      <c r="F1058" s="6" t="s">
        <v>5446</v>
      </c>
      <c r="G1058" s="19" t="s">
        <v>576</v>
      </c>
      <c r="H1058" s="19" t="s">
        <v>211</v>
      </c>
      <c r="I1058" s="30">
        <v>9</v>
      </c>
      <c r="J1058" s="27">
        <v>2.2000000000000002</v>
      </c>
      <c r="K1058" s="40" t="str">
        <f t="shared" si="112"/>
        <v>Below Expectations</v>
      </c>
      <c r="L1058" s="37">
        <v>66582</v>
      </c>
      <c r="M1058" s="37">
        <f t="shared" si="113"/>
        <v>26306.684081632662</v>
      </c>
      <c r="N1058" s="40" t="str">
        <f t="shared" si="114"/>
        <v>Low Income</v>
      </c>
      <c r="O1058" s="39">
        <v>17859</v>
      </c>
      <c r="P1058" s="39">
        <f t="shared" si="115"/>
        <v>0</v>
      </c>
      <c r="Q1058" s="41">
        <f t="shared" si="116"/>
        <v>0</v>
      </c>
      <c r="R1058" s="33" t="str">
        <f t="shared" si="117"/>
        <v>No Bonus</v>
      </c>
      <c r="S1058" s="38">
        <f t="shared" si="118"/>
        <v>26306.684081632662</v>
      </c>
      <c r="T1058" s="6" t="s">
        <v>265</v>
      </c>
      <c r="U1058" s="6" t="s">
        <v>6719</v>
      </c>
      <c r="V1058" s="6" t="s">
        <v>3942</v>
      </c>
    </row>
    <row r="1059" spans="1:22" ht="20" customHeight="1" x14ac:dyDescent="0.15">
      <c r="A1059" s="15">
        <v>1057</v>
      </c>
      <c r="B1059" s="16" t="s">
        <v>1620</v>
      </c>
      <c r="C1059" s="14">
        <v>41</v>
      </c>
      <c r="D1059" s="35" t="str" cm="1">
        <f t="array" ref="D1059">_xlfn.IFS(C1059&lt;31, "Emerging Talent", AND(C1059 &gt; 30, C1059 &lt; 55), "Core Contributor", C1059 &gt; 54, "Established Expert")</f>
        <v>Core Contributor</v>
      </c>
      <c r="E1059" s="6" t="s">
        <v>163</v>
      </c>
      <c r="F1059" s="6" t="s">
        <v>5446</v>
      </c>
      <c r="G1059" s="19" t="s">
        <v>4457</v>
      </c>
      <c r="H1059" s="19" t="s">
        <v>842</v>
      </c>
      <c r="I1059" s="30">
        <v>10</v>
      </c>
      <c r="J1059" s="27">
        <v>2.9</v>
      </c>
      <c r="K1059" s="40" t="str">
        <f t="shared" si="112"/>
        <v>Below Expectations</v>
      </c>
      <c r="L1059" s="37">
        <v>37209</v>
      </c>
      <c r="M1059" s="37">
        <f t="shared" si="113"/>
        <v>25545.117551020405</v>
      </c>
      <c r="N1059" s="40" t="str">
        <f t="shared" si="114"/>
        <v>Low Income</v>
      </c>
      <c r="O1059" s="39">
        <v>7661</v>
      </c>
      <c r="P1059" s="39">
        <f t="shared" si="115"/>
        <v>0</v>
      </c>
      <c r="Q1059" s="41">
        <f t="shared" si="116"/>
        <v>0</v>
      </c>
      <c r="R1059" s="33" t="str">
        <f t="shared" si="117"/>
        <v>No Bonus</v>
      </c>
      <c r="S1059" s="38">
        <f t="shared" si="118"/>
        <v>25545.117551020405</v>
      </c>
      <c r="T1059" s="6" t="s">
        <v>368</v>
      </c>
      <c r="U1059" s="6" t="s">
        <v>6720</v>
      </c>
      <c r="V1059" s="6" t="s">
        <v>3946</v>
      </c>
    </row>
    <row r="1060" spans="1:22" ht="20" customHeight="1" x14ac:dyDescent="0.15">
      <c r="A1060" s="15">
        <v>1058</v>
      </c>
      <c r="B1060" s="16" t="s">
        <v>1813</v>
      </c>
      <c r="C1060" s="14">
        <v>52</v>
      </c>
      <c r="D1060" s="35" t="str" cm="1">
        <f t="array" ref="D1060">_xlfn.IFS(C1060&lt;31, "Emerging Talent", AND(C1060 &gt; 30, C1060 &lt; 55), "Core Contributor", C1060 &gt; 54, "Established Expert")</f>
        <v>Core Contributor</v>
      </c>
      <c r="E1060" s="6" t="s">
        <v>389</v>
      </c>
      <c r="F1060" s="6" t="s">
        <v>5938</v>
      </c>
      <c r="G1060" s="19" t="s">
        <v>4457</v>
      </c>
      <c r="H1060" s="19" t="s">
        <v>158</v>
      </c>
      <c r="I1060" s="30">
        <v>5</v>
      </c>
      <c r="J1060" s="27">
        <v>2.9</v>
      </c>
      <c r="K1060" s="40" t="str">
        <f t="shared" si="112"/>
        <v>Below Expectations</v>
      </c>
      <c r="L1060" s="37">
        <v>71476</v>
      </c>
      <c r="M1060" s="37">
        <f t="shared" si="113"/>
        <v>49070.462040816317</v>
      </c>
      <c r="N1060" s="40" t="str">
        <f t="shared" si="114"/>
        <v>Low Income</v>
      </c>
      <c r="O1060" s="39">
        <v>18244</v>
      </c>
      <c r="P1060" s="39">
        <f t="shared" si="115"/>
        <v>0</v>
      </c>
      <c r="Q1060" s="41">
        <f t="shared" si="116"/>
        <v>0</v>
      </c>
      <c r="R1060" s="33" t="str">
        <f t="shared" si="117"/>
        <v>No Bonus</v>
      </c>
      <c r="S1060" s="38">
        <f t="shared" si="118"/>
        <v>49070.462040816317</v>
      </c>
      <c r="T1060" s="6" t="s">
        <v>204</v>
      </c>
      <c r="U1060" s="6" t="s">
        <v>6721</v>
      </c>
      <c r="V1060" s="6" t="s">
        <v>3950</v>
      </c>
    </row>
    <row r="1061" spans="1:22" ht="20" customHeight="1" x14ac:dyDescent="0.15">
      <c r="A1061" s="15">
        <v>1059</v>
      </c>
      <c r="B1061" s="16" t="s">
        <v>4454</v>
      </c>
      <c r="C1061" s="14">
        <v>57</v>
      </c>
      <c r="D1061" s="35" t="str" cm="1">
        <f t="array" ref="D1061">_xlfn.IFS(C1061&lt;31, "Emerging Talent", AND(C1061 &gt; 30, C1061 &lt; 55), "Core Contributor", C1061 &gt; 54, "Established Expert")</f>
        <v>Established Expert</v>
      </c>
      <c r="E1061" s="6" t="s">
        <v>163</v>
      </c>
      <c r="F1061" s="6" t="s">
        <v>5899</v>
      </c>
      <c r="G1061" s="19" t="s">
        <v>210</v>
      </c>
      <c r="H1061" s="19" t="s">
        <v>32</v>
      </c>
      <c r="I1061" s="30">
        <v>1</v>
      </c>
      <c r="J1061" s="27">
        <v>4.2</v>
      </c>
      <c r="K1061" s="40" t="str">
        <f t="shared" si="112"/>
        <v>Exceeds Expectations</v>
      </c>
      <c r="L1061" s="37">
        <v>141028</v>
      </c>
      <c r="M1061" s="37">
        <f t="shared" si="113"/>
        <v>203080.32000000001</v>
      </c>
      <c r="N1061" s="40" t="str">
        <f t="shared" si="114"/>
        <v>Very High Income</v>
      </c>
      <c r="O1061" s="39">
        <v>12678</v>
      </c>
      <c r="P1061" s="39">
        <f t="shared" si="115"/>
        <v>7200.0000000000018</v>
      </c>
      <c r="Q1061" s="41">
        <f t="shared" si="116"/>
        <v>3.5453952406614295E-2</v>
      </c>
      <c r="R1061" s="33" t="str">
        <f t="shared" si="117"/>
        <v>Average Bonus</v>
      </c>
      <c r="S1061" s="38">
        <f t="shared" si="118"/>
        <v>210280.32000000001</v>
      </c>
      <c r="T1061" s="6" t="s">
        <v>139</v>
      </c>
      <c r="U1061" s="6" t="s">
        <v>6722</v>
      </c>
      <c r="V1061" s="6" t="s">
        <v>3953</v>
      </c>
    </row>
    <row r="1062" spans="1:22" ht="20" customHeight="1" x14ac:dyDescent="0.15">
      <c r="A1062" s="15">
        <v>1060</v>
      </c>
      <c r="B1062" s="16" t="s">
        <v>4415</v>
      </c>
      <c r="C1062" s="14">
        <v>39</v>
      </c>
      <c r="D1062" s="35" t="str" cm="1">
        <f t="array" ref="D1062">_xlfn.IFS(C1062&lt;31, "Emerging Talent", AND(C1062 &gt; 30, C1062 &lt; 55), "Core Contributor", C1062 &gt; 54, "Established Expert")</f>
        <v>Core Contributor</v>
      </c>
      <c r="E1062" s="6" t="s">
        <v>93</v>
      </c>
      <c r="F1062" s="6" t="s">
        <v>5493</v>
      </c>
      <c r="G1062" s="19" t="s">
        <v>244</v>
      </c>
      <c r="H1062" s="19" t="s">
        <v>507</v>
      </c>
      <c r="I1062" s="30">
        <v>7</v>
      </c>
      <c r="J1062" s="27">
        <v>2.4</v>
      </c>
      <c r="K1062" s="40" t="str">
        <f t="shared" si="112"/>
        <v>Below Expectations</v>
      </c>
      <c r="L1062" s="37">
        <v>73474</v>
      </c>
      <c r="M1062" s="37">
        <f t="shared" si="113"/>
        <v>34547.774693877553</v>
      </c>
      <c r="N1062" s="40" t="str">
        <f t="shared" si="114"/>
        <v>Low Income</v>
      </c>
      <c r="O1062" s="39" t="s">
        <v>5969</v>
      </c>
      <c r="P1062" s="39">
        <f t="shared" si="115"/>
        <v>0</v>
      </c>
      <c r="Q1062" s="41">
        <f t="shared" si="116"/>
        <v>0</v>
      </c>
      <c r="R1062" s="33" t="str">
        <f t="shared" si="117"/>
        <v>No Bonus</v>
      </c>
      <c r="S1062" s="38">
        <f t="shared" si="118"/>
        <v>34547.774693877553</v>
      </c>
      <c r="T1062" s="6" t="s">
        <v>49</v>
      </c>
      <c r="U1062" s="6" t="s">
        <v>6723</v>
      </c>
      <c r="V1062" s="6" t="s">
        <v>3955</v>
      </c>
    </row>
    <row r="1063" spans="1:22" ht="20" customHeight="1" x14ac:dyDescent="0.15">
      <c r="A1063" s="15">
        <v>1061</v>
      </c>
      <c r="B1063" s="16" t="s">
        <v>3956</v>
      </c>
      <c r="C1063" s="14">
        <v>24</v>
      </c>
      <c r="D1063" s="35" t="str" cm="1">
        <f t="array" ref="D1063">_xlfn.IFS(C1063&lt;31, "Emerging Talent", AND(C1063 &gt; 30, C1063 &lt; 55), "Core Contributor", C1063 &gt; 54, "Established Expert")</f>
        <v>Emerging Talent</v>
      </c>
      <c r="E1063" s="6" t="s">
        <v>389</v>
      </c>
      <c r="F1063" s="6" t="s">
        <v>5939</v>
      </c>
      <c r="G1063" s="19" t="s">
        <v>648</v>
      </c>
      <c r="H1063" s="19" t="s">
        <v>799</v>
      </c>
      <c r="I1063" s="30">
        <v>0</v>
      </c>
      <c r="J1063" s="27">
        <v>1.1000000000000001</v>
      </c>
      <c r="K1063" s="40" t="str">
        <f t="shared" si="112"/>
        <v>Needs Significant Improvement</v>
      </c>
      <c r="L1063" s="37">
        <v>48992</v>
      </c>
      <c r="M1063" s="37">
        <f t="shared" si="113"/>
        <v>15000</v>
      </c>
      <c r="N1063" s="40" t="str">
        <f t="shared" si="114"/>
        <v>Low Income</v>
      </c>
      <c r="O1063" s="39">
        <v>18248</v>
      </c>
      <c r="P1063" s="39">
        <f t="shared" si="115"/>
        <v>0</v>
      </c>
      <c r="Q1063" s="41">
        <f t="shared" si="116"/>
        <v>0</v>
      </c>
      <c r="R1063" s="33" t="str">
        <f t="shared" si="117"/>
        <v>No Bonus</v>
      </c>
      <c r="S1063" s="38">
        <f t="shared" si="118"/>
        <v>15000</v>
      </c>
      <c r="T1063" s="6" t="s">
        <v>49</v>
      </c>
      <c r="U1063" s="6" t="s">
        <v>3959</v>
      </c>
      <c r="V1063" s="6" t="s">
        <v>3960</v>
      </c>
    </row>
    <row r="1064" spans="1:22" ht="20" customHeight="1" x14ac:dyDescent="0.15">
      <c r="A1064" s="15">
        <v>1062</v>
      </c>
      <c r="B1064" s="16" t="s">
        <v>1941</v>
      </c>
      <c r="C1064" s="14">
        <v>49</v>
      </c>
      <c r="D1064" s="35" t="str" cm="1">
        <f t="array" ref="D1064">_xlfn.IFS(C1064&lt;31, "Emerging Talent", AND(C1064 &gt; 30, C1064 &lt; 55), "Core Contributor", C1064 &gt; 54, "Established Expert")</f>
        <v>Core Contributor</v>
      </c>
      <c r="E1064" s="6" t="s">
        <v>93</v>
      </c>
      <c r="F1064" s="6" t="s">
        <v>5662</v>
      </c>
      <c r="G1064" s="19" t="s">
        <v>210</v>
      </c>
      <c r="H1064" s="19" t="s">
        <v>158</v>
      </c>
      <c r="I1064" s="30">
        <v>1</v>
      </c>
      <c r="J1064" s="27">
        <v>2.2000000000000002</v>
      </c>
      <c r="K1064" s="40" t="str">
        <f t="shared" si="112"/>
        <v>Below Expectations</v>
      </c>
      <c r="L1064" s="37">
        <v>75751</v>
      </c>
      <c r="M1064" s="37">
        <f t="shared" si="113"/>
        <v>29929.374693877562</v>
      </c>
      <c r="N1064" s="40" t="str">
        <f t="shared" si="114"/>
        <v>Low Income</v>
      </c>
      <c r="O1064" s="39">
        <v>3694</v>
      </c>
      <c r="P1064" s="39">
        <f t="shared" si="115"/>
        <v>0</v>
      </c>
      <c r="Q1064" s="41">
        <f t="shared" si="116"/>
        <v>0</v>
      </c>
      <c r="R1064" s="33" t="str">
        <f t="shared" si="117"/>
        <v>No Bonus</v>
      </c>
      <c r="S1064" s="38">
        <f t="shared" si="118"/>
        <v>29929.374693877562</v>
      </c>
      <c r="T1064" s="6" t="s">
        <v>139</v>
      </c>
      <c r="U1064" s="6" t="s">
        <v>6724</v>
      </c>
      <c r="V1064" s="6" t="s">
        <v>3963</v>
      </c>
    </row>
    <row r="1065" spans="1:22" ht="20" customHeight="1" x14ac:dyDescent="0.15">
      <c r="A1065" s="15">
        <v>1063</v>
      </c>
      <c r="B1065" s="16" t="s">
        <v>560</v>
      </c>
      <c r="C1065" s="14">
        <v>50</v>
      </c>
      <c r="D1065" s="35" t="str" cm="1">
        <f t="array" ref="D1065">_xlfn.IFS(C1065&lt;31, "Emerging Talent", AND(C1065 &gt; 30, C1065 &lt; 55), "Core Contributor", C1065 &gt; 54, "Established Expert")</f>
        <v>Core Contributor</v>
      </c>
      <c r="E1065" s="6" t="s">
        <v>389</v>
      </c>
      <c r="F1065" s="6" t="s">
        <v>5750</v>
      </c>
      <c r="G1065" s="19" t="s">
        <v>210</v>
      </c>
      <c r="H1065" s="19" t="s">
        <v>211</v>
      </c>
      <c r="I1065" s="30">
        <v>7</v>
      </c>
      <c r="J1065" s="27">
        <v>4.4000000000000004</v>
      </c>
      <c r="K1065" s="40" t="str">
        <f t="shared" si="112"/>
        <v>Outstanding Performance</v>
      </c>
      <c r="L1065" s="37">
        <v>90691</v>
      </c>
      <c r="M1065" s="37">
        <f t="shared" si="113"/>
        <v>143328.79673469393</v>
      </c>
      <c r="N1065" s="40" t="str">
        <f t="shared" si="114"/>
        <v>Very High Income</v>
      </c>
      <c r="O1065" s="39">
        <v>4140</v>
      </c>
      <c r="P1065" s="39">
        <f t="shared" si="115"/>
        <v>9800.0000000000055</v>
      </c>
      <c r="Q1065" s="41">
        <f t="shared" si="116"/>
        <v>6.8374257115547482E-2</v>
      </c>
      <c r="R1065" s="33" t="str">
        <f t="shared" si="117"/>
        <v>Average Bonus</v>
      </c>
      <c r="S1065" s="38">
        <f t="shared" si="118"/>
        <v>153128.79673469393</v>
      </c>
      <c r="T1065" s="6" t="s">
        <v>49</v>
      </c>
      <c r="U1065" s="9" t="s">
        <v>6725</v>
      </c>
      <c r="V1065" s="6" t="s">
        <v>3965</v>
      </c>
    </row>
    <row r="1066" spans="1:22" ht="20" customHeight="1" x14ac:dyDescent="0.15">
      <c r="A1066" s="15">
        <v>1064</v>
      </c>
      <c r="B1066" s="16" t="s">
        <v>4406</v>
      </c>
      <c r="C1066" s="14">
        <v>61</v>
      </c>
      <c r="D1066" s="35" t="str" cm="1">
        <f t="array" ref="D1066">_xlfn.IFS(C1066&lt;31, "Emerging Talent", AND(C1066 &gt; 30, C1066 &lt; 55), "Core Contributor", C1066 &gt; 54, "Established Expert")</f>
        <v>Established Expert</v>
      </c>
      <c r="E1066" s="6" t="s">
        <v>93</v>
      </c>
      <c r="F1066" s="6" t="s">
        <v>5799</v>
      </c>
      <c r="G1066" s="19" t="s">
        <v>244</v>
      </c>
      <c r="H1066" s="19" t="s">
        <v>499</v>
      </c>
      <c r="I1066" s="30">
        <v>2</v>
      </c>
      <c r="J1066" s="27">
        <v>2.6</v>
      </c>
      <c r="K1066" s="40" t="str">
        <f t="shared" si="112"/>
        <v>Below Expectations</v>
      </c>
      <c r="L1066" s="37">
        <v>1174</v>
      </c>
      <c r="M1066" s="37">
        <f t="shared" si="113"/>
        <v>15000</v>
      </c>
      <c r="N1066" s="40" t="str">
        <f t="shared" si="114"/>
        <v>Low Income</v>
      </c>
      <c r="O1066" s="39">
        <v>13171</v>
      </c>
      <c r="P1066" s="39">
        <f t="shared" si="115"/>
        <v>0</v>
      </c>
      <c r="Q1066" s="41">
        <f t="shared" si="116"/>
        <v>0</v>
      </c>
      <c r="R1066" s="33" t="str">
        <f t="shared" si="117"/>
        <v>No Bonus</v>
      </c>
      <c r="S1066" s="38">
        <f t="shared" si="118"/>
        <v>15000</v>
      </c>
      <c r="T1066" s="6" t="s">
        <v>296</v>
      </c>
      <c r="U1066" s="6" t="s">
        <v>6726</v>
      </c>
      <c r="V1066" s="6" t="s">
        <v>3968</v>
      </c>
    </row>
    <row r="1067" spans="1:22" ht="20" customHeight="1" x14ac:dyDescent="0.15">
      <c r="A1067" s="15">
        <v>1065</v>
      </c>
      <c r="B1067" s="16" t="s">
        <v>4431</v>
      </c>
      <c r="C1067" s="14">
        <v>54</v>
      </c>
      <c r="D1067" s="35" t="str" cm="1">
        <f t="array" ref="D1067">_xlfn.IFS(C1067&lt;31, "Emerging Talent", AND(C1067 &gt; 30, C1067 &lt; 55), "Core Contributor", C1067 &gt; 54, "Established Expert")</f>
        <v>Core Contributor</v>
      </c>
      <c r="E1067" s="6" t="s">
        <v>163</v>
      </c>
      <c r="F1067" s="6" t="s">
        <v>5561</v>
      </c>
      <c r="G1067" s="19" t="s">
        <v>210</v>
      </c>
      <c r="H1067" s="19" t="s">
        <v>158</v>
      </c>
      <c r="I1067" s="30">
        <v>2</v>
      </c>
      <c r="J1067" s="27">
        <v>1.2</v>
      </c>
      <c r="K1067" s="40" t="str">
        <f t="shared" si="112"/>
        <v>Needs Significant Improvement</v>
      </c>
      <c r="L1067" s="37">
        <v>133651</v>
      </c>
      <c r="M1067" s="37">
        <f t="shared" si="113"/>
        <v>15710.811428571429</v>
      </c>
      <c r="N1067" s="40" t="str">
        <f t="shared" si="114"/>
        <v>Low Income</v>
      </c>
      <c r="O1067" s="39">
        <v>19069</v>
      </c>
      <c r="P1067" s="39">
        <f t="shared" si="115"/>
        <v>0</v>
      </c>
      <c r="Q1067" s="41">
        <f t="shared" si="116"/>
        <v>0</v>
      </c>
      <c r="R1067" s="33" t="str">
        <f t="shared" si="117"/>
        <v>No Bonus</v>
      </c>
      <c r="S1067" s="38">
        <f t="shared" si="118"/>
        <v>15710.811428571429</v>
      </c>
      <c r="T1067" s="6" t="s">
        <v>26</v>
      </c>
      <c r="U1067" s="6" t="s">
        <v>6727</v>
      </c>
      <c r="V1067" s="6" t="s">
        <v>3971</v>
      </c>
    </row>
    <row r="1068" spans="1:22" ht="20" customHeight="1" x14ac:dyDescent="0.15">
      <c r="A1068" s="15">
        <v>1066</v>
      </c>
      <c r="B1068" s="16" t="s">
        <v>1699</v>
      </c>
      <c r="C1068" s="14">
        <v>37</v>
      </c>
      <c r="D1068" s="35" t="str" cm="1">
        <f t="array" ref="D1068">_xlfn.IFS(C1068&lt;31, "Emerging Talent", AND(C1068 &gt; 30, C1068 &lt; 55), "Core Contributor", C1068 &gt; 54, "Established Expert")</f>
        <v>Core Contributor</v>
      </c>
      <c r="E1068" s="6" t="s">
        <v>163</v>
      </c>
      <c r="F1068" s="6" t="s">
        <v>5752</v>
      </c>
      <c r="G1068" s="19" t="s">
        <v>648</v>
      </c>
      <c r="H1068" s="19" t="s">
        <v>842</v>
      </c>
      <c r="I1068" s="30">
        <v>9</v>
      </c>
      <c r="J1068" s="27">
        <v>1.8</v>
      </c>
      <c r="K1068" s="40" t="str">
        <f t="shared" si="112"/>
        <v>Needs Significant Improvement</v>
      </c>
      <c r="L1068" s="37">
        <v>86564</v>
      </c>
      <c r="M1068" s="37">
        <f t="shared" si="113"/>
        <v>22895.294693877557</v>
      </c>
      <c r="N1068" s="40" t="str">
        <f t="shared" si="114"/>
        <v>Low Income</v>
      </c>
      <c r="O1068" s="39">
        <v>11715</v>
      </c>
      <c r="P1068" s="39">
        <f t="shared" si="115"/>
        <v>0</v>
      </c>
      <c r="Q1068" s="41">
        <f t="shared" si="116"/>
        <v>0</v>
      </c>
      <c r="R1068" s="33" t="str">
        <f t="shared" si="117"/>
        <v>No Bonus</v>
      </c>
      <c r="S1068" s="38">
        <f t="shared" si="118"/>
        <v>22895.294693877557</v>
      </c>
      <c r="T1068" s="6" t="s">
        <v>296</v>
      </c>
      <c r="U1068" s="7" t="s">
        <v>5970</v>
      </c>
      <c r="V1068" s="6" t="s">
        <v>3975</v>
      </c>
    </row>
    <row r="1069" spans="1:22" ht="20" customHeight="1" x14ac:dyDescent="0.15">
      <c r="A1069" s="15">
        <v>1067</v>
      </c>
      <c r="B1069" s="16" t="s">
        <v>1847</v>
      </c>
      <c r="C1069" s="14">
        <v>34</v>
      </c>
      <c r="D1069" s="35" t="str" cm="1">
        <f t="array" ref="D1069">_xlfn.IFS(C1069&lt;31, "Emerging Talent", AND(C1069 &gt; 30, C1069 &lt; 55), "Core Contributor", C1069 &gt; 54, "Established Expert")</f>
        <v>Core Contributor</v>
      </c>
      <c r="E1069" s="6" t="s">
        <v>93</v>
      </c>
      <c r="F1069" s="6" t="s">
        <v>5824</v>
      </c>
      <c r="G1069" s="19" t="s">
        <v>696</v>
      </c>
      <c r="H1069" s="19" t="s">
        <v>32</v>
      </c>
      <c r="I1069" s="30">
        <v>3</v>
      </c>
      <c r="J1069" s="27">
        <v>2.8</v>
      </c>
      <c r="K1069" s="40" t="str">
        <f t="shared" si="112"/>
        <v>Below Expectations</v>
      </c>
      <c r="L1069" s="37">
        <v>66436</v>
      </c>
      <c r="M1069" s="37">
        <f t="shared" si="113"/>
        <v>42519.039999999994</v>
      </c>
      <c r="N1069" s="40" t="str">
        <f t="shared" si="114"/>
        <v>Low Income</v>
      </c>
      <c r="O1069" s="39" t="s">
        <v>5969</v>
      </c>
      <c r="P1069" s="39">
        <f t="shared" si="115"/>
        <v>0</v>
      </c>
      <c r="Q1069" s="41">
        <f t="shared" si="116"/>
        <v>0</v>
      </c>
      <c r="R1069" s="33" t="str">
        <f t="shared" si="117"/>
        <v>No Bonus</v>
      </c>
      <c r="S1069" s="38">
        <f t="shared" si="118"/>
        <v>42519.039999999994</v>
      </c>
      <c r="T1069" s="6" t="s">
        <v>265</v>
      </c>
      <c r="U1069" s="7" t="s">
        <v>5970</v>
      </c>
      <c r="V1069" s="7" t="s">
        <v>6818</v>
      </c>
    </row>
    <row r="1070" spans="1:22" ht="20" customHeight="1" x14ac:dyDescent="0.15">
      <c r="A1070" s="15">
        <v>1068</v>
      </c>
      <c r="B1070" s="16" t="s">
        <v>487</v>
      </c>
      <c r="C1070" s="14">
        <v>22</v>
      </c>
      <c r="D1070" s="35" t="str" cm="1">
        <f t="array" ref="D1070">_xlfn.IFS(C1070&lt;31, "Emerging Talent", AND(C1070 &gt; 30, C1070 &lt; 55), "Core Contributor", C1070 &gt; 54, "Established Expert")</f>
        <v>Emerging Talent</v>
      </c>
      <c r="E1070" s="6" t="s">
        <v>389</v>
      </c>
      <c r="F1070" s="6" t="s">
        <v>5448</v>
      </c>
      <c r="G1070" s="19" t="s">
        <v>494</v>
      </c>
      <c r="H1070" s="19" t="s">
        <v>158</v>
      </c>
      <c r="I1070" s="30">
        <v>0</v>
      </c>
      <c r="J1070" s="27">
        <v>3</v>
      </c>
      <c r="K1070" s="40" t="str">
        <f t="shared" si="112"/>
        <v>Meets Expectations</v>
      </c>
      <c r="L1070" s="37">
        <v>100863</v>
      </c>
      <c r="M1070" s="37">
        <f t="shared" si="113"/>
        <v>74103.428571428565</v>
      </c>
      <c r="N1070" s="40" t="str">
        <f t="shared" si="114"/>
        <v>Medium Income</v>
      </c>
      <c r="O1070" s="39">
        <v>6024</v>
      </c>
      <c r="P1070" s="39">
        <f t="shared" si="115"/>
        <v>0</v>
      </c>
      <c r="Q1070" s="41">
        <f t="shared" si="116"/>
        <v>0</v>
      </c>
      <c r="R1070" s="33" t="str">
        <f t="shared" si="117"/>
        <v>No Bonus</v>
      </c>
      <c r="S1070" s="38">
        <f t="shared" si="118"/>
        <v>74103.428571428565</v>
      </c>
      <c r="T1070" s="6" t="s">
        <v>139</v>
      </c>
      <c r="U1070" s="6" t="s">
        <v>6728</v>
      </c>
      <c r="V1070" s="6" t="s">
        <v>3978</v>
      </c>
    </row>
    <row r="1071" spans="1:22" ht="20" customHeight="1" x14ac:dyDescent="0.15">
      <c r="A1071" s="15">
        <v>1069</v>
      </c>
      <c r="B1071" s="16" t="s">
        <v>267</v>
      </c>
      <c r="C1071" s="14">
        <v>60</v>
      </c>
      <c r="D1071" s="35" t="str" cm="1">
        <f t="array" ref="D1071">_xlfn.IFS(C1071&lt;31, "Emerging Talent", AND(C1071 &gt; 30, C1071 &lt; 55), "Core Contributor", C1071 &gt; 54, "Established Expert")</f>
        <v>Established Expert</v>
      </c>
      <c r="E1071" s="6" t="s">
        <v>163</v>
      </c>
      <c r="F1071" s="6" t="s">
        <v>5550</v>
      </c>
      <c r="G1071" s="19" t="s">
        <v>46</v>
      </c>
      <c r="H1071" s="19" t="s">
        <v>431</v>
      </c>
      <c r="I1071" s="30">
        <v>4</v>
      </c>
      <c r="J1071" s="27">
        <v>1.9</v>
      </c>
      <c r="K1071" s="40" t="str">
        <f t="shared" si="112"/>
        <v>Needs Significant Improvement</v>
      </c>
      <c r="L1071" s="37">
        <v>90595</v>
      </c>
      <c r="M1071" s="37">
        <f t="shared" si="113"/>
        <v>26697.791836734694</v>
      </c>
      <c r="N1071" s="40" t="str">
        <f t="shared" si="114"/>
        <v>Low Income</v>
      </c>
      <c r="O1071" s="39" t="s">
        <v>5969</v>
      </c>
      <c r="P1071" s="39">
        <f t="shared" si="115"/>
        <v>0</v>
      </c>
      <c r="Q1071" s="41">
        <f t="shared" si="116"/>
        <v>0</v>
      </c>
      <c r="R1071" s="33" t="str">
        <f t="shared" si="117"/>
        <v>No Bonus</v>
      </c>
      <c r="S1071" s="38">
        <f t="shared" si="118"/>
        <v>26697.791836734694</v>
      </c>
      <c r="T1071" s="6" t="s">
        <v>26</v>
      </c>
      <c r="U1071" s="6" t="s">
        <v>6729</v>
      </c>
      <c r="V1071" s="6" t="s">
        <v>3982</v>
      </c>
    </row>
    <row r="1072" spans="1:22" ht="20" customHeight="1" x14ac:dyDescent="0.15">
      <c r="A1072" s="15">
        <v>1070</v>
      </c>
      <c r="B1072" s="16" t="s">
        <v>3983</v>
      </c>
      <c r="C1072" s="14">
        <v>63</v>
      </c>
      <c r="D1072" s="35" t="str" cm="1">
        <f t="array" ref="D1072">_xlfn.IFS(C1072&lt;31, "Emerging Talent", AND(C1072 &gt; 30, C1072 &lt; 55), "Core Contributor", C1072 &gt; 54, "Established Expert")</f>
        <v>Established Expert</v>
      </c>
      <c r="E1072" s="6" t="s">
        <v>389</v>
      </c>
      <c r="F1072" s="6" t="s">
        <v>5675</v>
      </c>
      <c r="G1072" s="19" t="s">
        <v>864</v>
      </c>
      <c r="H1072" s="19" t="s">
        <v>381</v>
      </c>
      <c r="I1072" s="30">
        <v>10</v>
      </c>
      <c r="J1072" s="27">
        <v>3.1</v>
      </c>
      <c r="K1072" s="40" t="str">
        <f t="shared" si="112"/>
        <v>Meets Expectations</v>
      </c>
      <c r="L1072" s="37">
        <v>39859</v>
      </c>
      <c r="M1072" s="37">
        <f t="shared" si="113"/>
        <v>31268.978775510208</v>
      </c>
      <c r="N1072" s="40" t="str">
        <f t="shared" si="114"/>
        <v>Low Income</v>
      </c>
      <c r="O1072" s="39">
        <v>2276</v>
      </c>
      <c r="P1072" s="39">
        <f t="shared" si="115"/>
        <v>50.000000000000085</v>
      </c>
      <c r="Q1072" s="41">
        <f t="shared" si="116"/>
        <v>1.5990288764774106E-3</v>
      </c>
      <c r="R1072" s="33" t="str">
        <f t="shared" si="117"/>
        <v>Small Bonus</v>
      </c>
      <c r="S1072" s="38">
        <f t="shared" si="118"/>
        <v>31318.978775510208</v>
      </c>
      <c r="T1072" s="6" t="s">
        <v>265</v>
      </c>
      <c r="U1072" s="6" t="s">
        <v>6730</v>
      </c>
      <c r="V1072" s="6" t="s">
        <v>3986</v>
      </c>
    </row>
    <row r="1073" spans="1:22" ht="20" customHeight="1" x14ac:dyDescent="0.15">
      <c r="A1073" s="15">
        <v>1071</v>
      </c>
      <c r="B1073" s="16" t="s">
        <v>3987</v>
      </c>
      <c r="C1073" s="14">
        <v>41</v>
      </c>
      <c r="D1073" s="35" t="str" cm="1">
        <f t="array" ref="D1073">_xlfn.IFS(C1073&lt;31, "Emerging Talent", AND(C1073 &gt; 30, C1073 &lt; 55), "Core Contributor", C1073 &gt; 54, "Established Expert")</f>
        <v>Core Contributor</v>
      </c>
      <c r="E1073" s="6" t="s">
        <v>163</v>
      </c>
      <c r="F1073" s="6" t="s">
        <v>5512</v>
      </c>
      <c r="G1073" s="19" t="s">
        <v>46</v>
      </c>
      <c r="H1073" s="19" t="s">
        <v>930</v>
      </c>
      <c r="I1073" s="30">
        <v>4</v>
      </c>
      <c r="J1073" s="27">
        <v>3.7</v>
      </c>
      <c r="K1073" s="40" t="str">
        <f t="shared" si="112"/>
        <v>Exceeds Expectations</v>
      </c>
      <c r="L1073" s="37">
        <v>37219</v>
      </c>
      <c r="M1073" s="37">
        <f t="shared" si="113"/>
        <v>41594.131428571432</v>
      </c>
      <c r="N1073" s="40" t="str">
        <f t="shared" si="114"/>
        <v>Low Income</v>
      </c>
      <c r="O1073" s="39" t="s">
        <v>5969</v>
      </c>
      <c r="P1073" s="39">
        <f t="shared" si="115"/>
        <v>2450.0000000000014</v>
      </c>
      <c r="Q1073" s="41">
        <f t="shared" si="116"/>
        <v>5.8902540234728198E-2</v>
      </c>
      <c r="R1073" s="33" t="str">
        <f t="shared" si="117"/>
        <v>Small Bonus</v>
      </c>
      <c r="S1073" s="38">
        <f t="shared" si="118"/>
        <v>44044.131428571432</v>
      </c>
      <c r="T1073" s="6" t="s">
        <v>368</v>
      </c>
      <c r="U1073" s="9" t="s">
        <v>6731</v>
      </c>
      <c r="V1073" s="6" t="s">
        <v>3989</v>
      </c>
    </row>
    <row r="1074" spans="1:22" ht="20" customHeight="1" x14ac:dyDescent="0.15">
      <c r="A1074" s="15">
        <v>1072</v>
      </c>
      <c r="B1074" s="16" t="s">
        <v>1156</v>
      </c>
      <c r="C1074" s="14">
        <v>60</v>
      </c>
      <c r="D1074" s="35" t="str" cm="1">
        <f t="array" ref="D1074">_xlfn.IFS(C1074&lt;31, "Emerging Talent", AND(C1074 &gt; 30, C1074 &lt; 55), "Core Contributor", C1074 &gt; 54, "Established Expert")</f>
        <v>Established Expert</v>
      </c>
      <c r="E1074" s="6" t="s">
        <v>389</v>
      </c>
      <c r="F1074" s="6" t="s">
        <v>5874</v>
      </c>
      <c r="G1074" s="19" t="s">
        <v>244</v>
      </c>
      <c r="H1074" s="19" t="s">
        <v>499</v>
      </c>
      <c r="I1074" s="30">
        <v>4</v>
      </c>
      <c r="J1074" s="27">
        <v>4.7</v>
      </c>
      <c r="K1074" s="40" t="str">
        <f t="shared" si="112"/>
        <v>Outstanding Performance</v>
      </c>
      <c r="L1074" s="37">
        <v>73844</v>
      </c>
      <c r="M1074" s="37">
        <f t="shared" si="113"/>
        <v>133160.32326530616</v>
      </c>
      <c r="N1074" s="40" t="str">
        <f t="shared" si="114"/>
        <v>Very High Income</v>
      </c>
      <c r="O1074" s="39">
        <v>6415</v>
      </c>
      <c r="P1074" s="39">
        <f t="shared" si="115"/>
        <v>14450.000000000004</v>
      </c>
      <c r="Q1074" s="41">
        <f t="shared" si="116"/>
        <v>0.10851580745422262</v>
      </c>
      <c r="R1074" s="33" t="str">
        <f t="shared" si="117"/>
        <v>High Bonus</v>
      </c>
      <c r="S1074" s="38">
        <f t="shared" si="118"/>
        <v>147610.32326530616</v>
      </c>
      <c r="T1074" s="6" t="s">
        <v>422</v>
      </c>
      <c r="U1074" s="6" t="s">
        <v>6732</v>
      </c>
      <c r="V1074" s="6" t="s">
        <v>3992</v>
      </c>
    </row>
    <row r="1075" spans="1:22" ht="20" customHeight="1" x14ac:dyDescent="0.15">
      <c r="A1075" s="15">
        <v>1073</v>
      </c>
      <c r="B1075" s="16" t="s">
        <v>4347</v>
      </c>
      <c r="C1075" s="14">
        <v>61</v>
      </c>
      <c r="D1075" s="35" t="str" cm="1">
        <f t="array" ref="D1075">_xlfn.IFS(C1075&lt;31, "Emerging Talent", AND(C1075 &gt; 30, C1075 &lt; 55), "Core Contributor", C1075 &gt; 54, "Established Expert")</f>
        <v>Established Expert</v>
      </c>
      <c r="E1075" s="6" t="s">
        <v>163</v>
      </c>
      <c r="F1075" s="6" t="s">
        <v>5446</v>
      </c>
      <c r="G1075" s="19" t="s">
        <v>46</v>
      </c>
      <c r="H1075" s="19" t="s">
        <v>36</v>
      </c>
      <c r="I1075" s="30">
        <v>1</v>
      </c>
      <c r="J1075" s="27">
        <v>1.4</v>
      </c>
      <c r="K1075" s="40" t="str">
        <f t="shared" si="112"/>
        <v>Needs Significant Improvement</v>
      </c>
      <c r="L1075" s="37">
        <v>109767</v>
      </c>
      <c r="M1075" s="37">
        <f t="shared" si="113"/>
        <v>17562.719999999998</v>
      </c>
      <c r="N1075" s="40" t="str">
        <f t="shared" si="114"/>
        <v>Low Income</v>
      </c>
      <c r="O1075" s="39">
        <v>19140</v>
      </c>
      <c r="P1075" s="39">
        <f t="shared" si="115"/>
        <v>0</v>
      </c>
      <c r="Q1075" s="41">
        <f t="shared" si="116"/>
        <v>0</v>
      </c>
      <c r="R1075" s="33" t="str">
        <f t="shared" si="117"/>
        <v>No Bonus</v>
      </c>
      <c r="S1075" s="38">
        <f t="shared" si="118"/>
        <v>17562.719999999998</v>
      </c>
      <c r="T1075" s="6" t="s">
        <v>265</v>
      </c>
      <c r="U1075" s="6" t="s">
        <v>3995</v>
      </c>
      <c r="V1075" s="6" t="s">
        <v>3996</v>
      </c>
    </row>
    <row r="1076" spans="1:22" ht="20" customHeight="1" x14ac:dyDescent="0.15">
      <c r="A1076" s="15">
        <v>1074</v>
      </c>
      <c r="B1076" s="16" t="s">
        <v>912</v>
      </c>
      <c r="C1076" s="14">
        <v>52</v>
      </c>
      <c r="D1076" s="35" t="str" cm="1">
        <f t="array" ref="D1076">_xlfn.IFS(C1076&lt;31, "Emerging Talent", AND(C1076 &gt; 30, C1076 &lt; 55), "Core Contributor", C1076 &gt; 54, "Established Expert")</f>
        <v>Core Contributor</v>
      </c>
      <c r="E1076" s="6" t="s">
        <v>389</v>
      </c>
      <c r="F1076" s="6" t="s">
        <v>5940</v>
      </c>
      <c r="G1076" s="19" t="s">
        <v>576</v>
      </c>
      <c r="H1076" s="19" t="s">
        <v>32</v>
      </c>
      <c r="I1076" s="30">
        <v>1</v>
      </c>
      <c r="J1076" s="27">
        <v>1.1000000000000001</v>
      </c>
      <c r="K1076" s="40" t="str">
        <f t="shared" si="112"/>
        <v>Needs Significant Improvement</v>
      </c>
      <c r="L1076" s="37">
        <v>131084</v>
      </c>
      <c r="M1076" s="37">
        <f t="shared" si="113"/>
        <v>15000</v>
      </c>
      <c r="N1076" s="40" t="str">
        <f t="shared" si="114"/>
        <v>Low Income</v>
      </c>
      <c r="O1076" s="39">
        <v>12549</v>
      </c>
      <c r="P1076" s="39">
        <f t="shared" si="115"/>
        <v>0</v>
      </c>
      <c r="Q1076" s="41">
        <f t="shared" si="116"/>
        <v>0</v>
      </c>
      <c r="R1076" s="33" t="str">
        <f t="shared" si="117"/>
        <v>No Bonus</v>
      </c>
      <c r="S1076" s="38">
        <f t="shared" si="118"/>
        <v>15000</v>
      </c>
      <c r="T1076" s="6" t="s">
        <v>204</v>
      </c>
      <c r="U1076" s="6" t="s">
        <v>6733</v>
      </c>
      <c r="V1076" s="6" t="s">
        <v>4000</v>
      </c>
    </row>
    <row r="1077" spans="1:22" ht="20" customHeight="1" x14ac:dyDescent="0.15">
      <c r="A1077" s="15">
        <v>1075</v>
      </c>
      <c r="B1077" s="16" t="s">
        <v>2504</v>
      </c>
      <c r="C1077" s="14">
        <v>46</v>
      </c>
      <c r="D1077" s="35" t="str" cm="1">
        <f t="array" ref="D1077">_xlfn.IFS(C1077&lt;31, "Emerging Talent", AND(C1077 &gt; 30, C1077 &lt; 55), "Core Contributor", C1077 &gt; 54, "Established Expert")</f>
        <v>Core Contributor</v>
      </c>
      <c r="E1077" s="6" t="s">
        <v>389</v>
      </c>
      <c r="F1077" s="6" t="s">
        <v>5446</v>
      </c>
      <c r="G1077" s="19" t="s">
        <v>244</v>
      </c>
      <c r="H1077" s="19" t="s">
        <v>211</v>
      </c>
      <c r="I1077" s="30">
        <v>6</v>
      </c>
      <c r="J1077" s="27">
        <v>3.1</v>
      </c>
      <c r="K1077" s="40" t="str">
        <f t="shared" si="112"/>
        <v>Meets Expectations</v>
      </c>
      <c r="L1077" s="37">
        <v>120339</v>
      </c>
      <c r="M1077" s="37">
        <f t="shared" si="113"/>
        <v>94404.717551020411</v>
      </c>
      <c r="N1077" s="40" t="str">
        <f t="shared" si="114"/>
        <v>High Income</v>
      </c>
      <c r="O1077" s="39">
        <v>14370</v>
      </c>
      <c r="P1077" s="39">
        <f t="shared" si="115"/>
        <v>50.000000000000085</v>
      </c>
      <c r="Q1077" s="41">
        <f t="shared" si="116"/>
        <v>5.2963454896179222E-4</v>
      </c>
      <c r="R1077" s="33" t="str">
        <f t="shared" si="117"/>
        <v>Small Bonus</v>
      </c>
      <c r="S1077" s="38">
        <f t="shared" si="118"/>
        <v>94454.717551020411</v>
      </c>
      <c r="T1077" s="6" t="s">
        <v>139</v>
      </c>
      <c r="U1077" s="6" t="s">
        <v>6734</v>
      </c>
      <c r="V1077" s="6" t="s">
        <v>4003</v>
      </c>
    </row>
    <row r="1078" spans="1:22" ht="20" customHeight="1" x14ac:dyDescent="0.15">
      <c r="A1078" s="15">
        <v>1076</v>
      </c>
      <c r="B1078" s="16" t="s">
        <v>4355</v>
      </c>
      <c r="C1078" s="14">
        <v>60</v>
      </c>
      <c r="D1078" s="35" t="str" cm="1">
        <f t="array" ref="D1078">_xlfn.IFS(C1078&lt;31, "Emerging Talent", AND(C1078 &gt; 30, C1078 &lt; 55), "Core Contributor", C1078 &gt; 54, "Established Expert")</f>
        <v>Established Expert</v>
      </c>
      <c r="E1078" s="6" t="s">
        <v>163</v>
      </c>
      <c r="F1078" s="6" t="s">
        <v>5922</v>
      </c>
      <c r="G1078" s="19" t="s">
        <v>244</v>
      </c>
      <c r="H1078" s="19" t="s">
        <v>779</v>
      </c>
      <c r="I1078" s="30">
        <v>1</v>
      </c>
      <c r="J1078" s="27">
        <v>4.8</v>
      </c>
      <c r="K1078" s="40" t="str">
        <f t="shared" si="112"/>
        <v>Outstanding Performance</v>
      </c>
      <c r="L1078" s="37">
        <v>104062</v>
      </c>
      <c r="M1078" s="37">
        <f t="shared" si="113"/>
        <v>195721.5085714286</v>
      </c>
      <c r="N1078" s="40" t="str">
        <f t="shared" si="114"/>
        <v>Very High Income</v>
      </c>
      <c r="O1078" s="39">
        <v>6250</v>
      </c>
      <c r="P1078" s="39">
        <f t="shared" si="115"/>
        <v>16199.999999999996</v>
      </c>
      <c r="Q1078" s="41">
        <f t="shared" si="116"/>
        <v>8.2770667967173389E-2</v>
      </c>
      <c r="R1078" s="33" t="str">
        <f t="shared" si="117"/>
        <v>Outstanding Bonus</v>
      </c>
      <c r="S1078" s="38">
        <f t="shared" si="118"/>
        <v>211921.5085714286</v>
      </c>
      <c r="T1078" s="6" t="s">
        <v>422</v>
      </c>
      <c r="U1078" s="6" t="s">
        <v>6735</v>
      </c>
      <c r="V1078" s="6" t="s">
        <v>4005</v>
      </c>
    </row>
    <row r="1079" spans="1:22" ht="20" customHeight="1" x14ac:dyDescent="0.15">
      <c r="A1079" s="15">
        <v>1077</v>
      </c>
      <c r="B1079" s="16" t="s">
        <v>510</v>
      </c>
      <c r="C1079" s="14">
        <v>38</v>
      </c>
      <c r="D1079" s="35" t="str" cm="1">
        <f t="array" ref="D1079">_xlfn.IFS(C1079&lt;31, "Emerging Talent", AND(C1079 &gt; 30, C1079 &lt; 55), "Core Contributor", C1079 &gt; 54, "Established Expert")</f>
        <v>Core Contributor</v>
      </c>
      <c r="E1079" s="6" t="s">
        <v>163</v>
      </c>
      <c r="F1079" s="6" t="s">
        <v>5711</v>
      </c>
      <c r="G1079" s="19" t="s">
        <v>576</v>
      </c>
      <c r="H1079" s="19" t="s">
        <v>211</v>
      </c>
      <c r="I1079" s="30">
        <v>9</v>
      </c>
      <c r="J1079" s="27">
        <v>4.5</v>
      </c>
      <c r="K1079" s="40" t="str">
        <f t="shared" si="112"/>
        <v>Outstanding Performance</v>
      </c>
      <c r="L1079" s="37">
        <v>86247</v>
      </c>
      <c r="M1079" s="37">
        <f t="shared" si="113"/>
        <v>142571.57142857145</v>
      </c>
      <c r="N1079" s="40" t="str">
        <f t="shared" si="114"/>
        <v>Very High Income</v>
      </c>
      <c r="O1079" s="39">
        <v>15860</v>
      </c>
      <c r="P1079" s="39">
        <f t="shared" si="115"/>
        <v>11250</v>
      </c>
      <c r="Q1079" s="41">
        <f t="shared" si="116"/>
        <v>7.890773656539421E-2</v>
      </c>
      <c r="R1079" s="33" t="str">
        <f t="shared" si="117"/>
        <v>High Bonus</v>
      </c>
      <c r="S1079" s="38">
        <f t="shared" si="118"/>
        <v>153821.57142857145</v>
      </c>
      <c r="T1079" s="6" t="s">
        <v>49</v>
      </c>
      <c r="U1079" s="6" t="s">
        <v>6736</v>
      </c>
      <c r="V1079" s="6" t="s">
        <v>4009</v>
      </c>
    </row>
    <row r="1080" spans="1:22" ht="20" customHeight="1" x14ac:dyDescent="0.15">
      <c r="A1080" s="15">
        <v>1078</v>
      </c>
      <c r="B1080" s="16" t="s">
        <v>4429</v>
      </c>
      <c r="C1080" s="14">
        <v>18</v>
      </c>
      <c r="D1080" s="35" t="str" cm="1">
        <f t="array" ref="D1080">_xlfn.IFS(C1080&lt;31, "Emerging Talent", AND(C1080 &gt; 30, C1080 &lt; 55), "Core Contributor", C1080 &gt; 54, "Established Expert")</f>
        <v>Emerging Talent</v>
      </c>
      <c r="E1080" s="6" t="s">
        <v>163</v>
      </c>
      <c r="F1080" s="6" t="s">
        <v>5808</v>
      </c>
      <c r="G1080" s="19" t="s">
        <v>576</v>
      </c>
      <c r="H1080" s="19" t="s">
        <v>211</v>
      </c>
      <c r="I1080" s="30">
        <v>8</v>
      </c>
      <c r="J1080" s="27">
        <v>2.7</v>
      </c>
      <c r="K1080" s="40" t="str">
        <f t="shared" si="112"/>
        <v>Below Expectations</v>
      </c>
      <c r="L1080" s="37">
        <v>92971</v>
      </c>
      <c r="M1080" s="37">
        <f t="shared" si="113"/>
        <v>55327.231836734696</v>
      </c>
      <c r="N1080" s="40" t="str">
        <f t="shared" si="114"/>
        <v>Medium Income</v>
      </c>
      <c r="O1080" s="39">
        <v>18846</v>
      </c>
      <c r="P1080" s="39">
        <f t="shared" si="115"/>
        <v>0</v>
      </c>
      <c r="Q1080" s="41">
        <f t="shared" si="116"/>
        <v>0</v>
      </c>
      <c r="R1080" s="33" t="str">
        <f t="shared" si="117"/>
        <v>No Bonus</v>
      </c>
      <c r="S1080" s="38">
        <f t="shared" si="118"/>
        <v>55327.231836734696</v>
      </c>
      <c r="T1080" s="6" t="s">
        <v>296</v>
      </c>
      <c r="U1080" s="7" t="s">
        <v>5970</v>
      </c>
      <c r="V1080" s="6" t="s">
        <v>4011</v>
      </c>
    </row>
    <row r="1081" spans="1:22" ht="20" customHeight="1" x14ac:dyDescent="0.15">
      <c r="A1081" s="15">
        <v>1079</v>
      </c>
      <c r="B1081" s="16" t="s">
        <v>4453</v>
      </c>
      <c r="C1081" s="14">
        <v>19</v>
      </c>
      <c r="D1081" s="35" t="str" cm="1">
        <f t="array" ref="D1081">_xlfn.IFS(C1081&lt;31, "Emerging Talent", AND(C1081 &gt; 30, C1081 &lt; 55), "Core Contributor", C1081 &gt; 54, "Established Expert")</f>
        <v>Emerging Talent</v>
      </c>
      <c r="E1081" s="6" t="s">
        <v>163</v>
      </c>
      <c r="F1081" s="6" t="s">
        <v>5941</v>
      </c>
      <c r="G1081" s="19" t="s">
        <v>864</v>
      </c>
      <c r="H1081" s="19" t="s">
        <v>158</v>
      </c>
      <c r="I1081" s="30">
        <v>6</v>
      </c>
      <c r="J1081" s="27">
        <v>3.6</v>
      </c>
      <c r="K1081" s="40" t="str">
        <f t="shared" si="112"/>
        <v>Exceeds Expectations</v>
      </c>
      <c r="L1081" s="37">
        <v>122982</v>
      </c>
      <c r="M1081" s="37">
        <f t="shared" si="113"/>
        <v>130109.93632653065</v>
      </c>
      <c r="N1081" s="40" t="str">
        <f t="shared" si="114"/>
        <v>Very High Income</v>
      </c>
      <c r="O1081" s="39">
        <v>6883</v>
      </c>
      <c r="P1081" s="39">
        <f t="shared" si="115"/>
        <v>1800.0000000000005</v>
      </c>
      <c r="Q1081" s="41">
        <f t="shared" si="116"/>
        <v>1.3834454545290278E-2</v>
      </c>
      <c r="R1081" s="33" t="str">
        <f t="shared" si="117"/>
        <v>Small Bonus</v>
      </c>
      <c r="S1081" s="38">
        <f t="shared" si="118"/>
        <v>131909.93632653065</v>
      </c>
      <c r="T1081" s="6" t="s">
        <v>76</v>
      </c>
      <c r="U1081" s="6" t="s">
        <v>4014</v>
      </c>
      <c r="V1081" s="6" t="s">
        <v>4015</v>
      </c>
    </row>
    <row r="1082" spans="1:22" ht="20" customHeight="1" x14ac:dyDescent="0.15">
      <c r="A1082" s="15">
        <v>1080</v>
      </c>
      <c r="B1082" s="16" t="s">
        <v>4452</v>
      </c>
      <c r="C1082" s="14">
        <v>59</v>
      </c>
      <c r="D1082" s="35" t="str" cm="1">
        <f t="array" ref="D1082">_xlfn.IFS(C1082&lt;31, "Emerging Talent", AND(C1082 &gt; 30, C1082 &lt; 55), "Core Contributor", C1082 &gt; 54, "Established Expert")</f>
        <v>Established Expert</v>
      </c>
      <c r="E1082" s="7" t="s">
        <v>5970</v>
      </c>
      <c r="F1082" s="6" t="s">
        <v>5798</v>
      </c>
      <c r="G1082" s="19" t="s">
        <v>4457</v>
      </c>
      <c r="H1082" s="19" t="s">
        <v>211</v>
      </c>
      <c r="I1082" s="30">
        <v>7</v>
      </c>
      <c r="J1082" s="27">
        <v>2</v>
      </c>
      <c r="K1082" s="40" t="str">
        <f t="shared" si="112"/>
        <v>Below Expectations</v>
      </c>
      <c r="L1082" s="37">
        <v>60200</v>
      </c>
      <c r="M1082" s="37">
        <f t="shared" si="113"/>
        <v>19657.142857142855</v>
      </c>
      <c r="N1082" s="40" t="str">
        <f t="shared" si="114"/>
        <v>Low Income</v>
      </c>
      <c r="O1082" s="39">
        <v>10194</v>
      </c>
      <c r="P1082" s="39">
        <f t="shared" si="115"/>
        <v>0</v>
      </c>
      <c r="Q1082" s="41">
        <f t="shared" si="116"/>
        <v>0</v>
      </c>
      <c r="R1082" s="33" t="str">
        <f t="shared" si="117"/>
        <v>No Bonus</v>
      </c>
      <c r="S1082" s="38">
        <f t="shared" si="118"/>
        <v>19657.142857142855</v>
      </c>
      <c r="T1082" s="6" t="s">
        <v>76</v>
      </c>
      <c r="U1082" s="6" t="s">
        <v>4017</v>
      </c>
      <c r="V1082" s="6" t="s">
        <v>4018</v>
      </c>
    </row>
    <row r="1083" spans="1:22" ht="20" customHeight="1" x14ac:dyDescent="0.15">
      <c r="A1083" s="15">
        <v>1081</v>
      </c>
      <c r="B1083" s="16" t="s">
        <v>3523</v>
      </c>
      <c r="C1083" s="14">
        <v>56</v>
      </c>
      <c r="D1083" s="35" t="str" cm="1">
        <f t="array" ref="D1083">_xlfn.IFS(C1083&lt;31, "Emerging Talent", AND(C1083 &gt; 30, C1083 &lt; 55), "Core Contributor", C1083 &gt; 54, "Established Expert")</f>
        <v>Established Expert</v>
      </c>
      <c r="E1083" s="6" t="s">
        <v>389</v>
      </c>
      <c r="F1083" s="6" t="s">
        <v>5746</v>
      </c>
      <c r="G1083" s="19" t="s">
        <v>696</v>
      </c>
      <c r="H1083" s="19" t="s">
        <v>158</v>
      </c>
      <c r="I1083" s="30">
        <v>2</v>
      </c>
      <c r="J1083" s="27">
        <v>3.05</v>
      </c>
      <c r="K1083" s="40" t="str">
        <f t="shared" si="112"/>
        <v>Meets Expectations</v>
      </c>
      <c r="L1083" s="37">
        <v>33868</v>
      </c>
      <c r="M1083" s="37">
        <f t="shared" si="113"/>
        <v>25718.944489795911</v>
      </c>
      <c r="N1083" s="40" t="str">
        <f t="shared" si="114"/>
        <v>Low Income</v>
      </c>
      <c r="O1083" s="39">
        <v>4450</v>
      </c>
      <c r="P1083" s="39">
        <f t="shared" si="115"/>
        <v>12.499999999999911</v>
      </c>
      <c r="Q1083" s="41">
        <f t="shared" si="116"/>
        <v>4.8602305607678935E-4</v>
      </c>
      <c r="R1083" s="33" t="str">
        <f t="shared" si="117"/>
        <v>Small Bonus</v>
      </c>
      <c r="S1083" s="38">
        <f t="shared" si="118"/>
        <v>25731.444489795911</v>
      </c>
      <c r="T1083" s="6" t="s">
        <v>76</v>
      </c>
      <c r="U1083" s="6" t="s">
        <v>6737</v>
      </c>
      <c r="V1083" s="6" t="s">
        <v>4021</v>
      </c>
    </row>
    <row r="1084" spans="1:22" ht="20" customHeight="1" x14ac:dyDescent="0.15">
      <c r="A1084" s="15">
        <v>1082</v>
      </c>
      <c r="B1084" s="16" t="s">
        <v>4450</v>
      </c>
      <c r="C1084" s="14">
        <v>41</v>
      </c>
      <c r="D1084" s="35" t="str" cm="1">
        <f t="array" ref="D1084">_xlfn.IFS(C1084&lt;31, "Emerging Talent", AND(C1084 &gt; 30, C1084 &lt; 55), "Core Contributor", C1084 &gt; 54, "Established Expert")</f>
        <v>Core Contributor</v>
      </c>
      <c r="E1084" s="6" t="s">
        <v>389</v>
      </c>
      <c r="F1084" s="6" t="s">
        <v>5726</v>
      </c>
      <c r="G1084" s="19" t="s">
        <v>494</v>
      </c>
      <c r="H1084" s="19" t="s">
        <v>81</v>
      </c>
      <c r="I1084" s="30">
        <v>1</v>
      </c>
      <c r="J1084" s="27">
        <v>2.1</v>
      </c>
      <c r="K1084" s="40" t="str">
        <f t="shared" si="112"/>
        <v>Below Expectations</v>
      </c>
      <c r="L1084" s="37">
        <v>111392</v>
      </c>
      <c r="M1084" s="37">
        <f t="shared" si="113"/>
        <v>40101.119999999995</v>
      </c>
      <c r="N1084" s="40" t="str">
        <f t="shared" si="114"/>
        <v>Low Income</v>
      </c>
      <c r="O1084" s="39">
        <v>6654</v>
      </c>
      <c r="P1084" s="39">
        <f t="shared" si="115"/>
        <v>0</v>
      </c>
      <c r="Q1084" s="41">
        <f t="shared" si="116"/>
        <v>0</v>
      </c>
      <c r="R1084" s="33" t="str">
        <f t="shared" si="117"/>
        <v>No Bonus</v>
      </c>
      <c r="S1084" s="38">
        <f t="shared" si="118"/>
        <v>40101.119999999995</v>
      </c>
      <c r="T1084" s="6" t="s">
        <v>368</v>
      </c>
      <c r="U1084" s="6" t="s">
        <v>6738</v>
      </c>
      <c r="V1084" s="6" t="s">
        <v>4024</v>
      </c>
    </row>
    <row r="1085" spans="1:22" ht="20" customHeight="1" x14ac:dyDescent="0.15">
      <c r="A1085" s="15">
        <v>1083</v>
      </c>
      <c r="B1085" s="16" t="s">
        <v>3862</v>
      </c>
      <c r="C1085" s="14">
        <v>25</v>
      </c>
      <c r="D1085" s="35" t="str" cm="1">
        <f t="array" ref="D1085">_xlfn.IFS(C1085&lt;31, "Emerging Talent", AND(C1085 &gt; 30, C1085 &lt; 55), "Core Contributor", C1085 &gt; 54, "Established Expert")</f>
        <v>Emerging Talent</v>
      </c>
      <c r="E1085" s="6" t="s">
        <v>389</v>
      </c>
      <c r="F1085" s="6" t="s">
        <v>5457</v>
      </c>
      <c r="G1085" s="19" t="s">
        <v>46</v>
      </c>
      <c r="H1085" s="19" t="s">
        <v>158</v>
      </c>
      <c r="I1085" s="30">
        <v>9</v>
      </c>
      <c r="J1085" s="27">
        <v>1.1000000000000001</v>
      </c>
      <c r="K1085" s="40" t="str">
        <f t="shared" si="112"/>
        <v>Needs Significant Improvement</v>
      </c>
      <c r="L1085" s="37">
        <v>71760</v>
      </c>
      <c r="M1085" s="37">
        <f t="shared" si="113"/>
        <v>15000</v>
      </c>
      <c r="N1085" s="40" t="str">
        <f t="shared" si="114"/>
        <v>Low Income</v>
      </c>
      <c r="O1085" s="39">
        <v>16388</v>
      </c>
      <c r="P1085" s="39">
        <f t="shared" si="115"/>
        <v>0</v>
      </c>
      <c r="Q1085" s="41">
        <f t="shared" si="116"/>
        <v>0</v>
      </c>
      <c r="R1085" s="33" t="str">
        <f t="shared" si="117"/>
        <v>No Bonus</v>
      </c>
      <c r="S1085" s="38">
        <f t="shared" si="118"/>
        <v>15000</v>
      </c>
      <c r="T1085" s="6" t="s">
        <v>76</v>
      </c>
      <c r="U1085" s="6" t="s">
        <v>4025</v>
      </c>
      <c r="V1085" s="7" t="s">
        <v>6818</v>
      </c>
    </row>
    <row r="1086" spans="1:22" ht="20" customHeight="1" x14ac:dyDescent="0.15">
      <c r="A1086" s="15">
        <v>1084</v>
      </c>
      <c r="B1086" s="16" t="s">
        <v>2618</v>
      </c>
      <c r="C1086" s="14">
        <v>18</v>
      </c>
      <c r="D1086" s="35" t="str" cm="1">
        <f t="array" ref="D1086">_xlfn.IFS(C1086&lt;31, "Emerging Talent", AND(C1086 &gt; 30, C1086 &lt; 55), "Core Contributor", C1086 &gt; 54, "Established Expert")</f>
        <v>Emerging Talent</v>
      </c>
      <c r="E1086" s="6" t="s">
        <v>389</v>
      </c>
      <c r="F1086" s="6" t="s">
        <v>5703</v>
      </c>
      <c r="G1086" s="19" t="s">
        <v>576</v>
      </c>
      <c r="H1086" s="19" t="s">
        <v>136</v>
      </c>
      <c r="I1086" s="30">
        <v>1</v>
      </c>
      <c r="J1086" s="27">
        <v>4.4000000000000004</v>
      </c>
      <c r="K1086" s="40" t="str">
        <f t="shared" si="112"/>
        <v>Outstanding Performance</v>
      </c>
      <c r="L1086" s="37">
        <v>75032</v>
      </c>
      <c r="M1086" s="37">
        <f t="shared" si="113"/>
        <v>118581.18530612248</v>
      </c>
      <c r="N1086" s="40" t="str">
        <f t="shared" si="114"/>
        <v>Very High Income</v>
      </c>
      <c r="O1086" s="39">
        <v>2038</v>
      </c>
      <c r="P1086" s="39">
        <f t="shared" si="115"/>
        <v>9800.0000000000055</v>
      </c>
      <c r="Q1086" s="41">
        <f t="shared" si="116"/>
        <v>8.2643802005359285E-2</v>
      </c>
      <c r="R1086" s="33" t="str">
        <f t="shared" si="117"/>
        <v>Average Bonus</v>
      </c>
      <c r="S1086" s="38">
        <f t="shared" si="118"/>
        <v>128381.18530612248</v>
      </c>
      <c r="T1086" s="6" t="s">
        <v>422</v>
      </c>
      <c r="U1086" s="6" t="s">
        <v>4027</v>
      </c>
      <c r="V1086" s="6" t="s">
        <v>4028</v>
      </c>
    </row>
    <row r="1087" spans="1:22" ht="20" customHeight="1" x14ac:dyDescent="0.15">
      <c r="A1087" s="15">
        <v>1085</v>
      </c>
      <c r="B1087" s="16" t="s">
        <v>267</v>
      </c>
      <c r="C1087" s="14">
        <v>18</v>
      </c>
      <c r="D1087" s="35" t="str" cm="1">
        <f t="array" ref="D1087">_xlfn.IFS(C1087&lt;31, "Emerging Talent", AND(C1087 &gt; 30, C1087 &lt; 55), "Core Contributor", C1087 &gt; 54, "Established Expert")</f>
        <v>Emerging Talent</v>
      </c>
      <c r="E1087" s="6" t="s">
        <v>389</v>
      </c>
      <c r="F1087" s="6" t="s">
        <v>5470</v>
      </c>
      <c r="G1087" s="19" t="s">
        <v>4457</v>
      </c>
      <c r="H1087" s="19" t="s">
        <v>381</v>
      </c>
      <c r="I1087" s="30">
        <v>5</v>
      </c>
      <c r="J1087" s="27">
        <v>2.5</v>
      </c>
      <c r="K1087" s="40" t="str">
        <f t="shared" si="112"/>
        <v>Below Expectations</v>
      </c>
      <c r="L1087" s="37">
        <v>135307</v>
      </c>
      <c r="M1087" s="37">
        <f t="shared" si="113"/>
        <v>69034.183673469393</v>
      </c>
      <c r="N1087" s="40" t="str">
        <f t="shared" si="114"/>
        <v>Medium Income</v>
      </c>
      <c r="O1087" s="39">
        <v>3931</v>
      </c>
      <c r="P1087" s="39">
        <f t="shared" si="115"/>
        <v>0</v>
      </c>
      <c r="Q1087" s="41">
        <f t="shared" si="116"/>
        <v>0</v>
      </c>
      <c r="R1087" s="33" t="str">
        <f t="shared" si="117"/>
        <v>No Bonus</v>
      </c>
      <c r="S1087" s="38">
        <f t="shared" si="118"/>
        <v>69034.183673469393</v>
      </c>
      <c r="T1087" s="6" t="s">
        <v>204</v>
      </c>
      <c r="U1087" s="6" t="s">
        <v>6739</v>
      </c>
      <c r="V1087" s="6" t="s">
        <v>4031</v>
      </c>
    </row>
    <row r="1088" spans="1:22" ht="20" customHeight="1" x14ac:dyDescent="0.15">
      <c r="A1088" s="15">
        <v>1086</v>
      </c>
      <c r="B1088" s="16" t="s">
        <v>4441</v>
      </c>
      <c r="C1088" s="14">
        <v>41</v>
      </c>
      <c r="D1088" s="35" t="str" cm="1">
        <f t="array" ref="D1088">_xlfn.IFS(C1088&lt;31, "Emerging Talent", AND(C1088 &gt; 30, C1088 &lt; 55), "Core Contributor", C1088 &gt; 54, "Established Expert")</f>
        <v>Core Contributor</v>
      </c>
      <c r="E1088" s="6" t="s">
        <v>389</v>
      </c>
      <c r="F1088" s="6" t="s">
        <v>5942</v>
      </c>
      <c r="G1088" s="19" t="s">
        <v>576</v>
      </c>
      <c r="H1088" s="19" t="s">
        <v>806</v>
      </c>
      <c r="I1088" s="30">
        <v>0</v>
      </c>
      <c r="J1088" s="27">
        <v>4.3</v>
      </c>
      <c r="K1088" s="40" t="str">
        <f t="shared" si="112"/>
        <v>Outstanding Performance</v>
      </c>
      <c r="L1088" s="37">
        <v>56772</v>
      </c>
      <c r="M1088" s="37">
        <f t="shared" si="113"/>
        <v>85690.961632653038</v>
      </c>
      <c r="N1088" s="40" t="str">
        <f t="shared" si="114"/>
        <v>High Income</v>
      </c>
      <c r="O1088" s="39">
        <v>9401</v>
      </c>
      <c r="P1088" s="39">
        <f t="shared" si="115"/>
        <v>8449.9999999999982</v>
      </c>
      <c r="Q1088" s="41">
        <f t="shared" si="116"/>
        <v>9.8610166568373264E-2</v>
      </c>
      <c r="R1088" s="33" t="str">
        <f t="shared" si="117"/>
        <v>Average Bonus</v>
      </c>
      <c r="S1088" s="38">
        <f t="shared" si="118"/>
        <v>94140.961632653038</v>
      </c>
      <c r="T1088" s="6" t="s">
        <v>204</v>
      </c>
      <c r="U1088" s="6" t="s">
        <v>6740</v>
      </c>
      <c r="V1088" s="6" t="s">
        <v>4035</v>
      </c>
    </row>
    <row r="1089" spans="1:22" ht="20" customHeight="1" x14ac:dyDescent="0.15">
      <c r="A1089" s="15">
        <v>1087</v>
      </c>
      <c r="B1089" s="16" t="s">
        <v>4443</v>
      </c>
      <c r="C1089" s="14">
        <v>48</v>
      </c>
      <c r="D1089" s="35" t="str" cm="1">
        <f t="array" ref="D1089">_xlfn.IFS(C1089&lt;31, "Emerging Talent", AND(C1089 &gt; 30, C1089 &lt; 55), "Core Contributor", C1089 &gt; 54, "Established Expert")</f>
        <v>Core Contributor</v>
      </c>
      <c r="E1089" s="6" t="s">
        <v>93</v>
      </c>
      <c r="F1089" s="6" t="s">
        <v>5821</v>
      </c>
      <c r="G1089" s="19" t="s">
        <v>696</v>
      </c>
      <c r="H1089" s="19" t="s">
        <v>499</v>
      </c>
      <c r="I1089" s="30">
        <v>5</v>
      </c>
      <c r="J1089" s="27">
        <v>4.7</v>
      </c>
      <c r="K1089" s="40" t="str">
        <f t="shared" si="112"/>
        <v>Outstanding Performance</v>
      </c>
      <c r="L1089" s="37">
        <v>147023</v>
      </c>
      <c r="M1089" s="37">
        <f t="shared" si="113"/>
        <v>265121.47510204086</v>
      </c>
      <c r="N1089" s="40" t="str">
        <f t="shared" si="114"/>
        <v>Very High Income</v>
      </c>
      <c r="O1089" s="39">
        <v>9232</v>
      </c>
      <c r="P1089" s="39">
        <f t="shared" si="115"/>
        <v>14450.000000000004</v>
      </c>
      <c r="Q1089" s="41">
        <f t="shared" si="116"/>
        <v>5.4503317750621443E-2</v>
      </c>
      <c r="R1089" s="33" t="str">
        <f t="shared" si="117"/>
        <v>High Bonus</v>
      </c>
      <c r="S1089" s="38">
        <f t="shared" si="118"/>
        <v>279571.47510204086</v>
      </c>
      <c r="T1089" s="6" t="s">
        <v>49</v>
      </c>
      <c r="U1089" s="6" t="s">
        <v>6741</v>
      </c>
      <c r="V1089" s="6" t="s">
        <v>4038</v>
      </c>
    </row>
    <row r="1090" spans="1:22" ht="20" customHeight="1" x14ac:dyDescent="0.15">
      <c r="A1090" s="15">
        <v>1088</v>
      </c>
      <c r="B1090" s="16" t="s">
        <v>305</v>
      </c>
      <c r="C1090" s="14">
        <v>20</v>
      </c>
      <c r="D1090" s="35" t="str" cm="1">
        <f t="array" ref="D1090">_xlfn.IFS(C1090&lt;31, "Emerging Talent", AND(C1090 &gt; 30, C1090 &lt; 55), "Core Contributor", C1090 &gt; 54, "Established Expert")</f>
        <v>Emerging Talent</v>
      </c>
      <c r="E1090" s="6" t="s">
        <v>389</v>
      </c>
      <c r="F1090" s="6" t="s">
        <v>5891</v>
      </c>
      <c r="G1090" s="19" t="s">
        <v>864</v>
      </c>
      <c r="H1090" s="19" t="s">
        <v>32</v>
      </c>
      <c r="I1090" s="30">
        <v>4</v>
      </c>
      <c r="J1090" s="27">
        <v>3.4</v>
      </c>
      <c r="K1090" s="40" t="str">
        <f t="shared" si="112"/>
        <v>Meets Expectations</v>
      </c>
      <c r="L1090" s="37">
        <v>125985</v>
      </c>
      <c r="M1090" s="37">
        <f t="shared" si="113"/>
        <v>118888.70204081632</v>
      </c>
      <c r="N1090" s="40" t="str">
        <f t="shared" si="114"/>
        <v>Very High Income</v>
      </c>
      <c r="O1090" s="39" t="s">
        <v>5969</v>
      </c>
      <c r="P1090" s="39">
        <f t="shared" si="115"/>
        <v>799.99999999999955</v>
      </c>
      <c r="Q1090" s="41">
        <f t="shared" si="116"/>
        <v>6.7289825380156577E-3</v>
      </c>
      <c r="R1090" s="33" t="str">
        <f t="shared" si="117"/>
        <v>Small Bonus</v>
      </c>
      <c r="S1090" s="38">
        <f t="shared" si="118"/>
        <v>119688.70204081632</v>
      </c>
      <c r="T1090" s="6" t="s">
        <v>368</v>
      </c>
      <c r="U1090" s="6" t="s">
        <v>6742</v>
      </c>
      <c r="V1090" s="6" t="s">
        <v>4040</v>
      </c>
    </row>
    <row r="1091" spans="1:22" ht="20" customHeight="1" x14ac:dyDescent="0.15">
      <c r="A1091" s="15">
        <v>1089</v>
      </c>
      <c r="B1091" s="16" t="s">
        <v>435</v>
      </c>
      <c r="C1091" s="14">
        <v>40</v>
      </c>
      <c r="D1091" s="35" t="str" cm="1">
        <f t="array" ref="D1091">_xlfn.IFS(C1091&lt;31, "Emerging Talent", AND(C1091 &gt; 30, C1091 &lt; 55), "Core Contributor", C1091 &gt; 54, "Established Expert")</f>
        <v>Core Contributor</v>
      </c>
      <c r="E1091" s="6" t="s">
        <v>389</v>
      </c>
      <c r="F1091" s="6" t="s">
        <v>5900</v>
      </c>
      <c r="G1091" s="19" t="s">
        <v>648</v>
      </c>
      <c r="H1091" s="19" t="s">
        <v>136</v>
      </c>
      <c r="I1091" s="30">
        <v>2</v>
      </c>
      <c r="J1091" s="27">
        <v>3</v>
      </c>
      <c r="K1091" s="40" t="str">
        <f t="shared" si="112"/>
        <v>Meets Expectations</v>
      </c>
      <c r="L1091" s="37">
        <v>98479</v>
      </c>
      <c r="M1091" s="37">
        <f t="shared" si="113"/>
        <v>72351.918367346938</v>
      </c>
      <c r="N1091" s="40" t="str">
        <f t="shared" si="114"/>
        <v>Medium Income</v>
      </c>
      <c r="O1091" s="39">
        <v>2402</v>
      </c>
      <c r="P1091" s="39">
        <f t="shared" si="115"/>
        <v>0</v>
      </c>
      <c r="Q1091" s="41">
        <f t="shared" si="116"/>
        <v>0</v>
      </c>
      <c r="R1091" s="33" t="str">
        <f t="shared" si="117"/>
        <v>No Bonus</v>
      </c>
      <c r="S1091" s="38">
        <f t="shared" si="118"/>
        <v>72351.918367346938</v>
      </c>
      <c r="T1091" s="6" t="s">
        <v>49</v>
      </c>
      <c r="U1091" s="6" t="s">
        <v>4042</v>
      </c>
      <c r="V1091" s="6" t="s">
        <v>4043</v>
      </c>
    </row>
    <row r="1092" spans="1:22" ht="20" customHeight="1" x14ac:dyDescent="0.15">
      <c r="A1092" s="15">
        <v>1090</v>
      </c>
      <c r="B1092" s="16" t="s">
        <v>3165</v>
      </c>
      <c r="C1092" s="14">
        <v>54</v>
      </c>
      <c r="D1092" s="35" t="str" cm="1">
        <f t="array" ref="D1092">_xlfn.IFS(C1092&lt;31, "Emerging Talent", AND(C1092 &gt; 30, C1092 &lt; 55), "Core Contributor", C1092 &gt; 54, "Established Expert")</f>
        <v>Core Contributor</v>
      </c>
      <c r="E1092" s="6" t="s">
        <v>5970</v>
      </c>
      <c r="F1092" s="6" t="s">
        <v>5943</v>
      </c>
      <c r="G1092" s="19" t="s">
        <v>210</v>
      </c>
      <c r="H1092" s="19" t="s">
        <v>120</v>
      </c>
      <c r="I1092" s="30">
        <v>7</v>
      </c>
      <c r="J1092" s="27">
        <v>3</v>
      </c>
      <c r="K1092" s="40" t="str">
        <f t="shared" ref="K1092:K1155" si="119">IF(J1092&lt; 2, "Needs Significant Improvement", IF(J1092 &lt; 3, "Below Expectations", IF(J1092 &lt; 3.5, "Meets Expectations", IF(J1092 &lt; 4.3, "Exceeds Expectations", "Outstanding Performance"))))</f>
        <v>Meets Expectations</v>
      </c>
      <c r="L1092" s="37">
        <v>88810</v>
      </c>
      <c r="M1092" s="37">
        <f t="shared" ref="M1092:M1155" si="120">MIN(300000, MAX(15000,L1092* ( J1092 / 3.5) ^ 2))</f>
        <v>65248.163265306117</v>
      </c>
      <c r="N1092" s="40" t="str">
        <f t="shared" ref="N1092:N1155" si="121">IF(M1092 &lt; 50000, "Low Income", IF(M1092 &lt; 80000, "Medium Income", IF(M1092 &lt; 110000, "High Income", "Very High Income")))</f>
        <v>Medium Income</v>
      </c>
      <c r="O1092" s="39">
        <v>9664</v>
      </c>
      <c r="P1092" s="39">
        <f t="shared" ref="P1092:P1155" si="122">IF(J1092&lt; 3,0, IF(20000 * ((J1092 - 3)/2)^2 = 0, 0, MIN(20000, 20000 * ((J1092 - 3)/2)^2)))</f>
        <v>0</v>
      </c>
      <c r="Q1092" s="41">
        <f t="shared" ref="Q1092:Q1155" si="123">IF(P1092=0, 0, P1092/M1092)</f>
        <v>0</v>
      </c>
      <c r="R1092" s="33" t="str">
        <f t="shared" ref="R1092:R1155" si="124">IF(P1092=0, "No Bonus", IF(P1092&lt;=5000, "Small Bonus", IF(P1092&lt;=10000, "Average Bonus", IF(P1092&lt;=15000, "High Bonus", "Outstanding Bonus"))))</f>
        <v>No Bonus</v>
      </c>
      <c r="S1092" s="38">
        <f t="shared" ref="S1092:S1155" si="125">IF(TYPE(P1092)=2,M1092+ 0, M1092 + P1092)</f>
        <v>65248.163265306117</v>
      </c>
      <c r="T1092" s="6" t="s">
        <v>271</v>
      </c>
      <c r="U1092" s="6" t="s">
        <v>4047</v>
      </c>
      <c r="V1092" s="6" t="s">
        <v>4048</v>
      </c>
    </row>
    <row r="1093" spans="1:22" ht="20" customHeight="1" x14ac:dyDescent="0.15">
      <c r="A1093" s="15">
        <v>1091</v>
      </c>
      <c r="B1093" s="16" t="s">
        <v>2811</v>
      </c>
      <c r="C1093" s="14">
        <v>36</v>
      </c>
      <c r="D1093" s="35" t="str" cm="1">
        <f t="array" ref="D1093">_xlfn.IFS(C1093&lt;31, "Emerging Talent", AND(C1093 &gt; 30, C1093 &lt; 55), "Core Contributor", C1093 &gt; 54, "Established Expert")</f>
        <v>Core Contributor</v>
      </c>
      <c r="E1093" s="7" t="s">
        <v>5970</v>
      </c>
      <c r="F1093" s="6" t="s">
        <v>5944</v>
      </c>
      <c r="G1093" s="19" t="s">
        <v>4457</v>
      </c>
      <c r="H1093" s="19" t="s">
        <v>47</v>
      </c>
      <c r="I1093" s="30">
        <v>10</v>
      </c>
      <c r="J1093" s="27">
        <v>3.7</v>
      </c>
      <c r="K1093" s="40" t="str">
        <f t="shared" si="119"/>
        <v>Exceeds Expectations</v>
      </c>
      <c r="L1093" s="37">
        <v>95553</v>
      </c>
      <c r="M1093" s="37">
        <f t="shared" si="120"/>
        <v>106785.35265306123</v>
      </c>
      <c r="N1093" s="40" t="str">
        <f t="shared" si="121"/>
        <v>High Income</v>
      </c>
      <c r="O1093" s="39">
        <v>8295</v>
      </c>
      <c r="P1093" s="39">
        <f t="shared" si="122"/>
        <v>2450.0000000000014</v>
      </c>
      <c r="Q1093" s="41">
        <f t="shared" si="123"/>
        <v>2.2943221510537071E-2</v>
      </c>
      <c r="R1093" s="33" t="str">
        <f t="shared" si="124"/>
        <v>Small Bonus</v>
      </c>
      <c r="S1093" s="38">
        <f t="shared" si="125"/>
        <v>109235.35265306123</v>
      </c>
      <c r="T1093" s="6" t="s">
        <v>139</v>
      </c>
      <c r="U1093" s="6" t="s">
        <v>4050</v>
      </c>
      <c r="V1093" s="6" t="s">
        <v>4051</v>
      </c>
    </row>
    <row r="1094" spans="1:22" ht="20" customHeight="1" x14ac:dyDescent="0.15">
      <c r="A1094" s="15">
        <v>1092</v>
      </c>
      <c r="B1094" s="16" t="s">
        <v>3610</v>
      </c>
      <c r="C1094" s="14">
        <v>39</v>
      </c>
      <c r="D1094" s="35" t="str" cm="1">
        <f t="array" ref="D1094">_xlfn.IFS(C1094&lt;31, "Emerging Talent", AND(C1094 &gt; 30, C1094 &lt; 55), "Core Contributor", C1094 &gt; 54, "Established Expert")</f>
        <v>Core Contributor</v>
      </c>
      <c r="E1094" s="6" t="s">
        <v>389</v>
      </c>
      <c r="F1094" s="6" t="s">
        <v>5945</v>
      </c>
      <c r="G1094" s="19" t="s">
        <v>4457</v>
      </c>
      <c r="H1094" s="19" t="s">
        <v>120</v>
      </c>
      <c r="I1094" s="30">
        <v>5</v>
      </c>
      <c r="J1094" s="27">
        <v>1.8</v>
      </c>
      <c r="K1094" s="40" t="str">
        <f t="shared" si="119"/>
        <v>Needs Significant Improvement</v>
      </c>
      <c r="L1094" s="37">
        <v>81420</v>
      </c>
      <c r="M1094" s="37">
        <f t="shared" si="120"/>
        <v>21534.759183673475</v>
      </c>
      <c r="N1094" s="40" t="str">
        <f t="shared" si="121"/>
        <v>Low Income</v>
      </c>
      <c r="O1094" s="39">
        <v>3543</v>
      </c>
      <c r="P1094" s="39">
        <f t="shared" si="122"/>
        <v>0</v>
      </c>
      <c r="Q1094" s="41">
        <f t="shared" si="123"/>
        <v>0</v>
      </c>
      <c r="R1094" s="33" t="str">
        <f t="shared" si="124"/>
        <v>No Bonus</v>
      </c>
      <c r="S1094" s="38">
        <f t="shared" si="125"/>
        <v>21534.759183673475</v>
      </c>
      <c r="T1094" s="6" t="s">
        <v>204</v>
      </c>
      <c r="U1094" s="6" t="s">
        <v>4056</v>
      </c>
      <c r="V1094" s="6" t="s">
        <v>4057</v>
      </c>
    </row>
    <row r="1095" spans="1:22" ht="20" customHeight="1" x14ac:dyDescent="0.15">
      <c r="A1095" s="15">
        <v>1093</v>
      </c>
      <c r="B1095" s="16" t="s">
        <v>4453</v>
      </c>
      <c r="C1095" s="14">
        <v>27</v>
      </c>
      <c r="D1095" s="35" t="str" cm="1">
        <f t="array" ref="D1095">_xlfn.IFS(C1095&lt;31, "Emerging Talent", AND(C1095 &gt; 30, C1095 &lt; 55), "Core Contributor", C1095 &gt; 54, "Established Expert")</f>
        <v>Emerging Talent</v>
      </c>
      <c r="E1095" s="6" t="s">
        <v>93</v>
      </c>
      <c r="F1095" s="6" t="s">
        <v>5941</v>
      </c>
      <c r="G1095" s="19" t="s">
        <v>4457</v>
      </c>
      <c r="H1095" s="19" t="s">
        <v>136</v>
      </c>
      <c r="I1095" s="30">
        <v>2</v>
      </c>
      <c r="J1095" s="27">
        <v>1.5</v>
      </c>
      <c r="K1095" s="40" t="str">
        <f t="shared" si="119"/>
        <v>Needs Significant Improvement</v>
      </c>
      <c r="L1095" s="37">
        <v>39327</v>
      </c>
      <c r="M1095" s="37">
        <f t="shared" si="120"/>
        <v>15000</v>
      </c>
      <c r="N1095" s="40" t="str">
        <f t="shared" si="121"/>
        <v>Low Income</v>
      </c>
      <c r="O1095" s="39">
        <v>6331</v>
      </c>
      <c r="P1095" s="39">
        <f t="shared" si="122"/>
        <v>0</v>
      </c>
      <c r="Q1095" s="41">
        <f t="shared" si="123"/>
        <v>0</v>
      </c>
      <c r="R1095" s="33" t="str">
        <f t="shared" si="124"/>
        <v>No Bonus</v>
      </c>
      <c r="S1095" s="38">
        <f t="shared" si="125"/>
        <v>15000</v>
      </c>
      <c r="T1095" s="6" t="s">
        <v>26</v>
      </c>
      <c r="U1095" s="9" t="s">
        <v>6743</v>
      </c>
      <c r="V1095" s="6" t="s">
        <v>4060</v>
      </c>
    </row>
    <row r="1096" spans="1:22" ht="20" customHeight="1" x14ac:dyDescent="0.15">
      <c r="A1096" s="15">
        <v>1094</v>
      </c>
      <c r="B1096" s="16" t="s">
        <v>873</v>
      </c>
      <c r="C1096" s="14">
        <v>52</v>
      </c>
      <c r="D1096" s="35" t="str" cm="1">
        <f t="array" ref="D1096">_xlfn.IFS(C1096&lt;31, "Emerging Talent", AND(C1096 &gt; 30, C1096 &lt; 55), "Core Contributor", C1096 &gt; 54, "Established Expert")</f>
        <v>Core Contributor</v>
      </c>
      <c r="E1096" s="6" t="s">
        <v>389</v>
      </c>
      <c r="F1096" s="6" t="s">
        <v>5633</v>
      </c>
      <c r="G1096" s="19" t="s">
        <v>648</v>
      </c>
      <c r="H1096" s="19" t="s">
        <v>175</v>
      </c>
      <c r="I1096" s="30">
        <v>6</v>
      </c>
      <c r="J1096" s="27">
        <v>5.5</v>
      </c>
      <c r="K1096" s="40" t="str">
        <f t="shared" si="119"/>
        <v>Outstanding Performance</v>
      </c>
      <c r="L1096" s="37">
        <v>63543</v>
      </c>
      <c r="M1096" s="37">
        <f t="shared" si="120"/>
        <v>156912.30612244896</v>
      </c>
      <c r="N1096" s="40" t="str">
        <f t="shared" si="121"/>
        <v>Very High Income</v>
      </c>
      <c r="O1096" s="39">
        <v>13380</v>
      </c>
      <c r="P1096" s="39">
        <f t="shared" si="122"/>
        <v>20000</v>
      </c>
      <c r="Q1096" s="41">
        <f t="shared" si="123"/>
        <v>0.1274597289035615</v>
      </c>
      <c r="R1096" s="33" t="str">
        <f t="shared" si="124"/>
        <v>Outstanding Bonus</v>
      </c>
      <c r="S1096" s="38">
        <f t="shared" si="125"/>
        <v>176912.30612244896</v>
      </c>
      <c r="T1096" s="6" t="s">
        <v>296</v>
      </c>
      <c r="U1096" s="9" t="s">
        <v>6744</v>
      </c>
      <c r="V1096" s="6" t="s">
        <v>4062</v>
      </c>
    </row>
    <row r="1097" spans="1:22" ht="20" customHeight="1" x14ac:dyDescent="0.15">
      <c r="A1097" s="15">
        <v>1095</v>
      </c>
      <c r="B1097" s="16" t="s">
        <v>4440</v>
      </c>
      <c r="C1097" s="14">
        <v>28</v>
      </c>
      <c r="D1097" s="35" t="str" cm="1">
        <f t="array" ref="D1097">_xlfn.IFS(C1097&lt;31, "Emerging Talent", AND(C1097 &gt; 30, C1097 &lt; 55), "Core Contributor", C1097 &gt; 54, "Established Expert")</f>
        <v>Emerging Talent</v>
      </c>
      <c r="E1097" s="7" t="s">
        <v>5970</v>
      </c>
      <c r="F1097" s="6" t="s">
        <v>5600</v>
      </c>
      <c r="G1097" s="19" t="s">
        <v>46</v>
      </c>
      <c r="H1097" s="19" t="s">
        <v>56</v>
      </c>
      <c r="I1097" s="30">
        <v>1</v>
      </c>
      <c r="J1097" s="27">
        <v>3.4</v>
      </c>
      <c r="K1097" s="40" t="str">
        <f t="shared" si="119"/>
        <v>Meets Expectations</v>
      </c>
      <c r="L1097" s="37">
        <v>71923</v>
      </c>
      <c r="M1097" s="37">
        <f t="shared" si="120"/>
        <v>67871.826938775514</v>
      </c>
      <c r="N1097" s="40" t="str">
        <f t="shared" si="121"/>
        <v>Medium Income</v>
      </c>
      <c r="O1097" s="39">
        <v>11168</v>
      </c>
      <c r="P1097" s="39">
        <f t="shared" si="122"/>
        <v>799.99999999999955</v>
      </c>
      <c r="Q1097" s="41">
        <f t="shared" si="123"/>
        <v>1.1786923029516325E-2</v>
      </c>
      <c r="R1097" s="33" t="str">
        <f t="shared" si="124"/>
        <v>Small Bonus</v>
      </c>
      <c r="S1097" s="38">
        <f t="shared" si="125"/>
        <v>68671.826938775514</v>
      </c>
      <c r="T1097" s="6" t="s">
        <v>49</v>
      </c>
      <c r="U1097" s="6" t="s">
        <v>6745</v>
      </c>
      <c r="V1097" s="6" t="s">
        <v>4065</v>
      </c>
    </row>
    <row r="1098" spans="1:22" ht="20" customHeight="1" x14ac:dyDescent="0.15">
      <c r="A1098" s="15">
        <v>1096</v>
      </c>
      <c r="B1098" s="16" t="s">
        <v>4443</v>
      </c>
      <c r="C1098" s="14">
        <v>46</v>
      </c>
      <c r="D1098" s="35" t="str" cm="1">
        <f t="array" ref="D1098">_xlfn.IFS(C1098&lt;31, "Emerging Talent", AND(C1098 &gt; 30, C1098 &lt; 55), "Core Contributor", C1098 &gt; 54, "Established Expert")</f>
        <v>Core Contributor</v>
      </c>
      <c r="E1098" s="6" t="s">
        <v>389</v>
      </c>
      <c r="F1098" s="6" t="s">
        <v>5821</v>
      </c>
      <c r="G1098" s="19" t="s">
        <v>696</v>
      </c>
      <c r="H1098" s="19" t="s">
        <v>120</v>
      </c>
      <c r="I1098" s="30">
        <v>6</v>
      </c>
      <c r="J1098" s="27">
        <v>2.6</v>
      </c>
      <c r="K1098" s="40" t="str">
        <f t="shared" si="119"/>
        <v>Below Expectations</v>
      </c>
      <c r="L1098" s="37">
        <v>123454</v>
      </c>
      <c r="M1098" s="37">
        <f t="shared" si="120"/>
        <v>68126.45224489797</v>
      </c>
      <c r="N1098" s="40" t="str">
        <f t="shared" si="121"/>
        <v>Medium Income</v>
      </c>
      <c r="O1098" s="39">
        <v>19308</v>
      </c>
      <c r="P1098" s="39">
        <f t="shared" si="122"/>
        <v>0</v>
      </c>
      <c r="Q1098" s="41">
        <f t="shared" si="123"/>
        <v>0</v>
      </c>
      <c r="R1098" s="33" t="str">
        <f t="shared" si="124"/>
        <v>No Bonus</v>
      </c>
      <c r="S1098" s="38">
        <f t="shared" si="125"/>
        <v>68126.45224489797</v>
      </c>
      <c r="T1098" s="6" t="s">
        <v>296</v>
      </c>
      <c r="U1098" s="6" t="s">
        <v>6746</v>
      </c>
      <c r="V1098" s="6" t="s">
        <v>4067</v>
      </c>
    </row>
    <row r="1099" spans="1:22" ht="20" customHeight="1" x14ac:dyDescent="0.15">
      <c r="A1099" s="15">
        <v>1097</v>
      </c>
      <c r="B1099" s="16" t="s">
        <v>1919</v>
      </c>
      <c r="C1099" s="14">
        <v>29</v>
      </c>
      <c r="D1099" s="35" t="str" cm="1">
        <f t="array" ref="D1099">_xlfn.IFS(C1099&lt;31, "Emerging Talent", AND(C1099 &gt; 30, C1099 &lt; 55), "Core Contributor", C1099 &gt; 54, "Established Expert")</f>
        <v>Emerging Talent</v>
      </c>
      <c r="E1099" s="6" t="s">
        <v>163</v>
      </c>
      <c r="F1099" s="6" t="s">
        <v>5446</v>
      </c>
      <c r="G1099" s="19" t="s">
        <v>46</v>
      </c>
      <c r="H1099" s="19" t="s">
        <v>32</v>
      </c>
      <c r="I1099" s="30">
        <v>4</v>
      </c>
      <c r="J1099" s="27">
        <v>3</v>
      </c>
      <c r="K1099" s="40" t="str">
        <f t="shared" si="119"/>
        <v>Meets Expectations</v>
      </c>
      <c r="L1099" s="37">
        <v>135391</v>
      </c>
      <c r="M1099" s="37">
        <f t="shared" si="120"/>
        <v>99470.938775510192</v>
      </c>
      <c r="N1099" s="40" t="str">
        <f t="shared" si="121"/>
        <v>High Income</v>
      </c>
      <c r="O1099" s="39">
        <v>2885</v>
      </c>
      <c r="P1099" s="39">
        <f t="shared" si="122"/>
        <v>0</v>
      </c>
      <c r="Q1099" s="41">
        <f t="shared" si="123"/>
        <v>0</v>
      </c>
      <c r="R1099" s="33" t="str">
        <f t="shared" si="124"/>
        <v>No Bonus</v>
      </c>
      <c r="S1099" s="38">
        <f t="shared" si="125"/>
        <v>99470.938775510192</v>
      </c>
      <c r="T1099" s="6" t="s">
        <v>368</v>
      </c>
      <c r="U1099" s="6" t="s">
        <v>6747</v>
      </c>
      <c r="V1099" s="6" t="s">
        <v>4070</v>
      </c>
    </row>
    <row r="1100" spans="1:22" ht="20" customHeight="1" x14ac:dyDescent="0.15">
      <c r="A1100" s="15">
        <v>1098</v>
      </c>
      <c r="B1100" s="16" t="s">
        <v>1616</v>
      </c>
      <c r="C1100" s="14">
        <v>27</v>
      </c>
      <c r="D1100" s="35" t="str" cm="1">
        <f t="array" ref="D1100">_xlfn.IFS(C1100&lt;31, "Emerging Talent", AND(C1100 &gt; 30, C1100 &lt; 55), "Core Contributor", C1100 &gt; 54, "Established Expert")</f>
        <v>Emerging Talent</v>
      </c>
      <c r="E1100" s="6" t="s">
        <v>389</v>
      </c>
      <c r="F1100" s="6" t="s">
        <v>5623</v>
      </c>
      <c r="G1100" s="19" t="s">
        <v>576</v>
      </c>
      <c r="H1100" s="19" t="s">
        <v>167</v>
      </c>
      <c r="I1100" s="30">
        <v>7</v>
      </c>
      <c r="J1100" s="27">
        <v>3.7</v>
      </c>
      <c r="K1100" s="40" t="str">
        <f t="shared" si="119"/>
        <v>Exceeds Expectations</v>
      </c>
      <c r="L1100" s="37">
        <v>119284</v>
      </c>
      <c r="M1100" s="37">
        <f t="shared" si="120"/>
        <v>133305.95591836737</v>
      </c>
      <c r="N1100" s="40" t="str">
        <f t="shared" si="121"/>
        <v>Very High Income</v>
      </c>
      <c r="O1100" s="39" t="s">
        <v>5969</v>
      </c>
      <c r="P1100" s="39">
        <f t="shared" si="122"/>
        <v>2450.0000000000014</v>
      </c>
      <c r="Q1100" s="41">
        <f t="shared" si="123"/>
        <v>1.8378773724861245E-2</v>
      </c>
      <c r="R1100" s="33" t="str">
        <f t="shared" si="124"/>
        <v>Small Bonus</v>
      </c>
      <c r="S1100" s="38">
        <f t="shared" si="125"/>
        <v>135755.95591836737</v>
      </c>
      <c r="T1100" s="6" t="s">
        <v>26</v>
      </c>
      <c r="U1100" s="7" t="s">
        <v>5970</v>
      </c>
      <c r="V1100" s="6" t="s">
        <v>4071</v>
      </c>
    </row>
    <row r="1101" spans="1:22" ht="20" customHeight="1" x14ac:dyDescent="0.15">
      <c r="A1101" s="15">
        <v>1099</v>
      </c>
      <c r="B1101" s="16" t="s">
        <v>1261</v>
      </c>
      <c r="C1101" s="14">
        <v>45</v>
      </c>
      <c r="D1101" s="35" t="str" cm="1">
        <f t="array" ref="D1101">_xlfn.IFS(C1101&lt;31, "Emerging Talent", AND(C1101 &gt; 30, C1101 &lt; 55), "Core Contributor", C1101 &gt; 54, "Established Expert")</f>
        <v>Core Contributor</v>
      </c>
      <c r="E1101" s="6" t="s">
        <v>163</v>
      </c>
      <c r="F1101" s="6" t="s">
        <v>5615</v>
      </c>
      <c r="G1101" s="19" t="s">
        <v>244</v>
      </c>
      <c r="H1101" s="19" t="s">
        <v>158</v>
      </c>
      <c r="I1101" s="30">
        <v>10</v>
      </c>
      <c r="J1101" s="27">
        <v>2.7</v>
      </c>
      <c r="K1101" s="40" t="str">
        <f t="shared" si="119"/>
        <v>Below Expectations</v>
      </c>
      <c r="L1101" s="37">
        <v>88775</v>
      </c>
      <c r="M1101" s="37">
        <f t="shared" si="120"/>
        <v>52830.183673469393</v>
      </c>
      <c r="N1101" s="40" t="str">
        <f t="shared" si="121"/>
        <v>Medium Income</v>
      </c>
      <c r="O1101" s="39">
        <v>7718</v>
      </c>
      <c r="P1101" s="39">
        <f t="shared" si="122"/>
        <v>0</v>
      </c>
      <c r="Q1101" s="41">
        <f t="shared" si="123"/>
        <v>0</v>
      </c>
      <c r="R1101" s="33" t="str">
        <f t="shared" si="124"/>
        <v>No Bonus</v>
      </c>
      <c r="S1101" s="38">
        <f t="shared" si="125"/>
        <v>52830.183673469393</v>
      </c>
      <c r="T1101" s="6" t="s">
        <v>139</v>
      </c>
      <c r="U1101" s="6" t="s">
        <v>6748</v>
      </c>
      <c r="V1101" s="6" t="s">
        <v>4074</v>
      </c>
    </row>
    <row r="1102" spans="1:22" ht="20" customHeight="1" x14ac:dyDescent="0.15">
      <c r="A1102" s="15">
        <v>1100</v>
      </c>
      <c r="B1102" s="16" t="s">
        <v>4429</v>
      </c>
      <c r="C1102" s="14">
        <v>46</v>
      </c>
      <c r="D1102" s="35" t="str" cm="1">
        <f t="array" ref="D1102">_xlfn.IFS(C1102&lt;31, "Emerging Talent", AND(C1102 &gt; 30, C1102 &lt; 55), "Core Contributor", C1102 &gt; 54, "Established Expert")</f>
        <v>Core Contributor</v>
      </c>
      <c r="E1102" s="6" t="s">
        <v>389</v>
      </c>
      <c r="F1102" s="6" t="s">
        <v>5578</v>
      </c>
      <c r="G1102" s="19" t="s">
        <v>157</v>
      </c>
      <c r="H1102" s="19" t="s">
        <v>799</v>
      </c>
      <c r="I1102" s="30">
        <v>4</v>
      </c>
      <c r="J1102" s="27">
        <v>4.3</v>
      </c>
      <c r="K1102" s="40" t="str">
        <f t="shared" si="119"/>
        <v>Outstanding Performance</v>
      </c>
      <c r="L1102" s="37">
        <v>47483</v>
      </c>
      <c r="M1102" s="37">
        <f t="shared" si="120"/>
        <v>71670.258775510185</v>
      </c>
      <c r="N1102" s="40" t="str">
        <f t="shared" si="121"/>
        <v>Medium Income</v>
      </c>
      <c r="O1102" s="39">
        <v>12780</v>
      </c>
      <c r="P1102" s="39">
        <f t="shared" si="122"/>
        <v>8449.9999999999982</v>
      </c>
      <c r="Q1102" s="41">
        <f t="shared" si="123"/>
        <v>0.11790106725395798</v>
      </c>
      <c r="R1102" s="33" t="str">
        <f t="shared" si="124"/>
        <v>Average Bonus</v>
      </c>
      <c r="S1102" s="38">
        <f t="shared" si="125"/>
        <v>80120.258775510185</v>
      </c>
      <c r="T1102" s="6" t="s">
        <v>271</v>
      </c>
      <c r="U1102" s="6" t="s">
        <v>6749</v>
      </c>
      <c r="V1102" s="6" t="s">
        <v>4077</v>
      </c>
    </row>
    <row r="1103" spans="1:22" ht="20" customHeight="1" x14ac:dyDescent="0.15">
      <c r="A1103" s="15">
        <v>1101</v>
      </c>
      <c r="B1103" s="16" t="s">
        <v>4424</v>
      </c>
      <c r="C1103" s="14">
        <v>58</v>
      </c>
      <c r="D1103" s="35" t="str" cm="1">
        <f t="array" ref="D1103">_xlfn.IFS(C1103&lt;31, "Emerging Talent", AND(C1103 &gt; 30, C1103 &lt; 55), "Core Contributor", C1103 &gt; 54, "Established Expert")</f>
        <v>Established Expert</v>
      </c>
      <c r="E1103" s="6" t="s">
        <v>163</v>
      </c>
      <c r="F1103" s="6" t="s">
        <v>5446</v>
      </c>
      <c r="G1103" s="19" t="s">
        <v>244</v>
      </c>
      <c r="H1103" s="19" t="s">
        <v>120</v>
      </c>
      <c r="I1103" s="30">
        <v>9</v>
      </c>
      <c r="J1103" s="27">
        <v>3</v>
      </c>
      <c r="K1103" s="40" t="str">
        <f t="shared" si="119"/>
        <v>Meets Expectations</v>
      </c>
      <c r="L1103" s="37">
        <v>129058</v>
      </c>
      <c r="M1103" s="37">
        <f t="shared" si="120"/>
        <v>94818.122448979586</v>
      </c>
      <c r="N1103" s="40" t="str">
        <f t="shared" si="121"/>
        <v>High Income</v>
      </c>
      <c r="O1103" s="39">
        <v>11812</v>
      </c>
      <c r="P1103" s="39">
        <f t="shared" si="122"/>
        <v>0</v>
      </c>
      <c r="Q1103" s="41">
        <f t="shared" si="123"/>
        <v>0</v>
      </c>
      <c r="R1103" s="33" t="str">
        <f t="shared" si="124"/>
        <v>No Bonus</v>
      </c>
      <c r="S1103" s="38">
        <f t="shared" si="125"/>
        <v>94818.122448979586</v>
      </c>
      <c r="T1103" s="6" t="s">
        <v>422</v>
      </c>
      <c r="U1103" s="6" t="s">
        <v>6750</v>
      </c>
      <c r="V1103" s="6" t="s">
        <v>4080</v>
      </c>
    </row>
    <row r="1104" spans="1:22" ht="20" customHeight="1" x14ac:dyDescent="0.15">
      <c r="A1104" s="15">
        <v>1102</v>
      </c>
      <c r="B1104" s="16" t="s">
        <v>4377</v>
      </c>
      <c r="C1104" s="14">
        <v>54</v>
      </c>
      <c r="D1104" s="35" t="str" cm="1">
        <f t="array" ref="D1104">_xlfn.IFS(C1104&lt;31, "Emerging Talent", AND(C1104 &gt; 30, C1104 &lt; 55), "Core Contributor", C1104 &gt; 54, "Established Expert")</f>
        <v>Core Contributor</v>
      </c>
      <c r="E1104" s="6" t="s">
        <v>93</v>
      </c>
      <c r="F1104" s="6" t="s">
        <v>5890</v>
      </c>
      <c r="G1104" s="19" t="s">
        <v>864</v>
      </c>
      <c r="H1104" s="19" t="s">
        <v>136</v>
      </c>
      <c r="I1104" s="30">
        <v>1</v>
      </c>
      <c r="J1104" s="27">
        <v>4.2</v>
      </c>
      <c r="K1104" s="40" t="str">
        <f t="shared" si="119"/>
        <v>Exceeds Expectations</v>
      </c>
      <c r="L1104" s="37">
        <v>124654</v>
      </c>
      <c r="M1104" s="37">
        <f t="shared" si="120"/>
        <v>179501.75999999998</v>
      </c>
      <c r="N1104" s="40" t="str">
        <f t="shared" si="121"/>
        <v>Very High Income</v>
      </c>
      <c r="O1104" s="39" t="s">
        <v>5969</v>
      </c>
      <c r="P1104" s="39">
        <f t="shared" si="122"/>
        <v>7200.0000000000018</v>
      </c>
      <c r="Q1104" s="41">
        <f t="shared" si="123"/>
        <v>4.011102732363183E-2</v>
      </c>
      <c r="R1104" s="33" t="str">
        <f t="shared" si="124"/>
        <v>Average Bonus</v>
      </c>
      <c r="S1104" s="38">
        <f t="shared" si="125"/>
        <v>186701.75999999998</v>
      </c>
      <c r="T1104" s="6" t="s">
        <v>422</v>
      </c>
      <c r="U1104" s="6" t="s">
        <v>4082</v>
      </c>
      <c r="V1104" s="6" t="s">
        <v>4083</v>
      </c>
    </row>
    <row r="1105" spans="1:22" ht="20" customHeight="1" x14ac:dyDescent="0.15">
      <c r="A1105" s="15">
        <v>1103</v>
      </c>
      <c r="B1105" s="16" t="s">
        <v>4431</v>
      </c>
      <c r="C1105" s="14">
        <v>38</v>
      </c>
      <c r="D1105" s="35" t="str" cm="1">
        <f t="array" ref="D1105">_xlfn.IFS(C1105&lt;31, "Emerging Talent", AND(C1105 &gt; 30, C1105 &lt; 55), "Core Contributor", C1105 &gt; 54, "Established Expert")</f>
        <v>Core Contributor</v>
      </c>
      <c r="E1105" s="6" t="s">
        <v>389</v>
      </c>
      <c r="F1105" s="6" t="s">
        <v>5762</v>
      </c>
      <c r="G1105" s="19" t="s">
        <v>4457</v>
      </c>
      <c r="H1105" s="19" t="s">
        <v>842</v>
      </c>
      <c r="I1105" s="30">
        <v>8</v>
      </c>
      <c r="J1105" s="27">
        <v>2.2999999999999998</v>
      </c>
      <c r="K1105" s="40" t="str">
        <f t="shared" si="119"/>
        <v>Below Expectations</v>
      </c>
      <c r="L1105" s="37">
        <v>55483</v>
      </c>
      <c r="M1105" s="37">
        <f t="shared" si="120"/>
        <v>23959.597551020408</v>
      </c>
      <c r="N1105" s="40" t="str">
        <f t="shared" si="121"/>
        <v>Low Income</v>
      </c>
      <c r="O1105" s="39">
        <v>12475</v>
      </c>
      <c r="P1105" s="39">
        <f t="shared" si="122"/>
        <v>0</v>
      </c>
      <c r="Q1105" s="41">
        <f t="shared" si="123"/>
        <v>0</v>
      </c>
      <c r="R1105" s="33" t="str">
        <f t="shared" si="124"/>
        <v>No Bonus</v>
      </c>
      <c r="S1105" s="38">
        <f t="shared" si="125"/>
        <v>23959.597551020408</v>
      </c>
      <c r="T1105" s="6" t="s">
        <v>271</v>
      </c>
      <c r="U1105" s="6" t="s">
        <v>6751</v>
      </c>
      <c r="V1105" s="6" t="s">
        <v>4086</v>
      </c>
    </row>
    <row r="1106" spans="1:22" ht="20" customHeight="1" x14ac:dyDescent="0.15">
      <c r="A1106" s="15">
        <v>1104</v>
      </c>
      <c r="B1106" s="16" t="s">
        <v>2427</v>
      </c>
      <c r="C1106" s="14">
        <v>41</v>
      </c>
      <c r="D1106" s="35" t="str" cm="1">
        <f t="array" ref="D1106">_xlfn.IFS(C1106&lt;31, "Emerging Talent", AND(C1106 &gt; 30, C1106 &lt; 55), "Core Contributor", C1106 &gt; 54, "Established Expert")</f>
        <v>Core Contributor</v>
      </c>
      <c r="E1106" s="6" t="s">
        <v>389</v>
      </c>
      <c r="F1106" s="6" t="s">
        <v>5946</v>
      </c>
      <c r="G1106" s="19" t="s">
        <v>157</v>
      </c>
      <c r="H1106" s="19" t="s">
        <v>47</v>
      </c>
      <c r="I1106" s="30">
        <v>7</v>
      </c>
      <c r="J1106" s="27">
        <v>4.8</v>
      </c>
      <c r="K1106" s="40" t="str">
        <f t="shared" si="119"/>
        <v>Outstanding Performance</v>
      </c>
      <c r="L1106" s="37">
        <v>111139</v>
      </c>
      <c r="M1106" s="37">
        <f t="shared" si="120"/>
        <v>209032.04571428572</v>
      </c>
      <c r="N1106" s="40" t="str">
        <f t="shared" si="121"/>
        <v>Very High Income</v>
      </c>
      <c r="O1106" s="39">
        <v>7205</v>
      </c>
      <c r="P1106" s="39">
        <f t="shared" si="122"/>
        <v>16199.999999999996</v>
      </c>
      <c r="Q1106" s="41">
        <f t="shared" si="123"/>
        <v>7.7500078730238689E-2</v>
      </c>
      <c r="R1106" s="33" t="str">
        <f t="shared" si="124"/>
        <v>Outstanding Bonus</v>
      </c>
      <c r="S1106" s="38">
        <f t="shared" si="125"/>
        <v>225232.04571428572</v>
      </c>
      <c r="T1106" s="6" t="s">
        <v>271</v>
      </c>
      <c r="U1106" s="6" t="s">
        <v>6752</v>
      </c>
      <c r="V1106" s="7" t="s">
        <v>6818</v>
      </c>
    </row>
    <row r="1107" spans="1:22" ht="20" customHeight="1" x14ac:dyDescent="0.15">
      <c r="A1107" s="15">
        <v>1105</v>
      </c>
      <c r="B1107" s="16" t="s">
        <v>4442</v>
      </c>
      <c r="C1107" s="14">
        <v>40</v>
      </c>
      <c r="D1107" s="35" t="str" cm="1">
        <f t="array" ref="D1107">_xlfn.IFS(C1107&lt;31, "Emerging Talent", AND(C1107 &gt; 30, C1107 &lt; 55), "Core Contributor", C1107 &gt; 54, "Established Expert")</f>
        <v>Core Contributor</v>
      </c>
      <c r="E1107" s="6" t="s">
        <v>389</v>
      </c>
      <c r="F1107" s="6" t="s">
        <v>5631</v>
      </c>
      <c r="G1107" s="19" t="s">
        <v>4457</v>
      </c>
      <c r="H1107" s="19" t="s">
        <v>499</v>
      </c>
      <c r="I1107" s="30">
        <v>10</v>
      </c>
      <c r="J1107" s="27">
        <v>3</v>
      </c>
      <c r="K1107" s="40" t="str">
        <f t="shared" si="119"/>
        <v>Meets Expectations</v>
      </c>
      <c r="L1107" s="37">
        <v>62293</v>
      </c>
      <c r="M1107" s="37">
        <f t="shared" si="120"/>
        <v>45766.28571428571</v>
      </c>
      <c r="N1107" s="40" t="str">
        <f t="shared" si="121"/>
        <v>Low Income</v>
      </c>
      <c r="O1107" s="39" t="s">
        <v>5969</v>
      </c>
      <c r="P1107" s="39">
        <f t="shared" si="122"/>
        <v>0</v>
      </c>
      <c r="Q1107" s="41">
        <f t="shared" si="123"/>
        <v>0</v>
      </c>
      <c r="R1107" s="33" t="str">
        <f t="shared" si="124"/>
        <v>No Bonus</v>
      </c>
      <c r="S1107" s="38">
        <f t="shared" si="125"/>
        <v>45766.28571428571</v>
      </c>
      <c r="T1107" s="6" t="s">
        <v>26</v>
      </c>
      <c r="U1107" s="6" t="s">
        <v>6753</v>
      </c>
      <c r="V1107" s="6" t="s">
        <v>4092</v>
      </c>
    </row>
    <row r="1108" spans="1:22" ht="20" customHeight="1" x14ac:dyDescent="0.15">
      <c r="A1108" s="15">
        <v>1106</v>
      </c>
      <c r="B1108" s="16" t="s">
        <v>1941</v>
      </c>
      <c r="C1108" s="14">
        <v>19</v>
      </c>
      <c r="D1108" s="35" t="str" cm="1">
        <f t="array" ref="D1108">_xlfn.IFS(C1108&lt;31, "Emerging Talent", AND(C1108 &gt; 30, C1108 &lt; 55), "Core Contributor", C1108 &gt; 54, "Established Expert")</f>
        <v>Emerging Talent</v>
      </c>
      <c r="E1108" s="6" t="s">
        <v>389</v>
      </c>
      <c r="F1108" s="6" t="s">
        <v>5756</v>
      </c>
      <c r="G1108" s="19" t="s">
        <v>576</v>
      </c>
      <c r="H1108" s="19" t="s">
        <v>732</v>
      </c>
      <c r="I1108" s="30">
        <v>9</v>
      </c>
      <c r="J1108" s="27">
        <v>1.4</v>
      </c>
      <c r="K1108" s="40" t="str">
        <f t="shared" si="119"/>
        <v>Needs Significant Improvement</v>
      </c>
      <c r="L1108" s="37">
        <v>33376</v>
      </c>
      <c r="M1108" s="37">
        <f t="shared" si="120"/>
        <v>15000</v>
      </c>
      <c r="N1108" s="40" t="str">
        <f t="shared" si="121"/>
        <v>Low Income</v>
      </c>
      <c r="O1108" s="39">
        <v>19775</v>
      </c>
      <c r="P1108" s="39">
        <f t="shared" si="122"/>
        <v>0</v>
      </c>
      <c r="Q1108" s="41">
        <f t="shared" si="123"/>
        <v>0</v>
      </c>
      <c r="R1108" s="33" t="str">
        <f t="shared" si="124"/>
        <v>No Bonus</v>
      </c>
      <c r="S1108" s="38">
        <f t="shared" si="125"/>
        <v>15000</v>
      </c>
      <c r="T1108" s="6" t="s">
        <v>368</v>
      </c>
      <c r="U1108" s="6" t="s">
        <v>6754</v>
      </c>
      <c r="V1108" s="6" t="s">
        <v>4095</v>
      </c>
    </row>
    <row r="1109" spans="1:22" ht="20" customHeight="1" x14ac:dyDescent="0.15">
      <c r="A1109" s="15">
        <v>1107</v>
      </c>
      <c r="B1109" s="16" t="s">
        <v>4427</v>
      </c>
      <c r="C1109" s="14">
        <v>45</v>
      </c>
      <c r="D1109" s="35" t="str" cm="1">
        <f t="array" ref="D1109">_xlfn.IFS(C1109&lt;31, "Emerging Talent", AND(C1109 &gt; 30, C1109 &lt; 55), "Core Contributor", C1109 &gt; 54, "Established Expert")</f>
        <v>Core Contributor</v>
      </c>
      <c r="E1109" s="6" t="s">
        <v>389</v>
      </c>
      <c r="F1109" s="6" t="s">
        <v>5947</v>
      </c>
      <c r="G1109" s="19" t="s">
        <v>157</v>
      </c>
      <c r="H1109" s="19" t="s">
        <v>32</v>
      </c>
      <c r="I1109" s="30">
        <v>9</v>
      </c>
      <c r="J1109" s="27">
        <v>1.7</v>
      </c>
      <c r="K1109" s="40" t="str">
        <f t="shared" si="119"/>
        <v>Needs Significant Improvement</v>
      </c>
      <c r="L1109" s="37">
        <v>132412</v>
      </c>
      <c r="M1109" s="37">
        <f t="shared" si="120"/>
        <v>31238.422857142858</v>
      </c>
      <c r="N1109" s="40" t="str">
        <f t="shared" si="121"/>
        <v>Low Income</v>
      </c>
      <c r="O1109" s="39">
        <v>4735</v>
      </c>
      <c r="P1109" s="39">
        <f t="shared" si="122"/>
        <v>0</v>
      </c>
      <c r="Q1109" s="41">
        <f t="shared" si="123"/>
        <v>0</v>
      </c>
      <c r="R1109" s="33" t="str">
        <f t="shared" si="124"/>
        <v>No Bonus</v>
      </c>
      <c r="S1109" s="38">
        <f t="shared" si="125"/>
        <v>31238.422857142858</v>
      </c>
      <c r="T1109" s="6" t="s">
        <v>76</v>
      </c>
      <c r="U1109" s="6" t="s">
        <v>6755</v>
      </c>
      <c r="V1109" s="6" t="s">
        <v>4099</v>
      </c>
    </row>
    <row r="1110" spans="1:22" ht="20" customHeight="1" x14ac:dyDescent="0.15">
      <c r="A1110" s="15">
        <v>1108</v>
      </c>
      <c r="B1110" s="16" t="s">
        <v>155</v>
      </c>
      <c r="C1110" s="14">
        <v>45</v>
      </c>
      <c r="D1110" s="35" t="str" cm="1">
        <f t="array" ref="D1110">_xlfn.IFS(C1110&lt;31, "Emerging Talent", AND(C1110 &gt; 30, C1110 &lt; 55), "Core Contributor", C1110 &gt; 54, "Established Expert")</f>
        <v>Core Contributor</v>
      </c>
      <c r="E1110" s="6" t="s">
        <v>163</v>
      </c>
      <c r="F1110" s="6" t="s">
        <v>5923</v>
      </c>
      <c r="G1110" s="19" t="s">
        <v>494</v>
      </c>
      <c r="H1110" s="19" t="s">
        <v>167</v>
      </c>
      <c r="I1110" s="30">
        <v>4</v>
      </c>
      <c r="J1110" s="27">
        <v>3</v>
      </c>
      <c r="K1110" s="40" t="str">
        <f t="shared" si="119"/>
        <v>Meets Expectations</v>
      </c>
      <c r="L1110" s="37">
        <v>125654</v>
      </c>
      <c r="M1110" s="37">
        <f t="shared" si="120"/>
        <v>92317.224489795903</v>
      </c>
      <c r="N1110" s="40" t="str">
        <f t="shared" si="121"/>
        <v>High Income</v>
      </c>
      <c r="O1110" s="39">
        <v>4294</v>
      </c>
      <c r="P1110" s="39">
        <f t="shared" si="122"/>
        <v>0</v>
      </c>
      <c r="Q1110" s="41">
        <f t="shared" si="123"/>
        <v>0</v>
      </c>
      <c r="R1110" s="33" t="str">
        <f t="shared" si="124"/>
        <v>No Bonus</v>
      </c>
      <c r="S1110" s="38">
        <f t="shared" si="125"/>
        <v>92317.224489795903</v>
      </c>
      <c r="T1110" s="6" t="s">
        <v>271</v>
      </c>
      <c r="U1110" s="6" t="s">
        <v>4101</v>
      </c>
      <c r="V1110" s="6" t="s">
        <v>4102</v>
      </c>
    </row>
    <row r="1111" spans="1:22" ht="20" customHeight="1" x14ac:dyDescent="0.15">
      <c r="A1111" s="15">
        <v>1109</v>
      </c>
      <c r="B1111" s="16" t="s">
        <v>1358</v>
      </c>
      <c r="C1111" s="14">
        <v>29</v>
      </c>
      <c r="D1111" s="35" t="str" cm="1">
        <f t="array" ref="D1111">_xlfn.IFS(C1111&lt;31, "Emerging Talent", AND(C1111 &gt; 30, C1111 &lt; 55), "Core Contributor", C1111 &gt; 54, "Established Expert")</f>
        <v>Emerging Talent</v>
      </c>
      <c r="E1111" s="6" t="s">
        <v>389</v>
      </c>
      <c r="F1111" s="6" t="s">
        <v>5446</v>
      </c>
      <c r="G1111" s="19" t="s">
        <v>696</v>
      </c>
      <c r="H1111" s="19" t="s">
        <v>56</v>
      </c>
      <c r="I1111" s="30">
        <v>8</v>
      </c>
      <c r="J1111" s="27">
        <v>4.3</v>
      </c>
      <c r="K1111" s="40" t="str">
        <f t="shared" si="119"/>
        <v>Outstanding Performance</v>
      </c>
      <c r="L1111" s="37">
        <v>43602</v>
      </c>
      <c r="M1111" s="37">
        <f t="shared" si="120"/>
        <v>65812.324897959174</v>
      </c>
      <c r="N1111" s="40" t="str">
        <f t="shared" si="121"/>
        <v>Medium Income</v>
      </c>
      <c r="O1111" s="39">
        <v>6367</v>
      </c>
      <c r="P1111" s="39">
        <f t="shared" si="122"/>
        <v>8449.9999999999982</v>
      </c>
      <c r="Q1111" s="41">
        <f t="shared" si="123"/>
        <v>0.12839540333974786</v>
      </c>
      <c r="R1111" s="33" t="str">
        <f t="shared" si="124"/>
        <v>Average Bonus</v>
      </c>
      <c r="S1111" s="38">
        <f t="shared" si="125"/>
        <v>74262.324897959174</v>
      </c>
      <c r="T1111" s="6" t="s">
        <v>204</v>
      </c>
      <c r="U1111" s="6" t="s">
        <v>6756</v>
      </c>
      <c r="V1111" s="6" t="s">
        <v>4106</v>
      </c>
    </row>
    <row r="1112" spans="1:22" ht="20" customHeight="1" x14ac:dyDescent="0.15">
      <c r="A1112" s="15">
        <v>1110</v>
      </c>
      <c r="B1112" s="16" t="s">
        <v>4408</v>
      </c>
      <c r="C1112" s="14">
        <v>59</v>
      </c>
      <c r="D1112" s="35" t="str" cm="1">
        <f t="array" ref="D1112">_xlfn.IFS(C1112&lt;31, "Emerging Talent", AND(C1112 &gt; 30, C1112 &lt; 55), "Core Contributor", C1112 &gt; 54, "Established Expert")</f>
        <v>Established Expert</v>
      </c>
      <c r="E1112" s="6" t="s">
        <v>163</v>
      </c>
      <c r="F1112" s="6" t="s">
        <v>5692</v>
      </c>
      <c r="G1112" s="19" t="s">
        <v>46</v>
      </c>
      <c r="H1112" s="19" t="s">
        <v>175</v>
      </c>
      <c r="I1112" s="30">
        <v>3</v>
      </c>
      <c r="J1112" s="27">
        <v>2.8</v>
      </c>
      <c r="K1112" s="40" t="str">
        <f t="shared" si="119"/>
        <v>Below Expectations</v>
      </c>
      <c r="L1112" s="37">
        <v>118108</v>
      </c>
      <c r="M1112" s="37">
        <f t="shared" si="120"/>
        <v>75589.119999999995</v>
      </c>
      <c r="N1112" s="40" t="str">
        <f t="shared" si="121"/>
        <v>Medium Income</v>
      </c>
      <c r="O1112" s="39">
        <v>4073</v>
      </c>
      <c r="P1112" s="39">
        <f t="shared" si="122"/>
        <v>0</v>
      </c>
      <c r="Q1112" s="41">
        <f t="shared" si="123"/>
        <v>0</v>
      </c>
      <c r="R1112" s="33" t="str">
        <f t="shared" si="124"/>
        <v>No Bonus</v>
      </c>
      <c r="S1112" s="38">
        <f t="shared" si="125"/>
        <v>75589.119999999995</v>
      </c>
      <c r="T1112" s="6" t="s">
        <v>139</v>
      </c>
      <c r="U1112" s="7" t="s">
        <v>5970</v>
      </c>
      <c r="V1112" s="6" t="s">
        <v>4108</v>
      </c>
    </row>
    <row r="1113" spans="1:22" ht="20" customHeight="1" x14ac:dyDescent="0.15">
      <c r="A1113" s="15">
        <v>1111</v>
      </c>
      <c r="B1113" s="16" t="s">
        <v>1883</v>
      </c>
      <c r="C1113" s="14">
        <v>24</v>
      </c>
      <c r="D1113" s="35" t="str" cm="1">
        <f t="array" ref="D1113">_xlfn.IFS(C1113&lt;31, "Emerging Talent", AND(C1113 &gt; 30, C1113 &lt; 55), "Core Contributor", C1113 &gt; 54, "Established Expert")</f>
        <v>Emerging Talent</v>
      </c>
      <c r="E1113" s="6" t="s">
        <v>163</v>
      </c>
      <c r="F1113" s="6" t="s">
        <v>5446</v>
      </c>
      <c r="G1113" s="19" t="s">
        <v>46</v>
      </c>
      <c r="H1113" s="19" t="s">
        <v>120</v>
      </c>
      <c r="I1113" s="30">
        <v>0</v>
      </c>
      <c r="J1113" s="27">
        <v>1.9</v>
      </c>
      <c r="K1113" s="40" t="str">
        <f t="shared" si="119"/>
        <v>Needs Significant Improvement</v>
      </c>
      <c r="L1113" s="37">
        <v>57732</v>
      </c>
      <c r="M1113" s="37">
        <f t="shared" si="120"/>
        <v>17013.266938775509</v>
      </c>
      <c r="N1113" s="40" t="str">
        <f t="shared" si="121"/>
        <v>Low Income</v>
      </c>
      <c r="O1113" s="39">
        <v>5429</v>
      </c>
      <c r="P1113" s="39">
        <f t="shared" si="122"/>
        <v>0</v>
      </c>
      <c r="Q1113" s="41">
        <f t="shared" si="123"/>
        <v>0</v>
      </c>
      <c r="R1113" s="33" t="str">
        <f t="shared" si="124"/>
        <v>No Bonus</v>
      </c>
      <c r="S1113" s="38">
        <f t="shared" si="125"/>
        <v>17013.266938775509</v>
      </c>
      <c r="T1113" s="6" t="s">
        <v>422</v>
      </c>
      <c r="U1113" s="9" t="s">
        <v>6757</v>
      </c>
      <c r="V1113" s="6" t="s">
        <v>4111</v>
      </c>
    </row>
    <row r="1114" spans="1:22" ht="20" customHeight="1" x14ac:dyDescent="0.15">
      <c r="A1114" s="15">
        <v>1112</v>
      </c>
      <c r="B1114" s="16" t="s">
        <v>1530</v>
      </c>
      <c r="C1114" s="14">
        <v>36</v>
      </c>
      <c r="D1114" s="35" t="str" cm="1">
        <f t="array" ref="D1114">_xlfn.IFS(C1114&lt;31, "Emerging Talent", AND(C1114 &gt; 30, C1114 &lt; 55), "Core Contributor", C1114 &gt; 54, "Established Expert")</f>
        <v>Core Contributor</v>
      </c>
      <c r="E1114" s="7" t="s">
        <v>5970</v>
      </c>
      <c r="F1114" s="6" t="s">
        <v>5909</v>
      </c>
      <c r="G1114" s="19" t="s">
        <v>210</v>
      </c>
      <c r="H1114" s="19" t="s">
        <v>842</v>
      </c>
      <c r="I1114" s="30">
        <v>3</v>
      </c>
      <c r="J1114" s="27">
        <v>3.2</v>
      </c>
      <c r="K1114" s="40" t="str">
        <f t="shared" si="119"/>
        <v>Meets Expectations</v>
      </c>
      <c r="L1114" s="37">
        <v>117098</v>
      </c>
      <c r="M1114" s="37">
        <f t="shared" si="120"/>
        <v>97884.368979591847</v>
      </c>
      <c r="N1114" s="40" t="str">
        <f t="shared" si="121"/>
        <v>High Income</v>
      </c>
      <c r="O1114" s="39">
        <v>14080</v>
      </c>
      <c r="P1114" s="39">
        <f t="shared" si="122"/>
        <v>200.00000000000034</v>
      </c>
      <c r="Q1114" s="41">
        <f t="shared" si="123"/>
        <v>2.0432271473466703E-3</v>
      </c>
      <c r="R1114" s="33" t="str">
        <f t="shared" si="124"/>
        <v>Small Bonus</v>
      </c>
      <c r="S1114" s="38">
        <f t="shared" si="125"/>
        <v>98084.368979591847</v>
      </c>
      <c r="T1114" s="6" t="s">
        <v>204</v>
      </c>
      <c r="U1114" s="6" t="s">
        <v>6758</v>
      </c>
      <c r="V1114" s="6" t="s">
        <v>4115</v>
      </c>
    </row>
    <row r="1115" spans="1:22" ht="20" customHeight="1" x14ac:dyDescent="0.15">
      <c r="A1115" s="15">
        <v>1113</v>
      </c>
      <c r="B1115" s="16" t="s">
        <v>4437</v>
      </c>
      <c r="C1115" s="14">
        <v>41</v>
      </c>
      <c r="D1115" s="35" t="str" cm="1">
        <f t="array" ref="D1115">_xlfn.IFS(C1115&lt;31, "Emerging Talent", AND(C1115 &gt; 30, C1115 &lt; 55), "Core Contributor", C1115 &gt; 54, "Established Expert")</f>
        <v>Core Contributor</v>
      </c>
      <c r="E1115" s="6" t="s">
        <v>93</v>
      </c>
      <c r="F1115" s="6" t="s">
        <v>5809</v>
      </c>
      <c r="G1115" s="19" t="s">
        <v>244</v>
      </c>
      <c r="H1115" s="19" t="s">
        <v>167</v>
      </c>
      <c r="I1115" s="30">
        <v>6</v>
      </c>
      <c r="J1115" s="27">
        <v>2.2999999999999998</v>
      </c>
      <c r="K1115" s="40" t="str">
        <f t="shared" si="119"/>
        <v>Below Expectations</v>
      </c>
      <c r="L1115" s="37">
        <v>137789</v>
      </c>
      <c r="M1115" s="37">
        <f t="shared" si="120"/>
        <v>59502.351836734699</v>
      </c>
      <c r="N1115" s="40" t="str">
        <f t="shared" si="121"/>
        <v>Medium Income</v>
      </c>
      <c r="O1115" s="39">
        <v>17488</v>
      </c>
      <c r="P1115" s="39">
        <f t="shared" si="122"/>
        <v>0</v>
      </c>
      <c r="Q1115" s="41">
        <f t="shared" si="123"/>
        <v>0</v>
      </c>
      <c r="R1115" s="33" t="str">
        <f t="shared" si="124"/>
        <v>No Bonus</v>
      </c>
      <c r="S1115" s="38">
        <f t="shared" si="125"/>
        <v>59502.351836734699</v>
      </c>
      <c r="T1115" s="6" t="s">
        <v>49</v>
      </c>
      <c r="U1115" s="6" t="s">
        <v>6759</v>
      </c>
      <c r="V1115" s="6" t="s">
        <v>4119</v>
      </c>
    </row>
    <row r="1116" spans="1:22" ht="20" customHeight="1" x14ac:dyDescent="0.15">
      <c r="A1116" s="15">
        <v>1114</v>
      </c>
      <c r="B1116" s="16" t="s">
        <v>873</v>
      </c>
      <c r="C1116" s="14">
        <v>27</v>
      </c>
      <c r="D1116" s="35" t="str" cm="1">
        <f t="array" ref="D1116">_xlfn.IFS(C1116&lt;31, "Emerging Talent", AND(C1116 &gt; 30, C1116 &lt; 55), "Core Contributor", C1116 &gt; 54, "Established Expert")</f>
        <v>Emerging Talent</v>
      </c>
      <c r="E1116" s="6" t="s">
        <v>389</v>
      </c>
      <c r="F1116" s="6" t="s">
        <v>5948</v>
      </c>
      <c r="G1116" s="19" t="s">
        <v>157</v>
      </c>
      <c r="H1116" s="19" t="s">
        <v>167</v>
      </c>
      <c r="I1116" s="30">
        <v>0</v>
      </c>
      <c r="J1116" s="27">
        <v>4.4000000000000004</v>
      </c>
      <c r="K1116" s="40" t="str">
        <f t="shared" si="119"/>
        <v>Outstanding Performance</v>
      </c>
      <c r="L1116" s="37">
        <v>99695</v>
      </c>
      <c r="M1116" s="37">
        <f t="shared" si="120"/>
        <v>157558.79183673474</v>
      </c>
      <c r="N1116" s="40" t="str">
        <f t="shared" si="121"/>
        <v>Very High Income</v>
      </c>
      <c r="O1116" s="39">
        <v>11568</v>
      </c>
      <c r="P1116" s="39">
        <f t="shared" si="122"/>
        <v>9800.0000000000055</v>
      </c>
      <c r="Q1116" s="41">
        <f t="shared" si="123"/>
        <v>6.2199004484338405E-2</v>
      </c>
      <c r="R1116" s="33" t="str">
        <f t="shared" si="124"/>
        <v>Average Bonus</v>
      </c>
      <c r="S1116" s="38">
        <f t="shared" si="125"/>
        <v>167358.79183673474</v>
      </c>
      <c r="T1116" s="6" t="s">
        <v>204</v>
      </c>
      <c r="U1116" s="6" t="s">
        <v>4122</v>
      </c>
      <c r="V1116" s="6" t="s">
        <v>4123</v>
      </c>
    </row>
    <row r="1117" spans="1:22" ht="20" customHeight="1" x14ac:dyDescent="0.15">
      <c r="A1117" s="15">
        <v>1115</v>
      </c>
      <c r="B1117" s="16" t="s">
        <v>1481</v>
      </c>
      <c r="C1117" s="14">
        <v>35</v>
      </c>
      <c r="D1117" s="35" t="str" cm="1">
        <f t="array" ref="D1117">_xlfn.IFS(C1117&lt;31, "Emerging Talent", AND(C1117 &gt; 30, C1117 &lt; 55), "Core Contributor", C1117 &gt; 54, "Established Expert")</f>
        <v>Core Contributor</v>
      </c>
      <c r="E1117" s="6" t="s">
        <v>389</v>
      </c>
      <c r="F1117" s="6" t="s">
        <v>5665</v>
      </c>
      <c r="G1117" s="19" t="s">
        <v>4457</v>
      </c>
      <c r="H1117" s="19" t="s">
        <v>158</v>
      </c>
      <c r="I1117" s="30">
        <v>6</v>
      </c>
      <c r="J1117" s="27">
        <v>2.9</v>
      </c>
      <c r="K1117" s="40" t="str">
        <f t="shared" si="119"/>
        <v>Below Expectations</v>
      </c>
      <c r="L1117" s="37">
        <v>135961</v>
      </c>
      <c r="M1117" s="37">
        <f t="shared" si="120"/>
        <v>93341.388571428557</v>
      </c>
      <c r="N1117" s="40" t="str">
        <f t="shared" si="121"/>
        <v>High Income</v>
      </c>
      <c r="O1117" s="39">
        <v>9804</v>
      </c>
      <c r="P1117" s="39">
        <f t="shared" si="122"/>
        <v>0</v>
      </c>
      <c r="Q1117" s="41">
        <f t="shared" si="123"/>
        <v>0</v>
      </c>
      <c r="R1117" s="33" t="str">
        <f t="shared" si="124"/>
        <v>No Bonus</v>
      </c>
      <c r="S1117" s="38">
        <f t="shared" si="125"/>
        <v>93341.388571428557</v>
      </c>
      <c r="T1117" s="6" t="s">
        <v>26</v>
      </c>
      <c r="U1117" s="9" t="s">
        <v>6760</v>
      </c>
      <c r="V1117" s="6" t="s">
        <v>4126</v>
      </c>
    </row>
    <row r="1118" spans="1:22" ht="20" customHeight="1" x14ac:dyDescent="0.15">
      <c r="A1118" s="15">
        <v>1116</v>
      </c>
      <c r="B1118" s="16" t="s">
        <v>2435</v>
      </c>
      <c r="C1118" s="14">
        <v>41</v>
      </c>
      <c r="D1118" s="35" t="str" cm="1">
        <f t="array" ref="D1118">_xlfn.IFS(C1118&lt;31, "Emerging Talent", AND(C1118 &gt; 30, C1118 &lt; 55), "Core Contributor", C1118 &gt; 54, "Established Expert")</f>
        <v>Core Contributor</v>
      </c>
      <c r="E1118" s="6" t="s">
        <v>5970</v>
      </c>
      <c r="F1118" s="6" t="s">
        <v>5949</v>
      </c>
      <c r="G1118" s="19" t="s">
        <v>4457</v>
      </c>
      <c r="H1118" s="19" t="s">
        <v>930</v>
      </c>
      <c r="I1118" s="30">
        <v>10</v>
      </c>
      <c r="J1118" s="27">
        <v>2.6</v>
      </c>
      <c r="K1118" s="40" t="str">
        <f t="shared" si="119"/>
        <v>Below Expectations</v>
      </c>
      <c r="L1118" s="37">
        <v>70165</v>
      </c>
      <c r="M1118" s="37">
        <f t="shared" si="120"/>
        <v>38719.624489795926</v>
      </c>
      <c r="N1118" s="40" t="str">
        <f t="shared" si="121"/>
        <v>Low Income</v>
      </c>
      <c r="O1118" s="39">
        <v>8213</v>
      </c>
      <c r="P1118" s="39">
        <f t="shared" si="122"/>
        <v>0</v>
      </c>
      <c r="Q1118" s="41">
        <f t="shared" si="123"/>
        <v>0</v>
      </c>
      <c r="R1118" s="33" t="str">
        <f t="shared" si="124"/>
        <v>No Bonus</v>
      </c>
      <c r="S1118" s="38">
        <f t="shared" si="125"/>
        <v>38719.624489795926</v>
      </c>
      <c r="T1118" s="6" t="s">
        <v>139</v>
      </c>
      <c r="U1118" s="6" t="s">
        <v>6761</v>
      </c>
      <c r="V1118" s="6" t="s">
        <v>4131</v>
      </c>
    </row>
    <row r="1119" spans="1:22" ht="20" customHeight="1" x14ac:dyDescent="0.15">
      <c r="A1119" s="15">
        <v>1117</v>
      </c>
      <c r="B1119" s="16" t="s">
        <v>1680</v>
      </c>
      <c r="C1119" s="14">
        <v>53</v>
      </c>
      <c r="D1119" s="35" t="str" cm="1">
        <f t="array" ref="D1119">_xlfn.IFS(C1119&lt;31, "Emerging Talent", AND(C1119 &gt; 30, C1119 &lt; 55), "Core Contributor", C1119 &gt; 54, "Established Expert")</f>
        <v>Core Contributor</v>
      </c>
      <c r="E1119" s="6" t="s">
        <v>389</v>
      </c>
      <c r="F1119" s="6" t="s">
        <v>5543</v>
      </c>
      <c r="G1119" s="19" t="s">
        <v>648</v>
      </c>
      <c r="H1119" s="19" t="s">
        <v>167</v>
      </c>
      <c r="I1119" s="30">
        <v>8</v>
      </c>
      <c r="J1119" s="27">
        <v>1.1000000000000001</v>
      </c>
      <c r="K1119" s="40" t="str">
        <f t="shared" si="119"/>
        <v>Needs Significant Improvement</v>
      </c>
      <c r="L1119" s="37">
        <v>69435</v>
      </c>
      <c r="M1119" s="37">
        <f t="shared" si="120"/>
        <v>15000</v>
      </c>
      <c r="N1119" s="40" t="str">
        <f t="shared" si="121"/>
        <v>Low Income</v>
      </c>
      <c r="O1119" s="39">
        <v>15331</v>
      </c>
      <c r="P1119" s="39">
        <f t="shared" si="122"/>
        <v>0</v>
      </c>
      <c r="Q1119" s="41">
        <f t="shared" si="123"/>
        <v>0</v>
      </c>
      <c r="R1119" s="33" t="str">
        <f t="shared" si="124"/>
        <v>No Bonus</v>
      </c>
      <c r="S1119" s="38">
        <f t="shared" si="125"/>
        <v>15000</v>
      </c>
      <c r="T1119" s="6" t="s">
        <v>368</v>
      </c>
      <c r="U1119" s="6" t="s">
        <v>4134</v>
      </c>
      <c r="V1119" s="6" t="s">
        <v>4135</v>
      </c>
    </row>
    <row r="1120" spans="1:22" ht="20" customHeight="1" x14ac:dyDescent="0.15">
      <c r="A1120" s="15">
        <v>1118</v>
      </c>
      <c r="B1120" s="16" t="s">
        <v>3249</v>
      </c>
      <c r="C1120" s="14">
        <v>64</v>
      </c>
      <c r="D1120" s="35" t="str" cm="1">
        <f t="array" ref="D1120">_xlfn.IFS(C1120&lt;31, "Emerging Talent", AND(C1120 &gt; 30, C1120 &lt; 55), "Core Contributor", C1120 &gt; 54, "Established Expert")</f>
        <v>Established Expert</v>
      </c>
      <c r="E1120" s="6" t="s">
        <v>163</v>
      </c>
      <c r="F1120" s="6" t="s">
        <v>5950</v>
      </c>
      <c r="G1120" s="19" t="s">
        <v>157</v>
      </c>
      <c r="H1120" s="19" t="s">
        <v>56</v>
      </c>
      <c r="I1120" s="30">
        <v>7</v>
      </c>
      <c r="J1120" s="27">
        <v>2</v>
      </c>
      <c r="K1120" s="40" t="str">
        <f t="shared" si="119"/>
        <v>Below Expectations</v>
      </c>
      <c r="L1120" s="37">
        <v>50685</v>
      </c>
      <c r="M1120" s="37">
        <f t="shared" si="120"/>
        <v>16550.204081632652</v>
      </c>
      <c r="N1120" s="40" t="str">
        <f t="shared" si="121"/>
        <v>Low Income</v>
      </c>
      <c r="O1120" s="39">
        <v>4652</v>
      </c>
      <c r="P1120" s="39">
        <f t="shared" si="122"/>
        <v>0</v>
      </c>
      <c r="Q1120" s="41">
        <f t="shared" si="123"/>
        <v>0</v>
      </c>
      <c r="R1120" s="33" t="str">
        <f t="shared" si="124"/>
        <v>No Bonus</v>
      </c>
      <c r="S1120" s="38">
        <f t="shared" si="125"/>
        <v>16550.204081632652</v>
      </c>
      <c r="T1120" s="6" t="s">
        <v>76</v>
      </c>
      <c r="U1120" s="6" t="s">
        <v>6762</v>
      </c>
      <c r="V1120" s="6" t="s">
        <v>4140</v>
      </c>
    </row>
    <row r="1121" spans="1:22" ht="20" customHeight="1" x14ac:dyDescent="0.15">
      <c r="A1121" s="15">
        <v>1119</v>
      </c>
      <c r="B1121" s="16" t="s">
        <v>550</v>
      </c>
      <c r="C1121" s="14">
        <v>20</v>
      </c>
      <c r="D1121" s="35" t="str" cm="1">
        <f t="array" ref="D1121">_xlfn.IFS(C1121&lt;31, "Emerging Talent", AND(C1121 &gt; 30, C1121 &lt; 55), "Core Contributor", C1121 &gt; 54, "Established Expert")</f>
        <v>Emerging Talent</v>
      </c>
      <c r="E1121" s="6" t="s">
        <v>163</v>
      </c>
      <c r="F1121" s="6" t="s">
        <v>5951</v>
      </c>
      <c r="G1121" s="19" t="s">
        <v>244</v>
      </c>
      <c r="H1121" s="19" t="s">
        <v>732</v>
      </c>
      <c r="I1121" s="30">
        <v>9</v>
      </c>
      <c r="J1121" s="27">
        <v>3.1</v>
      </c>
      <c r="K1121" s="40" t="str">
        <f t="shared" si="119"/>
        <v>Meets Expectations</v>
      </c>
      <c r="L1121" s="37">
        <v>145683</v>
      </c>
      <c r="M1121" s="37">
        <f t="shared" si="120"/>
        <v>114286.82693877553</v>
      </c>
      <c r="N1121" s="40" t="str">
        <f t="shared" si="121"/>
        <v>Very High Income</v>
      </c>
      <c r="O1121" s="39">
        <v>2522</v>
      </c>
      <c r="P1121" s="39">
        <f t="shared" si="122"/>
        <v>50.000000000000085</v>
      </c>
      <c r="Q1121" s="41">
        <f t="shared" si="123"/>
        <v>4.3749574066646835E-4</v>
      </c>
      <c r="R1121" s="33" t="str">
        <f t="shared" si="124"/>
        <v>Small Bonus</v>
      </c>
      <c r="S1121" s="38">
        <f t="shared" si="125"/>
        <v>114336.82693877553</v>
      </c>
      <c r="T1121" s="6" t="s">
        <v>204</v>
      </c>
      <c r="U1121" s="6" t="s">
        <v>6763</v>
      </c>
      <c r="V1121" s="6" t="s">
        <v>4144</v>
      </c>
    </row>
    <row r="1122" spans="1:22" ht="20" customHeight="1" x14ac:dyDescent="0.15">
      <c r="A1122" s="15">
        <v>1120</v>
      </c>
      <c r="B1122" s="16" t="s">
        <v>744</v>
      </c>
      <c r="C1122" s="14">
        <v>41</v>
      </c>
      <c r="D1122" s="35" t="str" cm="1">
        <f t="array" ref="D1122">_xlfn.IFS(C1122&lt;31, "Emerging Talent", AND(C1122 &gt; 30, C1122 &lt; 55), "Core Contributor", C1122 &gt; 54, "Established Expert")</f>
        <v>Core Contributor</v>
      </c>
      <c r="E1122" s="6" t="s">
        <v>163</v>
      </c>
      <c r="F1122" s="6" t="s">
        <v>5624</v>
      </c>
      <c r="G1122" s="19" t="s">
        <v>576</v>
      </c>
      <c r="H1122" s="19" t="s">
        <v>47</v>
      </c>
      <c r="I1122" s="30">
        <v>5</v>
      </c>
      <c r="J1122" s="27">
        <v>2.2000000000000002</v>
      </c>
      <c r="K1122" s="40" t="str">
        <f t="shared" si="119"/>
        <v>Below Expectations</v>
      </c>
      <c r="L1122" s="37">
        <v>107514</v>
      </c>
      <c r="M1122" s="37">
        <f t="shared" si="120"/>
        <v>42479.000816326545</v>
      </c>
      <c r="N1122" s="40" t="str">
        <f t="shared" si="121"/>
        <v>Low Income</v>
      </c>
      <c r="O1122" s="39">
        <v>11239</v>
      </c>
      <c r="P1122" s="39">
        <f t="shared" si="122"/>
        <v>0</v>
      </c>
      <c r="Q1122" s="41">
        <f t="shared" si="123"/>
        <v>0</v>
      </c>
      <c r="R1122" s="33" t="str">
        <f t="shared" si="124"/>
        <v>No Bonus</v>
      </c>
      <c r="S1122" s="38">
        <f t="shared" si="125"/>
        <v>42479.000816326545</v>
      </c>
      <c r="T1122" s="6" t="s">
        <v>368</v>
      </c>
      <c r="U1122" s="9" t="s">
        <v>6764</v>
      </c>
      <c r="V1122" s="7" t="s">
        <v>6818</v>
      </c>
    </row>
    <row r="1123" spans="1:22" ht="20" customHeight="1" x14ac:dyDescent="0.15">
      <c r="A1123" s="15">
        <v>1121</v>
      </c>
      <c r="B1123" s="16" t="s">
        <v>3454</v>
      </c>
      <c r="C1123" s="14">
        <v>31</v>
      </c>
      <c r="D1123" s="35" t="str" cm="1">
        <f t="array" ref="D1123">_xlfn.IFS(C1123&lt;31, "Emerging Talent", AND(C1123 &gt; 30, C1123 &lt; 55), "Core Contributor", C1123 &gt; 54, "Established Expert")</f>
        <v>Core Contributor</v>
      </c>
      <c r="E1123" s="6" t="s">
        <v>389</v>
      </c>
      <c r="F1123" s="6" t="s">
        <v>5903</v>
      </c>
      <c r="G1123" s="19" t="s">
        <v>648</v>
      </c>
      <c r="H1123" s="19" t="s">
        <v>167</v>
      </c>
      <c r="I1123" s="30">
        <v>7</v>
      </c>
      <c r="J1123" s="27">
        <v>1.4</v>
      </c>
      <c r="K1123" s="40" t="str">
        <f t="shared" si="119"/>
        <v>Needs Significant Improvement</v>
      </c>
      <c r="L1123" s="37">
        <v>99421</v>
      </c>
      <c r="M1123" s="37">
        <f t="shared" si="120"/>
        <v>15907.359999999997</v>
      </c>
      <c r="N1123" s="40" t="str">
        <f t="shared" si="121"/>
        <v>Low Income</v>
      </c>
      <c r="O1123" s="39">
        <v>9274</v>
      </c>
      <c r="P1123" s="39">
        <f t="shared" si="122"/>
        <v>0</v>
      </c>
      <c r="Q1123" s="41">
        <f t="shared" si="123"/>
        <v>0</v>
      </c>
      <c r="R1123" s="33" t="str">
        <f t="shared" si="124"/>
        <v>No Bonus</v>
      </c>
      <c r="S1123" s="38">
        <f t="shared" si="125"/>
        <v>15907.359999999997</v>
      </c>
      <c r="T1123" s="6" t="s">
        <v>49</v>
      </c>
      <c r="U1123" s="6" t="s">
        <v>4147</v>
      </c>
      <c r="V1123" s="6" t="s">
        <v>4148</v>
      </c>
    </row>
    <row r="1124" spans="1:22" ht="20" customHeight="1" x14ac:dyDescent="0.15">
      <c r="A1124" s="15">
        <v>1122</v>
      </c>
      <c r="B1124" s="16" t="s">
        <v>4444</v>
      </c>
      <c r="C1124" s="14">
        <v>27</v>
      </c>
      <c r="D1124" s="35" t="str" cm="1">
        <f t="array" ref="D1124">_xlfn.IFS(C1124&lt;31, "Emerging Talent", AND(C1124 &gt; 30, C1124 &lt; 55), "Core Contributor", C1124 &gt; 54, "Established Expert")</f>
        <v>Emerging Talent</v>
      </c>
      <c r="E1124" s="6" t="s">
        <v>389</v>
      </c>
      <c r="F1124" s="6" t="s">
        <v>5952</v>
      </c>
      <c r="G1124" s="19" t="s">
        <v>576</v>
      </c>
      <c r="H1124" s="19" t="s">
        <v>431</v>
      </c>
      <c r="I1124" s="30">
        <v>4</v>
      </c>
      <c r="J1124" s="27">
        <v>1.6</v>
      </c>
      <c r="K1124" s="40" t="str">
        <f t="shared" si="119"/>
        <v>Needs Significant Improvement</v>
      </c>
      <c r="L1124" s="37">
        <v>96287</v>
      </c>
      <c r="M1124" s="37">
        <f t="shared" si="120"/>
        <v>20122.017959183679</v>
      </c>
      <c r="N1124" s="40" t="str">
        <f t="shared" si="121"/>
        <v>Low Income</v>
      </c>
      <c r="O1124" s="39">
        <v>10025</v>
      </c>
      <c r="P1124" s="39">
        <f t="shared" si="122"/>
        <v>0</v>
      </c>
      <c r="Q1124" s="41">
        <f t="shared" si="123"/>
        <v>0</v>
      </c>
      <c r="R1124" s="33" t="str">
        <f t="shared" si="124"/>
        <v>No Bonus</v>
      </c>
      <c r="S1124" s="38">
        <f t="shared" si="125"/>
        <v>20122.017959183679</v>
      </c>
      <c r="T1124" s="6" t="s">
        <v>422</v>
      </c>
      <c r="U1124" s="6" t="s">
        <v>4151</v>
      </c>
      <c r="V1124" s="6" t="s">
        <v>4152</v>
      </c>
    </row>
    <row r="1125" spans="1:22" ht="20" customHeight="1" x14ac:dyDescent="0.15">
      <c r="A1125" s="15">
        <v>1123</v>
      </c>
      <c r="B1125" s="16" t="s">
        <v>690</v>
      </c>
      <c r="C1125" s="14">
        <v>41</v>
      </c>
      <c r="D1125" s="35" t="str" cm="1">
        <f t="array" ref="D1125">_xlfn.IFS(C1125&lt;31, "Emerging Talent", AND(C1125 &gt; 30, C1125 &lt; 55), "Core Contributor", C1125 &gt; 54, "Established Expert")</f>
        <v>Core Contributor</v>
      </c>
      <c r="E1125" s="6" t="s">
        <v>163</v>
      </c>
      <c r="F1125" s="6" t="s">
        <v>5953</v>
      </c>
      <c r="G1125" s="19" t="s">
        <v>46</v>
      </c>
      <c r="H1125" s="19" t="s">
        <v>136</v>
      </c>
      <c r="I1125" s="30">
        <v>7</v>
      </c>
      <c r="J1125" s="27">
        <v>3.9</v>
      </c>
      <c r="K1125" s="40" t="str">
        <f t="shared" si="119"/>
        <v>Exceeds Expectations</v>
      </c>
      <c r="L1125" s="37">
        <v>119453</v>
      </c>
      <c r="M1125" s="37">
        <f t="shared" si="120"/>
        <v>148316.74530612244</v>
      </c>
      <c r="N1125" s="40" t="str">
        <f t="shared" si="121"/>
        <v>Very High Income</v>
      </c>
      <c r="O1125" s="39">
        <v>12610</v>
      </c>
      <c r="P1125" s="39">
        <f t="shared" si="122"/>
        <v>4049.9999999999991</v>
      </c>
      <c r="Q1125" s="41">
        <f t="shared" si="123"/>
        <v>2.7306424447495054E-2</v>
      </c>
      <c r="R1125" s="33" t="str">
        <f t="shared" si="124"/>
        <v>Small Bonus</v>
      </c>
      <c r="S1125" s="38">
        <f t="shared" si="125"/>
        <v>152366.74530612244</v>
      </c>
      <c r="T1125" s="6" t="s">
        <v>204</v>
      </c>
      <c r="U1125" s="6" t="s">
        <v>6765</v>
      </c>
      <c r="V1125" s="6" t="s">
        <v>4156</v>
      </c>
    </row>
    <row r="1126" spans="1:22" ht="20" customHeight="1" x14ac:dyDescent="0.15">
      <c r="A1126" s="15">
        <v>1124</v>
      </c>
      <c r="B1126" s="16" t="s">
        <v>4439</v>
      </c>
      <c r="C1126" s="14">
        <v>44</v>
      </c>
      <c r="D1126" s="35" t="str" cm="1">
        <f t="array" ref="D1126">_xlfn.IFS(C1126&lt;31, "Emerging Talent", AND(C1126 &gt; 30, C1126 &lt; 55), "Core Contributor", C1126 &gt; 54, "Established Expert")</f>
        <v>Core Contributor</v>
      </c>
      <c r="E1126" s="6" t="s">
        <v>389</v>
      </c>
      <c r="F1126" s="6" t="s">
        <v>5446</v>
      </c>
      <c r="G1126" s="19" t="s">
        <v>4457</v>
      </c>
      <c r="H1126" s="19" t="s">
        <v>499</v>
      </c>
      <c r="I1126" s="30">
        <v>6</v>
      </c>
      <c r="J1126" s="27">
        <v>1.8</v>
      </c>
      <c r="K1126" s="40" t="str">
        <f t="shared" si="119"/>
        <v>Needs Significant Improvement</v>
      </c>
      <c r="L1126" s="37">
        <v>47374</v>
      </c>
      <c r="M1126" s="37">
        <f t="shared" si="120"/>
        <v>15000</v>
      </c>
      <c r="N1126" s="40" t="str">
        <f t="shared" si="121"/>
        <v>Low Income</v>
      </c>
      <c r="O1126" s="39">
        <v>19178</v>
      </c>
      <c r="P1126" s="39">
        <f t="shared" si="122"/>
        <v>0</v>
      </c>
      <c r="Q1126" s="41">
        <f t="shared" si="123"/>
        <v>0</v>
      </c>
      <c r="R1126" s="33" t="str">
        <f t="shared" si="124"/>
        <v>No Bonus</v>
      </c>
      <c r="S1126" s="38">
        <f t="shared" si="125"/>
        <v>15000</v>
      </c>
      <c r="T1126" s="6" t="s">
        <v>49</v>
      </c>
      <c r="U1126" s="7" t="s">
        <v>5970</v>
      </c>
      <c r="V1126" s="6" t="s">
        <v>4159</v>
      </c>
    </row>
    <row r="1127" spans="1:22" ht="20" customHeight="1" x14ac:dyDescent="0.15">
      <c r="A1127" s="15">
        <v>1125</v>
      </c>
      <c r="B1127" s="16" t="s">
        <v>4444</v>
      </c>
      <c r="C1127" s="14">
        <v>40</v>
      </c>
      <c r="D1127" s="35" t="str" cm="1">
        <f t="array" ref="D1127">_xlfn.IFS(C1127&lt;31, "Emerging Talent", AND(C1127 &gt; 30, C1127 &lt; 55), "Core Contributor", C1127 &gt; 54, "Established Expert")</f>
        <v>Core Contributor</v>
      </c>
      <c r="E1127" s="6" t="s">
        <v>163</v>
      </c>
      <c r="F1127" s="6" t="s">
        <v>5952</v>
      </c>
      <c r="G1127" s="19" t="s">
        <v>4457</v>
      </c>
      <c r="H1127" s="19" t="s">
        <v>32</v>
      </c>
      <c r="I1127" s="30">
        <v>8</v>
      </c>
      <c r="J1127" s="27">
        <v>4.2</v>
      </c>
      <c r="K1127" s="40" t="str">
        <f t="shared" si="119"/>
        <v>Exceeds Expectations</v>
      </c>
      <c r="L1127" s="37">
        <v>105051</v>
      </c>
      <c r="M1127" s="37">
        <f t="shared" si="120"/>
        <v>151273.44</v>
      </c>
      <c r="N1127" s="40" t="str">
        <f t="shared" si="121"/>
        <v>Very High Income</v>
      </c>
      <c r="O1127" s="39">
        <v>8693</v>
      </c>
      <c r="P1127" s="39">
        <f t="shared" si="122"/>
        <v>7200.0000000000018</v>
      </c>
      <c r="Q1127" s="41">
        <f t="shared" si="123"/>
        <v>4.7595929596100955E-2</v>
      </c>
      <c r="R1127" s="33" t="str">
        <f t="shared" si="124"/>
        <v>Average Bonus</v>
      </c>
      <c r="S1127" s="38">
        <f t="shared" si="125"/>
        <v>158473.44</v>
      </c>
      <c r="T1127" s="6" t="s">
        <v>296</v>
      </c>
      <c r="U1127" s="9" t="s">
        <v>6766</v>
      </c>
      <c r="V1127" s="6" t="s">
        <v>4162</v>
      </c>
    </row>
    <row r="1128" spans="1:22" ht="20" customHeight="1" x14ac:dyDescent="0.15">
      <c r="A1128" s="15">
        <v>1126</v>
      </c>
      <c r="B1128" s="16" t="s">
        <v>4405</v>
      </c>
      <c r="C1128" s="14">
        <v>23</v>
      </c>
      <c r="D1128" s="35" t="str" cm="1">
        <f t="array" ref="D1128">_xlfn.IFS(C1128&lt;31, "Emerging Talent", AND(C1128 &gt; 30, C1128 &lt; 55), "Core Contributor", C1128 &gt; 54, "Established Expert")</f>
        <v>Emerging Talent</v>
      </c>
      <c r="E1128" s="6" t="s">
        <v>389</v>
      </c>
      <c r="F1128" s="6" t="s">
        <v>5446</v>
      </c>
      <c r="G1128" s="19" t="s">
        <v>157</v>
      </c>
      <c r="H1128" s="19" t="s">
        <v>842</v>
      </c>
      <c r="I1128" s="30">
        <v>4</v>
      </c>
      <c r="J1128" s="27">
        <v>4.8</v>
      </c>
      <c r="K1128" s="40" t="str">
        <f t="shared" si="119"/>
        <v>Outstanding Performance</v>
      </c>
      <c r="L1128" s="37">
        <v>47428</v>
      </c>
      <c r="M1128" s="37">
        <f t="shared" si="120"/>
        <v>89203.35673469388</v>
      </c>
      <c r="N1128" s="40" t="str">
        <f t="shared" si="121"/>
        <v>High Income</v>
      </c>
      <c r="O1128" s="39">
        <v>2229</v>
      </c>
      <c r="P1128" s="39">
        <f t="shared" si="122"/>
        <v>16199.999999999996</v>
      </c>
      <c r="Q1128" s="41">
        <f t="shared" si="123"/>
        <v>0.18160751560259758</v>
      </c>
      <c r="R1128" s="33" t="str">
        <f t="shared" si="124"/>
        <v>Outstanding Bonus</v>
      </c>
      <c r="S1128" s="38">
        <f t="shared" si="125"/>
        <v>105403.35673469388</v>
      </c>
      <c r="T1128" s="6" t="s">
        <v>368</v>
      </c>
      <c r="U1128" s="6" t="s">
        <v>6767</v>
      </c>
      <c r="V1128" s="6" t="s">
        <v>4165</v>
      </c>
    </row>
    <row r="1129" spans="1:22" ht="20" customHeight="1" x14ac:dyDescent="0.15">
      <c r="A1129" s="15">
        <v>1127</v>
      </c>
      <c r="B1129" s="16" t="s">
        <v>1501</v>
      </c>
      <c r="C1129" s="14">
        <v>30</v>
      </c>
      <c r="D1129" s="35" t="str" cm="1">
        <f t="array" ref="D1129">_xlfn.IFS(C1129&lt;31, "Emerging Talent", AND(C1129 &gt; 30, C1129 &lt; 55), "Core Contributor", C1129 &gt; 54, "Established Expert")</f>
        <v>Emerging Talent</v>
      </c>
      <c r="E1129" s="6" t="s">
        <v>389</v>
      </c>
      <c r="F1129" s="6" t="s">
        <v>5954</v>
      </c>
      <c r="G1129" s="19" t="s">
        <v>864</v>
      </c>
      <c r="H1129" s="19" t="s">
        <v>136</v>
      </c>
      <c r="I1129" s="30">
        <v>1</v>
      </c>
      <c r="J1129" s="27">
        <v>2.9</v>
      </c>
      <c r="K1129" s="40" t="str">
        <f t="shared" si="119"/>
        <v>Below Expectations</v>
      </c>
      <c r="L1129" s="37">
        <v>124136</v>
      </c>
      <c r="M1129" s="37">
        <f t="shared" si="120"/>
        <v>85223.16408163264</v>
      </c>
      <c r="N1129" s="40" t="str">
        <f t="shared" si="121"/>
        <v>High Income</v>
      </c>
      <c r="O1129" s="39">
        <v>16052</v>
      </c>
      <c r="P1129" s="39">
        <f t="shared" si="122"/>
        <v>0</v>
      </c>
      <c r="Q1129" s="41">
        <f t="shared" si="123"/>
        <v>0</v>
      </c>
      <c r="R1129" s="33" t="str">
        <f t="shared" si="124"/>
        <v>No Bonus</v>
      </c>
      <c r="S1129" s="38">
        <f t="shared" si="125"/>
        <v>85223.16408163264</v>
      </c>
      <c r="T1129" s="6" t="s">
        <v>204</v>
      </c>
      <c r="U1129" s="9" t="s">
        <v>6768</v>
      </c>
      <c r="V1129" s="6" t="s">
        <v>4167</v>
      </c>
    </row>
    <row r="1130" spans="1:22" ht="20" customHeight="1" x14ac:dyDescent="0.15">
      <c r="A1130" s="15">
        <v>1128</v>
      </c>
      <c r="B1130" s="16" t="s">
        <v>939</v>
      </c>
      <c r="C1130" s="14">
        <v>19</v>
      </c>
      <c r="D1130" s="35" t="str" cm="1">
        <f t="array" ref="D1130">_xlfn.IFS(C1130&lt;31, "Emerging Talent", AND(C1130 &gt; 30, C1130 &lt; 55), "Core Contributor", C1130 &gt; 54, "Established Expert")</f>
        <v>Emerging Talent</v>
      </c>
      <c r="E1130" s="6" t="s">
        <v>389</v>
      </c>
      <c r="F1130" s="6" t="s">
        <v>5581</v>
      </c>
      <c r="G1130" s="19" t="s">
        <v>576</v>
      </c>
      <c r="H1130" s="19" t="s">
        <v>81</v>
      </c>
      <c r="I1130" s="30">
        <v>0</v>
      </c>
      <c r="J1130" s="27">
        <v>1.5</v>
      </c>
      <c r="K1130" s="40" t="str">
        <f t="shared" si="119"/>
        <v>Needs Significant Improvement</v>
      </c>
      <c r="L1130" s="37">
        <v>125806</v>
      </c>
      <c r="M1130" s="37">
        <f t="shared" si="120"/>
        <v>23107.224489795917</v>
      </c>
      <c r="N1130" s="40" t="str">
        <f t="shared" si="121"/>
        <v>Low Income</v>
      </c>
      <c r="O1130" s="39">
        <v>1570</v>
      </c>
      <c r="P1130" s="39">
        <f t="shared" si="122"/>
        <v>0</v>
      </c>
      <c r="Q1130" s="41">
        <f t="shared" si="123"/>
        <v>0</v>
      </c>
      <c r="R1130" s="33" t="str">
        <f t="shared" si="124"/>
        <v>No Bonus</v>
      </c>
      <c r="S1130" s="38">
        <f t="shared" si="125"/>
        <v>23107.224489795917</v>
      </c>
      <c r="T1130" s="6" t="s">
        <v>422</v>
      </c>
      <c r="U1130" s="6" t="s">
        <v>6769</v>
      </c>
      <c r="V1130" s="6" t="s">
        <v>4170</v>
      </c>
    </row>
    <row r="1131" spans="1:22" ht="20" customHeight="1" x14ac:dyDescent="0.15">
      <c r="A1131" s="15">
        <v>1129</v>
      </c>
      <c r="B1131" s="16" t="s">
        <v>4449</v>
      </c>
      <c r="C1131" s="14">
        <v>64</v>
      </c>
      <c r="D1131" s="35" t="str" cm="1">
        <f t="array" ref="D1131">_xlfn.IFS(C1131&lt;31, "Emerging Talent", AND(C1131 &gt; 30, C1131 &lt; 55), "Core Contributor", C1131 &gt; 54, "Established Expert")</f>
        <v>Established Expert</v>
      </c>
      <c r="E1131" s="6" t="s">
        <v>93</v>
      </c>
      <c r="F1131" s="6" t="s">
        <v>5446</v>
      </c>
      <c r="G1131" s="19" t="s">
        <v>210</v>
      </c>
      <c r="H1131" s="19" t="s">
        <v>158</v>
      </c>
      <c r="I1131" s="30">
        <v>10</v>
      </c>
      <c r="J1131" s="27">
        <v>4.0999999999999996</v>
      </c>
      <c r="K1131" s="40" t="str">
        <f t="shared" si="119"/>
        <v>Exceeds Expectations</v>
      </c>
      <c r="L1131" s="37">
        <v>92806</v>
      </c>
      <c r="M1131" s="37">
        <f t="shared" si="120"/>
        <v>127352.55999999995</v>
      </c>
      <c r="N1131" s="40" t="str">
        <f t="shared" si="121"/>
        <v>Very High Income</v>
      </c>
      <c r="O1131" s="39" t="s">
        <v>5969</v>
      </c>
      <c r="P1131" s="39">
        <f t="shared" si="122"/>
        <v>6049.9999999999964</v>
      </c>
      <c r="Q1131" s="41">
        <f t="shared" si="123"/>
        <v>4.7505915860662704E-2</v>
      </c>
      <c r="R1131" s="33" t="str">
        <f t="shared" si="124"/>
        <v>Average Bonus</v>
      </c>
      <c r="S1131" s="38">
        <f t="shared" si="125"/>
        <v>133402.55999999994</v>
      </c>
      <c r="T1131" s="6" t="s">
        <v>139</v>
      </c>
      <c r="U1131" s="6" t="s">
        <v>4173</v>
      </c>
      <c r="V1131" s="6" t="s">
        <v>4174</v>
      </c>
    </row>
    <row r="1132" spans="1:22" ht="20" customHeight="1" x14ac:dyDescent="0.15">
      <c r="A1132" s="15">
        <v>1130</v>
      </c>
      <c r="B1132" s="16" t="s">
        <v>4416</v>
      </c>
      <c r="C1132" s="14">
        <v>62</v>
      </c>
      <c r="D1132" s="35" t="str" cm="1">
        <f t="array" ref="D1132">_xlfn.IFS(C1132&lt;31, "Emerging Talent", AND(C1132 &gt; 30, C1132 &lt; 55), "Core Contributor", C1132 &gt; 54, "Established Expert")</f>
        <v>Established Expert</v>
      </c>
      <c r="E1132" s="6" t="s">
        <v>389</v>
      </c>
      <c r="F1132" s="6" t="s">
        <v>5759</v>
      </c>
      <c r="G1132" s="19" t="s">
        <v>494</v>
      </c>
      <c r="H1132" s="19" t="s">
        <v>47</v>
      </c>
      <c r="I1132" s="30">
        <v>1</v>
      </c>
      <c r="J1132" s="27">
        <v>2.8</v>
      </c>
      <c r="K1132" s="40" t="str">
        <f t="shared" si="119"/>
        <v>Below Expectations</v>
      </c>
      <c r="L1132" s="37">
        <v>119726</v>
      </c>
      <c r="M1132" s="37">
        <f t="shared" si="120"/>
        <v>76624.639999999985</v>
      </c>
      <c r="N1132" s="40" t="str">
        <f t="shared" si="121"/>
        <v>Medium Income</v>
      </c>
      <c r="O1132" s="39">
        <v>2247</v>
      </c>
      <c r="P1132" s="39">
        <f t="shared" si="122"/>
        <v>0</v>
      </c>
      <c r="Q1132" s="41">
        <f t="shared" si="123"/>
        <v>0</v>
      </c>
      <c r="R1132" s="33" t="str">
        <f t="shared" si="124"/>
        <v>No Bonus</v>
      </c>
      <c r="S1132" s="38">
        <f t="shared" si="125"/>
        <v>76624.639999999985</v>
      </c>
      <c r="T1132" s="6" t="s">
        <v>204</v>
      </c>
      <c r="U1132" s="6" t="s">
        <v>6770</v>
      </c>
      <c r="V1132" s="6" t="s">
        <v>4177</v>
      </c>
    </row>
    <row r="1133" spans="1:22" ht="20" customHeight="1" x14ac:dyDescent="0.15">
      <c r="A1133" s="15">
        <v>1131</v>
      </c>
      <c r="B1133" s="16" t="s">
        <v>1620</v>
      </c>
      <c r="C1133" s="14">
        <v>44</v>
      </c>
      <c r="D1133" s="35" t="str" cm="1">
        <f t="array" ref="D1133">_xlfn.IFS(C1133&lt;31, "Emerging Talent", AND(C1133 &gt; 30, C1133 &lt; 55), "Core Contributor", C1133 &gt; 54, "Established Expert")</f>
        <v>Core Contributor</v>
      </c>
      <c r="E1133" s="6" t="s">
        <v>163</v>
      </c>
      <c r="F1133" s="6" t="s">
        <v>5683</v>
      </c>
      <c r="G1133" s="19" t="s">
        <v>864</v>
      </c>
      <c r="H1133" s="19" t="s">
        <v>431</v>
      </c>
      <c r="I1133" s="30">
        <v>10</v>
      </c>
      <c r="J1133" s="27">
        <v>1.3</v>
      </c>
      <c r="K1133" s="40" t="str">
        <f t="shared" si="119"/>
        <v>Needs Significant Improvement</v>
      </c>
      <c r="L1133" s="37">
        <v>80754</v>
      </c>
      <c r="M1133" s="37">
        <f t="shared" si="120"/>
        <v>15000</v>
      </c>
      <c r="N1133" s="40" t="str">
        <f t="shared" si="121"/>
        <v>Low Income</v>
      </c>
      <c r="O1133" s="39">
        <v>2600</v>
      </c>
      <c r="P1133" s="39">
        <f t="shared" si="122"/>
        <v>0</v>
      </c>
      <c r="Q1133" s="41">
        <f t="shared" si="123"/>
        <v>0</v>
      </c>
      <c r="R1133" s="33" t="str">
        <f t="shared" si="124"/>
        <v>No Bonus</v>
      </c>
      <c r="S1133" s="38">
        <f t="shared" si="125"/>
        <v>15000</v>
      </c>
      <c r="T1133" s="6" t="s">
        <v>296</v>
      </c>
      <c r="U1133" s="6" t="s">
        <v>6771</v>
      </c>
      <c r="V1133" s="6" t="s">
        <v>4180</v>
      </c>
    </row>
    <row r="1134" spans="1:22" ht="20" customHeight="1" x14ac:dyDescent="0.15">
      <c r="A1134" s="15">
        <v>1132</v>
      </c>
      <c r="B1134" s="16" t="s">
        <v>815</v>
      </c>
      <c r="C1134" s="14">
        <v>19</v>
      </c>
      <c r="D1134" s="35" t="str" cm="1">
        <f t="array" ref="D1134">_xlfn.IFS(C1134&lt;31, "Emerging Talent", AND(C1134 &gt; 30, C1134 &lt; 55), "Core Contributor", C1134 &gt; 54, "Established Expert")</f>
        <v>Emerging Talent</v>
      </c>
      <c r="E1134" s="6" t="s">
        <v>163</v>
      </c>
      <c r="F1134" s="6" t="s">
        <v>5522</v>
      </c>
      <c r="G1134" s="19" t="s">
        <v>494</v>
      </c>
      <c r="H1134" s="19" t="s">
        <v>175</v>
      </c>
      <c r="I1134" s="30">
        <v>6</v>
      </c>
      <c r="J1134" s="27">
        <v>4.8</v>
      </c>
      <c r="K1134" s="40" t="str">
        <f t="shared" si="119"/>
        <v>Outstanding Performance</v>
      </c>
      <c r="L1134" s="37">
        <v>70912</v>
      </c>
      <c r="M1134" s="37">
        <f t="shared" si="120"/>
        <v>133372.44734693877</v>
      </c>
      <c r="N1134" s="40" t="str">
        <f t="shared" si="121"/>
        <v>Very High Income</v>
      </c>
      <c r="O1134" s="39">
        <v>16197</v>
      </c>
      <c r="P1134" s="39">
        <f t="shared" si="122"/>
        <v>16199.999999999996</v>
      </c>
      <c r="Q1134" s="41">
        <f t="shared" si="123"/>
        <v>0.12146436780798733</v>
      </c>
      <c r="R1134" s="33" t="str">
        <f t="shared" si="124"/>
        <v>Outstanding Bonus</v>
      </c>
      <c r="S1134" s="38">
        <f t="shared" si="125"/>
        <v>149572.44734693877</v>
      </c>
      <c r="T1134" s="6" t="s">
        <v>265</v>
      </c>
      <c r="U1134" s="6" t="s">
        <v>4182</v>
      </c>
      <c r="V1134" s="6" t="s">
        <v>4183</v>
      </c>
    </row>
    <row r="1135" spans="1:22" ht="20" customHeight="1" x14ac:dyDescent="0.15">
      <c r="A1135" s="15">
        <v>1133</v>
      </c>
      <c r="B1135" s="16" t="s">
        <v>4411</v>
      </c>
      <c r="C1135" s="14">
        <v>63</v>
      </c>
      <c r="D1135" s="35" t="str" cm="1">
        <f t="array" ref="D1135">_xlfn.IFS(C1135&lt;31, "Emerging Talent", AND(C1135 &gt; 30, C1135 &lt; 55), "Core Contributor", C1135 &gt; 54, "Established Expert")</f>
        <v>Established Expert</v>
      </c>
      <c r="E1135" s="6" t="s">
        <v>163</v>
      </c>
      <c r="F1135" s="6" t="s">
        <v>5713</v>
      </c>
      <c r="G1135" s="19" t="s">
        <v>244</v>
      </c>
      <c r="H1135" s="19" t="s">
        <v>56</v>
      </c>
      <c r="I1135" s="30">
        <v>5</v>
      </c>
      <c r="J1135" s="27">
        <v>4.2</v>
      </c>
      <c r="K1135" s="40" t="str">
        <f t="shared" si="119"/>
        <v>Exceeds Expectations</v>
      </c>
      <c r="L1135" s="37">
        <v>27664</v>
      </c>
      <c r="M1135" s="37">
        <f t="shared" si="120"/>
        <v>39836.159999999996</v>
      </c>
      <c r="N1135" s="40" t="str">
        <f t="shared" si="121"/>
        <v>Low Income</v>
      </c>
      <c r="O1135" s="39">
        <v>7129</v>
      </c>
      <c r="P1135" s="39">
        <f t="shared" si="122"/>
        <v>7200.0000000000018</v>
      </c>
      <c r="Q1135" s="41">
        <f t="shared" si="123"/>
        <v>0.18074031231925974</v>
      </c>
      <c r="R1135" s="33" t="str">
        <f t="shared" si="124"/>
        <v>Average Bonus</v>
      </c>
      <c r="S1135" s="38">
        <f t="shared" si="125"/>
        <v>47036.159999999996</v>
      </c>
      <c r="T1135" s="6" t="s">
        <v>139</v>
      </c>
      <c r="U1135" s="6" t="s">
        <v>6772</v>
      </c>
      <c r="V1135" s="6" t="s">
        <v>4187</v>
      </c>
    </row>
    <row r="1136" spans="1:22" ht="20" customHeight="1" x14ac:dyDescent="0.15">
      <c r="A1136" s="15">
        <v>1134</v>
      </c>
      <c r="B1136" s="16" t="s">
        <v>3939</v>
      </c>
      <c r="C1136" s="14">
        <v>20</v>
      </c>
      <c r="D1136" s="35" t="str" cm="1">
        <f t="array" ref="D1136">_xlfn.IFS(C1136&lt;31, "Emerging Talent", AND(C1136 &gt; 30, C1136 &lt; 55), "Core Contributor", C1136 &gt; 54, "Established Expert")</f>
        <v>Emerging Talent</v>
      </c>
      <c r="E1136" s="6" t="s">
        <v>389</v>
      </c>
      <c r="F1136" s="6" t="s">
        <v>5738</v>
      </c>
      <c r="G1136" s="19" t="s">
        <v>576</v>
      </c>
      <c r="H1136" s="19" t="s">
        <v>120</v>
      </c>
      <c r="I1136" s="30">
        <v>4</v>
      </c>
      <c r="J1136" s="27">
        <v>3.2</v>
      </c>
      <c r="K1136" s="40" t="str">
        <f t="shared" si="119"/>
        <v>Meets Expectations</v>
      </c>
      <c r="L1136" s="37">
        <v>117559</v>
      </c>
      <c r="M1136" s="37">
        <f t="shared" si="120"/>
        <v>98269.727346938787</v>
      </c>
      <c r="N1136" s="40" t="str">
        <f t="shared" si="121"/>
        <v>High Income</v>
      </c>
      <c r="O1136" s="39">
        <v>2807</v>
      </c>
      <c r="P1136" s="39">
        <f t="shared" si="122"/>
        <v>200.00000000000034</v>
      </c>
      <c r="Q1136" s="41">
        <f t="shared" si="123"/>
        <v>2.0352147645012323E-3</v>
      </c>
      <c r="R1136" s="33" t="str">
        <f t="shared" si="124"/>
        <v>Small Bonus</v>
      </c>
      <c r="S1136" s="38">
        <f t="shared" si="125"/>
        <v>98469.727346938787</v>
      </c>
      <c r="T1136" s="6" t="s">
        <v>26</v>
      </c>
      <c r="U1136" s="6" t="s">
        <v>4189</v>
      </c>
      <c r="V1136" s="7" t="s">
        <v>6818</v>
      </c>
    </row>
    <row r="1137" spans="1:22" ht="20" customHeight="1" x14ac:dyDescent="0.15">
      <c r="A1137" s="15">
        <v>1135</v>
      </c>
      <c r="B1137" s="16" t="s">
        <v>4420</v>
      </c>
      <c r="C1137" s="14">
        <v>36</v>
      </c>
      <c r="D1137" s="35" t="str" cm="1">
        <f t="array" ref="D1137">_xlfn.IFS(C1137&lt;31, "Emerging Talent", AND(C1137 &gt; 30, C1137 &lt; 55), "Core Contributor", C1137 &gt; 54, "Established Expert")</f>
        <v>Core Contributor</v>
      </c>
      <c r="E1137" s="6" t="s">
        <v>163</v>
      </c>
      <c r="F1137" s="6" t="s">
        <v>5446</v>
      </c>
      <c r="G1137" s="19" t="s">
        <v>576</v>
      </c>
      <c r="H1137" s="19" t="s">
        <v>499</v>
      </c>
      <c r="I1137" s="30">
        <v>0</v>
      </c>
      <c r="J1137" s="27">
        <v>3.2</v>
      </c>
      <c r="K1137" s="40" t="str">
        <f t="shared" si="119"/>
        <v>Meets Expectations</v>
      </c>
      <c r="L1137" s="37">
        <v>40328</v>
      </c>
      <c r="M1137" s="37">
        <f t="shared" si="120"/>
        <v>33710.915918367355</v>
      </c>
      <c r="N1137" s="40" t="str">
        <f t="shared" si="121"/>
        <v>Low Income</v>
      </c>
      <c r="O1137" s="39">
        <v>3250</v>
      </c>
      <c r="P1137" s="39">
        <f t="shared" si="122"/>
        <v>200.00000000000034</v>
      </c>
      <c r="Q1137" s="41">
        <f t="shared" si="123"/>
        <v>5.9327963821662454E-3</v>
      </c>
      <c r="R1137" s="33" t="str">
        <f t="shared" si="124"/>
        <v>Small Bonus</v>
      </c>
      <c r="S1137" s="38">
        <f t="shared" si="125"/>
        <v>33910.915918367355</v>
      </c>
      <c r="T1137" s="6" t="s">
        <v>26</v>
      </c>
      <c r="U1137" s="6" t="s">
        <v>6773</v>
      </c>
      <c r="V1137" s="6" t="s">
        <v>4193</v>
      </c>
    </row>
    <row r="1138" spans="1:22" ht="20" customHeight="1" x14ac:dyDescent="0.15">
      <c r="A1138" s="15">
        <v>1136</v>
      </c>
      <c r="B1138" s="16" t="s">
        <v>3483</v>
      </c>
      <c r="C1138" s="14">
        <v>62</v>
      </c>
      <c r="D1138" s="35" t="str" cm="1">
        <f t="array" ref="D1138">_xlfn.IFS(C1138&lt;31, "Emerging Talent", AND(C1138 &gt; 30, C1138 &lt; 55), "Core Contributor", C1138 &gt; 54, "Established Expert")</f>
        <v>Established Expert</v>
      </c>
      <c r="E1138" s="6" t="s">
        <v>163</v>
      </c>
      <c r="F1138" s="6" t="s">
        <v>5955</v>
      </c>
      <c r="G1138" s="19" t="s">
        <v>494</v>
      </c>
      <c r="H1138" s="19" t="s">
        <v>136</v>
      </c>
      <c r="I1138" s="30">
        <v>2</v>
      </c>
      <c r="J1138" s="27">
        <v>3.7</v>
      </c>
      <c r="K1138" s="40" t="str">
        <f t="shared" si="119"/>
        <v>Exceeds Expectations</v>
      </c>
      <c r="L1138" s="37">
        <v>98610</v>
      </c>
      <c r="M1138" s="37">
        <f t="shared" si="120"/>
        <v>110201.70612244899</v>
      </c>
      <c r="N1138" s="40" t="str">
        <f t="shared" si="121"/>
        <v>Very High Income</v>
      </c>
      <c r="O1138" s="39">
        <v>17405</v>
      </c>
      <c r="P1138" s="39">
        <f t="shared" si="122"/>
        <v>2450.0000000000014</v>
      </c>
      <c r="Q1138" s="41">
        <f t="shared" si="123"/>
        <v>2.223196070374555E-2</v>
      </c>
      <c r="R1138" s="33" t="str">
        <f t="shared" si="124"/>
        <v>Small Bonus</v>
      </c>
      <c r="S1138" s="38">
        <f t="shared" si="125"/>
        <v>112651.70612244899</v>
      </c>
      <c r="T1138" s="6" t="s">
        <v>49</v>
      </c>
      <c r="U1138" s="9" t="s">
        <v>6774</v>
      </c>
      <c r="V1138" s="6" t="s">
        <v>4197</v>
      </c>
    </row>
    <row r="1139" spans="1:22" ht="20" customHeight="1" x14ac:dyDescent="0.15">
      <c r="A1139" s="15">
        <v>1137</v>
      </c>
      <c r="B1139" s="16" t="s">
        <v>803</v>
      </c>
      <c r="C1139" s="14">
        <v>48</v>
      </c>
      <c r="D1139" s="35" t="str" cm="1">
        <f t="array" ref="D1139">_xlfn.IFS(C1139&lt;31, "Emerging Talent", AND(C1139 &gt; 30, C1139 &lt; 55), "Core Contributor", C1139 &gt; 54, "Established Expert")</f>
        <v>Core Contributor</v>
      </c>
      <c r="E1139" s="6" t="s">
        <v>389</v>
      </c>
      <c r="F1139" s="6" t="s">
        <v>5956</v>
      </c>
      <c r="G1139" s="19" t="s">
        <v>4457</v>
      </c>
      <c r="H1139" s="19" t="s">
        <v>47</v>
      </c>
      <c r="I1139" s="30">
        <v>8</v>
      </c>
      <c r="J1139" s="27">
        <v>3.1500000000000004</v>
      </c>
      <c r="K1139" s="40" t="str">
        <f t="shared" si="119"/>
        <v>Meets Expectations</v>
      </c>
      <c r="L1139" s="37">
        <v>43261</v>
      </c>
      <c r="M1139" s="37">
        <f t="shared" si="120"/>
        <v>35041.410000000011</v>
      </c>
      <c r="N1139" s="40" t="str">
        <f t="shared" si="121"/>
        <v>Low Income</v>
      </c>
      <c r="O1139" s="39">
        <v>19841</v>
      </c>
      <c r="P1139" s="39">
        <f t="shared" si="122"/>
        <v>112.50000000000054</v>
      </c>
      <c r="Q1139" s="41">
        <f t="shared" si="123"/>
        <v>3.2104872492288556E-3</v>
      </c>
      <c r="R1139" s="33" t="str">
        <f t="shared" si="124"/>
        <v>Small Bonus</v>
      </c>
      <c r="S1139" s="38">
        <f t="shared" si="125"/>
        <v>35153.910000000011</v>
      </c>
      <c r="T1139" s="6" t="s">
        <v>49</v>
      </c>
      <c r="U1139" s="6" t="s">
        <v>4200</v>
      </c>
      <c r="V1139" s="6" t="s">
        <v>4201</v>
      </c>
    </row>
    <row r="1140" spans="1:22" ht="20" customHeight="1" x14ac:dyDescent="0.15">
      <c r="A1140" s="15">
        <v>1138</v>
      </c>
      <c r="B1140" s="16" t="s">
        <v>3956</v>
      </c>
      <c r="C1140" s="14">
        <v>43</v>
      </c>
      <c r="D1140" s="35" t="str" cm="1">
        <f t="array" ref="D1140">_xlfn.IFS(C1140&lt;31, "Emerging Talent", AND(C1140 &gt; 30, C1140 &lt; 55), "Core Contributor", C1140 &gt; 54, "Established Expert")</f>
        <v>Core Contributor</v>
      </c>
      <c r="E1140" s="6" t="s">
        <v>163</v>
      </c>
      <c r="F1140" s="6" t="s">
        <v>5957</v>
      </c>
      <c r="G1140" s="19" t="s">
        <v>210</v>
      </c>
      <c r="H1140" s="19" t="s">
        <v>930</v>
      </c>
      <c r="I1140" s="30">
        <v>6</v>
      </c>
      <c r="J1140" s="27">
        <v>2.4</v>
      </c>
      <c r="K1140" s="40" t="str">
        <f t="shared" si="119"/>
        <v>Below Expectations</v>
      </c>
      <c r="L1140" s="37">
        <v>138063</v>
      </c>
      <c r="M1140" s="37">
        <f t="shared" si="120"/>
        <v>64917.786122448982</v>
      </c>
      <c r="N1140" s="40" t="str">
        <f t="shared" si="121"/>
        <v>Medium Income</v>
      </c>
      <c r="O1140" s="39">
        <v>19704</v>
      </c>
      <c r="P1140" s="39">
        <f t="shared" si="122"/>
        <v>0</v>
      </c>
      <c r="Q1140" s="41">
        <f t="shared" si="123"/>
        <v>0</v>
      </c>
      <c r="R1140" s="33" t="str">
        <f t="shared" si="124"/>
        <v>No Bonus</v>
      </c>
      <c r="S1140" s="38">
        <f t="shared" si="125"/>
        <v>64917.786122448982</v>
      </c>
      <c r="T1140" s="6" t="s">
        <v>26</v>
      </c>
      <c r="U1140" s="6" t="s">
        <v>4203</v>
      </c>
      <c r="V1140" s="6" t="s">
        <v>4204</v>
      </c>
    </row>
    <row r="1141" spans="1:22" ht="20" customHeight="1" x14ac:dyDescent="0.15">
      <c r="A1141" s="15">
        <v>1139</v>
      </c>
      <c r="B1141" s="16" t="s">
        <v>1747</v>
      </c>
      <c r="C1141" s="14">
        <v>62</v>
      </c>
      <c r="D1141" s="35" t="str" cm="1">
        <f t="array" ref="D1141">_xlfn.IFS(C1141&lt;31, "Emerging Talent", AND(C1141 &gt; 30, C1141 &lt; 55), "Core Contributor", C1141 &gt; 54, "Established Expert")</f>
        <v>Established Expert</v>
      </c>
      <c r="E1141" s="6" t="s">
        <v>389</v>
      </c>
      <c r="F1141" s="6" t="s">
        <v>5848</v>
      </c>
      <c r="G1141" s="19" t="s">
        <v>244</v>
      </c>
      <c r="H1141" s="19" t="s">
        <v>499</v>
      </c>
      <c r="I1141" s="30">
        <v>9</v>
      </c>
      <c r="J1141" s="27">
        <v>1.5</v>
      </c>
      <c r="K1141" s="40" t="str">
        <f t="shared" si="119"/>
        <v>Needs Significant Improvement</v>
      </c>
      <c r="L1141" s="37">
        <v>62832</v>
      </c>
      <c r="M1141" s="37">
        <f t="shared" si="120"/>
        <v>15000</v>
      </c>
      <c r="N1141" s="40" t="str">
        <f t="shared" si="121"/>
        <v>Low Income</v>
      </c>
      <c r="O1141" s="39">
        <v>11633</v>
      </c>
      <c r="P1141" s="39">
        <f t="shared" si="122"/>
        <v>0</v>
      </c>
      <c r="Q1141" s="41">
        <f t="shared" si="123"/>
        <v>0</v>
      </c>
      <c r="R1141" s="33" t="str">
        <f t="shared" si="124"/>
        <v>No Bonus</v>
      </c>
      <c r="S1141" s="38">
        <f t="shared" si="125"/>
        <v>15000</v>
      </c>
      <c r="T1141" s="6" t="s">
        <v>49</v>
      </c>
      <c r="U1141" s="6" t="s">
        <v>6775</v>
      </c>
      <c r="V1141" s="6" t="s">
        <v>4208</v>
      </c>
    </row>
    <row r="1142" spans="1:22" ht="20" customHeight="1" x14ac:dyDescent="0.15">
      <c r="A1142" s="15">
        <v>1140</v>
      </c>
      <c r="B1142" s="16" t="s">
        <v>109</v>
      </c>
      <c r="C1142" s="14">
        <v>42</v>
      </c>
      <c r="D1142" s="35" t="str" cm="1">
        <f t="array" ref="D1142">_xlfn.IFS(C1142&lt;31, "Emerging Talent", AND(C1142 &gt; 30, C1142 &lt; 55), "Core Contributor", C1142 &gt; 54, "Established Expert")</f>
        <v>Core Contributor</v>
      </c>
      <c r="E1142" s="6" t="s">
        <v>163</v>
      </c>
      <c r="F1142" s="6" t="s">
        <v>5459</v>
      </c>
      <c r="G1142" s="19" t="s">
        <v>648</v>
      </c>
      <c r="H1142" s="19" t="s">
        <v>167</v>
      </c>
      <c r="I1142" s="30">
        <v>10</v>
      </c>
      <c r="J1142" s="27">
        <v>4.3</v>
      </c>
      <c r="K1142" s="40" t="str">
        <f t="shared" si="119"/>
        <v>Outstanding Performance</v>
      </c>
      <c r="L1142" s="37">
        <v>42109</v>
      </c>
      <c r="M1142" s="37">
        <f t="shared" si="120"/>
        <v>63558.80897959182</v>
      </c>
      <c r="N1142" s="40" t="str">
        <f t="shared" si="121"/>
        <v>Medium Income</v>
      </c>
      <c r="O1142" s="39">
        <v>9678</v>
      </c>
      <c r="P1142" s="39">
        <f t="shared" si="122"/>
        <v>8449.9999999999982</v>
      </c>
      <c r="Q1142" s="41">
        <f t="shared" si="123"/>
        <v>0.13294773982805783</v>
      </c>
      <c r="R1142" s="33" t="str">
        <f t="shared" si="124"/>
        <v>Average Bonus</v>
      </c>
      <c r="S1142" s="38">
        <f t="shared" si="125"/>
        <v>72008.80897959182</v>
      </c>
      <c r="T1142" s="6" t="s">
        <v>296</v>
      </c>
      <c r="U1142" s="6" t="s">
        <v>4210</v>
      </c>
      <c r="V1142" s="6" t="s">
        <v>4211</v>
      </c>
    </row>
    <row r="1143" spans="1:22" ht="20" customHeight="1" x14ac:dyDescent="0.15">
      <c r="A1143" s="15">
        <v>1141</v>
      </c>
      <c r="B1143" s="16" t="s">
        <v>663</v>
      </c>
      <c r="C1143" s="14">
        <v>39</v>
      </c>
      <c r="D1143" s="35" t="str" cm="1">
        <f t="array" ref="D1143">_xlfn.IFS(C1143&lt;31, "Emerging Talent", AND(C1143 &gt; 30, C1143 &lt; 55), "Core Contributor", C1143 &gt; 54, "Established Expert")</f>
        <v>Core Contributor</v>
      </c>
      <c r="E1143" s="6" t="s">
        <v>389</v>
      </c>
      <c r="F1143" s="6" t="s">
        <v>5536</v>
      </c>
      <c r="G1143" s="19" t="s">
        <v>494</v>
      </c>
      <c r="H1143" s="19" t="s">
        <v>56</v>
      </c>
      <c r="I1143" s="30">
        <v>9</v>
      </c>
      <c r="J1143" s="27">
        <v>3.5</v>
      </c>
      <c r="K1143" s="40" t="str">
        <f t="shared" si="119"/>
        <v>Exceeds Expectations</v>
      </c>
      <c r="L1143" s="37">
        <v>58525</v>
      </c>
      <c r="M1143" s="37">
        <f t="shared" si="120"/>
        <v>58525</v>
      </c>
      <c r="N1143" s="40" t="str">
        <f t="shared" si="121"/>
        <v>Medium Income</v>
      </c>
      <c r="O1143" s="39">
        <v>19711</v>
      </c>
      <c r="P1143" s="39">
        <f t="shared" si="122"/>
        <v>1250</v>
      </c>
      <c r="Q1143" s="41">
        <f t="shared" si="123"/>
        <v>2.1358393848782572E-2</v>
      </c>
      <c r="R1143" s="33" t="str">
        <f t="shared" si="124"/>
        <v>Small Bonus</v>
      </c>
      <c r="S1143" s="38">
        <f t="shared" si="125"/>
        <v>59775</v>
      </c>
      <c r="T1143" s="6" t="s">
        <v>368</v>
      </c>
      <c r="U1143" s="6" t="s">
        <v>6776</v>
      </c>
      <c r="V1143" s="6" t="s">
        <v>4215</v>
      </c>
    </row>
    <row r="1144" spans="1:22" ht="20" customHeight="1" x14ac:dyDescent="0.15">
      <c r="A1144" s="15">
        <v>1142</v>
      </c>
      <c r="B1144" s="16" t="s">
        <v>1501</v>
      </c>
      <c r="C1144" s="14">
        <v>49</v>
      </c>
      <c r="D1144" s="35" t="str" cm="1">
        <f t="array" ref="D1144">_xlfn.IFS(C1144&lt;31, "Emerging Talent", AND(C1144 &gt; 30, C1144 &lt; 55), "Core Contributor", C1144 &gt; 54, "Established Expert")</f>
        <v>Core Contributor</v>
      </c>
      <c r="E1144" s="6" t="s">
        <v>389</v>
      </c>
      <c r="F1144" s="6" t="s">
        <v>5954</v>
      </c>
      <c r="G1144" s="19" t="s">
        <v>864</v>
      </c>
      <c r="H1144" s="19" t="s">
        <v>732</v>
      </c>
      <c r="I1144" s="30">
        <v>5</v>
      </c>
      <c r="J1144" s="27">
        <v>1.2</v>
      </c>
      <c r="K1144" s="40" t="str">
        <f t="shared" si="119"/>
        <v>Needs Significant Improvement</v>
      </c>
      <c r="L1144" s="37">
        <v>30864</v>
      </c>
      <c r="M1144" s="37">
        <f t="shared" si="120"/>
        <v>15000</v>
      </c>
      <c r="N1144" s="40" t="str">
        <f t="shared" si="121"/>
        <v>Low Income</v>
      </c>
      <c r="O1144" s="39">
        <v>14551</v>
      </c>
      <c r="P1144" s="39">
        <f t="shared" si="122"/>
        <v>0</v>
      </c>
      <c r="Q1144" s="41">
        <f t="shared" si="123"/>
        <v>0</v>
      </c>
      <c r="R1144" s="33" t="str">
        <f t="shared" si="124"/>
        <v>No Bonus</v>
      </c>
      <c r="S1144" s="38">
        <f t="shared" si="125"/>
        <v>15000</v>
      </c>
      <c r="T1144" s="6" t="s">
        <v>26</v>
      </c>
      <c r="U1144" s="6" t="s">
        <v>4217</v>
      </c>
      <c r="V1144" s="6" t="s">
        <v>4218</v>
      </c>
    </row>
    <row r="1145" spans="1:22" ht="20" customHeight="1" x14ac:dyDescent="0.15">
      <c r="A1145" s="15">
        <v>1143</v>
      </c>
      <c r="B1145" s="16" t="s">
        <v>4405</v>
      </c>
      <c r="C1145" s="14">
        <v>29</v>
      </c>
      <c r="D1145" s="35" t="str" cm="1">
        <f t="array" ref="D1145">_xlfn.IFS(C1145&lt;31, "Emerging Talent", AND(C1145 &gt; 30, C1145 &lt; 55), "Core Contributor", C1145 &gt; 54, "Established Expert")</f>
        <v>Emerging Talent</v>
      </c>
      <c r="E1145" s="6" t="s">
        <v>163</v>
      </c>
      <c r="F1145" s="6" t="s">
        <v>5446</v>
      </c>
      <c r="G1145" s="19" t="s">
        <v>46</v>
      </c>
      <c r="H1145" s="19" t="s">
        <v>431</v>
      </c>
      <c r="I1145" s="30">
        <v>6</v>
      </c>
      <c r="J1145" s="27">
        <v>4</v>
      </c>
      <c r="K1145" s="40" t="str">
        <f t="shared" si="119"/>
        <v>Exceeds Expectations</v>
      </c>
      <c r="L1145" s="37">
        <v>146729</v>
      </c>
      <c r="M1145" s="37">
        <f t="shared" si="120"/>
        <v>191646.04081632651</v>
      </c>
      <c r="N1145" s="40" t="str">
        <f t="shared" si="121"/>
        <v>Very High Income</v>
      </c>
      <c r="O1145" s="39">
        <v>2857</v>
      </c>
      <c r="P1145" s="39">
        <f t="shared" si="122"/>
        <v>5000</v>
      </c>
      <c r="Q1145" s="41">
        <f t="shared" si="123"/>
        <v>2.608976412297501E-2</v>
      </c>
      <c r="R1145" s="33" t="str">
        <f t="shared" si="124"/>
        <v>Small Bonus</v>
      </c>
      <c r="S1145" s="38">
        <f t="shared" si="125"/>
        <v>196646.04081632651</v>
      </c>
      <c r="T1145" s="6" t="s">
        <v>265</v>
      </c>
      <c r="U1145" s="6" t="s">
        <v>6777</v>
      </c>
      <c r="V1145" s="6" t="s">
        <v>4221</v>
      </c>
    </row>
    <row r="1146" spans="1:22" ht="20" customHeight="1" x14ac:dyDescent="0.15">
      <c r="A1146" s="15">
        <v>1144</v>
      </c>
      <c r="B1146" s="16" t="s">
        <v>3372</v>
      </c>
      <c r="C1146" s="14">
        <v>28</v>
      </c>
      <c r="D1146" s="35" t="str" cm="1">
        <f t="array" ref="D1146">_xlfn.IFS(C1146&lt;31, "Emerging Talent", AND(C1146 &gt; 30, C1146 &lt; 55), "Core Contributor", C1146 &gt; 54, "Established Expert")</f>
        <v>Emerging Talent</v>
      </c>
      <c r="E1146" s="6" t="s">
        <v>389</v>
      </c>
      <c r="F1146" s="6" t="s">
        <v>5805</v>
      </c>
      <c r="G1146" s="19" t="s">
        <v>157</v>
      </c>
      <c r="H1146" s="19" t="s">
        <v>158</v>
      </c>
      <c r="I1146" s="30">
        <v>5</v>
      </c>
      <c r="J1146" s="27">
        <v>4.8</v>
      </c>
      <c r="K1146" s="40" t="str">
        <f t="shared" si="119"/>
        <v>Outstanding Performance</v>
      </c>
      <c r="L1146" s="37">
        <v>51396</v>
      </c>
      <c r="M1146" s="37">
        <f t="shared" si="120"/>
        <v>96666.435918367351</v>
      </c>
      <c r="N1146" s="40" t="str">
        <f t="shared" si="121"/>
        <v>High Income</v>
      </c>
      <c r="O1146" s="39">
        <v>12373</v>
      </c>
      <c r="P1146" s="39">
        <f t="shared" si="122"/>
        <v>16199.999999999996</v>
      </c>
      <c r="Q1146" s="41">
        <f t="shared" si="123"/>
        <v>0.16758660693439173</v>
      </c>
      <c r="R1146" s="33" t="str">
        <f t="shared" si="124"/>
        <v>Outstanding Bonus</v>
      </c>
      <c r="S1146" s="38">
        <f t="shared" si="125"/>
        <v>112866.43591836735</v>
      </c>
      <c r="T1146" s="6" t="s">
        <v>26</v>
      </c>
      <c r="U1146" s="7" t="s">
        <v>5970</v>
      </c>
      <c r="V1146" s="6" t="s">
        <v>4223</v>
      </c>
    </row>
    <row r="1147" spans="1:22" ht="20" customHeight="1" x14ac:dyDescent="0.15">
      <c r="A1147" s="15">
        <v>1145</v>
      </c>
      <c r="B1147" s="16" t="s">
        <v>1261</v>
      </c>
      <c r="C1147" s="14">
        <v>64</v>
      </c>
      <c r="D1147" s="35" t="str" cm="1">
        <f t="array" ref="D1147">_xlfn.IFS(C1147&lt;31, "Emerging Talent", AND(C1147 &gt; 30, C1147 &lt; 55), "Core Contributor", C1147 &gt; 54, "Established Expert")</f>
        <v>Established Expert</v>
      </c>
      <c r="E1147" s="6" t="s">
        <v>163</v>
      </c>
      <c r="F1147" s="6" t="s">
        <v>5615</v>
      </c>
      <c r="G1147" s="19" t="s">
        <v>244</v>
      </c>
      <c r="H1147" s="19" t="s">
        <v>56</v>
      </c>
      <c r="I1147" s="30">
        <v>9</v>
      </c>
      <c r="J1147" s="27">
        <v>2.5</v>
      </c>
      <c r="K1147" s="40" t="str">
        <f t="shared" si="119"/>
        <v>Below Expectations</v>
      </c>
      <c r="L1147" s="37">
        <v>62951</v>
      </c>
      <c r="M1147" s="37">
        <f t="shared" si="120"/>
        <v>32117.857142857145</v>
      </c>
      <c r="N1147" s="40" t="str">
        <f t="shared" si="121"/>
        <v>Low Income</v>
      </c>
      <c r="O1147" s="39" t="s">
        <v>5969</v>
      </c>
      <c r="P1147" s="39">
        <f t="shared" si="122"/>
        <v>0</v>
      </c>
      <c r="Q1147" s="41">
        <f t="shared" si="123"/>
        <v>0</v>
      </c>
      <c r="R1147" s="33" t="str">
        <f t="shared" si="124"/>
        <v>No Bonus</v>
      </c>
      <c r="S1147" s="38">
        <f t="shared" si="125"/>
        <v>32117.857142857145</v>
      </c>
      <c r="T1147" s="6" t="s">
        <v>368</v>
      </c>
      <c r="U1147" s="9" t="s">
        <v>6778</v>
      </c>
      <c r="V1147" s="6" t="s">
        <v>4225</v>
      </c>
    </row>
    <row r="1148" spans="1:22" ht="20" customHeight="1" x14ac:dyDescent="0.15">
      <c r="A1148" s="15">
        <v>1146</v>
      </c>
      <c r="B1148" s="16" t="s">
        <v>1266</v>
      </c>
      <c r="C1148" s="14">
        <v>54</v>
      </c>
      <c r="D1148" s="35" t="str" cm="1">
        <f t="array" ref="D1148">_xlfn.IFS(C1148&lt;31, "Emerging Talent", AND(C1148 &gt; 30, C1148 &lt; 55), "Core Contributor", C1148 &gt; 54, "Established Expert")</f>
        <v>Core Contributor</v>
      </c>
      <c r="E1148" s="6" t="s">
        <v>93</v>
      </c>
      <c r="F1148" s="6" t="s">
        <v>5446</v>
      </c>
      <c r="G1148" s="19" t="s">
        <v>696</v>
      </c>
      <c r="H1148" s="19" t="s">
        <v>806</v>
      </c>
      <c r="I1148" s="30">
        <v>0</v>
      </c>
      <c r="J1148" s="27">
        <v>3</v>
      </c>
      <c r="K1148" s="40" t="str">
        <f t="shared" si="119"/>
        <v>Meets Expectations</v>
      </c>
      <c r="L1148" s="37">
        <v>58694</v>
      </c>
      <c r="M1148" s="37">
        <f t="shared" si="120"/>
        <v>43122.122448979586</v>
      </c>
      <c r="N1148" s="40" t="str">
        <f t="shared" si="121"/>
        <v>Low Income</v>
      </c>
      <c r="O1148" s="39">
        <v>18401</v>
      </c>
      <c r="P1148" s="39">
        <f t="shared" si="122"/>
        <v>0</v>
      </c>
      <c r="Q1148" s="41">
        <f t="shared" si="123"/>
        <v>0</v>
      </c>
      <c r="R1148" s="33" t="str">
        <f t="shared" si="124"/>
        <v>No Bonus</v>
      </c>
      <c r="S1148" s="38">
        <f t="shared" si="125"/>
        <v>43122.122448979586</v>
      </c>
      <c r="T1148" s="6" t="s">
        <v>49</v>
      </c>
      <c r="U1148" s="6" t="s">
        <v>6779</v>
      </c>
      <c r="V1148" s="6" t="s">
        <v>4228</v>
      </c>
    </row>
    <row r="1149" spans="1:22" ht="20" customHeight="1" x14ac:dyDescent="0.15">
      <c r="A1149" s="15">
        <v>1147</v>
      </c>
      <c r="B1149" s="16" t="s">
        <v>954</v>
      </c>
      <c r="C1149" s="14">
        <v>60</v>
      </c>
      <c r="D1149" s="35" t="str" cm="1">
        <f t="array" ref="D1149">_xlfn.IFS(C1149&lt;31, "Emerging Talent", AND(C1149 &gt; 30, C1149 &lt; 55), "Core Contributor", C1149 &gt; 54, "Established Expert")</f>
        <v>Established Expert</v>
      </c>
      <c r="E1149" s="6" t="s">
        <v>389</v>
      </c>
      <c r="F1149" s="6" t="s">
        <v>5758</v>
      </c>
      <c r="G1149" s="19" t="s">
        <v>46</v>
      </c>
      <c r="H1149" s="19" t="s">
        <v>499</v>
      </c>
      <c r="I1149" s="30">
        <v>4</v>
      </c>
      <c r="J1149" s="27">
        <v>1.3</v>
      </c>
      <c r="K1149" s="40" t="str">
        <f t="shared" si="119"/>
        <v>Needs Significant Improvement</v>
      </c>
      <c r="L1149" s="37">
        <v>55214</v>
      </c>
      <c r="M1149" s="37">
        <f t="shared" si="120"/>
        <v>15000</v>
      </c>
      <c r="N1149" s="40" t="str">
        <f t="shared" si="121"/>
        <v>Low Income</v>
      </c>
      <c r="O1149" s="39">
        <v>12375</v>
      </c>
      <c r="P1149" s="39">
        <f t="shared" si="122"/>
        <v>0</v>
      </c>
      <c r="Q1149" s="41">
        <f t="shared" si="123"/>
        <v>0</v>
      </c>
      <c r="R1149" s="33" t="str">
        <f t="shared" si="124"/>
        <v>No Bonus</v>
      </c>
      <c r="S1149" s="38">
        <f t="shared" si="125"/>
        <v>15000</v>
      </c>
      <c r="T1149" s="6" t="s">
        <v>139</v>
      </c>
      <c r="U1149" s="6" t="s">
        <v>6780</v>
      </c>
      <c r="V1149" s="6" t="s">
        <v>4231</v>
      </c>
    </row>
    <row r="1150" spans="1:22" ht="20" customHeight="1" x14ac:dyDescent="0.15">
      <c r="A1150" s="15">
        <v>1148</v>
      </c>
      <c r="B1150" s="16" t="s">
        <v>744</v>
      </c>
      <c r="C1150" s="14">
        <v>24</v>
      </c>
      <c r="D1150" s="35" t="str" cm="1">
        <f t="array" ref="D1150">_xlfn.IFS(C1150&lt;31, "Emerging Talent", AND(C1150 &gt; 30, C1150 &lt; 55), "Core Contributor", C1150 &gt; 54, "Established Expert")</f>
        <v>Emerging Talent</v>
      </c>
      <c r="E1150" s="6" t="s">
        <v>163</v>
      </c>
      <c r="F1150" s="6" t="s">
        <v>5446</v>
      </c>
      <c r="G1150" s="19" t="s">
        <v>494</v>
      </c>
      <c r="H1150" s="19" t="s">
        <v>499</v>
      </c>
      <c r="I1150" s="30">
        <v>1</v>
      </c>
      <c r="J1150" s="27">
        <v>4.7</v>
      </c>
      <c r="K1150" s="40" t="str">
        <f t="shared" si="119"/>
        <v>Outstanding Performance</v>
      </c>
      <c r="L1150" s="37">
        <v>78777</v>
      </c>
      <c r="M1150" s="37">
        <f t="shared" si="120"/>
        <v>142055.83102040819</v>
      </c>
      <c r="N1150" s="40" t="str">
        <f t="shared" si="121"/>
        <v>Very High Income</v>
      </c>
      <c r="O1150" s="39">
        <v>9016</v>
      </c>
      <c r="P1150" s="39">
        <f t="shared" si="122"/>
        <v>14450.000000000004</v>
      </c>
      <c r="Q1150" s="41">
        <f t="shared" si="123"/>
        <v>0.1017205692733871</v>
      </c>
      <c r="R1150" s="33" t="str">
        <f t="shared" si="124"/>
        <v>High Bonus</v>
      </c>
      <c r="S1150" s="38">
        <f t="shared" si="125"/>
        <v>156505.83102040819</v>
      </c>
      <c r="T1150" s="6" t="s">
        <v>76</v>
      </c>
      <c r="U1150" s="6" t="s">
        <v>6781</v>
      </c>
      <c r="V1150" s="6" t="s">
        <v>4235</v>
      </c>
    </row>
    <row r="1151" spans="1:22" ht="20" customHeight="1" x14ac:dyDescent="0.15">
      <c r="A1151" s="15">
        <v>1149</v>
      </c>
      <c r="B1151" s="16" t="s">
        <v>3872</v>
      </c>
      <c r="C1151" s="14">
        <v>19</v>
      </c>
      <c r="D1151" s="35" t="str" cm="1">
        <f t="array" ref="D1151">_xlfn.IFS(C1151&lt;31, "Emerging Talent", AND(C1151 &gt; 30, C1151 &lt; 55), "Core Contributor", C1151 &gt; 54, "Established Expert")</f>
        <v>Emerging Talent</v>
      </c>
      <c r="E1151" s="6" t="s">
        <v>163</v>
      </c>
      <c r="F1151" s="6" t="s">
        <v>5958</v>
      </c>
      <c r="G1151" s="19" t="s">
        <v>576</v>
      </c>
      <c r="H1151" s="19" t="s">
        <v>56</v>
      </c>
      <c r="I1151" s="30">
        <v>9</v>
      </c>
      <c r="J1151" s="27">
        <v>1.2</v>
      </c>
      <c r="K1151" s="40" t="str">
        <f t="shared" si="119"/>
        <v>Needs Significant Improvement</v>
      </c>
      <c r="L1151" s="37">
        <v>105528</v>
      </c>
      <c r="M1151" s="37">
        <f t="shared" si="120"/>
        <v>15000</v>
      </c>
      <c r="N1151" s="40" t="str">
        <f t="shared" si="121"/>
        <v>Low Income</v>
      </c>
      <c r="O1151" s="39">
        <v>14601</v>
      </c>
      <c r="P1151" s="39">
        <f t="shared" si="122"/>
        <v>0</v>
      </c>
      <c r="Q1151" s="41">
        <f t="shared" si="123"/>
        <v>0</v>
      </c>
      <c r="R1151" s="33" t="str">
        <f t="shared" si="124"/>
        <v>No Bonus</v>
      </c>
      <c r="S1151" s="38">
        <f t="shared" si="125"/>
        <v>15000</v>
      </c>
      <c r="T1151" s="6" t="s">
        <v>49</v>
      </c>
      <c r="U1151" s="6" t="s">
        <v>4238</v>
      </c>
      <c r="V1151" s="6" t="s">
        <v>4239</v>
      </c>
    </row>
    <row r="1152" spans="1:22" ht="20" customHeight="1" x14ac:dyDescent="0.15">
      <c r="A1152" s="15">
        <v>1150</v>
      </c>
      <c r="B1152" s="16" t="s">
        <v>4240</v>
      </c>
      <c r="C1152" s="14">
        <v>57</v>
      </c>
      <c r="D1152" s="35" t="str" cm="1">
        <f t="array" ref="D1152">_xlfn.IFS(C1152&lt;31, "Emerging Talent", AND(C1152 &gt; 30, C1152 &lt; 55), "Core Contributor", C1152 &gt; 54, "Established Expert")</f>
        <v>Established Expert</v>
      </c>
      <c r="E1152" s="6" t="s">
        <v>93</v>
      </c>
      <c r="F1152" s="6" t="s">
        <v>5806</v>
      </c>
      <c r="G1152" s="19" t="s">
        <v>46</v>
      </c>
      <c r="H1152" s="19" t="s">
        <v>120</v>
      </c>
      <c r="I1152" s="30">
        <v>10</v>
      </c>
      <c r="J1152" s="27">
        <v>1.2</v>
      </c>
      <c r="K1152" s="40" t="str">
        <f t="shared" si="119"/>
        <v>Needs Significant Improvement</v>
      </c>
      <c r="L1152" s="37">
        <v>50030</v>
      </c>
      <c r="M1152" s="37">
        <f t="shared" si="120"/>
        <v>15000</v>
      </c>
      <c r="N1152" s="40" t="str">
        <f t="shared" si="121"/>
        <v>Low Income</v>
      </c>
      <c r="O1152" s="39">
        <v>9119</v>
      </c>
      <c r="P1152" s="39">
        <f t="shared" si="122"/>
        <v>0</v>
      </c>
      <c r="Q1152" s="41">
        <f t="shared" si="123"/>
        <v>0</v>
      </c>
      <c r="R1152" s="33" t="str">
        <f t="shared" si="124"/>
        <v>No Bonus</v>
      </c>
      <c r="S1152" s="38">
        <f t="shared" si="125"/>
        <v>15000</v>
      </c>
      <c r="T1152" s="6" t="s">
        <v>49</v>
      </c>
      <c r="U1152" s="6" t="s">
        <v>6782</v>
      </c>
      <c r="V1152" s="6" t="s">
        <v>4242</v>
      </c>
    </row>
    <row r="1153" spans="1:22" ht="20" customHeight="1" x14ac:dyDescent="0.15">
      <c r="A1153" s="15">
        <v>1151</v>
      </c>
      <c r="B1153" s="16" t="s">
        <v>4408</v>
      </c>
      <c r="C1153" s="14">
        <v>41</v>
      </c>
      <c r="D1153" s="35" t="str" cm="1">
        <f t="array" ref="D1153">_xlfn.IFS(C1153&lt;31, "Emerging Talent", AND(C1153 &gt; 30, C1153 &lt; 55), "Core Contributor", C1153 &gt; 54, "Established Expert")</f>
        <v>Core Contributor</v>
      </c>
      <c r="E1153" s="6" t="s">
        <v>93</v>
      </c>
      <c r="F1153" s="6" t="s">
        <v>5839</v>
      </c>
      <c r="G1153" s="19" t="s">
        <v>46</v>
      </c>
      <c r="H1153" s="19" t="s">
        <v>211</v>
      </c>
      <c r="I1153" s="30">
        <v>5</v>
      </c>
      <c r="J1153" s="27">
        <v>5</v>
      </c>
      <c r="K1153" s="40" t="str">
        <f t="shared" si="119"/>
        <v>Outstanding Performance</v>
      </c>
      <c r="L1153" s="37">
        <v>48447</v>
      </c>
      <c r="M1153" s="37">
        <f t="shared" si="120"/>
        <v>98871.42857142858</v>
      </c>
      <c r="N1153" s="40" t="str">
        <f t="shared" si="121"/>
        <v>High Income</v>
      </c>
      <c r="O1153" s="39">
        <v>8064</v>
      </c>
      <c r="P1153" s="39">
        <f t="shared" si="122"/>
        <v>20000</v>
      </c>
      <c r="Q1153" s="41">
        <f t="shared" si="123"/>
        <v>0.20228290709435051</v>
      </c>
      <c r="R1153" s="33" t="str">
        <f t="shared" si="124"/>
        <v>Outstanding Bonus</v>
      </c>
      <c r="S1153" s="38">
        <f t="shared" si="125"/>
        <v>118871.42857142858</v>
      </c>
      <c r="T1153" s="6" t="s">
        <v>271</v>
      </c>
      <c r="U1153" s="9" t="s">
        <v>6783</v>
      </c>
      <c r="V1153" s="6" t="s">
        <v>4245</v>
      </c>
    </row>
    <row r="1154" spans="1:22" ht="20" customHeight="1" x14ac:dyDescent="0.15">
      <c r="A1154" s="15">
        <v>1152</v>
      </c>
      <c r="B1154" s="16" t="s">
        <v>4437</v>
      </c>
      <c r="C1154" s="14">
        <v>44</v>
      </c>
      <c r="D1154" s="35" t="str" cm="1">
        <f t="array" ref="D1154">_xlfn.IFS(C1154&lt;31, "Emerging Talent", AND(C1154 &gt; 30, C1154 &lt; 55), "Core Contributor", C1154 &gt; 54, "Established Expert")</f>
        <v>Core Contributor</v>
      </c>
      <c r="E1154" s="6" t="s">
        <v>389</v>
      </c>
      <c r="F1154" s="6" t="s">
        <v>5446</v>
      </c>
      <c r="G1154" s="19" t="s">
        <v>46</v>
      </c>
      <c r="H1154" s="19" t="s">
        <v>36</v>
      </c>
      <c r="I1154" s="30">
        <v>9</v>
      </c>
      <c r="J1154" s="27">
        <v>2</v>
      </c>
      <c r="K1154" s="40" t="str">
        <f t="shared" si="119"/>
        <v>Below Expectations</v>
      </c>
      <c r="L1154" s="37">
        <v>80245</v>
      </c>
      <c r="M1154" s="37">
        <f t="shared" si="120"/>
        <v>26202.448979591834</v>
      </c>
      <c r="N1154" s="40" t="str">
        <f t="shared" si="121"/>
        <v>Low Income</v>
      </c>
      <c r="O1154" s="39">
        <v>4015</v>
      </c>
      <c r="P1154" s="39">
        <f t="shared" si="122"/>
        <v>0</v>
      </c>
      <c r="Q1154" s="41">
        <f t="shared" si="123"/>
        <v>0</v>
      </c>
      <c r="R1154" s="33" t="str">
        <f t="shared" si="124"/>
        <v>No Bonus</v>
      </c>
      <c r="S1154" s="38">
        <f t="shared" si="125"/>
        <v>26202.448979591834</v>
      </c>
      <c r="T1154" s="6" t="s">
        <v>139</v>
      </c>
      <c r="U1154" s="9" t="s">
        <v>6784</v>
      </c>
      <c r="V1154" s="6" t="s">
        <v>4248</v>
      </c>
    </row>
    <row r="1155" spans="1:22" ht="20" customHeight="1" x14ac:dyDescent="0.15">
      <c r="A1155" s="15">
        <v>1153</v>
      </c>
      <c r="B1155" s="16" t="s">
        <v>1165</v>
      </c>
      <c r="C1155" s="14">
        <v>34</v>
      </c>
      <c r="D1155" s="35" t="str" cm="1">
        <f t="array" ref="D1155">_xlfn.IFS(C1155&lt;31, "Emerging Talent", AND(C1155 &gt; 30, C1155 &lt; 55), "Core Contributor", C1155 &gt; 54, "Established Expert")</f>
        <v>Core Contributor</v>
      </c>
      <c r="E1155" s="7" t="s">
        <v>5970</v>
      </c>
      <c r="F1155" s="6" t="s">
        <v>5959</v>
      </c>
      <c r="G1155" s="19" t="s">
        <v>210</v>
      </c>
      <c r="H1155" s="19" t="s">
        <v>175</v>
      </c>
      <c r="I1155" s="30">
        <v>4</v>
      </c>
      <c r="J1155" s="27">
        <v>3.8</v>
      </c>
      <c r="K1155" s="40" t="str">
        <f t="shared" si="119"/>
        <v>Exceeds Expectations</v>
      </c>
      <c r="L1155" s="37">
        <v>80569</v>
      </c>
      <c r="M1155" s="37">
        <f t="shared" si="120"/>
        <v>94972.764081632646</v>
      </c>
      <c r="N1155" s="40" t="str">
        <f t="shared" si="121"/>
        <v>High Income</v>
      </c>
      <c r="O1155" s="39">
        <v>12528</v>
      </c>
      <c r="P1155" s="39">
        <f t="shared" si="122"/>
        <v>3199.9999999999982</v>
      </c>
      <c r="Q1155" s="41">
        <f t="shared" si="123"/>
        <v>3.3693870352656877E-2</v>
      </c>
      <c r="R1155" s="33" t="str">
        <f t="shared" si="124"/>
        <v>Small Bonus</v>
      </c>
      <c r="S1155" s="38">
        <f t="shared" si="125"/>
        <v>98172.764081632646</v>
      </c>
      <c r="T1155" s="6" t="s">
        <v>49</v>
      </c>
      <c r="U1155" s="6" t="s">
        <v>4252</v>
      </c>
      <c r="V1155" s="7" t="s">
        <v>6818</v>
      </c>
    </row>
    <row r="1156" spans="1:22" ht="20" customHeight="1" x14ac:dyDescent="0.15">
      <c r="A1156" s="15">
        <v>1154</v>
      </c>
      <c r="B1156" s="16" t="s">
        <v>550</v>
      </c>
      <c r="C1156" s="14">
        <v>60</v>
      </c>
      <c r="D1156" s="35" t="str" cm="1">
        <f t="array" ref="D1156">_xlfn.IFS(C1156&lt;31, "Emerging Talent", AND(C1156 &gt; 30, C1156 &lt; 55), "Core Contributor", C1156 &gt; 54, "Established Expert")</f>
        <v>Established Expert</v>
      </c>
      <c r="E1156" s="6" t="s">
        <v>389</v>
      </c>
      <c r="F1156" s="6" t="s">
        <v>5951</v>
      </c>
      <c r="G1156" s="19" t="s">
        <v>864</v>
      </c>
      <c r="H1156" s="19" t="s">
        <v>136</v>
      </c>
      <c r="I1156" s="30">
        <v>7</v>
      </c>
      <c r="J1156" s="27">
        <v>2.2000000000000002</v>
      </c>
      <c r="K1156" s="40" t="str">
        <f t="shared" ref="K1156:K1202" si="126">IF(J1156&lt; 2, "Needs Significant Improvement", IF(J1156 &lt; 3, "Below Expectations", IF(J1156 &lt; 3.5, "Meets Expectations", IF(J1156 &lt; 4.3, "Exceeds Expectations", "Outstanding Performance"))))</f>
        <v>Below Expectations</v>
      </c>
      <c r="L1156" s="37">
        <v>134359</v>
      </c>
      <c r="M1156" s="37">
        <f t="shared" ref="M1156:M1202" si="127">MIN(300000, MAX(15000,L1156* ( J1156 / 3.5) ^ 2))</f>
        <v>53085.51510204083</v>
      </c>
      <c r="N1156" s="40" t="str">
        <f t="shared" ref="N1156:N1202" si="128">IF(M1156 &lt; 50000, "Low Income", IF(M1156 &lt; 80000, "Medium Income", IF(M1156 &lt; 110000, "High Income", "Very High Income")))</f>
        <v>Medium Income</v>
      </c>
      <c r="O1156" s="39">
        <v>9495</v>
      </c>
      <c r="P1156" s="39">
        <f t="shared" ref="P1156:P1202" si="129">IF(J1156&lt; 3,0, IF(20000 * ((J1156 - 3)/2)^2 = 0, 0, MIN(20000, 20000 * ((J1156 - 3)/2)^2)))</f>
        <v>0</v>
      </c>
      <c r="Q1156" s="41">
        <f t="shared" ref="Q1156:Q1202" si="130">IF(P1156=0, 0, P1156/M1156)</f>
        <v>0</v>
      </c>
      <c r="R1156" s="33" t="str">
        <f t="shared" ref="R1156:R1202" si="131">IF(P1156=0, "No Bonus", IF(P1156&lt;=5000, "Small Bonus", IF(P1156&lt;=10000, "Average Bonus", IF(P1156&lt;=15000, "High Bonus", "Outstanding Bonus"))))</f>
        <v>No Bonus</v>
      </c>
      <c r="S1156" s="38">
        <f t="shared" ref="S1156:S1202" si="132">IF(TYPE(P1156)=2,M1156+ 0, M1156 + P1156)</f>
        <v>53085.51510204083</v>
      </c>
      <c r="T1156" s="6" t="s">
        <v>139</v>
      </c>
      <c r="U1156" s="6" t="s">
        <v>4255</v>
      </c>
      <c r="V1156" s="6" t="s">
        <v>4256</v>
      </c>
    </row>
    <row r="1157" spans="1:22" ht="20" customHeight="1" x14ac:dyDescent="0.15">
      <c r="A1157" s="15">
        <v>1155</v>
      </c>
      <c r="B1157" s="16" t="s">
        <v>4434</v>
      </c>
      <c r="C1157" s="14">
        <v>39</v>
      </c>
      <c r="D1157" s="35" t="str" cm="1">
        <f t="array" ref="D1157">_xlfn.IFS(C1157&lt;31, "Emerging Talent", AND(C1157 &gt; 30, C1157 &lt; 55), "Core Contributor", C1157 &gt; 54, "Established Expert")</f>
        <v>Core Contributor</v>
      </c>
      <c r="E1157" s="6" t="s">
        <v>389</v>
      </c>
      <c r="F1157" s="6" t="s">
        <v>5843</v>
      </c>
      <c r="G1157" s="19" t="s">
        <v>696</v>
      </c>
      <c r="H1157" s="19" t="s">
        <v>499</v>
      </c>
      <c r="I1157" s="30">
        <v>5</v>
      </c>
      <c r="J1157" s="27">
        <v>5</v>
      </c>
      <c r="K1157" s="40" t="str">
        <f t="shared" si="126"/>
        <v>Outstanding Performance</v>
      </c>
      <c r="L1157" s="37">
        <v>47323</v>
      </c>
      <c r="M1157" s="37">
        <f t="shared" si="127"/>
        <v>96577.551020408166</v>
      </c>
      <c r="N1157" s="40" t="str">
        <f t="shared" si="128"/>
        <v>High Income</v>
      </c>
      <c r="O1157" s="39">
        <v>19907</v>
      </c>
      <c r="P1157" s="39">
        <f t="shared" si="129"/>
        <v>20000</v>
      </c>
      <c r="Q1157" s="41">
        <f t="shared" si="130"/>
        <v>0.20708746275595377</v>
      </c>
      <c r="R1157" s="33" t="str">
        <f t="shared" si="131"/>
        <v>Outstanding Bonus</v>
      </c>
      <c r="S1157" s="38">
        <f t="shared" si="132"/>
        <v>116577.55102040817</v>
      </c>
      <c r="T1157" s="6" t="s">
        <v>265</v>
      </c>
      <c r="U1157" s="9" t="s">
        <v>6785</v>
      </c>
      <c r="V1157" s="6" t="s">
        <v>4259</v>
      </c>
    </row>
    <row r="1158" spans="1:22" ht="20" customHeight="1" x14ac:dyDescent="0.15">
      <c r="A1158" s="15">
        <v>1156</v>
      </c>
      <c r="B1158" s="16" t="s">
        <v>682</v>
      </c>
      <c r="C1158" s="14">
        <v>25</v>
      </c>
      <c r="D1158" s="35" t="str" cm="1">
        <f t="array" ref="D1158">_xlfn.IFS(C1158&lt;31, "Emerging Talent", AND(C1158 &gt; 30, C1158 &lt; 55), "Core Contributor", C1158 &gt; 54, "Established Expert")</f>
        <v>Emerging Talent</v>
      </c>
      <c r="E1158" s="6" t="s">
        <v>389</v>
      </c>
      <c r="F1158" s="6" t="s">
        <v>5541</v>
      </c>
      <c r="G1158" s="19" t="s">
        <v>494</v>
      </c>
      <c r="H1158" s="19" t="s">
        <v>211</v>
      </c>
      <c r="I1158" s="30">
        <v>5</v>
      </c>
      <c r="J1158" s="27">
        <v>1.8</v>
      </c>
      <c r="K1158" s="40" t="str">
        <f t="shared" si="126"/>
        <v>Needs Significant Improvement</v>
      </c>
      <c r="L1158" s="37">
        <v>121614</v>
      </c>
      <c r="M1158" s="37">
        <f t="shared" si="127"/>
        <v>32165.662040816333</v>
      </c>
      <c r="N1158" s="40" t="str">
        <f t="shared" si="128"/>
        <v>Low Income</v>
      </c>
      <c r="O1158" s="39">
        <v>13365</v>
      </c>
      <c r="P1158" s="39">
        <f t="shared" si="129"/>
        <v>0</v>
      </c>
      <c r="Q1158" s="41">
        <f t="shared" si="130"/>
        <v>0</v>
      </c>
      <c r="R1158" s="33" t="str">
        <f t="shared" si="131"/>
        <v>No Bonus</v>
      </c>
      <c r="S1158" s="38">
        <f t="shared" si="132"/>
        <v>32165.662040816333</v>
      </c>
      <c r="T1158" s="6" t="s">
        <v>271</v>
      </c>
      <c r="U1158" s="6" t="s">
        <v>6786</v>
      </c>
      <c r="V1158" s="6" t="s">
        <v>4263</v>
      </c>
    </row>
    <row r="1159" spans="1:22" ht="20" customHeight="1" x14ac:dyDescent="0.15">
      <c r="A1159" s="15">
        <v>1157</v>
      </c>
      <c r="B1159" s="16" t="s">
        <v>776</v>
      </c>
      <c r="C1159" s="14">
        <v>19</v>
      </c>
      <c r="D1159" s="35" t="str" cm="1">
        <f t="array" ref="D1159">_xlfn.IFS(C1159&lt;31, "Emerging Talent", AND(C1159 &gt; 30, C1159 &lt; 55), "Core Contributor", C1159 &gt; 54, "Established Expert")</f>
        <v>Emerging Talent</v>
      </c>
      <c r="E1159" s="6" t="s">
        <v>163</v>
      </c>
      <c r="F1159" s="6" t="s">
        <v>5446</v>
      </c>
      <c r="G1159" s="19" t="s">
        <v>864</v>
      </c>
      <c r="H1159" s="19" t="s">
        <v>431</v>
      </c>
      <c r="I1159" s="30">
        <v>10</v>
      </c>
      <c r="J1159" s="27">
        <v>3.5</v>
      </c>
      <c r="K1159" s="40" t="str">
        <f t="shared" si="126"/>
        <v>Exceeds Expectations</v>
      </c>
      <c r="L1159" s="37">
        <v>121574</v>
      </c>
      <c r="M1159" s="37">
        <f t="shared" si="127"/>
        <v>121574</v>
      </c>
      <c r="N1159" s="40" t="str">
        <f t="shared" si="128"/>
        <v>Very High Income</v>
      </c>
      <c r="O1159" s="39">
        <v>8979</v>
      </c>
      <c r="P1159" s="39">
        <f t="shared" si="129"/>
        <v>1250</v>
      </c>
      <c r="Q1159" s="41">
        <f t="shared" si="130"/>
        <v>1.0281803675127906E-2</v>
      </c>
      <c r="R1159" s="33" t="str">
        <f t="shared" si="131"/>
        <v>Small Bonus</v>
      </c>
      <c r="S1159" s="38">
        <f t="shared" si="132"/>
        <v>122824</v>
      </c>
      <c r="T1159" s="6" t="s">
        <v>204</v>
      </c>
      <c r="U1159" s="6" t="s">
        <v>6787</v>
      </c>
      <c r="V1159" s="6" t="s">
        <v>4267</v>
      </c>
    </row>
    <row r="1160" spans="1:22" ht="20" customHeight="1" x14ac:dyDescent="0.15">
      <c r="A1160" s="15">
        <v>1158</v>
      </c>
      <c r="B1160" s="16" t="s">
        <v>2504</v>
      </c>
      <c r="C1160" s="14">
        <v>34</v>
      </c>
      <c r="D1160" s="35" t="str" cm="1">
        <f t="array" ref="D1160">_xlfn.IFS(C1160&lt;31, "Emerging Talent", AND(C1160 &gt; 30, C1160 &lt; 55), "Core Contributor", C1160 &gt; 54, "Established Expert")</f>
        <v>Core Contributor</v>
      </c>
      <c r="E1160" s="6" t="s">
        <v>389</v>
      </c>
      <c r="F1160" s="6" t="s">
        <v>5708</v>
      </c>
      <c r="G1160" s="19" t="s">
        <v>4457</v>
      </c>
      <c r="H1160" s="19" t="s">
        <v>224</v>
      </c>
      <c r="I1160" s="30">
        <v>4</v>
      </c>
      <c r="J1160" s="27">
        <v>3.9</v>
      </c>
      <c r="K1160" s="40" t="str">
        <f t="shared" si="126"/>
        <v>Exceeds Expectations</v>
      </c>
      <c r="L1160" s="37">
        <v>85714</v>
      </c>
      <c r="M1160" s="37">
        <f t="shared" si="127"/>
        <v>106425.3012244898</v>
      </c>
      <c r="N1160" s="40" t="str">
        <f t="shared" si="128"/>
        <v>High Income</v>
      </c>
      <c r="O1160" s="39">
        <v>18764</v>
      </c>
      <c r="P1160" s="39">
        <f t="shared" si="129"/>
        <v>4049.9999999999991</v>
      </c>
      <c r="Q1160" s="41">
        <f t="shared" si="130"/>
        <v>3.8054860577345896E-2</v>
      </c>
      <c r="R1160" s="33" t="str">
        <f t="shared" si="131"/>
        <v>Small Bonus</v>
      </c>
      <c r="S1160" s="38">
        <f t="shared" si="132"/>
        <v>110475.3012244898</v>
      </c>
      <c r="T1160" s="6" t="s">
        <v>204</v>
      </c>
      <c r="U1160" s="9" t="s">
        <v>6788</v>
      </c>
      <c r="V1160" s="6" t="s">
        <v>4269</v>
      </c>
    </row>
    <row r="1161" spans="1:22" ht="20" customHeight="1" x14ac:dyDescent="0.15">
      <c r="A1161" s="15">
        <v>1159</v>
      </c>
      <c r="B1161" s="16" t="s">
        <v>3165</v>
      </c>
      <c r="C1161" s="14">
        <v>24</v>
      </c>
      <c r="D1161" s="35" t="str" cm="1">
        <f t="array" ref="D1161">_xlfn.IFS(C1161&lt;31, "Emerging Talent", AND(C1161 &gt; 30, C1161 &lt; 55), "Core Contributor", C1161 &gt; 54, "Established Expert")</f>
        <v>Emerging Talent</v>
      </c>
      <c r="E1161" s="6" t="s">
        <v>163</v>
      </c>
      <c r="F1161" s="6" t="s">
        <v>5943</v>
      </c>
      <c r="G1161" s="19" t="s">
        <v>648</v>
      </c>
      <c r="H1161" s="19" t="s">
        <v>211</v>
      </c>
      <c r="I1161" s="30">
        <v>4</v>
      </c>
      <c r="J1161" s="27">
        <v>4.8</v>
      </c>
      <c r="K1161" s="40" t="str">
        <f t="shared" si="126"/>
        <v>Outstanding Performance</v>
      </c>
      <c r="L1161" s="37">
        <v>45538</v>
      </c>
      <c r="M1161" s="37">
        <f t="shared" si="127"/>
        <v>85648.613877551019</v>
      </c>
      <c r="N1161" s="40" t="str">
        <f t="shared" si="128"/>
        <v>High Income</v>
      </c>
      <c r="O1161" s="39">
        <v>2154</v>
      </c>
      <c r="P1161" s="39">
        <f t="shared" si="129"/>
        <v>16199.999999999996</v>
      </c>
      <c r="Q1161" s="41">
        <f t="shared" si="130"/>
        <v>0.18914491743159556</v>
      </c>
      <c r="R1161" s="33" t="str">
        <f t="shared" si="131"/>
        <v>Outstanding Bonus</v>
      </c>
      <c r="S1161" s="38">
        <f t="shared" si="132"/>
        <v>101848.61387755102</v>
      </c>
      <c r="T1161" s="6" t="s">
        <v>26</v>
      </c>
      <c r="U1161" s="6" t="s">
        <v>4270</v>
      </c>
      <c r="V1161" s="6" t="s">
        <v>4271</v>
      </c>
    </row>
    <row r="1162" spans="1:22" ht="20" customHeight="1" x14ac:dyDescent="0.15">
      <c r="A1162" s="15">
        <v>1160</v>
      </c>
      <c r="B1162" s="16" t="s">
        <v>560</v>
      </c>
      <c r="C1162" s="14">
        <v>40</v>
      </c>
      <c r="D1162" s="35" t="str" cm="1">
        <f t="array" ref="D1162">_xlfn.IFS(C1162&lt;31, "Emerging Talent", AND(C1162 &gt; 30, C1162 &lt; 55), "Core Contributor", C1162 &gt; 54, "Established Expert")</f>
        <v>Core Contributor</v>
      </c>
      <c r="E1162" s="7" t="s">
        <v>5970</v>
      </c>
      <c r="F1162" s="6" t="s">
        <v>5456</v>
      </c>
      <c r="G1162" s="19" t="s">
        <v>696</v>
      </c>
      <c r="H1162" s="19" t="s">
        <v>499</v>
      </c>
      <c r="I1162" s="30">
        <v>5</v>
      </c>
      <c r="J1162" s="27">
        <v>2.8</v>
      </c>
      <c r="K1162" s="40" t="str">
        <f t="shared" si="126"/>
        <v>Below Expectations</v>
      </c>
      <c r="L1162" s="37">
        <v>121706</v>
      </c>
      <c r="M1162" s="37">
        <f t="shared" si="127"/>
        <v>77891.839999999982</v>
      </c>
      <c r="N1162" s="40" t="str">
        <f t="shared" si="128"/>
        <v>Medium Income</v>
      </c>
      <c r="O1162" s="39" t="s">
        <v>5969</v>
      </c>
      <c r="P1162" s="39">
        <f t="shared" si="129"/>
        <v>0</v>
      </c>
      <c r="Q1162" s="41">
        <f t="shared" si="130"/>
        <v>0</v>
      </c>
      <c r="R1162" s="33" t="str">
        <f t="shared" si="131"/>
        <v>No Bonus</v>
      </c>
      <c r="S1162" s="38">
        <f t="shared" si="132"/>
        <v>77891.839999999982</v>
      </c>
      <c r="T1162" s="6" t="s">
        <v>76</v>
      </c>
      <c r="U1162" s="6" t="s">
        <v>6789</v>
      </c>
      <c r="V1162" s="6" t="s">
        <v>4273</v>
      </c>
    </row>
    <row r="1163" spans="1:22" ht="20" customHeight="1" x14ac:dyDescent="0.15">
      <c r="A1163" s="15">
        <v>1161</v>
      </c>
      <c r="B1163" s="16" t="s">
        <v>1195</v>
      </c>
      <c r="C1163" s="14">
        <v>60</v>
      </c>
      <c r="D1163" s="35" t="str" cm="1">
        <f t="array" ref="D1163">_xlfn.IFS(C1163&lt;31, "Emerging Talent", AND(C1163 &gt; 30, C1163 &lt; 55), "Core Contributor", C1163 &gt; 54, "Established Expert")</f>
        <v>Established Expert</v>
      </c>
      <c r="E1163" s="6" t="s">
        <v>163</v>
      </c>
      <c r="F1163" s="6" t="s">
        <v>5489</v>
      </c>
      <c r="G1163" s="19" t="s">
        <v>696</v>
      </c>
      <c r="H1163" s="19" t="s">
        <v>499</v>
      </c>
      <c r="I1163" s="30">
        <v>0</v>
      </c>
      <c r="J1163" s="27">
        <v>1.8</v>
      </c>
      <c r="K1163" s="40" t="str">
        <f t="shared" si="126"/>
        <v>Needs Significant Improvement</v>
      </c>
      <c r="L1163" s="37">
        <v>42990</v>
      </c>
      <c r="M1163" s="37">
        <f t="shared" si="127"/>
        <v>15000</v>
      </c>
      <c r="N1163" s="40" t="str">
        <f t="shared" si="128"/>
        <v>Low Income</v>
      </c>
      <c r="O1163" s="39">
        <v>8613</v>
      </c>
      <c r="P1163" s="39">
        <f t="shared" si="129"/>
        <v>0</v>
      </c>
      <c r="Q1163" s="41">
        <f t="shared" si="130"/>
        <v>0</v>
      </c>
      <c r="R1163" s="33" t="str">
        <f t="shared" si="131"/>
        <v>No Bonus</v>
      </c>
      <c r="S1163" s="38">
        <f t="shared" si="132"/>
        <v>15000</v>
      </c>
      <c r="T1163" s="6" t="s">
        <v>422</v>
      </c>
      <c r="U1163" s="6" t="s">
        <v>6790</v>
      </c>
      <c r="V1163" s="6" t="s">
        <v>4277</v>
      </c>
    </row>
    <row r="1164" spans="1:22" ht="20" customHeight="1" x14ac:dyDescent="0.15">
      <c r="A1164" s="15">
        <v>1162</v>
      </c>
      <c r="B1164" s="16" t="s">
        <v>109</v>
      </c>
      <c r="C1164" s="14">
        <v>43</v>
      </c>
      <c r="D1164" s="35" t="str" cm="1">
        <f t="array" ref="D1164">_xlfn.IFS(C1164&lt;31, "Emerging Talent", AND(C1164 &gt; 30, C1164 &lt; 55), "Core Contributor", C1164 &gt; 54, "Established Expert")</f>
        <v>Core Contributor</v>
      </c>
      <c r="E1164" s="6" t="s">
        <v>389</v>
      </c>
      <c r="F1164" s="6" t="s">
        <v>5459</v>
      </c>
      <c r="G1164" s="19" t="s">
        <v>864</v>
      </c>
      <c r="H1164" s="19" t="s">
        <v>32</v>
      </c>
      <c r="I1164" s="30">
        <v>10</v>
      </c>
      <c r="J1164" s="27">
        <v>1.2</v>
      </c>
      <c r="K1164" s="40" t="str">
        <f t="shared" si="126"/>
        <v>Needs Significant Improvement</v>
      </c>
      <c r="L1164" s="37">
        <v>110865</v>
      </c>
      <c r="M1164" s="37">
        <f t="shared" si="127"/>
        <v>15000</v>
      </c>
      <c r="N1164" s="40" t="str">
        <f t="shared" si="128"/>
        <v>Low Income</v>
      </c>
      <c r="O1164" s="39">
        <v>5634</v>
      </c>
      <c r="P1164" s="39">
        <f t="shared" si="129"/>
        <v>0</v>
      </c>
      <c r="Q1164" s="41">
        <f t="shared" si="130"/>
        <v>0</v>
      </c>
      <c r="R1164" s="33" t="str">
        <f t="shared" si="131"/>
        <v>No Bonus</v>
      </c>
      <c r="S1164" s="38">
        <f t="shared" si="132"/>
        <v>15000</v>
      </c>
      <c r="T1164" s="6" t="s">
        <v>76</v>
      </c>
      <c r="U1164" s="9" t="s">
        <v>6791</v>
      </c>
      <c r="V1164" s="6" t="s">
        <v>4279</v>
      </c>
    </row>
    <row r="1165" spans="1:22" ht="20" customHeight="1" x14ac:dyDescent="0.15">
      <c r="A1165" s="15">
        <v>1163</v>
      </c>
      <c r="B1165" s="16" t="s">
        <v>4436</v>
      </c>
      <c r="C1165" s="14">
        <v>45</v>
      </c>
      <c r="D1165" s="35" t="str" cm="1">
        <f t="array" ref="D1165">_xlfn.IFS(C1165&lt;31, "Emerging Talent", AND(C1165 &gt; 30, C1165 &lt; 55), "Core Contributor", C1165 &gt; 54, "Established Expert")</f>
        <v>Core Contributor</v>
      </c>
      <c r="E1165" s="6" t="s">
        <v>5970</v>
      </c>
      <c r="F1165" s="6" t="s">
        <v>5960</v>
      </c>
      <c r="G1165" s="19" t="s">
        <v>46</v>
      </c>
      <c r="H1165" s="19" t="s">
        <v>47</v>
      </c>
      <c r="I1165" s="30">
        <v>0</v>
      </c>
      <c r="J1165" s="27">
        <v>1.5</v>
      </c>
      <c r="K1165" s="40" t="str">
        <f t="shared" si="126"/>
        <v>Needs Significant Improvement</v>
      </c>
      <c r="L1165" s="37">
        <v>117814</v>
      </c>
      <c r="M1165" s="37">
        <f t="shared" si="127"/>
        <v>21639.306122448976</v>
      </c>
      <c r="N1165" s="40" t="str">
        <f t="shared" si="128"/>
        <v>Low Income</v>
      </c>
      <c r="O1165" s="39">
        <v>9502</v>
      </c>
      <c r="P1165" s="39">
        <f t="shared" si="129"/>
        <v>0</v>
      </c>
      <c r="Q1165" s="41">
        <f t="shared" si="130"/>
        <v>0</v>
      </c>
      <c r="R1165" s="33" t="str">
        <f t="shared" si="131"/>
        <v>No Bonus</v>
      </c>
      <c r="S1165" s="38">
        <f t="shared" si="132"/>
        <v>21639.306122448976</v>
      </c>
      <c r="T1165" s="6" t="s">
        <v>296</v>
      </c>
      <c r="U1165" s="6" t="s">
        <v>6792</v>
      </c>
      <c r="V1165" s="6" t="s">
        <v>4282</v>
      </c>
    </row>
    <row r="1166" spans="1:22" ht="20" customHeight="1" x14ac:dyDescent="0.15">
      <c r="A1166" s="15">
        <v>1164</v>
      </c>
      <c r="B1166" s="16" t="s">
        <v>3862</v>
      </c>
      <c r="C1166" s="14">
        <v>51</v>
      </c>
      <c r="D1166" s="35" t="str" cm="1">
        <f t="array" ref="D1166">_xlfn.IFS(C1166&lt;31, "Emerging Talent", AND(C1166 &gt; 30, C1166 &lt; 55), "Core Contributor", C1166 &gt; 54, "Established Expert")</f>
        <v>Core Contributor</v>
      </c>
      <c r="E1166" s="6" t="s">
        <v>163</v>
      </c>
      <c r="F1166" s="6" t="s">
        <v>5457</v>
      </c>
      <c r="G1166" s="19" t="s">
        <v>46</v>
      </c>
      <c r="H1166" s="19" t="s">
        <v>167</v>
      </c>
      <c r="I1166" s="30">
        <v>0</v>
      </c>
      <c r="J1166" s="27">
        <v>1.6</v>
      </c>
      <c r="K1166" s="40" t="str">
        <f t="shared" si="126"/>
        <v>Needs Significant Improvement</v>
      </c>
      <c r="L1166" s="37">
        <v>61648</v>
      </c>
      <c r="M1166" s="37">
        <f t="shared" si="127"/>
        <v>15000</v>
      </c>
      <c r="N1166" s="40" t="str">
        <f t="shared" si="128"/>
        <v>Low Income</v>
      </c>
      <c r="O1166" s="39">
        <v>10573</v>
      </c>
      <c r="P1166" s="39">
        <f t="shared" si="129"/>
        <v>0</v>
      </c>
      <c r="Q1166" s="41">
        <f t="shared" si="130"/>
        <v>0</v>
      </c>
      <c r="R1166" s="33" t="str">
        <f t="shared" si="131"/>
        <v>No Bonus</v>
      </c>
      <c r="S1166" s="38">
        <f t="shared" si="132"/>
        <v>15000</v>
      </c>
      <c r="T1166" s="6" t="s">
        <v>422</v>
      </c>
      <c r="U1166" s="7" t="s">
        <v>5970</v>
      </c>
      <c r="V1166" s="6" t="s">
        <v>4284</v>
      </c>
    </row>
    <row r="1167" spans="1:22" ht="20" customHeight="1" x14ac:dyDescent="0.15">
      <c r="A1167" s="15">
        <v>1165</v>
      </c>
      <c r="B1167" s="16" t="s">
        <v>3939</v>
      </c>
      <c r="C1167" s="14">
        <v>60</v>
      </c>
      <c r="D1167" s="35" t="str" cm="1">
        <f t="array" ref="D1167">_xlfn.IFS(C1167&lt;31, "Emerging Talent", AND(C1167 &gt; 30, C1167 &lt; 55), "Core Contributor", C1167 &gt; 54, "Established Expert")</f>
        <v>Established Expert</v>
      </c>
      <c r="E1167" s="6" t="s">
        <v>389</v>
      </c>
      <c r="F1167" s="6" t="s">
        <v>5738</v>
      </c>
      <c r="G1167" s="19" t="s">
        <v>4457</v>
      </c>
      <c r="H1167" s="19" t="s">
        <v>211</v>
      </c>
      <c r="I1167" s="30">
        <v>9</v>
      </c>
      <c r="J1167" s="27">
        <v>3.6</v>
      </c>
      <c r="K1167" s="40" t="str">
        <f t="shared" si="126"/>
        <v>Exceeds Expectations</v>
      </c>
      <c r="L1167" s="37">
        <v>83561</v>
      </c>
      <c r="M1167" s="37">
        <f t="shared" si="127"/>
        <v>88404.127346938796</v>
      </c>
      <c r="N1167" s="40" t="str">
        <f t="shared" si="128"/>
        <v>High Income</v>
      </c>
      <c r="O1167" s="39" t="s">
        <v>5969</v>
      </c>
      <c r="P1167" s="39">
        <f t="shared" si="129"/>
        <v>1800.0000000000005</v>
      </c>
      <c r="Q1167" s="41">
        <f t="shared" si="130"/>
        <v>2.0361040304554625E-2</v>
      </c>
      <c r="R1167" s="33" t="str">
        <f t="shared" si="131"/>
        <v>Small Bonus</v>
      </c>
      <c r="S1167" s="38">
        <f t="shared" si="132"/>
        <v>90204.127346938796</v>
      </c>
      <c r="T1167" s="6" t="s">
        <v>422</v>
      </c>
      <c r="U1167" s="9" t="s">
        <v>6793</v>
      </c>
      <c r="V1167" s="6" t="s">
        <v>4287</v>
      </c>
    </row>
    <row r="1168" spans="1:22" ht="20" customHeight="1" x14ac:dyDescent="0.15">
      <c r="A1168" s="15">
        <v>1166</v>
      </c>
      <c r="B1168" s="16" t="s">
        <v>1186</v>
      </c>
      <c r="C1168" s="14">
        <v>41</v>
      </c>
      <c r="D1168" s="35" t="str" cm="1">
        <f t="array" ref="D1168">_xlfn.IFS(C1168&lt;31, "Emerging Talent", AND(C1168 &gt; 30, C1168 &lt; 55), "Core Contributor", C1168 &gt; 54, "Established Expert")</f>
        <v>Core Contributor</v>
      </c>
      <c r="E1168" s="6" t="s">
        <v>389</v>
      </c>
      <c r="F1168" s="6" t="s">
        <v>5548</v>
      </c>
      <c r="G1168" s="19" t="s">
        <v>576</v>
      </c>
      <c r="H1168" s="19" t="s">
        <v>499</v>
      </c>
      <c r="I1168" s="30">
        <v>0</v>
      </c>
      <c r="J1168" s="27">
        <v>3.2</v>
      </c>
      <c r="K1168" s="40" t="str">
        <f t="shared" si="126"/>
        <v>Meets Expectations</v>
      </c>
      <c r="L1168" s="37">
        <v>116218</v>
      </c>
      <c r="M1168" s="37">
        <f t="shared" si="127"/>
        <v>97148.760816326554</v>
      </c>
      <c r="N1168" s="40" t="str">
        <f t="shared" si="128"/>
        <v>High Income</v>
      </c>
      <c r="O1168" s="39">
        <v>7197</v>
      </c>
      <c r="P1168" s="39">
        <f t="shared" si="129"/>
        <v>200.00000000000034</v>
      </c>
      <c r="Q1168" s="41">
        <f t="shared" si="130"/>
        <v>2.0586984159080379E-3</v>
      </c>
      <c r="R1168" s="33" t="str">
        <f t="shared" si="131"/>
        <v>Small Bonus</v>
      </c>
      <c r="S1168" s="38">
        <f t="shared" si="132"/>
        <v>97348.760816326554</v>
      </c>
      <c r="T1168" s="6" t="s">
        <v>265</v>
      </c>
      <c r="U1168" s="6" t="s">
        <v>4290</v>
      </c>
      <c r="V1168" s="6" t="s">
        <v>4291</v>
      </c>
    </row>
    <row r="1169" spans="1:22" ht="20" customHeight="1" x14ac:dyDescent="0.15">
      <c r="A1169" s="15">
        <v>1167</v>
      </c>
      <c r="B1169" s="16" t="s">
        <v>4452</v>
      </c>
      <c r="C1169" s="14">
        <v>57</v>
      </c>
      <c r="D1169" s="35" t="str" cm="1">
        <f t="array" ref="D1169">_xlfn.IFS(C1169&lt;31, "Emerging Talent", AND(C1169 &gt; 30, C1169 &lt; 55), "Core Contributor", C1169 &gt; 54, "Established Expert")</f>
        <v>Established Expert</v>
      </c>
      <c r="E1169" s="6" t="s">
        <v>163</v>
      </c>
      <c r="F1169" s="6" t="s">
        <v>5446</v>
      </c>
      <c r="G1169" s="19" t="s">
        <v>244</v>
      </c>
      <c r="H1169" s="19" t="s">
        <v>175</v>
      </c>
      <c r="I1169" s="30">
        <v>8</v>
      </c>
      <c r="J1169" s="27">
        <v>4.3</v>
      </c>
      <c r="K1169" s="40" t="str">
        <f t="shared" si="126"/>
        <v>Outstanding Performance</v>
      </c>
      <c r="L1169" s="37">
        <v>132729</v>
      </c>
      <c r="M1169" s="37">
        <f t="shared" si="127"/>
        <v>200339.52734693873</v>
      </c>
      <c r="N1169" s="40" t="str">
        <f t="shared" si="128"/>
        <v>Very High Income</v>
      </c>
      <c r="O1169" s="39" t="s">
        <v>5969</v>
      </c>
      <c r="P1169" s="39">
        <f t="shared" si="129"/>
        <v>8449.9999999999982</v>
      </c>
      <c r="Q1169" s="41">
        <f t="shared" si="130"/>
        <v>4.2178396404852644E-2</v>
      </c>
      <c r="R1169" s="33" t="str">
        <f t="shared" si="131"/>
        <v>Average Bonus</v>
      </c>
      <c r="S1169" s="38">
        <f t="shared" si="132"/>
        <v>208789.52734693873</v>
      </c>
      <c r="T1169" s="6" t="s">
        <v>296</v>
      </c>
      <c r="U1169" s="6" t="s">
        <v>6794</v>
      </c>
      <c r="V1169" s="6" t="s">
        <v>4294</v>
      </c>
    </row>
    <row r="1170" spans="1:22" ht="20" customHeight="1" x14ac:dyDescent="0.15">
      <c r="A1170" s="15">
        <v>1168</v>
      </c>
      <c r="B1170" s="16" t="s">
        <v>4430</v>
      </c>
      <c r="C1170" s="14">
        <v>36</v>
      </c>
      <c r="D1170" s="35" t="str" cm="1">
        <f t="array" ref="D1170">_xlfn.IFS(C1170&lt;31, "Emerging Talent", AND(C1170 &gt; 30, C1170 &lt; 55), "Core Contributor", C1170 &gt; 54, "Established Expert")</f>
        <v>Core Contributor</v>
      </c>
      <c r="E1170" s="6" t="s">
        <v>163</v>
      </c>
      <c r="F1170" s="6" t="s">
        <v>5961</v>
      </c>
      <c r="G1170" s="19" t="s">
        <v>4457</v>
      </c>
      <c r="H1170" s="19" t="s">
        <v>842</v>
      </c>
      <c r="I1170" s="30">
        <v>6</v>
      </c>
      <c r="J1170" s="27">
        <v>1.7</v>
      </c>
      <c r="K1170" s="40" t="str">
        <f t="shared" si="126"/>
        <v>Needs Significant Improvement</v>
      </c>
      <c r="L1170" s="37">
        <v>124325</v>
      </c>
      <c r="M1170" s="37">
        <f t="shared" si="127"/>
        <v>29330.551020408162</v>
      </c>
      <c r="N1170" s="40" t="str">
        <f t="shared" si="128"/>
        <v>Low Income</v>
      </c>
      <c r="O1170" s="39">
        <v>2132</v>
      </c>
      <c r="P1170" s="39">
        <f t="shared" si="129"/>
        <v>0</v>
      </c>
      <c r="Q1170" s="41">
        <f t="shared" si="130"/>
        <v>0</v>
      </c>
      <c r="R1170" s="33" t="str">
        <f t="shared" si="131"/>
        <v>No Bonus</v>
      </c>
      <c r="S1170" s="38">
        <f t="shared" si="132"/>
        <v>29330.551020408162</v>
      </c>
      <c r="T1170" s="6" t="s">
        <v>139</v>
      </c>
      <c r="U1170" s="9" t="s">
        <v>6795</v>
      </c>
      <c r="V1170" s="6" t="s">
        <v>4296</v>
      </c>
    </row>
    <row r="1171" spans="1:22" ht="20" customHeight="1" x14ac:dyDescent="0.15">
      <c r="A1171" s="15">
        <v>1169</v>
      </c>
      <c r="B1171" s="16" t="s">
        <v>4417</v>
      </c>
      <c r="C1171" s="14">
        <v>41</v>
      </c>
      <c r="D1171" s="35" t="str" cm="1">
        <f t="array" ref="D1171">_xlfn.IFS(C1171&lt;31, "Emerging Talent", AND(C1171 &gt; 30, C1171 &lt; 55), "Core Contributor", C1171 &gt; 54, "Established Expert")</f>
        <v>Core Contributor</v>
      </c>
      <c r="E1171" s="6" t="s">
        <v>389</v>
      </c>
      <c r="F1171" s="6" t="s">
        <v>5499</v>
      </c>
      <c r="G1171" s="19" t="s">
        <v>576</v>
      </c>
      <c r="H1171" s="19" t="s">
        <v>431</v>
      </c>
      <c r="I1171" s="30">
        <v>2</v>
      </c>
      <c r="J1171" s="27">
        <v>3.7</v>
      </c>
      <c r="K1171" s="40" t="str">
        <f t="shared" si="126"/>
        <v>Exceeds Expectations</v>
      </c>
      <c r="L1171" s="37">
        <v>64415</v>
      </c>
      <c r="M1171" s="37">
        <f t="shared" si="127"/>
        <v>71987.04897959184</v>
      </c>
      <c r="N1171" s="40" t="str">
        <f t="shared" si="128"/>
        <v>Medium Income</v>
      </c>
      <c r="O1171" s="39">
        <v>16798</v>
      </c>
      <c r="P1171" s="39">
        <f t="shared" si="129"/>
        <v>2450.0000000000014</v>
      </c>
      <c r="Q1171" s="41">
        <f t="shared" si="130"/>
        <v>3.4033899635121462E-2</v>
      </c>
      <c r="R1171" s="33" t="str">
        <f t="shared" si="131"/>
        <v>Small Bonus</v>
      </c>
      <c r="S1171" s="38">
        <f t="shared" si="132"/>
        <v>74437.04897959184</v>
      </c>
      <c r="T1171" s="6" t="s">
        <v>271</v>
      </c>
      <c r="U1171" s="6" t="s">
        <v>6796</v>
      </c>
      <c r="V1171" s="6" t="s">
        <v>4298</v>
      </c>
    </row>
    <row r="1172" spans="1:22" ht="20" customHeight="1" x14ac:dyDescent="0.15">
      <c r="A1172" s="15">
        <v>1170</v>
      </c>
      <c r="B1172" s="16" t="s">
        <v>4452</v>
      </c>
      <c r="C1172" s="14">
        <v>61</v>
      </c>
      <c r="D1172" s="35" t="str" cm="1">
        <f t="array" ref="D1172">_xlfn.IFS(C1172&lt;31, "Emerging Talent", AND(C1172 &gt; 30, C1172 &lt; 55), "Core Contributor", C1172 &gt; 54, "Established Expert")</f>
        <v>Established Expert</v>
      </c>
      <c r="E1172" s="6" t="s">
        <v>93</v>
      </c>
      <c r="F1172" s="6" t="s">
        <v>5962</v>
      </c>
      <c r="G1172" s="19" t="s">
        <v>210</v>
      </c>
      <c r="H1172" s="19" t="s">
        <v>499</v>
      </c>
      <c r="I1172" s="30">
        <v>2</v>
      </c>
      <c r="J1172" s="27">
        <v>3.1</v>
      </c>
      <c r="K1172" s="40" t="str">
        <f t="shared" si="126"/>
        <v>Meets Expectations</v>
      </c>
      <c r="L1172" s="37">
        <v>8917</v>
      </c>
      <c r="M1172" s="37">
        <f t="shared" si="127"/>
        <v>15000</v>
      </c>
      <c r="N1172" s="40" t="str">
        <f t="shared" si="128"/>
        <v>Low Income</v>
      </c>
      <c r="O1172" s="39">
        <v>18205</v>
      </c>
      <c r="P1172" s="39">
        <f t="shared" si="129"/>
        <v>50.000000000000085</v>
      </c>
      <c r="Q1172" s="41">
        <f t="shared" si="130"/>
        <v>3.3333333333333392E-3</v>
      </c>
      <c r="R1172" s="33" t="str">
        <f t="shared" si="131"/>
        <v>Small Bonus</v>
      </c>
      <c r="S1172" s="38">
        <f t="shared" si="132"/>
        <v>15050</v>
      </c>
      <c r="T1172" s="6" t="s">
        <v>76</v>
      </c>
      <c r="U1172" s="6" t="s">
        <v>4301</v>
      </c>
      <c r="V1172" s="6" t="s">
        <v>4302</v>
      </c>
    </row>
    <row r="1173" spans="1:22" ht="20" customHeight="1" x14ac:dyDescent="0.15">
      <c r="A1173" s="15">
        <v>1171</v>
      </c>
      <c r="B1173" s="16" t="s">
        <v>4347</v>
      </c>
      <c r="C1173" s="14">
        <v>36</v>
      </c>
      <c r="D1173" s="35" t="str" cm="1">
        <f t="array" ref="D1173">_xlfn.IFS(C1173&lt;31, "Emerging Talent", AND(C1173 &gt; 30, C1173 &lt; 55), "Core Contributor", C1173 &gt; 54, "Established Expert")</f>
        <v>Core Contributor</v>
      </c>
      <c r="E1173" s="6" t="s">
        <v>163</v>
      </c>
      <c r="F1173" s="6" t="s">
        <v>5778</v>
      </c>
      <c r="G1173" s="19" t="s">
        <v>210</v>
      </c>
      <c r="H1173" s="19" t="s">
        <v>175</v>
      </c>
      <c r="I1173" s="30">
        <v>5</v>
      </c>
      <c r="J1173" s="27">
        <v>4.9000000000000004</v>
      </c>
      <c r="K1173" s="40" t="str">
        <f t="shared" si="126"/>
        <v>Outstanding Performance</v>
      </c>
      <c r="L1173" s="37">
        <v>70561</v>
      </c>
      <c r="M1173" s="37">
        <f t="shared" si="127"/>
        <v>138299.56000000003</v>
      </c>
      <c r="N1173" s="40" t="str">
        <f t="shared" si="128"/>
        <v>Very High Income</v>
      </c>
      <c r="O1173" s="39">
        <v>8778</v>
      </c>
      <c r="P1173" s="39">
        <f t="shared" si="129"/>
        <v>18050.000000000007</v>
      </c>
      <c r="Q1173" s="41">
        <f t="shared" si="130"/>
        <v>0.130513791945542</v>
      </c>
      <c r="R1173" s="33" t="str">
        <f t="shared" si="131"/>
        <v>Outstanding Bonus</v>
      </c>
      <c r="S1173" s="38">
        <f t="shared" si="132"/>
        <v>156349.56000000003</v>
      </c>
      <c r="T1173" s="6" t="s">
        <v>139</v>
      </c>
      <c r="U1173" s="6" t="s">
        <v>4303</v>
      </c>
      <c r="V1173" s="6" t="s">
        <v>4304</v>
      </c>
    </row>
    <row r="1174" spans="1:22" ht="20" customHeight="1" x14ac:dyDescent="0.15">
      <c r="A1174" s="15">
        <v>1172</v>
      </c>
      <c r="B1174" s="16" t="s">
        <v>555</v>
      </c>
      <c r="C1174" s="14">
        <v>45</v>
      </c>
      <c r="D1174" s="35" t="str" cm="1">
        <f t="array" ref="D1174">_xlfn.IFS(C1174&lt;31, "Emerging Talent", AND(C1174 &gt; 30, C1174 &lt; 55), "Core Contributor", C1174 &gt; 54, "Established Expert")</f>
        <v>Core Contributor</v>
      </c>
      <c r="E1174" s="6" t="s">
        <v>93</v>
      </c>
      <c r="F1174" s="6" t="s">
        <v>5831</v>
      </c>
      <c r="G1174" s="19" t="s">
        <v>244</v>
      </c>
      <c r="H1174" s="19" t="s">
        <v>381</v>
      </c>
      <c r="I1174" s="30">
        <v>6</v>
      </c>
      <c r="J1174" s="27">
        <v>2.7</v>
      </c>
      <c r="K1174" s="40" t="str">
        <f t="shared" si="126"/>
        <v>Below Expectations</v>
      </c>
      <c r="L1174" s="37">
        <v>43875</v>
      </c>
      <c r="M1174" s="37">
        <f t="shared" si="127"/>
        <v>26110.102040816328</v>
      </c>
      <c r="N1174" s="40" t="str">
        <f t="shared" si="128"/>
        <v>Low Income</v>
      </c>
      <c r="O1174" s="39">
        <v>15686</v>
      </c>
      <c r="P1174" s="39">
        <f t="shared" si="129"/>
        <v>0</v>
      </c>
      <c r="Q1174" s="41">
        <f t="shared" si="130"/>
        <v>0</v>
      </c>
      <c r="R1174" s="33" t="str">
        <f t="shared" si="131"/>
        <v>No Bonus</v>
      </c>
      <c r="S1174" s="38">
        <f t="shared" si="132"/>
        <v>26110.102040816328</v>
      </c>
      <c r="T1174" s="6" t="s">
        <v>422</v>
      </c>
      <c r="U1174" s="6" t="s">
        <v>6797</v>
      </c>
      <c r="V1174" s="6" t="s">
        <v>4308</v>
      </c>
    </row>
    <row r="1175" spans="1:22" ht="20" customHeight="1" x14ac:dyDescent="0.15">
      <c r="A1175" s="15">
        <v>1173</v>
      </c>
      <c r="B1175" s="16" t="s">
        <v>771</v>
      </c>
      <c r="C1175" s="14">
        <v>53</v>
      </c>
      <c r="D1175" s="35" t="str" cm="1">
        <f t="array" ref="D1175">_xlfn.IFS(C1175&lt;31, "Emerging Talent", AND(C1175 &gt; 30, C1175 &lt; 55), "Core Contributor", C1175 &gt; 54, "Established Expert")</f>
        <v>Core Contributor</v>
      </c>
      <c r="E1175" s="6" t="s">
        <v>389</v>
      </c>
      <c r="F1175" s="6" t="s">
        <v>5963</v>
      </c>
      <c r="G1175" s="19" t="s">
        <v>696</v>
      </c>
      <c r="H1175" s="19" t="s">
        <v>36</v>
      </c>
      <c r="I1175" s="30">
        <v>1</v>
      </c>
      <c r="J1175" s="27">
        <v>1.3</v>
      </c>
      <c r="K1175" s="40" t="str">
        <f t="shared" si="126"/>
        <v>Needs Significant Improvement</v>
      </c>
      <c r="L1175" s="37">
        <v>112405</v>
      </c>
      <c r="M1175" s="37">
        <f t="shared" si="127"/>
        <v>15507.302040816328</v>
      </c>
      <c r="N1175" s="40" t="str">
        <f t="shared" si="128"/>
        <v>Low Income</v>
      </c>
      <c r="O1175" s="39" t="s">
        <v>5969</v>
      </c>
      <c r="P1175" s="39">
        <f t="shared" si="129"/>
        <v>0</v>
      </c>
      <c r="Q1175" s="41">
        <f t="shared" si="130"/>
        <v>0</v>
      </c>
      <c r="R1175" s="33" t="str">
        <f t="shared" si="131"/>
        <v>No Bonus</v>
      </c>
      <c r="S1175" s="38">
        <f t="shared" si="132"/>
        <v>15507.302040816328</v>
      </c>
      <c r="T1175" s="6" t="s">
        <v>368</v>
      </c>
      <c r="U1175" s="6" t="s">
        <v>4312</v>
      </c>
      <c r="V1175" s="6" t="s">
        <v>4313</v>
      </c>
    </row>
    <row r="1176" spans="1:22" ht="20" customHeight="1" x14ac:dyDescent="0.15">
      <c r="A1176" s="15">
        <v>1174</v>
      </c>
      <c r="B1176" s="16" t="s">
        <v>1165</v>
      </c>
      <c r="C1176" s="14">
        <v>53</v>
      </c>
      <c r="D1176" s="35" t="str" cm="1">
        <f t="array" ref="D1176">_xlfn.IFS(C1176&lt;31, "Emerging Talent", AND(C1176 &gt; 30, C1176 &lt; 55), "Core Contributor", C1176 &gt; 54, "Established Expert")</f>
        <v>Core Contributor</v>
      </c>
      <c r="E1176" s="6" t="s">
        <v>163</v>
      </c>
      <c r="F1176" s="6" t="s">
        <v>5616</v>
      </c>
      <c r="G1176" s="19" t="s">
        <v>648</v>
      </c>
      <c r="H1176" s="19" t="s">
        <v>175</v>
      </c>
      <c r="I1176" s="30">
        <v>0</v>
      </c>
      <c r="J1176" s="27">
        <v>3.25</v>
      </c>
      <c r="K1176" s="40" t="str">
        <f t="shared" si="126"/>
        <v>Meets Expectations</v>
      </c>
      <c r="L1176" s="37">
        <v>128323</v>
      </c>
      <c r="M1176" s="37">
        <f t="shared" si="127"/>
        <v>110645.85204081633</v>
      </c>
      <c r="N1176" s="40" t="str">
        <f t="shared" si="128"/>
        <v>Very High Income</v>
      </c>
      <c r="O1176" s="39">
        <v>15580</v>
      </c>
      <c r="P1176" s="39">
        <f t="shared" si="129"/>
        <v>312.5</v>
      </c>
      <c r="Q1176" s="41">
        <f t="shared" si="130"/>
        <v>2.8243263912389716E-3</v>
      </c>
      <c r="R1176" s="33" t="str">
        <f t="shared" si="131"/>
        <v>Small Bonus</v>
      </c>
      <c r="S1176" s="38">
        <f t="shared" si="132"/>
        <v>110958.35204081633</v>
      </c>
      <c r="T1176" s="6" t="s">
        <v>49</v>
      </c>
      <c r="U1176" s="6" t="s">
        <v>6798</v>
      </c>
      <c r="V1176" s="7" t="s">
        <v>6818</v>
      </c>
    </row>
    <row r="1177" spans="1:22" ht="20" customHeight="1" x14ac:dyDescent="0.15">
      <c r="A1177" s="15">
        <v>1175</v>
      </c>
      <c r="B1177" s="16" t="s">
        <v>803</v>
      </c>
      <c r="C1177" s="14">
        <v>46</v>
      </c>
      <c r="D1177" s="35" t="str" cm="1">
        <f t="array" ref="D1177">_xlfn.IFS(C1177&lt;31, "Emerging Talent", AND(C1177 &gt; 30, C1177 &lt; 55), "Core Contributor", C1177 &gt; 54, "Established Expert")</f>
        <v>Core Contributor</v>
      </c>
      <c r="E1177" s="6" t="s">
        <v>163</v>
      </c>
      <c r="F1177" s="6" t="s">
        <v>5466</v>
      </c>
      <c r="G1177" s="19" t="s">
        <v>157</v>
      </c>
      <c r="H1177" s="19" t="s">
        <v>81</v>
      </c>
      <c r="I1177" s="30">
        <v>2</v>
      </c>
      <c r="J1177" s="27">
        <v>3.9</v>
      </c>
      <c r="K1177" s="40" t="str">
        <f t="shared" si="126"/>
        <v>Exceeds Expectations</v>
      </c>
      <c r="L1177" s="37">
        <v>30323</v>
      </c>
      <c r="M1177" s="37">
        <f t="shared" si="127"/>
        <v>37650.026938775511</v>
      </c>
      <c r="N1177" s="40" t="str">
        <f t="shared" si="128"/>
        <v>Low Income</v>
      </c>
      <c r="O1177" s="39">
        <v>18311</v>
      </c>
      <c r="P1177" s="39">
        <f t="shared" si="129"/>
        <v>4049.9999999999991</v>
      </c>
      <c r="Q1177" s="41">
        <f t="shared" si="130"/>
        <v>0.10756964414888456</v>
      </c>
      <c r="R1177" s="33" t="str">
        <f t="shared" si="131"/>
        <v>Small Bonus</v>
      </c>
      <c r="S1177" s="38">
        <f t="shared" si="132"/>
        <v>41700.026938775511</v>
      </c>
      <c r="T1177" s="6" t="s">
        <v>368</v>
      </c>
      <c r="U1177" s="9" t="s">
        <v>6799</v>
      </c>
      <c r="V1177" s="6" t="s">
        <v>4320</v>
      </c>
    </row>
    <row r="1178" spans="1:22" ht="20" customHeight="1" x14ac:dyDescent="0.15">
      <c r="A1178" s="15">
        <v>1176</v>
      </c>
      <c r="B1178" s="16" t="s">
        <v>4451</v>
      </c>
      <c r="C1178" s="14">
        <v>46</v>
      </c>
      <c r="D1178" s="35" t="str" cm="1">
        <f t="array" ref="D1178">_xlfn.IFS(C1178&lt;31, "Emerging Talent", AND(C1178 &gt; 30, C1178 &lt; 55), "Core Contributor", C1178 &gt; 54, "Established Expert")</f>
        <v>Core Contributor</v>
      </c>
      <c r="E1178" s="7" t="s">
        <v>5970</v>
      </c>
      <c r="F1178" s="6" t="s">
        <v>5769</v>
      </c>
      <c r="G1178" s="19" t="s">
        <v>4457</v>
      </c>
      <c r="H1178" s="19" t="s">
        <v>431</v>
      </c>
      <c r="I1178" s="30">
        <v>1</v>
      </c>
      <c r="J1178" s="27">
        <v>3.3</v>
      </c>
      <c r="K1178" s="40" t="str">
        <f t="shared" si="126"/>
        <v>Meets Expectations</v>
      </c>
      <c r="L1178" s="37">
        <v>66276</v>
      </c>
      <c r="M1178" s="37">
        <f t="shared" si="127"/>
        <v>58918.01142857143</v>
      </c>
      <c r="N1178" s="40" t="str">
        <f t="shared" si="128"/>
        <v>Medium Income</v>
      </c>
      <c r="O1178" s="39">
        <v>1912</v>
      </c>
      <c r="P1178" s="39">
        <f t="shared" si="129"/>
        <v>449.99999999999949</v>
      </c>
      <c r="Q1178" s="41">
        <f t="shared" si="130"/>
        <v>7.6377323179950126E-3</v>
      </c>
      <c r="R1178" s="33" t="str">
        <f t="shared" si="131"/>
        <v>Small Bonus</v>
      </c>
      <c r="S1178" s="38">
        <f t="shared" si="132"/>
        <v>59368.01142857143</v>
      </c>
      <c r="T1178" s="6" t="s">
        <v>265</v>
      </c>
      <c r="U1178" s="9" t="s">
        <v>6800</v>
      </c>
      <c r="V1178" s="6" t="s">
        <v>4321</v>
      </c>
    </row>
    <row r="1179" spans="1:22" ht="20" customHeight="1" x14ac:dyDescent="0.15">
      <c r="A1179" s="15">
        <v>1177</v>
      </c>
      <c r="B1179" s="16" t="s">
        <v>2159</v>
      </c>
      <c r="C1179" s="14">
        <v>21</v>
      </c>
      <c r="D1179" s="35" t="str" cm="1">
        <f t="array" ref="D1179">_xlfn.IFS(C1179&lt;31, "Emerging Talent", AND(C1179 &gt; 30, C1179 &lt; 55), "Core Contributor", C1179 &gt; 54, "Established Expert")</f>
        <v>Emerging Talent</v>
      </c>
      <c r="E1179" s="6" t="s">
        <v>389</v>
      </c>
      <c r="F1179" s="6" t="s">
        <v>5964</v>
      </c>
      <c r="G1179" s="19" t="s">
        <v>157</v>
      </c>
      <c r="H1179" s="19" t="s">
        <v>32</v>
      </c>
      <c r="I1179" s="30">
        <v>9</v>
      </c>
      <c r="J1179" s="27">
        <v>3.8</v>
      </c>
      <c r="K1179" s="40" t="str">
        <f t="shared" si="126"/>
        <v>Exceeds Expectations</v>
      </c>
      <c r="L1179" s="37">
        <v>147835</v>
      </c>
      <c r="M1179" s="37">
        <f t="shared" si="127"/>
        <v>174264.27755102041</v>
      </c>
      <c r="N1179" s="40" t="str">
        <f t="shared" si="128"/>
        <v>Very High Income</v>
      </c>
      <c r="O1179" s="39">
        <v>11575</v>
      </c>
      <c r="P1179" s="39">
        <f t="shared" si="129"/>
        <v>3199.9999999999982</v>
      </c>
      <c r="Q1179" s="41">
        <f t="shared" si="130"/>
        <v>1.8362914333163404E-2</v>
      </c>
      <c r="R1179" s="33" t="str">
        <f t="shared" si="131"/>
        <v>Small Bonus</v>
      </c>
      <c r="S1179" s="38">
        <f t="shared" si="132"/>
        <v>177464.27755102041</v>
      </c>
      <c r="T1179" s="6" t="s">
        <v>368</v>
      </c>
      <c r="U1179" s="6" t="s">
        <v>4325</v>
      </c>
      <c r="V1179" s="6" t="s">
        <v>4326</v>
      </c>
    </row>
    <row r="1180" spans="1:22" ht="20" customHeight="1" x14ac:dyDescent="0.15">
      <c r="A1180" s="15">
        <v>1178</v>
      </c>
      <c r="B1180" s="16" t="s">
        <v>3983</v>
      </c>
      <c r="C1180" s="14">
        <v>57</v>
      </c>
      <c r="D1180" s="35" t="str" cm="1">
        <f t="array" ref="D1180">_xlfn.IFS(C1180&lt;31, "Emerging Talent", AND(C1180 &gt; 30, C1180 &lt; 55), "Core Contributor", C1180 &gt; 54, "Established Expert")</f>
        <v>Established Expert</v>
      </c>
      <c r="E1180" s="6" t="s">
        <v>163</v>
      </c>
      <c r="F1180" s="6" t="s">
        <v>5965</v>
      </c>
      <c r="G1180" s="19" t="s">
        <v>576</v>
      </c>
      <c r="H1180" s="19" t="s">
        <v>120</v>
      </c>
      <c r="I1180" s="30">
        <v>5</v>
      </c>
      <c r="J1180" s="27">
        <v>3.6</v>
      </c>
      <c r="K1180" s="40" t="str">
        <f t="shared" si="126"/>
        <v>Exceeds Expectations</v>
      </c>
      <c r="L1180" s="37">
        <v>83816</v>
      </c>
      <c r="M1180" s="37">
        <f t="shared" si="127"/>
        <v>88673.90693877553</v>
      </c>
      <c r="N1180" s="40" t="str">
        <f t="shared" si="128"/>
        <v>High Income</v>
      </c>
      <c r="O1180" s="39">
        <v>4895</v>
      </c>
      <c r="P1180" s="39">
        <f t="shared" si="129"/>
        <v>1800.0000000000005</v>
      </c>
      <c r="Q1180" s="41">
        <f t="shared" si="130"/>
        <v>2.0299094312409192E-2</v>
      </c>
      <c r="R1180" s="33" t="str">
        <f t="shared" si="131"/>
        <v>Small Bonus</v>
      </c>
      <c r="S1180" s="38">
        <f t="shared" si="132"/>
        <v>90473.90693877553</v>
      </c>
      <c r="T1180" s="6" t="s">
        <v>76</v>
      </c>
      <c r="U1180" s="9" t="s">
        <v>6801</v>
      </c>
      <c r="V1180" s="6" t="s">
        <v>4330</v>
      </c>
    </row>
    <row r="1181" spans="1:22" ht="20" customHeight="1" x14ac:dyDescent="0.15">
      <c r="A1181" s="15">
        <v>1179</v>
      </c>
      <c r="B1181" s="16" t="s">
        <v>155</v>
      </c>
      <c r="C1181" s="14">
        <v>46</v>
      </c>
      <c r="D1181" s="35" t="str" cm="1">
        <f t="array" ref="D1181">_xlfn.IFS(C1181&lt;31, "Emerging Talent", AND(C1181 &gt; 30, C1181 &lt; 55), "Core Contributor", C1181 &gt; 54, "Established Expert")</f>
        <v>Core Contributor</v>
      </c>
      <c r="E1181" s="6" t="s">
        <v>93</v>
      </c>
      <c r="F1181" s="6" t="s">
        <v>5446</v>
      </c>
      <c r="G1181" s="19" t="s">
        <v>864</v>
      </c>
      <c r="H1181" s="19" t="s">
        <v>799</v>
      </c>
      <c r="I1181" s="30">
        <v>5</v>
      </c>
      <c r="J1181" s="27">
        <v>3.1</v>
      </c>
      <c r="K1181" s="40" t="str">
        <f t="shared" si="126"/>
        <v>Meets Expectations</v>
      </c>
      <c r="L1181" s="37">
        <v>78935</v>
      </c>
      <c r="M1181" s="37">
        <f t="shared" si="127"/>
        <v>61923.70204081633</v>
      </c>
      <c r="N1181" s="40" t="str">
        <f t="shared" si="128"/>
        <v>Medium Income</v>
      </c>
      <c r="O1181" s="39">
        <v>10313</v>
      </c>
      <c r="P1181" s="39">
        <f t="shared" si="129"/>
        <v>50.000000000000085</v>
      </c>
      <c r="Q1181" s="41">
        <f t="shared" si="130"/>
        <v>8.07445264933339E-4</v>
      </c>
      <c r="R1181" s="33" t="str">
        <f t="shared" si="131"/>
        <v>Small Bonus</v>
      </c>
      <c r="S1181" s="38">
        <f t="shared" si="132"/>
        <v>61973.70204081633</v>
      </c>
      <c r="T1181" s="6" t="s">
        <v>139</v>
      </c>
      <c r="U1181" s="9" t="s">
        <v>6802</v>
      </c>
      <c r="V1181" s="6" t="s">
        <v>4332</v>
      </c>
    </row>
    <row r="1182" spans="1:22" ht="20" customHeight="1" x14ac:dyDescent="0.15">
      <c r="A1182" s="15">
        <v>1180</v>
      </c>
      <c r="B1182" s="16" t="s">
        <v>4427</v>
      </c>
      <c r="C1182" s="14">
        <v>42</v>
      </c>
      <c r="D1182" s="35" t="str" cm="1">
        <f t="array" ref="D1182">_xlfn.IFS(C1182&lt;31, "Emerging Talent", AND(C1182 &gt; 30, C1182 &lt; 55), "Core Contributor", C1182 &gt; 54, "Established Expert")</f>
        <v>Core Contributor</v>
      </c>
      <c r="E1182" s="7" t="s">
        <v>5970</v>
      </c>
      <c r="F1182" s="6" t="s">
        <v>5966</v>
      </c>
      <c r="G1182" s="19" t="s">
        <v>696</v>
      </c>
      <c r="H1182" s="19" t="s">
        <v>431</v>
      </c>
      <c r="I1182" s="30">
        <v>1</v>
      </c>
      <c r="J1182" s="27">
        <v>4.3</v>
      </c>
      <c r="K1182" s="40" t="str">
        <f t="shared" si="126"/>
        <v>Outstanding Performance</v>
      </c>
      <c r="L1182" s="37">
        <v>69552</v>
      </c>
      <c r="M1182" s="37">
        <f t="shared" si="127"/>
        <v>104980.93714285712</v>
      </c>
      <c r="N1182" s="40" t="str">
        <f t="shared" si="128"/>
        <v>High Income</v>
      </c>
      <c r="O1182" s="39" t="s">
        <v>5969</v>
      </c>
      <c r="P1182" s="39">
        <f t="shared" si="129"/>
        <v>8449.9999999999982</v>
      </c>
      <c r="Q1182" s="41">
        <f t="shared" si="130"/>
        <v>8.0490803663729099E-2</v>
      </c>
      <c r="R1182" s="33" t="str">
        <f t="shared" si="131"/>
        <v>Average Bonus</v>
      </c>
      <c r="S1182" s="38">
        <f t="shared" si="132"/>
        <v>113430.93714285712</v>
      </c>
      <c r="T1182" s="6" t="s">
        <v>139</v>
      </c>
      <c r="U1182" s="6" t="s">
        <v>4336</v>
      </c>
      <c r="V1182" s="7" t="s">
        <v>6818</v>
      </c>
    </row>
    <row r="1183" spans="1:22" ht="20" customHeight="1" x14ac:dyDescent="0.15">
      <c r="A1183" s="15">
        <v>1181</v>
      </c>
      <c r="B1183" s="16" t="s">
        <v>2159</v>
      </c>
      <c r="C1183" s="14">
        <v>24</v>
      </c>
      <c r="D1183" s="35" t="str" cm="1">
        <f t="array" ref="D1183">_xlfn.IFS(C1183&lt;31, "Emerging Talent", AND(C1183 &gt; 30, C1183 &lt; 55), "Core Contributor", C1183 &gt; 54, "Established Expert")</f>
        <v>Emerging Talent</v>
      </c>
      <c r="E1183" s="6" t="s">
        <v>389</v>
      </c>
      <c r="F1183" s="6" t="s">
        <v>5773</v>
      </c>
      <c r="G1183" s="19" t="s">
        <v>494</v>
      </c>
      <c r="H1183" s="19" t="s">
        <v>381</v>
      </c>
      <c r="I1183" s="30">
        <v>1</v>
      </c>
      <c r="J1183" s="27">
        <v>2.8</v>
      </c>
      <c r="K1183" s="40" t="str">
        <f t="shared" si="126"/>
        <v>Below Expectations</v>
      </c>
      <c r="L1183" s="37">
        <v>83091</v>
      </c>
      <c r="M1183" s="37">
        <f t="shared" si="127"/>
        <v>53178.239999999991</v>
      </c>
      <c r="N1183" s="40" t="str">
        <f t="shared" si="128"/>
        <v>Medium Income</v>
      </c>
      <c r="O1183" s="39">
        <v>3364</v>
      </c>
      <c r="P1183" s="39">
        <f t="shared" si="129"/>
        <v>0</v>
      </c>
      <c r="Q1183" s="41">
        <f t="shared" si="130"/>
        <v>0</v>
      </c>
      <c r="R1183" s="33" t="str">
        <f t="shared" si="131"/>
        <v>No Bonus</v>
      </c>
      <c r="S1183" s="38">
        <f t="shared" si="132"/>
        <v>53178.239999999991</v>
      </c>
      <c r="T1183" s="6" t="s">
        <v>296</v>
      </c>
      <c r="U1183" s="9" t="s">
        <v>6803</v>
      </c>
      <c r="V1183" s="6" t="s">
        <v>4340</v>
      </c>
    </row>
    <row r="1184" spans="1:22" ht="20" customHeight="1" x14ac:dyDescent="0.15">
      <c r="A1184" s="15">
        <v>1182</v>
      </c>
      <c r="B1184" s="16" t="s">
        <v>926</v>
      </c>
      <c r="C1184" s="14">
        <v>31</v>
      </c>
      <c r="D1184" s="35" t="str" cm="1">
        <f t="array" ref="D1184">_xlfn.IFS(C1184&lt;31, "Emerging Talent", AND(C1184 &gt; 30, C1184 &lt; 55), "Core Contributor", C1184 &gt; 54, "Established Expert")</f>
        <v>Core Contributor</v>
      </c>
      <c r="E1184" s="6" t="s">
        <v>163</v>
      </c>
      <c r="F1184" s="6" t="s">
        <v>5567</v>
      </c>
      <c r="G1184" s="19" t="s">
        <v>6821</v>
      </c>
      <c r="H1184" s="19" t="s">
        <v>806</v>
      </c>
      <c r="I1184" s="30">
        <v>2</v>
      </c>
      <c r="J1184" s="27">
        <v>2.1</v>
      </c>
      <c r="K1184" s="40" t="str">
        <f t="shared" si="126"/>
        <v>Below Expectations</v>
      </c>
      <c r="L1184" s="37">
        <v>89522</v>
      </c>
      <c r="M1184" s="37">
        <f t="shared" si="127"/>
        <v>32227.919999999998</v>
      </c>
      <c r="N1184" s="40" t="str">
        <f t="shared" si="128"/>
        <v>Low Income</v>
      </c>
      <c r="O1184" s="39">
        <v>18637</v>
      </c>
      <c r="P1184" s="39">
        <f t="shared" si="129"/>
        <v>0</v>
      </c>
      <c r="Q1184" s="41">
        <f t="shared" si="130"/>
        <v>0</v>
      </c>
      <c r="R1184" s="33" t="str">
        <f t="shared" si="131"/>
        <v>No Bonus</v>
      </c>
      <c r="S1184" s="38">
        <f t="shared" si="132"/>
        <v>32227.919999999998</v>
      </c>
      <c r="T1184" s="6" t="s">
        <v>265</v>
      </c>
      <c r="U1184" s="6" t="s">
        <v>6804</v>
      </c>
      <c r="V1184" s="6" t="s">
        <v>4343</v>
      </c>
    </row>
    <row r="1185" spans="1:22" ht="20" customHeight="1" x14ac:dyDescent="0.15">
      <c r="A1185" s="15">
        <v>1183</v>
      </c>
      <c r="B1185" s="16" t="s">
        <v>948</v>
      </c>
      <c r="C1185" s="14">
        <v>53</v>
      </c>
      <c r="D1185" s="35" t="str" cm="1">
        <f t="array" ref="D1185">_xlfn.IFS(C1185&lt;31, "Emerging Talent", AND(C1185 &gt; 30, C1185 &lt; 55), "Core Contributor", C1185 &gt; 54, "Established Expert")</f>
        <v>Core Contributor</v>
      </c>
      <c r="E1185" s="6" t="s">
        <v>93</v>
      </c>
      <c r="F1185" s="6" t="s">
        <v>5695</v>
      </c>
      <c r="G1185" s="19" t="s">
        <v>696</v>
      </c>
      <c r="H1185" s="19" t="s">
        <v>175</v>
      </c>
      <c r="I1185" s="30">
        <v>3</v>
      </c>
      <c r="J1185" s="27">
        <v>2.4</v>
      </c>
      <c r="K1185" s="40" t="str">
        <f t="shared" si="126"/>
        <v>Below Expectations</v>
      </c>
      <c r="L1185" s="37">
        <v>125741</v>
      </c>
      <c r="M1185" s="37">
        <f t="shared" si="127"/>
        <v>59123.931428571435</v>
      </c>
      <c r="N1185" s="40" t="str">
        <f t="shared" si="128"/>
        <v>Medium Income</v>
      </c>
      <c r="O1185" s="39">
        <v>5239</v>
      </c>
      <c r="P1185" s="39">
        <f t="shared" si="129"/>
        <v>0</v>
      </c>
      <c r="Q1185" s="41">
        <f t="shared" si="130"/>
        <v>0</v>
      </c>
      <c r="R1185" s="33" t="str">
        <f t="shared" si="131"/>
        <v>No Bonus</v>
      </c>
      <c r="S1185" s="38">
        <f t="shared" si="132"/>
        <v>59123.931428571435</v>
      </c>
      <c r="T1185" s="6" t="s">
        <v>368</v>
      </c>
      <c r="U1185" s="6" t="s">
        <v>6805</v>
      </c>
      <c r="V1185" s="6" t="s">
        <v>4346</v>
      </c>
    </row>
    <row r="1186" spans="1:22" ht="20" customHeight="1" x14ac:dyDescent="0.15">
      <c r="A1186" s="15">
        <v>1184</v>
      </c>
      <c r="B1186" s="16" t="s">
        <v>4347</v>
      </c>
      <c r="C1186" s="14">
        <v>20</v>
      </c>
      <c r="D1186" s="35" t="str" cm="1">
        <f t="array" ref="D1186">_xlfn.IFS(C1186&lt;31, "Emerging Talent", AND(C1186 &gt; 30, C1186 &lt; 55), "Core Contributor", C1186 &gt; 54, "Established Expert")</f>
        <v>Emerging Talent</v>
      </c>
      <c r="E1186" s="6" t="s">
        <v>163</v>
      </c>
      <c r="F1186" s="6" t="s">
        <v>5693</v>
      </c>
      <c r="G1186" s="19" t="s">
        <v>494</v>
      </c>
      <c r="H1186" s="19" t="s">
        <v>431</v>
      </c>
      <c r="I1186" s="30">
        <v>7</v>
      </c>
      <c r="J1186" s="27">
        <v>3.2</v>
      </c>
      <c r="K1186" s="40" t="str">
        <f t="shared" si="126"/>
        <v>Meets Expectations</v>
      </c>
      <c r="L1186" s="37">
        <v>99998</v>
      </c>
      <c r="M1186" s="37">
        <f t="shared" si="127"/>
        <v>83590.164897959199</v>
      </c>
      <c r="N1186" s="40" t="str">
        <f t="shared" si="128"/>
        <v>High Income</v>
      </c>
      <c r="O1186" s="39">
        <v>6282</v>
      </c>
      <c r="P1186" s="39">
        <f t="shared" si="129"/>
        <v>200.00000000000034</v>
      </c>
      <c r="Q1186" s="41">
        <f t="shared" si="130"/>
        <v>2.3926259775195542E-3</v>
      </c>
      <c r="R1186" s="33" t="str">
        <f t="shared" si="131"/>
        <v>Small Bonus</v>
      </c>
      <c r="S1186" s="38">
        <f t="shared" si="132"/>
        <v>83790.164897959199</v>
      </c>
      <c r="T1186" s="6" t="s">
        <v>76</v>
      </c>
      <c r="U1186" s="6" t="s">
        <v>4348</v>
      </c>
      <c r="V1186" s="6" t="s">
        <v>4349</v>
      </c>
    </row>
    <row r="1187" spans="1:22" ht="20" customHeight="1" x14ac:dyDescent="0.15">
      <c r="A1187" s="15">
        <v>1185</v>
      </c>
      <c r="B1187" s="16" t="s">
        <v>776</v>
      </c>
      <c r="C1187" s="14">
        <v>46</v>
      </c>
      <c r="D1187" s="35" t="str" cm="1">
        <f t="array" ref="D1187">_xlfn.IFS(C1187&lt;31, "Emerging Talent", AND(C1187 &gt; 30, C1187 &lt; 55), "Core Contributor", C1187 &gt; 54, "Established Expert")</f>
        <v>Core Contributor</v>
      </c>
      <c r="E1187" s="6" t="s">
        <v>163</v>
      </c>
      <c r="F1187" s="6" t="s">
        <v>5967</v>
      </c>
      <c r="G1187" s="19" t="s">
        <v>4457</v>
      </c>
      <c r="H1187" s="19" t="s">
        <v>732</v>
      </c>
      <c r="I1187" s="30">
        <v>0</v>
      </c>
      <c r="J1187" s="27">
        <v>4.9000000000000004</v>
      </c>
      <c r="K1187" s="40" t="str">
        <f t="shared" si="126"/>
        <v>Outstanding Performance</v>
      </c>
      <c r="L1187" s="37">
        <v>49946</v>
      </c>
      <c r="M1187" s="37">
        <f t="shared" si="127"/>
        <v>97894.160000000018</v>
      </c>
      <c r="N1187" s="40" t="str">
        <f t="shared" si="128"/>
        <v>High Income</v>
      </c>
      <c r="O1187" s="39">
        <v>5762</v>
      </c>
      <c r="P1187" s="39">
        <f t="shared" si="129"/>
        <v>18050.000000000007</v>
      </c>
      <c r="Q1187" s="41">
        <f t="shared" si="130"/>
        <v>0.18438280690084069</v>
      </c>
      <c r="R1187" s="33" t="str">
        <f t="shared" si="131"/>
        <v>Outstanding Bonus</v>
      </c>
      <c r="S1187" s="38">
        <f t="shared" si="132"/>
        <v>115944.16000000003</v>
      </c>
      <c r="T1187" s="6" t="s">
        <v>49</v>
      </c>
      <c r="U1187" s="6" t="s">
        <v>4351</v>
      </c>
      <c r="V1187" s="6" t="s">
        <v>4352</v>
      </c>
    </row>
    <row r="1188" spans="1:22" ht="20" customHeight="1" x14ac:dyDescent="0.15">
      <c r="A1188" s="15">
        <v>1186</v>
      </c>
      <c r="B1188" s="16" t="s">
        <v>1165</v>
      </c>
      <c r="C1188" s="14">
        <v>24</v>
      </c>
      <c r="D1188" s="35" t="str" cm="1">
        <f t="array" ref="D1188">_xlfn.IFS(C1188&lt;31, "Emerging Talent", AND(C1188 &gt; 30, C1188 &lt; 55), "Core Contributor", C1188 &gt; 54, "Established Expert")</f>
        <v>Emerging Talent</v>
      </c>
      <c r="E1188" s="7" t="s">
        <v>5970</v>
      </c>
      <c r="F1188" s="6" t="s">
        <v>5616</v>
      </c>
      <c r="G1188" s="19" t="s">
        <v>696</v>
      </c>
      <c r="H1188" s="19" t="s">
        <v>158</v>
      </c>
      <c r="I1188" s="30">
        <v>0</v>
      </c>
      <c r="J1188" s="27">
        <v>4.3</v>
      </c>
      <c r="K1188" s="40" t="str">
        <f t="shared" si="126"/>
        <v>Outstanding Performance</v>
      </c>
      <c r="L1188" s="37">
        <v>132161</v>
      </c>
      <c r="M1188" s="37">
        <f t="shared" si="127"/>
        <v>199482.19510204077</v>
      </c>
      <c r="N1188" s="40" t="str">
        <f t="shared" si="128"/>
        <v>Very High Income</v>
      </c>
      <c r="O1188" s="39">
        <v>12658</v>
      </c>
      <c r="P1188" s="39">
        <f t="shared" si="129"/>
        <v>8449.9999999999982</v>
      </c>
      <c r="Q1188" s="41">
        <f t="shared" si="130"/>
        <v>4.2359670223588552E-2</v>
      </c>
      <c r="R1188" s="33" t="str">
        <f t="shared" si="131"/>
        <v>Average Bonus</v>
      </c>
      <c r="S1188" s="38">
        <f t="shared" si="132"/>
        <v>207932.19510204077</v>
      </c>
      <c r="T1188" s="6" t="s">
        <v>204</v>
      </c>
      <c r="U1188" s="9" t="s">
        <v>6806</v>
      </c>
      <c r="V1188" s="6" t="s">
        <v>4354</v>
      </c>
    </row>
    <row r="1189" spans="1:22" ht="20" customHeight="1" x14ac:dyDescent="0.15">
      <c r="A1189" s="15">
        <v>1187</v>
      </c>
      <c r="B1189" s="16" t="s">
        <v>4355</v>
      </c>
      <c r="C1189" s="14">
        <v>26</v>
      </c>
      <c r="D1189" s="35" t="str" cm="1">
        <f t="array" ref="D1189">_xlfn.IFS(C1189&lt;31, "Emerging Talent", AND(C1189 &gt; 30, C1189 &lt; 55), "Core Contributor", C1189 &gt; 54, "Established Expert")</f>
        <v>Emerging Talent</v>
      </c>
      <c r="E1189" s="6" t="s">
        <v>93</v>
      </c>
      <c r="F1189" s="6" t="s">
        <v>5922</v>
      </c>
      <c r="G1189" s="19" t="s">
        <v>46</v>
      </c>
      <c r="H1189" s="19" t="s">
        <v>381</v>
      </c>
      <c r="I1189" s="30">
        <v>7</v>
      </c>
      <c r="J1189" s="27">
        <v>4.0999999999999996</v>
      </c>
      <c r="K1189" s="40" t="str">
        <f t="shared" si="126"/>
        <v>Exceeds Expectations</v>
      </c>
      <c r="L1189" s="37">
        <v>111465</v>
      </c>
      <c r="M1189" s="37">
        <f t="shared" si="127"/>
        <v>152957.27755102035</v>
      </c>
      <c r="N1189" s="40" t="str">
        <f t="shared" si="128"/>
        <v>Very High Income</v>
      </c>
      <c r="O1189" s="39">
        <v>10843</v>
      </c>
      <c r="P1189" s="39">
        <f t="shared" si="129"/>
        <v>6049.9999999999964</v>
      </c>
      <c r="Q1189" s="41">
        <f t="shared" si="130"/>
        <v>3.9553528258777761E-2</v>
      </c>
      <c r="R1189" s="33" t="str">
        <f t="shared" si="131"/>
        <v>Average Bonus</v>
      </c>
      <c r="S1189" s="38">
        <f t="shared" si="132"/>
        <v>159007.27755102035</v>
      </c>
      <c r="T1189" s="6" t="s">
        <v>296</v>
      </c>
      <c r="U1189" s="6" t="s">
        <v>4358</v>
      </c>
      <c r="V1189" s="6" t="s">
        <v>4359</v>
      </c>
    </row>
    <row r="1190" spans="1:22" ht="20" customHeight="1" x14ac:dyDescent="0.15">
      <c r="A1190" s="15">
        <v>1188</v>
      </c>
      <c r="B1190" s="16" t="s">
        <v>2504</v>
      </c>
      <c r="C1190" s="14">
        <v>18</v>
      </c>
      <c r="D1190" s="35" t="str" cm="1">
        <f t="array" ref="D1190">_xlfn.IFS(C1190&lt;31, "Emerging Talent", AND(C1190 &gt; 30, C1190 &lt; 55), "Core Contributor", C1190 &gt; 54, "Established Expert")</f>
        <v>Emerging Talent</v>
      </c>
      <c r="E1190" s="6" t="s">
        <v>163</v>
      </c>
      <c r="F1190" s="6" t="s">
        <v>5446</v>
      </c>
      <c r="G1190" s="19" t="s">
        <v>244</v>
      </c>
      <c r="H1190" s="19" t="s">
        <v>799</v>
      </c>
      <c r="I1190" s="30">
        <v>8</v>
      </c>
      <c r="J1190" s="27">
        <v>3.6</v>
      </c>
      <c r="K1190" s="40" t="str">
        <f t="shared" si="126"/>
        <v>Exceeds Expectations</v>
      </c>
      <c r="L1190" s="37">
        <v>80899</v>
      </c>
      <c r="M1190" s="37">
        <f t="shared" si="127"/>
        <v>85587.840000000026</v>
      </c>
      <c r="N1190" s="40" t="str">
        <f t="shared" si="128"/>
        <v>High Income</v>
      </c>
      <c r="O1190" s="39" t="s">
        <v>5969</v>
      </c>
      <c r="P1190" s="39">
        <f t="shared" si="129"/>
        <v>1800.0000000000005</v>
      </c>
      <c r="Q1190" s="41">
        <f t="shared" si="130"/>
        <v>2.103102496803284E-2</v>
      </c>
      <c r="R1190" s="33" t="str">
        <f t="shared" si="131"/>
        <v>Small Bonus</v>
      </c>
      <c r="S1190" s="38">
        <f t="shared" si="132"/>
        <v>87387.840000000026</v>
      </c>
      <c r="T1190" s="6" t="s">
        <v>76</v>
      </c>
      <c r="U1190" s="6" t="s">
        <v>6807</v>
      </c>
      <c r="V1190" s="6" t="s">
        <v>4362</v>
      </c>
    </row>
    <row r="1191" spans="1:22" ht="20" customHeight="1" x14ac:dyDescent="0.15">
      <c r="A1191" s="15">
        <v>1189</v>
      </c>
      <c r="B1191" s="16" t="s">
        <v>1616</v>
      </c>
      <c r="C1191" s="14">
        <v>42</v>
      </c>
      <c r="D1191" s="35" t="str" cm="1">
        <f t="array" ref="D1191">_xlfn.IFS(C1191&lt;31, "Emerging Talent", AND(C1191 &gt; 30, C1191 &lt; 55), "Core Contributor", C1191 &gt; 54, "Established Expert")</f>
        <v>Core Contributor</v>
      </c>
      <c r="E1191" s="6" t="s">
        <v>389</v>
      </c>
      <c r="F1191" s="6" t="s">
        <v>5968</v>
      </c>
      <c r="G1191" s="19" t="s">
        <v>576</v>
      </c>
      <c r="H1191" s="19" t="s">
        <v>158</v>
      </c>
      <c r="I1191" s="30">
        <v>5</v>
      </c>
      <c r="J1191" s="27">
        <v>2.4</v>
      </c>
      <c r="K1191" s="40" t="str">
        <f t="shared" si="126"/>
        <v>Below Expectations</v>
      </c>
      <c r="L1191" s="37">
        <v>63093</v>
      </c>
      <c r="M1191" s="37">
        <f t="shared" si="127"/>
        <v>29666.586122448982</v>
      </c>
      <c r="N1191" s="40" t="str">
        <f t="shared" si="128"/>
        <v>Low Income</v>
      </c>
      <c r="O1191" s="39">
        <v>16158</v>
      </c>
      <c r="P1191" s="39">
        <f t="shared" si="129"/>
        <v>0</v>
      </c>
      <c r="Q1191" s="41">
        <f t="shared" si="130"/>
        <v>0</v>
      </c>
      <c r="R1191" s="33" t="str">
        <f t="shared" si="131"/>
        <v>No Bonus</v>
      </c>
      <c r="S1191" s="38">
        <f t="shared" si="132"/>
        <v>29666.586122448982</v>
      </c>
      <c r="T1191" s="6" t="s">
        <v>204</v>
      </c>
      <c r="U1191" s="6" t="s">
        <v>6808</v>
      </c>
      <c r="V1191" s="6" t="s">
        <v>4366</v>
      </c>
    </row>
    <row r="1192" spans="1:22" ht="20" customHeight="1" x14ac:dyDescent="0.15">
      <c r="A1192" s="15">
        <v>1190</v>
      </c>
      <c r="B1192" s="16" t="s">
        <v>1488</v>
      </c>
      <c r="C1192" s="14">
        <v>39</v>
      </c>
      <c r="D1192" s="35" t="str" cm="1">
        <f t="array" ref="D1192">_xlfn.IFS(C1192&lt;31, "Emerging Talent", AND(C1192 &gt; 30, C1192 &lt; 55), "Core Contributor", C1192 &gt; 54, "Established Expert")</f>
        <v>Core Contributor</v>
      </c>
      <c r="E1192" s="6" t="s">
        <v>389</v>
      </c>
      <c r="F1192" s="6" t="s">
        <v>5571</v>
      </c>
      <c r="G1192" s="19" t="s">
        <v>46</v>
      </c>
      <c r="H1192" s="19" t="s">
        <v>136</v>
      </c>
      <c r="I1192" s="30">
        <v>8</v>
      </c>
      <c r="J1192" s="27">
        <v>3.2</v>
      </c>
      <c r="K1192" s="40" t="str">
        <f t="shared" si="126"/>
        <v>Meets Expectations</v>
      </c>
      <c r="L1192" s="37">
        <v>9191</v>
      </c>
      <c r="M1192" s="37">
        <f t="shared" si="127"/>
        <v>15000</v>
      </c>
      <c r="N1192" s="40" t="str">
        <f t="shared" si="128"/>
        <v>Low Income</v>
      </c>
      <c r="O1192" s="39">
        <v>6607</v>
      </c>
      <c r="P1192" s="39">
        <f t="shared" si="129"/>
        <v>200.00000000000034</v>
      </c>
      <c r="Q1192" s="41">
        <f t="shared" si="130"/>
        <v>1.3333333333333357E-2</v>
      </c>
      <c r="R1192" s="33" t="str">
        <f t="shared" si="131"/>
        <v>Small Bonus</v>
      </c>
      <c r="S1192" s="38">
        <f t="shared" si="132"/>
        <v>15200</v>
      </c>
      <c r="T1192" s="6" t="s">
        <v>368</v>
      </c>
      <c r="U1192" s="6" t="s">
        <v>6809</v>
      </c>
      <c r="V1192" s="7" t="s">
        <v>6818</v>
      </c>
    </row>
    <row r="1193" spans="1:22" ht="20" customHeight="1" x14ac:dyDescent="0.15">
      <c r="A1193" s="15">
        <v>1191</v>
      </c>
      <c r="B1193" s="16" t="s">
        <v>435</v>
      </c>
      <c r="C1193" s="14">
        <v>65</v>
      </c>
      <c r="D1193" s="35" t="str" cm="1">
        <f t="array" ref="D1193">_xlfn.IFS(C1193&lt;31, "Emerging Talent", AND(C1193 &gt; 30, C1193 &lt; 55), "Core Contributor", C1193 &gt; 54, "Established Expert")</f>
        <v>Established Expert</v>
      </c>
      <c r="E1193" s="6" t="s">
        <v>389</v>
      </c>
      <c r="F1193" s="6" t="s">
        <v>5460</v>
      </c>
      <c r="G1193" s="19" t="s">
        <v>864</v>
      </c>
      <c r="H1193" s="19" t="s">
        <v>779</v>
      </c>
      <c r="I1193" s="30">
        <v>2</v>
      </c>
      <c r="J1193" s="27">
        <v>1.6</v>
      </c>
      <c r="K1193" s="40" t="str">
        <f t="shared" si="126"/>
        <v>Needs Significant Improvement</v>
      </c>
      <c r="L1193" s="37">
        <v>137352</v>
      </c>
      <c r="M1193" s="37">
        <f t="shared" si="127"/>
        <v>28703.764897959187</v>
      </c>
      <c r="N1193" s="40" t="str">
        <f t="shared" si="128"/>
        <v>Low Income</v>
      </c>
      <c r="O1193" s="39">
        <v>3443</v>
      </c>
      <c r="P1193" s="39">
        <f t="shared" si="129"/>
        <v>0</v>
      </c>
      <c r="Q1193" s="41">
        <f t="shared" si="130"/>
        <v>0</v>
      </c>
      <c r="R1193" s="33" t="str">
        <f t="shared" si="131"/>
        <v>No Bonus</v>
      </c>
      <c r="S1193" s="38">
        <f t="shared" si="132"/>
        <v>28703.764897959187</v>
      </c>
      <c r="T1193" s="6" t="s">
        <v>422</v>
      </c>
      <c r="U1193" s="6" t="s">
        <v>6810</v>
      </c>
      <c r="V1193" s="6" t="s">
        <v>4372</v>
      </c>
    </row>
    <row r="1194" spans="1:22" ht="20" customHeight="1" x14ac:dyDescent="0.15">
      <c r="A1194" s="15">
        <v>1192</v>
      </c>
      <c r="B1194" s="16" t="s">
        <v>4420</v>
      </c>
      <c r="C1194" s="14">
        <v>50</v>
      </c>
      <c r="D1194" s="35" t="str" cm="1">
        <f t="array" ref="D1194">_xlfn.IFS(C1194&lt;31, "Emerging Talent", AND(C1194 &gt; 30, C1194 &lt; 55), "Core Contributor", C1194 &gt; 54, "Established Expert")</f>
        <v>Core Contributor</v>
      </c>
      <c r="E1194" s="6" t="s">
        <v>93</v>
      </c>
      <c r="F1194" s="6" t="s">
        <v>5446</v>
      </c>
      <c r="G1194" s="19" t="s">
        <v>244</v>
      </c>
      <c r="H1194" s="19" t="s">
        <v>842</v>
      </c>
      <c r="I1194" s="30">
        <v>10</v>
      </c>
      <c r="J1194" s="27">
        <v>4.5</v>
      </c>
      <c r="K1194" s="40" t="str">
        <f t="shared" si="126"/>
        <v>Outstanding Performance</v>
      </c>
      <c r="L1194" s="37">
        <v>33633</v>
      </c>
      <c r="M1194" s="37">
        <f t="shared" si="127"/>
        <v>55597.408163265318</v>
      </c>
      <c r="N1194" s="40" t="str">
        <f t="shared" si="128"/>
        <v>Medium Income</v>
      </c>
      <c r="O1194" s="39">
        <v>6387</v>
      </c>
      <c r="P1194" s="39">
        <f t="shared" si="129"/>
        <v>11250</v>
      </c>
      <c r="Q1194" s="41">
        <f t="shared" si="130"/>
        <v>0.20234756208353563</v>
      </c>
      <c r="R1194" s="33" t="str">
        <f t="shared" si="131"/>
        <v>High Bonus</v>
      </c>
      <c r="S1194" s="38">
        <f t="shared" si="132"/>
        <v>66847.408163265325</v>
      </c>
      <c r="T1194" s="6" t="s">
        <v>368</v>
      </c>
      <c r="U1194" s="7" t="s">
        <v>5970</v>
      </c>
      <c r="V1194" s="6" t="s">
        <v>4376</v>
      </c>
    </row>
    <row r="1195" spans="1:22" ht="20" customHeight="1" x14ac:dyDescent="0.15">
      <c r="A1195" s="15">
        <v>1193</v>
      </c>
      <c r="B1195" s="16" t="s">
        <v>4377</v>
      </c>
      <c r="C1195" s="14">
        <v>54</v>
      </c>
      <c r="D1195" s="35" t="str" cm="1">
        <f t="array" ref="D1195">_xlfn.IFS(C1195&lt;31, "Emerging Talent", AND(C1195 &gt; 30, C1195 &lt; 55), "Core Contributor", C1195 &gt; 54, "Established Expert")</f>
        <v>Core Contributor</v>
      </c>
      <c r="E1195" s="6" t="s">
        <v>5970</v>
      </c>
      <c r="F1195" s="6" t="s">
        <v>5677</v>
      </c>
      <c r="G1195" s="19" t="s">
        <v>210</v>
      </c>
      <c r="H1195" s="19" t="s">
        <v>431</v>
      </c>
      <c r="I1195" s="30">
        <v>0</v>
      </c>
      <c r="J1195" s="27">
        <v>4.8</v>
      </c>
      <c r="K1195" s="40" t="str">
        <f t="shared" si="126"/>
        <v>Outstanding Performance</v>
      </c>
      <c r="L1195" s="37">
        <v>97447</v>
      </c>
      <c r="M1195" s="37">
        <f t="shared" si="127"/>
        <v>183279.90857142859</v>
      </c>
      <c r="N1195" s="40" t="str">
        <f t="shared" si="128"/>
        <v>Very High Income</v>
      </c>
      <c r="O1195" s="39">
        <v>10849</v>
      </c>
      <c r="P1195" s="39">
        <f t="shared" si="129"/>
        <v>16199.999999999996</v>
      </c>
      <c r="Q1195" s="41">
        <f t="shared" si="130"/>
        <v>8.8389393721715365E-2</v>
      </c>
      <c r="R1195" s="33" t="str">
        <f t="shared" si="131"/>
        <v>Outstanding Bonus</v>
      </c>
      <c r="S1195" s="38">
        <f t="shared" si="132"/>
        <v>199479.90857142859</v>
      </c>
      <c r="T1195" s="6" t="s">
        <v>26</v>
      </c>
      <c r="U1195" s="6" t="s">
        <v>4381</v>
      </c>
      <c r="V1195" s="6" t="s">
        <v>4382</v>
      </c>
    </row>
    <row r="1196" spans="1:22" ht="20" customHeight="1" x14ac:dyDescent="0.15">
      <c r="A1196" s="15">
        <v>1194</v>
      </c>
      <c r="B1196" s="16" t="s">
        <v>2341</v>
      </c>
      <c r="C1196" s="14">
        <v>41</v>
      </c>
      <c r="D1196" s="35" t="str" cm="1">
        <f t="array" ref="D1196">_xlfn.IFS(C1196&lt;31, "Emerging Talent", AND(C1196 &gt; 30, C1196 &lt; 55), "Core Contributor", C1196 &gt; 54, "Established Expert")</f>
        <v>Core Contributor</v>
      </c>
      <c r="E1196" s="6" t="s">
        <v>163</v>
      </c>
      <c r="F1196" s="6" t="s">
        <v>5496</v>
      </c>
      <c r="G1196" s="19" t="s">
        <v>494</v>
      </c>
      <c r="H1196" s="19" t="s">
        <v>81</v>
      </c>
      <c r="I1196" s="30">
        <v>4</v>
      </c>
      <c r="J1196" s="27">
        <v>2.7</v>
      </c>
      <c r="K1196" s="40" t="str">
        <f t="shared" si="126"/>
        <v>Below Expectations</v>
      </c>
      <c r="L1196" s="37">
        <v>59351</v>
      </c>
      <c r="M1196" s="37">
        <f t="shared" si="127"/>
        <v>35319.901224489797</v>
      </c>
      <c r="N1196" s="40" t="str">
        <f t="shared" si="128"/>
        <v>Low Income</v>
      </c>
      <c r="O1196" s="39">
        <v>14704</v>
      </c>
      <c r="P1196" s="39">
        <f t="shared" si="129"/>
        <v>0</v>
      </c>
      <c r="Q1196" s="41">
        <f t="shared" si="130"/>
        <v>0</v>
      </c>
      <c r="R1196" s="33" t="str">
        <f t="shared" si="131"/>
        <v>No Bonus</v>
      </c>
      <c r="S1196" s="38">
        <f t="shared" si="132"/>
        <v>35319.901224489797</v>
      </c>
      <c r="T1196" s="6" t="s">
        <v>296</v>
      </c>
      <c r="U1196" s="9" t="s">
        <v>6811</v>
      </c>
      <c r="V1196" s="6" t="s">
        <v>4384</v>
      </c>
    </row>
    <row r="1197" spans="1:22" ht="20" customHeight="1" x14ac:dyDescent="0.15">
      <c r="A1197" s="15">
        <v>1195</v>
      </c>
      <c r="B1197" s="16" t="s">
        <v>4441</v>
      </c>
      <c r="C1197" s="14">
        <v>49</v>
      </c>
      <c r="D1197" s="35" t="str" cm="1">
        <f t="array" ref="D1197">_xlfn.IFS(C1197&lt;31, "Emerging Talent", AND(C1197 &gt; 30, C1197 &lt; 55), "Core Contributor", C1197 &gt; 54, "Established Expert")</f>
        <v>Core Contributor</v>
      </c>
      <c r="E1197" s="6" t="s">
        <v>93</v>
      </c>
      <c r="F1197" s="6" t="s">
        <v>5446</v>
      </c>
      <c r="G1197" s="19" t="s">
        <v>210</v>
      </c>
      <c r="H1197" s="19" t="s">
        <v>158</v>
      </c>
      <c r="I1197" s="30">
        <v>10</v>
      </c>
      <c r="J1197" s="27">
        <v>1.2</v>
      </c>
      <c r="K1197" s="40" t="str">
        <f t="shared" si="126"/>
        <v>Needs Significant Improvement</v>
      </c>
      <c r="L1197" s="37">
        <v>30333</v>
      </c>
      <c r="M1197" s="37">
        <f t="shared" si="127"/>
        <v>15000</v>
      </c>
      <c r="N1197" s="40" t="str">
        <f t="shared" si="128"/>
        <v>Low Income</v>
      </c>
      <c r="O1197" s="39">
        <v>12531</v>
      </c>
      <c r="P1197" s="39">
        <f t="shared" si="129"/>
        <v>0</v>
      </c>
      <c r="Q1197" s="41">
        <f t="shared" si="130"/>
        <v>0</v>
      </c>
      <c r="R1197" s="33" t="str">
        <f t="shared" si="131"/>
        <v>No Bonus</v>
      </c>
      <c r="S1197" s="38">
        <f t="shared" si="132"/>
        <v>15000</v>
      </c>
      <c r="T1197" s="6" t="s">
        <v>204</v>
      </c>
      <c r="U1197" s="9" t="s">
        <v>6812</v>
      </c>
      <c r="V1197" s="6" t="s">
        <v>4387</v>
      </c>
    </row>
    <row r="1198" spans="1:22" ht="20" customHeight="1" x14ac:dyDescent="0.15">
      <c r="A1198" s="15">
        <v>1196</v>
      </c>
      <c r="B1198" s="16" t="s">
        <v>948</v>
      </c>
      <c r="C1198" s="14">
        <v>37</v>
      </c>
      <c r="D1198" s="35" t="str" cm="1">
        <f t="array" ref="D1198">_xlfn.IFS(C1198&lt;31, "Emerging Talent", AND(C1198 &gt; 30, C1198 &lt; 55), "Core Contributor", C1198 &gt; 54, "Established Expert")</f>
        <v>Core Contributor</v>
      </c>
      <c r="E1198" s="6" t="s">
        <v>163</v>
      </c>
      <c r="F1198" s="6" t="s">
        <v>5841</v>
      </c>
      <c r="G1198" s="19" t="s">
        <v>210</v>
      </c>
      <c r="H1198" s="19" t="s">
        <v>47</v>
      </c>
      <c r="I1198" s="30">
        <v>8</v>
      </c>
      <c r="J1198" s="27">
        <v>3.2</v>
      </c>
      <c r="K1198" s="40" t="str">
        <f t="shared" si="126"/>
        <v>Meets Expectations</v>
      </c>
      <c r="L1198" s="37">
        <v>68166</v>
      </c>
      <c r="M1198" s="37">
        <f t="shared" si="127"/>
        <v>56981.211428571442</v>
      </c>
      <c r="N1198" s="40" t="str">
        <f t="shared" si="128"/>
        <v>Medium Income</v>
      </c>
      <c r="O1198" s="39">
        <v>8240</v>
      </c>
      <c r="P1198" s="39">
        <f t="shared" si="129"/>
        <v>200.00000000000034</v>
      </c>
      <c r="Q1198" s="41">
        <f t="shared" si="130"/>
        <v>3.5099288868350844E-3</v>
      </c>
      <c r="R1198" s="33" t="str">
        <f t="shared" si="131"/>
        <v>Small Bonus</v>
      </c>
      <c r="S1198" s="38">
        <f t="shared" si="132"/>
        <v>57181.211428571442</v>
      </c>
      <c r="T1198" s="6" t="s">
        <v>139</v>
      </c>
      <c r="U1198" s="6" t="s">
        <v>6813</v>
      </c>
      <c r="V1198" s="6" t="s">
        <v>4390</v>
      </c>
    </row>
    <row r="1199" spans="1:22" ht="20" customHeight="1" x14ac:dyDescent="0.15">
      <c r="A1199" s="15">
        <v>1197</v>
      </c>
      <c r="B1199" s="16" t="s">
        <v>4422</v>
      </c>
      <c r="C1199" s="14">
        <v>41</v>
      </c>
      <c r="D1199" s="35" t="str" cm="1">
        <f t="array" ref="D1199">_xlfn.IFS(C1199&lt;31, "Emerging Talent", AND(C1199 &gt; 30, C1199 &lt; 55), "Core Contributor", C1199 &gt; 54, "Established Expert")</f>
        <v>Core Contributor</v>
      </c>
      <c r="E1199" s="6" t="s">
        <v>389</v>
      </c>
      <c r="F1199" s="6" t="s">
        <v>5625</v>
      </c>
      <c r="G1199" s="19" t="s">
        <v>244</v>
      </c>
      <c r="H1199" s="19" t="s">
        <v>36</v>
      </c>
      <c r="I1199" s="30">
        <v>5</v>
      </c>
      <c r="J1199" s="27">
        <v>2.6</v>
      </c>
      <c r="K1199" s="40" t="str">
        <f t="shared" si="126"/>
        <v>Below Expectations</v>
      </c>
      <c r="L1199" s="37">
        <v>62676</v>
      </c>
      <c r="M1199" s="37">
        <f t="shared" si="127"/>
        <v>34586.919183673475</v>
      </c>
      <c r="N1199" s="40" t="str">
        <f t="shared" si="128"/>
        <v>Low Income</v>
      </c>
      <c r="O1199" s="39">
        <v>12393</v>
      </c>
      <c r="P1199" s="39">
        <f t="shared" si="129"/>
        <v>0</v>
      </c>
      <c r="Q1199" s="41">
        <f t="shared" si="130"/>
        <v>0</v>
      </c>
      <c r="R1199" s="33" t="str">
        <f t="shared" si="131"/>
        <v>No Bonus</v>
      </c>
      <c r="S1199" s="38">
        <f t="shared" si="132"/>
        <v>34586.919183673475</v>
      </c>
      <c r="T1199" s="6" t="s">
        <v>368</v>
      </c>
      <c r="U1199" s="6" t="s">
        <v>4391</v>
      </c>
      <c r="V1199" s="7" t="s">
        <v>6818</v>
      </c>
    </row>
    <row r="1200" spans="1:22" ht="20" customHeight="1" x14ac:dyDescent="0.15">
      <c r="A1200" s="15">
        <v>1198</v>
      </c>
      <c r="B1200" s="16" t="s">
        <v>3454</v>
      </c>
      <c r="C1200" s="14">
        <v>47</v>
      </c>
      <c r="D1200" s="35" t="str" cm="1">
        <f t="array" ref="D1200">_xlfn.IFS(C1200&lt;31, "Emerging Talent", AND(C1200 &gt; 30, C1200 &lt; 55), "Core Contributor", C1200 &gt; 54, "Established Expert")</f>
        <v>Core Contributor</v>
      </c>
      <c r="E1200" s="7" t="s">
        <v>5970</v>
      </c>
      <c r="F1200" s="6" t="s">
        <v>5903</v>
      </c>
      <c r="G1200" s="19" t="s">
        <v>210</v>
      </c>
      <c r="H1200" s="19" t="s">
        <v>175</v>
      </c>
      <c r="I1200" s="30">
        <v>4</v>
      </c>
      <c r="J1200" s="27">
        <v>2.1</v>
      </c>
      <c r="K1200" s="40" t="str">
        <f t="shared" si="126"/>
        <v>Below Expectations</v>
      </c>
      <c r="L1200" s="37">
        <v>136104</v>
      </c>
      <c r="M1200" s="37">
        <f t="shared" si="127"/>
        <v>48997.439999999995</v>
      </c>
      <c r="N1200" s="40" t="str">
        <f t="shared" si="128"/>
        <v>Low Income</v>
      </c>
      <c r="O1200" s="39">
        <v>9172</v>
      </c>
      <c r="P1200" s="39">
        <f t="shared" si="129"/>
        <v>0</v>
      </c>
      <c r="Q1200" s="41">
        <f t="shared" si="130"/>
        <v>0</v>
      </c>
      <c r="R1200" s="33" t="str">
        <f t="shared" si="131"/>
        <v>No Bonus</v>
      </c>
      <c r="S1200" s="38">
        <f t="shared" si="132"/>
        <v>48997.439999999995</v>
      </c>
      <c r="T1200" s="6" t="s">
        <v>271</v>
      </c>
      <c r="U1200" s="9" t="s">
        <v>6814</v>
      </c>
      <c r="V1200" s="6" t="s">
        <v>4395</v>
      </c>
    </row>
    <row r="1201" spans="1:22" ht="20" customHeight="1" x14ac:dyDescent="0.15">
      <c r="A1201" s="15">
        <v>1199</v>
      </c>
      <c r="B1201" s="16" t="s">
        <v>1156</v>
      </c>
      <c r="C1201" s="14">
        <v>42</v>
      </c>
      <c r="D1201" s="35" t="str" cm="1">
        <f t="array" ref="D1201">_xlfn.IFS(C1201&lt;31, "Emerging Talent", AND(C1201 &gt; 30, C1201 &lt; 55), "Core Contributor", C1201 &gt; 54, "Established Expert")</f>
        <v>Core Contributor</v>
      </c>
      <c r="E1201" s="7" t="s">
        <v>5970</v>
      </c>
      <c r="F1201" s="6" t="s">
        <v>5935</v>
      </c>
      <c r="G1201" s="19" t="s">
        <v>4457</v>
      </c>
      <c r="H1201" s="19" t="s">
        <v>175</v>
      </c>
      <c r="I1201" s="30">
        <v>3</v>
      </c>
      <c r="J1201" s="27">
        <v>2.8</v>
      </c>
      <c r="K1201" s="40" t="str">
        <f t="shared" si="126"/>
        <v>Below Expectations</v>
      </c>
      <c r="L1201" s="37">
        <v>142460</v>
      </c>
      <c r="M1201" s="37">
        <f t="shared" si="127"/>
        <v>91174.39999999998</v>
      </c>
      <c r="N1201" s="40" t="str">
        <f t="shared" si="128"/>
        <v>High Income</v>
      </c>
      <c r="O1201" s="39">
        <v>18995</v>
      </c>
      <c r="P1201" s="39">
        <f t="shared" si="129"/>
        <v>0</v>
      </c>
      <c r="Q1201" s="41">
        <f t="shared" si="130"/>
        <v>0</v>
      </c>
      <c r="R1201" s="33" t="str">
        <f t="shared" si="131"/>
        <v>No Bonus</v>
      </c>
      <c r="S1201" s="38">
        <f t="shared" si="132"/>
        <v>91174.39999999998</v>
      </c>
      <c r="T1201" s="6" t="s">
        <v>422</v>
      </c>
      <c r="U1201" s="6" t="s">
        <v>4398</v>
      </c>
      <c r="V1201" s="6" t="s">
        <v>4399</v>
      </c>
    </row>
    <row r="1202" spans="1:22" ht="20" customHeight="1" x14ac:dyDescent="0.15">
      <c r="A1202" s="15">
        <v>1200</v>
      </c>
      <c r="B1202" s="16" t="s">
        <v>1261</v>
      </c>
      <c r="C1202" s="14">
        <v>48</v>
      </c>
      <c r="D1202" s="35" t="str" cm="1">
        <f t="array" ref="D1202">_xlfn.IFS(C1202&lt;31, "Emerging Talent", AND(C1202 &gt; 30, C1202 &lt; 55), "Core Contributor", C1202 &gt; 54, "Established Expert")</f>
        <v>Core Contributor</v>
      </c>
      <c r="E1202" s="6" t="s">
        <v>5970</v>
      </c>
      <c r="F1202" s="6" t="s">
        <v>5446</v>
      </c>
      <c r="G1202" s="19" t="s">
        <v>864</v>
      </c>
      <c r="H1202" s="19" t="s">
        <v>732</v>
      </c>
      <c r="I1202" s="30">
        <v>0</v>
      </c>
      <c r="J1202" s="27">
        <v>3.3</v>
      </c>
      <c r="K1202" s="40" t="str">
        <f t="shared" si="126"/>
        <v>Meets Expectations</v>
      </c>
      <c r="L1202" s="37">
        <v>47018</v>
      </c>
      <c r="M1202" s="37">
        <f t="shared" si="127"/>
        <v>41798.042448979591</v>
      </c>
      <c r="N1202" s="40" t="str">
        <f t="shared" si="128"/>
        <v>Low Income</v>
      </c>
      <c r="O1202" s="39">
        <v>5005</v>
      </c>
      <c r="P1202" s="39">
        <f t="shared" si="129"/>
        <v>449.99999999999949</v>
      </c>
      <c r="Q1202" s="41">
        <f t="shared" si="130"/>
        <v>1.0766054428249553E-2</v>
      </c>
      <c r="R1202" s="33" t="str">
        <f t="shared" si="131"/>
        <v>Small Bonus</v>
      </c>
      <c r="S1202" s="38">
        <f t="shared" si="132"/>
        <v>42248.042448979591</v>
      </c>
      <c r="T1202" s="6" t="s">
        <v>76</v>
      </c>
      <c r="U1202" s="6" t="s">
        <v>4402</v>
      </c>
      <c r="V1202" s="6" t="s">
        <v>4403</v>
      </c>
    </row>
  </sheetData>
  <autoFilter ref="A2:V1202" xr:uid="{00000000-0001-0000-0000-000000000000}"/>
  <mergeCells count="1">
    <mergeCell ref="A1:V1"/>
  </mergeCells>
  <hyperlinks>
    <hyperlink ref="F1201" r:id="rId1" xr:uid="{00000000-0004-0000-0000-00003D040000}"/>
    <hyperlink ref="F1200" r:id="rId2" xr:uid="{00000000-0004-0000-0000-00003C040000}"/>
    <hyperlink ref="F1199" r:id="rId3" xr:uid="{00000000-0004-0000-0000-00003B040000}"/>
    <hyperlink ref="F1198" r:id="rId4" xr:uid="{00000000-0004-0000-0000-00003A040000}"/>
    <hyperlink ref="F1197" r:id="rId5" display="example.com" xr:uid="{00000000-0004-0000-0000-000039040000}"/>
    <hyperlink ref="F1196" r:id="rId6" xr:uid="{00000000-0004-0000-0000-000038040000}"/>
    <hyperlink ref="F1195" r:id="rId7" xr:uid="{00000000-0004-0000-0000-000037040000}"/>
    <hyperlink ref="F1194" r:id="rId8" display="mariadavisdemo.net" xr:uid="{00000000-0004-0000-0000-000036040000}"/>
    <hyperlink ref="F1193" r:id="rId9" xr:uid="{00000000-0004-0000-0000-000035040000}"/>
    <hyperlink ref="F1192" r:id="rId10" xr:uid="{00000000-0004-0000-0000-000034040000}"/>
    <hyperlink ref="F1191" r:id="rId11" xr:uid="{00000000-0004-0000-0000-000033040000}"/>
    <hyperlink ref="F1189" r:id="rId12" xr:uid="{00000000-0004-0000-0000-000032040000}"/>
    <hyperlink ref="F1188" r:id="rId13" xr:uid="{00000000-0004-0000-0000-000031040000}"/>
    <hyperlink ref="F1187" r:id="rId14" xr:uid="{00000000-0004-0000-0000-000030040000}"/>
    <hyperlink ref="F1186" r:id="rId15" xr:uid="{00000000-0004-0000-0000-00002F040000}"/>
    <hyperlink ref="F1185" r:id="rId16" xr:uid="{00000000-0004-0000-0000-00002E040000}"/>
    <hyperlink ref="F1184" r:id="rId17" xr:uid="{00000000-0004-0000-0000-00002D040000}"/>
    <hyperlink ref="F1183" r:id="rId18" xr:uid="{00000000-0004-0000-0000-00002C040000}"/>
    <hyperlink ref="F1182" r:id="rId19" xr:uid="{00000000-0004-0000-0000-00002B040000}"/>
    <hyperlink ref="F1180" r:id="rId20" xr:uid="{00000000-0004-0000-0000-00002A040000}"/>
    <hyperlink ref="F1179" r:id="rId21" xr:uid="{00000000-0004-0000-0000-000029040000}"/>
    <hyperlink ref="F1178" r:id="rId22" xr:uid="{00000000-0004-0000-0000-000028040000}"/>
    <hyperlink ref="F1177" r:id="rId23" xr:uid="{00000000-0004-0000-0000-000027040000}"/>
    <hyperlink ref="F1176" r:id="rId24" xr:uid="{00000000-0004-0000-0000-000026040000}"/>
    <hyperlink ref="F1175" r:id="rId25" xr:uid="{00000000-0004-0000-0000-000025040000}"/>
    <hyperlink ref="F1174" r:id="rId26" xr:uid="{00000000-0004-0000-0000-000024040000}"/>
    <hyperlink ref="F1173" r:id="rId27" xr:uid="{00000000-0004-0000-0000-000023040000}"/>
    <hyperlink ref="F1172" r:id="rId28" xr:uid="{00000000-0004-0000-0000-000022040000}"/>
    <hyperlink ref="F1171" r:id="rId29" xr:uid="{00000000-0004-0000-0000-000021040000}"/>
    <hyperlink ref="F1170" r:id="rId30" xr:uid="{00000000-0004-0000-0000-000020040000}"/>
    <hyperlink ref="F1169" r:id="rId31" display="sample.org" xr:uid="{00000000-0004-0000-0000-00001F040000}"/>
    <hyperlink ref="F1168" r:id="rId32" xr:uid="{00000000-0004-0000-0000-00001E040000}"/>
    <hyperlink ref="F1167" r:id="rId33" xr:uid="{00000000-0004-0000-0000-00001D040000}"/>
    <hyperlink ref="F1166" r:id="rId34" xr:uid="{00000000-0004-0000-0000-00001C040000}"/>
    <hyperlink ref="F1165" r:id="rId35" xr:uid="{00000000-0004-0000-0000-00001B040000}"/>
    <hyperlink ref="F1164" r:id="rId36" xr:uid="{00000000-0004-0000-0000-00001A040000}"/>
    <hyperlink ref="F1163" r:id="rId37" xr:uid="{00000000-0004-0000-0000-000019040000}"/>
    <hyperlink ref="F1162" r:id="rId38" xr:uid="{00000000-0004-0000-0000-000018040000}"/>
    <hyperlink ref="F1161" r:id="rId39" xr:uid="{00000000-0004-0000-0000-000017040000}"/>
    <hyperlink ref="F1160" r:id="rId40" xr:uid="{00000000-0004-0000-0000-000016040000}"/>
    <hyperlink ref="F1159" r:id="rId41" display="janebrownsample.org" xr:uid="{00000000-0004-0000-0000-000015040000}"/>
    <hyperlink ref="F1158" r:id="rId42" xr:uid="{00000000-0004-0000-0000-000014040000}"/>
    <hyperlink ref="F1157" r:id="rId43" xr:uid="{00000000-0004-0000-0000-000013040000}"/>
    <hyperlink ref="F1156" r:id="rId44" xr:uid="{00000000-0004-0000-0000-000012040000}"/>
    <hyperlink ref="F1155" r:id="rId45" xr:uid="{00000000-0004-0000-0000-000011040000}"/>
    <hyperlink ref="F1154" r:id="rId46" display="test.com" xr:uid="{00000000-0004-0000-0000-000010040000}"/>
    <hyperlink ref="F1153" r:id="rId47" xr:uid="{00000000-0004-0000-0000-00000F040000}"/>
    <hyperlink ref="F1152" r:id="rId48" xr:uid="{00000000-0004-0000-0000-00000E040000}"/>
    <hyperlink ref="F1151" r:id="rId49" xr:uid="{00000000-0004-0000-0000-00000D040000}"/>
    <hyperlink ref="F1150" r:id="rId50" display="sarataylortest.com" xr:uid="{00000000-0004-0000-0000-00000C040000}"/>
    <hyperlink ref="F1149" r:id="rId51" xr:uid="{00000000-0004-0000-0000-00000B040000}"/>
    <hyperlink ref="F1148" r:id="rId52" display="karenjonessample.org" xr:uid="{00000000-0004-0000-0000-00000A040000}"/>
    <hyperlink ref="F1147" r:id="rId53" xr:uid="{00000000-0004-0000-0000-000009040000}"/>
    <hyperlink ref="F1146" r:id="rId54" xr:uid="{00000000-0004-0000-0000-000008040000}"/>
    <hyperlink ref="F1144" r:id="rId55" xr:uid="{00000000-0004-0000-0000-000007040000}"/>
    <hyperlink ref="F1143" r:id="rId56" xr:uid="{00000000-0004-0000-0000-000006040000}"/>
    <hyperlink ref="F1142" r:id="rId57" xr:uid="{00000000-0004-0000-0000-000005040000}"/>
    <hyperlink ref="F1141" r:id="rId58" xr:uid="{00000000-0004-0000-0000-000004040000}"/>
    <hyperlink ref="F1140" r:id="rId59" xr:uid="{00000000-0004-0000-0000-000003040000}"/>
    <hyperlink ref="F1139" r:id="rId60" xr:uid="{00000000-0004-0000-0000-000002040000}"/>
    <hyperlink ref="F1138" r:id="rId61" xr:uid="{00000000-0004-0000-0000-000001040000}"/>
    <hyperlink ref="F1137" r:id="rId62" display="example.com" xr:uid="{00000000-0004-0000-0000-000000040000}"/>
    <hyperlink ref="F1136" r:id="rId63" xr:uid="{00000000-0004-0000-0000-0000FF030000}"/>
    <hyperlink ref="F1135" r:id="rId64" xr:uid="{00000000-0004-0000-0000-0000FE030000}"/>
    <hyperlink ref="F1134" r:id="rId65" xr:uid="{00000000-0004-0000-0000-0000FD030000}"/>
    <hyperlink ref="F1133" r:id="rId66" xr:uid="{00000000-0004-0000-0000-0000FC030000}"/>
    <hyperlink ref="F1132" r:id="rId67" xr:uid="{00000000-0004-0000-0000-0000FB030000}"/>
    <hyperlink ref="F1131" r:id="rId68" display="demo.net" xr:uid="{00000000-0004-0000-0000-0000FA030000}"/>
    <hyperlink ref="F1130" r:id="rId69" xr:uid="{00000000-0004-0000-0000-0000F9030000}"/>
    <hyperlink ref="F1129" r:id="rId70" xr:uid="{00000000-0004-0000-0000-0000F8030000}"/>
    <hyperlink ref="F1127" r:id="rId71" xr:uid="{00000000-0004-0000-0000-0000F7030000}"/>
    <hyperlink ref="F1126" r:id="rId72" display="sample.org" xr:uid="{00000000-0004-0000-0000-0000F6030000}"/>
    <hyperlink ref="F1125" r:id="rId73" xr:uid="{00000000-0004-0000-0000-0000F5030000}"/>
    <hyperlink ref="F1124" r:id="rId74" xr:uid="{00000000-0004-0000-0000-0000F4030000}"/>
    <hyperlink ref="F1123" r:id="rId75" xr:uid="{00000000-0004-0000-0000-0000F3030000}"/>
    <hyperlink ref="F1122" r:id="rId76" xr:uid="{00000000-0004-0000-0000-0000F2030000}"/>
    <hyperlink ref="F1121" r:id="rId77" xr:uid="{00000000-0004-0000-0000-0000F1030000}"/>
    <hyperlink ref="F1120" r:id="rId78" xr:uid="{00000000-0004-0000-0000-0000F0030000}"/>
    <hyperlink ref="F1119" r:id="rId79" xr:uid="{00000000-0004-0000-0000-0000EF030000}"/>
    <hyperlink ref="F1118" r:id="rId80" xr:uid="{00000000-0004-0000-0000-0000EE030000}"/>
    <hyperlink ref="F1117" r:id="rId81" xr:uid="{00000000-0004-0000-0000-0000ED030000}"/>
    <hyperlink ref="F1116" r:id="rId82" xr:uid="{00000000-0004-0000-0000-0000EC030000}"/>
    <hyperlink ref="F1115" r:id="rId83" xr:uid="{00000000-0004-0000-0000-0000EB030000}"/>
    <hyperlink ref="F1114" r:id="rId84" xr:uid="{00000000-0004-0000-0000-0000EA030000}"/>
    <hyperlink ref="F1112" r:id="rId85" xr:uid="{00000000-0004-0000-0000-0000E9030000}"/>
    <hyperlink ref="F1110" r:id="rId86" xr:uid="{00000000-0004-0000-0000-0000E8030000}"/>
    <hyperlink ref="F1109" r:id="rId87" xr:uid="{00000000-0004-0000-0000-0000E7030000}"/>
    <hyperlink ref="F1108" r:id="rId88" xr:uid="{00000000-0004-0000-0000-0000E6030000}"/>
    <hyperlink ref="F1107" r:id="rId89" xr:uid="{00000000-0004-0000-0000-0000E5030000}"/>
    <hyperlink ref="F1106" r:id="rId90" xr:uid="{00000000-0004-0000-0000-0000E4030000}"/>
    <hyperlink ref="F1105" r:id="rId91" xr:uid="{00000000-0004-0000-0000-0000E3030000}"/>
    <hyperlink ref="F1104" r:id="rId92" xr:uid="{00000000-0004-0000-0000-0000E2030000}"/>
    <hyperlink ref="F1102" r:id="rId93" xr:uid="{00000000-0004-0000-0000-0000E1030000}"/>
    <hyperlink ref="F1101" r:id="rId94" xr:uid="{00000000-0004-0000-0000-0000E0030000}"/>
    <hyperlink ref="F1100" r:id="rId95" xr:uid="{00000000-0004-0000-0000-0000DF030000}"/>
    <hyperlink ref="F1099" r:id="rId96" display="patriciataylortest.com" xr:uid="{00000000-0004-0000-0000-0000DE030000}"/>
    <hyperlink ref="F1098" r:id="rId97" xr:uid="{00000000-0004-0000-0000-0000DD030000}"/>
    <hyperlink ref="F1097" r:id="rId98" xr:uid="{00000000-0004-0000-0000-0000DC030000}"/>
    <hyperlink ref="F1096" r:id="rId99" xr:uid="{00000000-0004-0000-0000-0000DB030000}"/>
    <hyperlink ref="F1095" r:id="rId100" xr:uid="{00000000-0004-0000-0000-0000DA030000}"/>
    <hyperlink ref="F1094" r:id="rId101" xr:uid="{00000000-0004-0000-0000-0000D9030000}"/>
    <hyperlink ref="F1093" r:id="rId102" xr:uid="{00000000-0004-0000-0000-0000D8030000}"/>
    <hyperlink ref="F1092" r:id="rId103" xr:uid="{00000000-0004-0000-0000-0000D7030000}"/>
    <hyperlink ref="F1091" r:id="rId104" xr:uid="{00000000-0004-0000-0000-0000D6030000}"/>
    <hyperlink ref="F1090" r:id="rId105" xr:uid="{00000000-0004-0000-0000-0000D5030000}"/>
    <hyperlink ref="F1089" r:id="rId106" xr:uid="{00000000-0004-0000-0000-0000D4030000}"/>
    <hyperlink ref="F1088" r:id="rId107" xr:uid="{00000000-0004-0000-0000-0000D3030000}"/>
    <hyperlink ref="F1087" r:id="rId108" xr:uid="{00000000-0004-0000-0000-0000D2030000}"/>
    <hyperlink ref="F1086" r:id="rId109" xr:uid="{00000000-0004-0000-0000-0000D1030000}"/>
    <hyperlink ref="F1085" r:id="rId110" xr:uid="{00000000-0004-0000-0000-0000D0030000}"/>
    <hyperlink ref="F1084" r:id="rId111" xr:uid="{00000000-0004-0000-0000-0000CF030000}"/>
    <hyperlink ref="F1083" r:id="rId112" xr:uid="{00000000-0004-0000-0000-0000CE030000}"/>
    <hyperlink ref="F1082" r:id="rId113" xr:uid="{00000000-0004-0000-0000-0000CD030000}"/>
    <hyperlink ref="F1081" r:id="rId114" xr:uid="{00000000-0004-0000-0000-0000CC030000}"/>
    <hyperlink ref="F1080" r:id="rId115" xr:uid="{00000000-0004-0000-0000-0000CB030000}"/>
    <hyperlink ref="F1079" r:id="rId116" xr:uid="{00000000-0004-0000-0000-0000CA030000}"/>
    <hyperlink ref="F1078" r:id="rId117" xr:uid="{00000000-0004-0000-0000-0000C9030000}"/>
    <hyperlink ref="F1076" r:id="rId118" xr:uid="{00000000-0004-0000-0000-0000C8030000}"/>
    <hyperlink ref="F1075" r:id="rId119" display="example.com" xr:uid="{00000000-0004-0000-0000-0000C7030000}"/>
    <hyperlink ref="F1074" r:id="rId120" xr:uid="{00000000-0004-0000-0000-0000C6030000}"/>
    <hyperlink ref="F1073" r:id="rId121" xr:uid="{00000000-0004-0000-0000-0000C5030000}"/>
    <hyperlink ref="F1072" r:id="rId122" xr:uid="{00000000-0004-0000-0000-0000C4030000}"/>
    <hyperlink ref="F1071" r:id="rId123" xr:uid="{00000000-0004-0000-0000-0000C3030000}"/>
    <hyperlink ref="F1070" r:id="rId124" xr:uid="{00000000-0004-0000-0000-0000C2030000}"/>
    <hyperlink ref="F1069" r:id="rId125" xr:uid="{00000000-0004-0000-0000-0000C1030000}"/>
    <hyperlink ref="F1068" r:id="rId126" xr:uid="{00000000-0004-0000-0000-0000C0030000}"/>
    <hyperlink ref="F1067" r:id="rId127" xr:uid="{00000000-0004-0000-0000-0000BF030000}"/>
    <hyperlink ref="F1066" r:id="rId128" xr:uid="{00000000-0004-0000-0000-0000BE030000}"/>
    <hyperlink ref="F1065" r:id="rId129" xr:uid="{00000000-0004-0000-0000-0000BD030000}"/>
    <hyperlink ref="F1064" r:id="rId130" xr:uid="{00000000-0004-0000-0000-0000BC030000}"/>
    <hyperlink ref="F1063" r:id="rId131" xr:uid="{00000000-0004-0000-0000-0000BB030000}"/>
    <hyperlink ref="F1062" r:id="rId132" xr:uid="{00000000-0004-0000-0000-0000BA030000}"/>
    <hyperlink ref="F1061" r:id="rId133" xr:uid="{00000000-0004-0000-0000-0000B9030000}"/>
    <hyperlink ref="F1060" r:id="rId134" xr:uid="{00000000-0004-0000-0000-0000B8030000}"/>
    <hyperlink ref="F1059" r:id="rId135" display="davidandersondemo.net" xr:uid="{00000000-0004-0000-0000-0000B7030000}"/>
    <hyperlink ref="F1057" r:id="rId136" xr:uid="{00000000-0004-0000-0000-0000B6030000}"/>
    <hyperlink ref="F1056" r:id="rId137" xr:uid="{00000000-0004-0000-0000-0000B5030000}"/>
    <hyperlink ref="F1054" r:id="rId138" xr:uid="{00000000-0004-0000-0000-0000B4030000}"/>
    <hyperlink ref="F1053" r:id="rId139" xr:uid="{00000000-0004-0000-0000-0000B3030000}"/>
    <hyperlink ref="F1052" r:id="rId140" xr:uid="{00000000-0004-0000-0000-0000B2030000}"/>
    <hyperlink ref="F1051" r:id="rId141" xr:uid="{00000000-0004-0000-0000-0000B1030000}"/>
    <hyperlink ref="F1050" r:id="rId142" xr:uid="{00000000-0004-0000-0000-0000B0030000}"/>
    <hyperlink ref="F1049" r:id="rId143" xr:uid="{00000000-0004-0000-0000-0000AF030000}"/>
    <hyperlink ref="F1048" r:id="rId144" display="test.com" xr:uid="{00000000-0004-0000-0000-0000AE030000}"/>
    <hyperlink ref="F1047" r:id="rId145" display="example.com" xr:uid="{00000000-0004-0000-0000-0000AD030000}"/>
    <hyperlink ref="F1046" r:id="rId146" xr:uid="{00000000-0004-0000-0000-0000AC030000}"/>
    <hyperlink ref="F1045" r:id="rId147" xr:uid="{00000000-0004-0000-0000-0000AB030000}"/>
    <hyperlink ref="F1043" r:id="rId148" xr:uid="{00000000-0004-0000-0000-0000AA030000}"/>
    <hyperlink ref="F1042" r:id="rId149" xr:uid="{00000000-0004-0000-0000-0000A9030000}"/>
    <hyperlink ref="F1040" r:id="rId150" xr:uid="{00000000-0004-0000-0000-0000A8030000}"/>
    <hyperlink ref="F1039" r:id="rId151" xr:uid="{00000000-0004-0000-0000-0000A7030000}"/>
    <hyperlink ref="F1038" r:id="rId152" xr:uid="{00000000-0004-0000-0000-0000A6030000}"/>
    <hyperlink ref="F1037" r:id="rId153" display="johnandersonexample.com" xr:uid="{00000000-0004-0000-0000-0000A5030000}"/>
    <hyperlink ref="F1036" r:id="rId154" xr:uid="{00000000-0004-0000-0000-0000A4030000}"/>
    <hyperlink ref="F1035" r:id="rId155" xr:uid="{00000000-0004-0000-0000-0000A3030000}"/>
    <hyperlink ref="F1034" r:id="rId156" display="demo.net" xr:uid="{00000000-0004-0000-0000-0000A2030000}"/>
    <hyperlink ref="F1033" r:id="rId157" display="sarajohnsonexample.com" xr:uid="{00000000-0004-0000-0000-0000A1030000}"/>
    <hyperlink ref="F1032" r:id="rId158" xr:uid="{00000000-0004-0000-0000-0000A0030000}"/>
    <hyperlink ref="F1031" r:id="rId159" xr:uid="{00000000-0004-0000-0000-00009F030000}"/>
    <hyperlink ref="F1030" r:id="rId160" xr:uid="{00000000-0004-0000-0000-00009E030000}"/>
    <hyperlink ref="F1029" r:id="rId161" xr:uid="{00000000-0004-0000-0000-00009D030000}"/>
    <hyperlink ref="F1027" r:id="rId162" xr:uid="{00000000-0004-0000-0000-00009C030000}"/>
    <hyperlink ref="F1026" r:id="rId163" xr:uid="{00000000-0004-0000-0000-00009B030000}"/>
    <hyperlink ref="F1025" r:id="rId164" xr:uid="{00000000-0004-0000-0000-00009A030000}"/>
    <hyperlink ref="F1024" r:id="rId165" xr:uid="{00000000-0004-0000-0000-000099030000}"/>
    <hyperlink ref="F1023" r:id="rId166" xr:uid="{00000000-0004-0000-0000-000098030000}"/>
    <hyperlink ref="F1021" r:id="rId167" xr:uid="{00000000-0004-0000-0000-000097030000}"/>
    <hyperlink ref="F1020" r:id="rId168" xr:uid="{00000000-0004-0000-0000-000096030000}"/>
    <hyperlink ref="F1019" r:id="rId169" xr:uid="{00000000-0004-0000-0000-000095030000}"/>
    <hyperlink ref="F1018" r:id="rId170" xr:uid="{00000000-0004-0000-0000-000094030000}"/>
    <hyperlink ref="F1017" r:id="rId171" xr:uid="{00000000-0004-0000-0000-000093030000}"/>
    <hyperlink ref="F1016" r:id="rId172" xr:uid="{00000000-0004-0000-0000-000092030000}"/>
    <hyperlink ref="F1015" r:id="rId173" xr:uid="{00000000-0004-0000-0000-000091030000}"/>
    <hyperlink ref="F1014" r:id="rId174" display="janetaylordemo.net" xr:uid="{00000000-0004-0000-0000-000090030000}"/>
    <hyperlink ref="F1012" r:id="rId175" display="mariajohnsonsample.org" xr:uid="{00000000-0004-0000-0000-00008F030000}"/>
    <hyperlink ref="F1011" r:id="rId176" xr:uid="{00000000-0004-0000-0000-00008E030000}"/>
    <hyperlink ref="F1010" r:id="rId177" xr:uid="{00000000-0004-0000-0000-00008D030000}"/>
    <hyperlink ref="F1009" r:id="rId178" xr:uid="{00000000-0004-0000-0000-00008C030000}"/>
    <hyperlink ref="F1008" r:id="rId179" xr:uid="{00000000-0004-0000-0000-00008B030000}"/>
    <hyperlink ref="F1007" r:id="rId180" xr:uid="{00000000-0004-0000-0000-00008A030000}"/>
    <hyperlink ref="F1006" r:id="rId181" xr:uid="{00000000-0004-0000-0000-000089030000}"/>
    <hyperlink ref="F1005" r:id="rId182" xr:uid="{00000000-0004-0000-0000-000088030000}"/>
    <hyperlink ref="F1004" r:id="rId183" xr:uid="{00000000-0004-0000-0000-000087030000}"/>
    <hyperlink ref="F1003" r:id="rId184" xr:uid="{00000000-0004-0000-0000-000086030000}"/>
    <hyperlink ref="F1002" r:id="rId185" xr:uid="{00000000-0004-0000-0000-000085030000}"/>
    <hyperlink ref="F1001" r:id="rId186" xr:uid="{00000000-0004-0000-0000-000084030000}"/>
    <hyperlink ref="F1000" r:id="rId187" xr:uid="{00000000-0004-0000-0000-000083030000}"/>
    <hyperlink ref="F999" r:id="rId188" xr:uid="{00000000-0004-0000-0000-000082030000}"/>
    <hyperlink ref="F998" r:id="rId189" xr:uid="{00000000-0004-0000-0000-000081030000}"/>
    <hyperlink ref="F996" r:id="rId190" xr:uid="{00000000-0004-0000-0000-000080030000}"/>
    <hyperlink ref="F995" r:id="rId191" xr:uid="{00000000-0004-0000-0000-00007F030000}"/>
    <hyperlink ref="F994" r:id="rId192" display="demo.net" xr:uid="{00000000-0004-0000-0000-00007E030000}"/>
    <hyperlink ref="F993" r:id="rId193" xr:uid="{00000000-0004-0000-0000-00007D030000}"/>
    <hyperlink ref="F992" r:id="rId194" xr:uid="{00000000-0004-0000-0000-00007C030000}"/>
    <hyperlink ref="F991" r:id="rId195" xr:uid="{00000000-0004-0000-0000-00007B030000}"/>
    <hyperlink ref="F990" r:id="rId196" display="demo.net" xr:uid="{00000000-0004-0000-0000-00007A030000}"/>
    <hyperlink ref="F989" r:id="rId197" xr:uid="{00000000-0004-0000-0000-000079030000}"/>
    <hyperlink ref="F988" r:id="rId198" xr:uid="{00000000-0004-0000-0000-000078030000}"/>
    <hyperlink ref="F987" r:id="rId199" xr:uid="{00000000-0004-0000-0000-000077030000}"/>
    <hyperlink ref="F986" r:id="rId200" xr:uid="{00000000-0004-0000-0000-000076030000}"/>
    <hyperlink ref="F985" r:id="rId201" xr:uid="{00000000-0004-0000-0000-000075030000}"/>
    <hyperlink ref="F984" r:id="rId202" xr:uid="{00000000-0004-0000-0000-000074030000}"/>
    <hyperlink ref="F983" r:id="rId203" xr:uid="{00000000-0004-0000-0000-000073030000}"/>
    <hyperlink ref="F982" r:id="rId204" xr:uid="{00000000-0004-0000-0000-000072030000}"/>
    <hyperlink ref="F979" r:id="rId205" xr:uid="{00000000-0004-0000-0000-000071030000}"/>
    <hyperlink ref="F978" r:id="rId206" xr:uid="{00000000-0004-0000-0000-000070030000}"/>
    <hyperlink ref="F977" r:id="rId207" xr:uid="{00000000-0004-0000-0000-00006F030000}"/>
    <hyperlink ref="F976" r:id="rId208" xr:uid="{00000000-0004-0000-0000-00006E030000}"/>
    <hyperlink ref="F975" r:id="rId209" xr:uid="{00000000-0004-0000-0000-00006D030000}"/>
    <hyperlink ref="F974" r:id="rId210" xr:uid="{00000000-0004-0000-0000-00006C030000}"/>
    <hyperlink ref="F973" r:id="rId211" xr:uid="{00000000-0004-0000-0000-00006B030000}"/>
    <hyperlink ref="F972" r:id="rId212" xr:uid="{00000000-0004-0000-0000-00006A030000}"/>
    <hyperlink ref="F971" r:id="rId213" xr:uid="{00000000-0004-0000-0000-000069030000}"/>
    <hyperlink ref="F970" r:id="rId214" xr:uid="{00000000-0004-0000-0000-000068030000}"/>
    <hyperlink ref="F969" r:id="rId215" xr:uid="{00000000-0004-0000-0000-000067030000}"/>
    <hyperlink ref="F968" r:id="rId216" xr:uid="{00000000-0004-0000-0000-000066030000}"/>
    <hyperlink ref="F967" r:id="rId217" xr:uid="{00000000-0004-0000-0000-000065030000}"/>
    <hyperlink ref="F966" r:id="rId218" xr:uid="{00000000-0004-0000-0000-000064030000}"/>
    <hyperlink ref="F965" r:id="rId219" xr:uid="{00000000-0004-0000-0000-000063030000}"/>
    <hyperlink ref="F964" r:id="rId220" xr:uid="{00000000-0004-0000-0000-000062030000}"/>
    <hyperlink ref="F963" r:id="rId221" xr:uid="{00000000-0004-0000-0000-000061030000}"/>
    <hyperlink ref="F962" r:id="rId222" xr:uid="{00000000-0004-0000-0000-000060030000}"/>
    <hyperlink ref="F961" r:id="rId223" xr:uid="{00000000-0004-0000-0000-00005F030000}"/>
    <hyperlink ref="F960" r:id="rId224" xr:uid="{00000000-0004-0000-0000-00005E030000}"/>
    <hyperlink ref="F959" r:id="rId225" xr:uid="{00000000-0004-0000-0000-00005D030000}"/>
    <hyperlink ref="F958" r:id="rId226" xr:uid="{00000000-0004-0000-0000-00005C030000}"/>
    <hyperlink ref="F957" r:id="rId227" display="sample.org" xr:uid="{00000000-0004-0000-0000-00005B030000}"/>
    <hyperlink ref="F956" r:id="rId228" xr:uid="{00000000-0004-0000-0000-00005A030000}"/>
    <hyperlink ref="F955" r:id="rId229" xr:uid="{00000000-0004-0000-0000-000059030000}"/>
    <hyperlink ref="F954" r:id="rId230" xr:uid="{00000000-0004-0000-0000-000058030000}"/>
    <hyperlink ref="F953" r:id="rId231" xr:uid="{00000000-0004-0000-0000-000057030000}"/>
    <hyperlink ref="F952" r:id="rId232" xr:uid="{00000000-0004-0000-0000-000056030000}"/>
    <hyperlink ref="F951" r:id="rId233" xr:uid="{00000000-0004-0000-0000-000055030000}"/>
    <hyperlink ref="F949" r:id="rId234" xr:uid="{00000000-0004-0000-0000-000054030000}"/>
    <hyperlink ref="F948" r:id="rId235" xr:uid="{00000000-0004-0000-0000-000053030000}"/>
    <hyperlink ref="F947" r:id="rId236" xr:uid="{00000000-0004-0000-0000-000052030000}"/>
    <hyperlink ref="F946" r:id="rId237" xr:uid="{00000000-0004-0000-0000-000051030000}"/>
    <hyperlink ref="F945" r:id="rId238" display="mikemooredemo.net" xr:uid="{00000000-0004-0000-0000-000050030000}"/>
    <hyperlink ref="F944" r:id="rId239" xr:uid="{00000000-0004-0000-0000-00004F030000}"/>
    <hyperlink ref="F943" r:id="rId240" xr:uid="{00000000-0004-0000-0000-00004E030000}"/>
    <hyperlink ref="F942" r:id="rId241" xr:uid="{00000000-0004-0000-0000-00004D030000}"/>
    <hyperlink ref="F941" r:id="rId242" xr:uid="{00000000-0004-0000-0000-00004C030000}"/>
    <hyperlink ref="F939" r:id="rId243" xr:uid="{00000000-0004-0000-0000-00004B030000}"/>
    <hyperlink ref="F938" r:id="rId244" xr:uid="{00000000-0004-0000-0000-00004A030000}"/>
    <hyperlink ref="F937" r:id="rId245" xr:uid="{00000000-0004-0000-0000-000049030000}"/>
    <hyperlink ref="F936" r:id="rId246" xr:uid="{00000000-0004-0000-0000-000048030000}"/>
    <hyperlink ref="F935" r:id="rId247" xr:uid="{00000000-0004-0000-0000-000047030000}"/>
    <hyperlink ref="F934" r:id="rId248" xr:uid="{00000000-0004-0000-0000-000046030000}"/>
    <hyperlink ref="F930" r:id="rId249" display="example.com" xr:uid="{00000000-0004-0000-0000-000045030000}"/>
    <hyperlink ref="F929" r:id="rId250" xr:uid="{00000000-0004-0000-0000-000044030000}"/>
    <hyperlink ref="F928" r:id="rId251" xr:uid="{00000000-0004-0000-0000-000043030000}"/>
    <hyperlink ref="F927" r:id="rId252" xr:uid="{00000000-0004-0000-0000-000042030000}"/>
    <hyperlink ref="F926" r:id="rId253" xr:uid="{00000000-0004-0000-0000-000041030000}"/>
    <hyperlink ref="F925" r:id="rId254" xr:uid="{00000000-0004-0000-0000-000040030000}"/>
    <hyperlink ref="F924" r:id="rId255" xr:uid="{00000000-0004-0000-0000-00003F030000}"/>
    <hyperlink ref="F923" r:id="rId256" xr:uid="{00000000-0004-0000-0000-00003E030000}"/>
    <hyperlink ref="F922" r:id="rId257" xr:uid="{00000000-0004-0000-0000-00003D030000}"/>
    <hyperlink ref="F921" r:id="rId258" xr:uid="{00000000-0004-0000-0000-00003C030000}"/>
    <hyperlink ref="F919" r:id="rId259" xr:uid="{00000000-0004-0000-0000-00003B030000}"/>
    <hyperlink ref="F918" r:id="rId260" xr:uid="{00000000-0004-0000-0000-00003A030000}"/>
    <hyperlink ref="F917" r:id="rId261" xr:uid="{00000000-0004-0000-0000-000039030000}"/>
    <hyperlink ref="F916" r:id="rId262" xr:uid="{00000000-0004-0000-0000-000038030000}"/>
    <hyperlink ref="F915" r:id="rId263" xr:uid="{00000000-0004-0000-0000-000037030000}"/>
    <hyperlink ref="F914" r:id="rId264" xr:uid="{00000000-0004-0000-0000-000036030000}"/>
    <hyperlink ref="F913" r:id="rId265" xr:uid="{00000000-0004-0000-0000-000035030000}"/>
    <hyperlink ref="F912" r:id="rId266" xr:uid="{00000000-0004-0000-0000-000034030000}"/>
    <hyperlink ref="F911" r:id="rId267" xr:uid="{00000000-0004-0000-0000-000033030000}"/>
    <hyperlink ref="F910" r:id="rId268" xr:uid="{00000000-0004-0000-0000-000032030000}"/>
    <hyperlink ref="F908" r:id="rId269" xr:uid="{00000000-0004-0000-0000-000031030000}"/>
    <hyperlink ref="F907" r:id="rId270" xr:uid="{00000000-0004-0000-0000-000030030000}"/>
    <hyperlink ref="F906" r:id="rId271" xr:uid="{00000000-0004-0000-0000-00002F030000}"/>
    <hyperlink ref="F905" r:id="rId272" xr:uid="{00000000-0004-0000-0000-00002E030000}"/>
    <hyperlink ref="F904" r:id="rId273" xr:uid="{00000000-0004-0000-0000-00002D030000}"/>
    <hyperlink ref="F903" r:id="rId274" xr:uid="{00000000-0004-0000-0000-00002C030000}"/>
    <hyperlink ref="F902" r:id="rId275" xr:uid="{00000000-0004-0000-0000-00002B030000}"/>
    <hyperlink ref="F901" r:id="rId276" xr:uid="{00000000-0004-0000-0000-00002A030000}"/>
    <hyperlink ref="F900" r:id="rId277" xr:uid="{00000000-0004-0000-0000-000029030000}"/>
    <hyperlink ref="F899" r:id="rId278" display="karenandersonsample.org" xr:uid="{00000000-0004-0000-0000-000028030000}"/>
    <hyperlink ref="F898" r:id="rId279" xr:uid="{00000000-0004-0000-0000-000027030000}"/>
    <hyperlink ref="F897" r:id="rId280" xr:uid="{00000000-0004-0000-0000-000026030000}"/>
    <hyperlink ref="F896" r:id="rId281" xr:uid="{00000000-0004-0000-0000-000025030000}"/>
    <hyperlink ref="F895" r:id="rId282" xr:uid="{00000000-0004-0000-0000-000024030000}"/>
    <hyperlink ref="F894" r:id="rId283" xr:uid="{00000000-0004-0000-0000-000023030000}"/>
    <hyperlink ref="F893" r:id="rId284" xr:uid="{00000000-0004-0000-0000-000022030000}"/>
    <hyperlink ref="F892" r:id="rId285" xr:uid="{00000000-0004-0000-0000-000021030000}"/>
    <hyperlink ref="F891" r:id="rId286" display="mariabrownexample.com" xr:uid="{00000000-0004-0000-0000-000020030000}"/>
    <hyperlink ref="F890" r:id="rId287" xr:uid="{00000000-0004-0000-0000-00001F030000}"/>
    <hyperlink ref="F889" r:id="rId288" xr:uid="{00000000-0004-0000-0000-00001E030000}"/>
    <hyperlink ref="F888" r:id="rId289" xr:uid="{00000000-0004-0000-0000-00001D030000}"/>
    <hyperlink ref="F887" r:id="rId290" xr:uid="{00000000-0004-0000-0000-00001C030000}"/>
    <hyperlink ref="F886" r:id="rId291" xr:uid="{00000000-0004-0000-0000-00001B030000}"/>
    <hyperlink ref="F885" r:id="rId292" xr:uid="{00000000-0004-0000-0000-00001A030000}"/>
    <hyperlink ref="F884" r:id="rId293" xr:uid="{00000000-0004-0000-0000-000019030000}"/>
    <hyperlink ref="F883" r:id="rId294" xr:uid="{00000000-0004-0000-0000-000018030000}"/>
    <hyperlink ref="F882" r:id="rId295" xr:uid="{00000000-0004-0000-0000-000017030000}"/>
    <hyperlink ref="F881" r:id="rId296" xr:uid="{00000000-0004-0000-0000-000016030000}"/>
    <hyperlink ref="F880" r:id="rId297" xr:uid="{00000000-0004-0000-0000-000015030000}"/>
    <hyperlink ref="F879" r:id="rId298" xr:uid="{00000000-0004-0000-0000-000014030000}"/>
    <hyperlink ref="F878" r:id="rId299" xr:uid="{00000000-0004-0000-0000-000013030000}"/>
    <hyperlink ref="F877" r:id="rId300" xr:uid="{00000000-0004-0000-0000-000012030000}"/>
    <hyperlink ref="F876" r:id="rId301" xr:uid="{00000000-0004-0000-0000-000011030000}"/>
    <hyperlink ref="F875" r:id="rId302" xr:uid="{00000000-0004-0000-0000-000010030000}"/>
    <hyperlink ref="F874" r:id="rId303" xr:uid="{00000000-0004-0000-0000-00000F030000}"/>
    <hyperlink ref="F873" r:id="rId304" xr:uid="{00000000-0004-0000-0000-00000E030000}"/>
    <hyperlink ref="F872" r:id="rId305" xr:uid="{00000000-0004-0000-0000-00000D030000}"/>
    <hyperlink ref="F871" r:id="rId306" xr:uid="{00000000-0004-0000-0000-00000C030000}"/>
    <hyperlink ref="F870" r:id="rId307" display="sample.org" xr:uid="{00000000-0004-0000-0000-00000B030000}"/>
    <hyperlink ref="F869" r:id="rId308" xr:uid="{00000000-0004-0000-0000-00000A030000}"/>
    <hyperlink ref="F868" r:id="rId309" xr:uid="{00000000-0004-0000-0000-000009030000}"/>
    <hyperlink ref="F867" r:id="rId310" display="sample.org" xr:uid="{00000000-0004-0000-0000-000008030000}"/>
    <hyperlink ref="F866" r:id="rId311" xr:uid="{00000000-0004-0000-0000-000007030000}"/>
    <hyperlink ref="F865" r:id="rId312" xr:uid="{00000000-0004-0000-0000-000006030000}"/>
    <hyperlink ref="F864" r:id="rId313" xr:uid="{00000000-0004-0000-0000-000005030000}"/>
    <hyperlink ref="F863" r:id="rId314" xr:uid="{00000000-0004-0000-0000-000004030000}"/>
    <hyperlink ref="F862" r:id="rId315" xr:uid="{00000000-0004-0000-0000-000003030000}"/>
    <hyperlink ref="F861" r:id="rId316" xr:uid="{00000000-0004-0000-0000-000002030000}"/>
    <hyperlink ref="F860" r:id="rId317" xr:uid="{00000000-0004-0000-0000-000001030000}"/>
    <hyperlink ref="F859" r:id="rId318" xr:uid="{00000000-0004-0000-0000-000000030000}"/>
    <hyperlink ref="F858" r:id="rId319" xr:uid="{00000000-0004-0000-0000-0000FF020000}"/>
    <hyperlink ref="F857" r:id="rId320" xr:uid="{00000000-0004-0000-0000-0000FE020000}"/>
    <hyperlink ref="F856" r:id="rId321" xr:uid="{00000000-0004-0000-0000-0000FD020000}"/>
    <hyperlink ref="F855" r:id="rId322" xr:uid="{00000000-0004-0000-0000-0000FC020000}"/>
    <hyperlink ref="F854" r:id="rId323" xr:uid="{00000000-0004-0000-0000-0000FB020000}"/>
    <hyperlink ref="F853" r:id="rId324" xr:uid="{00000000-0004-0000-0000-0000FA020000}"/>
    <hyperlink ref="F852" r:id="rId325" xr:uid="{00000000-0004-0000-0000-0000F9020000}"/>
    <hyperlink ref="F851" r:id="rId326" xr:uid="{00000000-0004-0000-0000-0000F8020000}"/>
    <hyperlink ref="F850" r:id="rId327" xr:uid="{00000000-0004-0000-0000-0000F7020000}"/>
    <hyperlink ref="F849" r:id="rId328" xr:uid="{00000000-0004-0000-0000-0000F6020000}"/>
    <hyperlink ref="F848" r:id="rId329" xr:uid="{00000000-0004-0000-0000-0000F5020000}"/>
    <hyperlink ref="F847" r:id="rId330" xr:uid="{00000000-0004-0000-0000-0000F4020000}"/>
    <hyperlink ref="F846" r:id="rId331" xr:uid="{00000000-0004-0000-0000-0000F3020000}"/>
    <hyperlink ref="F845" r:id="rId332" xr:uid="{00000000-0004-0000-0000-0000F2020000}"/>
    <hyperlink ref="F844" r:id="rId333" display="test.com" xr:uid="{00000000-0004-0000-0000-0000F1020000}"/>
    <hyperlink ref="F843" r:id="rId334" xr:uid="{00000000-0004-0000-0000-0000F0020000}"/>
    <hyperlink ref="F842" r:id="rId335" xr:uid="{00000000-0004-0000-0000-0000EF020000}"/>
    <hyperlink ref="F841" r:id="rId336" xr:uid="{00000000-0004-0000-0000-0000EE020000}"/>
    <hyperlink ref="F840" r:id="rId337" xr:uid="{00000000-0004-0000-0000-0000ED020000}"/>
    <hyperlink ref="F839" r:id="rId338" xr:uid="{00000000-0004-0000-0000-0000EC020000}"/>
    <hyperlink ref="F838" r:id="rId339" xr:uid="{00000000-0004-0000-0000-0000EB020000}"/>
    <hyperlink ref="F837" r:id="rId340" xr:uid="{00000000-0004-0000-0000-0000EA020000}"/>
    <hyperlink ref="F836" r:id="rId341" xr:uid="{00000000-0004-0000-0000-0000E9020000}"/>
    <hyperlink ref="F835" r:id="rId342" display="mikejohnsonsample.org" xr:uid="{00000000-0004-0000-0000-0000E8020000}"/>
    <hyperlink ref="F834" r:id="rId343" xr:uid="{00000000-0004-0000-0000-0000E7020000}"/>
    <hyperlink ref="F833" r:id="rId344" xr:uid="{00000000-0004-0000-0000-0000E6020000}"/>
    <hyperlink ref="F832" r:id="rId345" display="mikejohnsonexample.com" xr:uid="{00000000-0004-0000-0000-0000E5020000}"/>
    <hyperlink ref="F831" r:id="rId346" display="example.com" xr:uid="{00000000-0004-0000-0000-0000E4020000}"/>
    <hyperlink ref="F830" r:id="rId347" xr:uid="{00000000-0004-0000-0000-0000E3020000}"/>
    <hyperlink ref="F829" r:id="rId348" xr:uid="{00000000-0004-0000-0000-0000E2020000}"/>
    <hyperlink ref="F828" r:id="rId349" xr:uid="{00000000-0004-0000-0000-0000E1020000}"/>
    <hyperlink ref="F827" r:id="rId350" xr:uid="{00000000-0004-0000-0000-0000E0020000}"/>
    <hyperlink ref="F826" r:id="rId351" xr:uid="{00000000-0004-0000-0000-0000DF020000}"/>
    <hyperlink ref="F825" r:id="rId352" xr:uid="{00000000-0004-0000-0000-0000DE020000}"/>
    <hyperlink ref="F824" r:id="rId353" xr:uid="{00000000-0004-0000-0000-0000DD020000}"/>
    <hyperlink ref="F823" r:id="rId354" xr:uid="{00000000-0004-0000-0000-0000DC020000}"/>
    <hyperlink ref="F822" r:id="rId355" xr:uid="{00000000-0004-0000-0000-0000DB020000}"/>
    <hyperlink ref="F821" r:id="rId356" xr:uid="{00000000-0004-0000-0000-0000DA020000}"/>
    <hyperlink ref="F820" r:id="rId357" xr:uid="{00000000-0004-0000-0000-0000D9020000}"/>
    <hyperlink ref="F819" r:id="rId358" xr:uid="{00000000-0004-0000-0000-0000D8020000}"/>
    <hyperlink ref="F818" r:id="rId359" xr:uid="{00000000-0004-0000-0000-0000D7020000}"/>
    <hyperlink ref="F817" r:id="rId360" xr:uid="{00000000-0004-0000-0000-0000D6020000}"/>
    <hyperlink ref="F815" r:id="rId361" xr:uid="{00000000-0004-0000-0000-0000D5020000}"/>
    <hyperlink ref="F813" r:id="rId362" xr:uid="{00000000-0004-0000-0000-0000D4020000}"/>
    <hyperlink ref="F812" r:id="rId363" xr:uid="{00000000-0004-0000-0000-0000D3020000}"/>
    <hyperlink ref="F811" r:id="rId364" xr:uid="{00000000-0004-0000-0000-0000D2020000}"/>
    <hyperlink ref="F810" r:id="rId365" xr:uid="{00000000-0004-0000-0000-0000D1020000}"/>
    <hyperlink ref="F809" r:id="rId366" xr:uid="{00000000-0004-0000-0000-0000D0020000}"/>
    <hyperlink ref="F808" r:id="rId367" xr:uid="{00000000-0004-0000-0000-0000CF020000}"/>
    <hyperlink ref="F807" r:id="rId368" xr:uid="{00000000-0004-0000-0000-0000CE020000}"/>
    <hyperlink ref="F806" r:id="rId369" display="aliceandersondemo.net" xr:uid="{00000000-0004-0000-0000-0000CD020000}"/>
    <hyperlink ref="F805" r:id="rId370" xr:uid="{00000000-0004-0000-0000-0000CC020000}"/>
    <hyperlink ref="F804" r:id="rId371" display="lindajohnsontest.com" xr:uid="{00000000-0004-0000-0000-0000CB020000}"/>
    <hyperlink ref="F803" r:id="rId372" xr:uid="{00000000-0004-0000-0000-0000CA020000}"/>
    <hyperlink ref="F802" r:id="rId373" xr:uid="{00000000-0004-0000-0000-0000C9020000}"/>
    <hyperlink ref="F801" r:id="rId374" xr:uid="{00000000-0004-0000-0000-0000C8020000}"/>
    <hyperlink ref="F800" r:id="rId375" xr:uid="{00000000-0004-0000-0000-0000C7020000}"/>
    <hyperlink ref="F799" r:id="rId376" xr:uid="{00000000-0004-0000-0000-0000C6020000}"/>
    <hyperlink ref="F798" r:id="rId377" xr:uid="{00000000-0004-0000-0000-0000C5020000}"/>
    <hyperlink ref="F797" r:id="rId378" xr:uid="{00000000-0004-0000-0000-0000C4020000}"/>
    <hyperlink ref="F796" r:id="rId379" xr:uid="{00000000-0004-0000-0000-0000C3020000}"/>
    <hyperlink ref="F795" r:id="rId380" xr:uid="{00000000-0004-0000-0000-0000C2020000}"/>
    <hyperlink ref="F794" r:id="rId381" xr:uid="{00000000-0004-0000-0000-0000C1020000}"/>
    <hyperlink ref="F793" r:id="rId382" xr:uid="{00000000-0004-0000-0000-0000C0020000}"/>
    <hyperlink ref="F792" r:id="rId383" xr:uid="{00000000-0004-0000-0000-0000BF020000}"/>
    <hyperlink ref="F791" r:id="rId384" xr:uid="{00000000-0004-0000-0000-0000BE020000}"/>
    <hyperlink ref="F790" r:id="rId385" xr:uid="{00000000-0004-0000-0000-0000BD020000}"/>
    <hyperlink ref="F789" r:id="rId386" xr:uid="{00000000-0004-0000-0000-0000BC020000}"/>
    <hyperlink ref="F788" r:id="rId387" xr:uid="{00000000-0004-0000-0000-0000BB020000}"/>
    <hyperlink ref="F787" r:id="rId388" xr:uid="{00000000-0004-0000-0000-0000BA020000}"/>
    <hyperlink ref="F785" r:id="rId389" xr:uid="{00000000-0004-0000-0000-0000B9020000}"/>
    <hyperlink ref="F784" r:id="rId390" xr:uid="{00000000-0004-0000-0000-0000B8020000}"/>
    <hyperlink ref="F783" r:id="rId391" xr:uid="{00000000-0004-0000-0000-0000B7020000}"/>
    <hyperlink ref="F782" r:id="rId392" xr:uid="{00000000-0004-0000-0000-0000B6020000}"/>
    <hyperlink ref="F781" r:id="rId393" xr:uid="{00000000-0004-0000-0000-0000B5020000}"/>
    <hyperlink ref="F780" r:id="rId394" xr:uid="{00000000-0004-0000-0000-0000B4020000}"/>
    <hyperlink ref="F779" r:id="rId395" display="demo.net" xr:uid="{00000000-0004-0000-0000-0000B3020000}"/>
    <hyperlink ref="F777" r:id="rId396" display="example.com" xr:uid="{00000000-0004-0000-0000-0000B2020000}"/>
    <hyperlink ref="F776" r:id="rId397" xr:uid="{00000000-0004-0000-0000-0000B1020000}"/>
    <hyperlink ref="F775" r:id="rId398" xr:uid="{00000000-0004-0000-0000-0000B0020000}"/>
    <hyperlink ref="F774" r:id="rId399" display="mariawilsontest.com" xr:uid="{00000000-0004-0000-0000-0000AF020000}"/>
    <hyperlink ref="F773" r:id="rId400" xr:uid="{00000000-0004-0000-0000-0000AE020000}"/>
    <hyperlink ref="F772" r:id="rId401" xr:uid="{00000000-0004-0000-0000-0000AD020000}"/>
    <hyperlink ref="F771" r:id="rId402" xr:uid="{00000000-0004-0000-0000-0000AC020000}"/>
    <hyperlink ref="F770" r:id="rId403" xr:uid="{00000000-0004-0000-0000-0000AB020000}"/>
    <hyperlink ref="F769" r:id="rId404" xr:uid="{00000000-0004-0000-0000-0000AA020000}"/>
    <hyperlink ref="F768" r:id="rId405" xr:uid="{00000000-0004-0000-0000-0000A9020000}"/>
    <hyperlink ref="F767" r:id="rId406" xr:uid="{00000000-0004-0000-0000-0000A8020000}"/>
    <hyperlink ref="F766" r:id="rId407" xr:uid="{00000000-0004-0000-0000-0000A7020000}"/>
    <hyperlink ref="F765" r:id="rId408" xr:uid="{00000000-0004-0000-0000-0000A6020000}"/>
    <hyperlink ref="F764" r:id="rId409" xr:uid="{00000000-0004-0000-0000-0000A5020000}"/>
    <hyperlink ref="F763" r:id="rId410" xr:uid="{00000000-0004-0000-0000-0000A4020000}"/>
    <hyperlink ref="F762" r:id="rId411" xr:uid="{00000000-0004-0000-0000-0000A3020000}"/>
    <hyperlink ref="F761" r:id="rId412" xr:uid="{00000000-0004-0000-0000-0000A2020000}"/>
    <hyperlink ref="F760" r:id="rId413" xr:uid="{00000000-0004-0000-0000-0000A1020000}"/>
    <hyperlink ref="F759" r:id="rId414" xr:uid="{00000000-0004-0000-0000-0000A0020000}"/>
    <hyperlink ref="F758" r:id="rId415" xr:uid="{00000000-0004-0000-0000-00009F020000}"/>
    <hyperlink ref="F757" r:id="rId416" xr:uid="{00000000-0004-0000-0000-00009E020000}"/>
    <hyperlink ref="F756" r:id="rId417" xr:uid="{00000000-0004-0000-0000-00009D020000}"/>
    <hyperlink ref="F755" r:id="rId418" xr:uid="{00000000-0004-0000-0000-00009C020000}"/>
    <hyperlink ref="F754" r:id="rId419" xr:uid="{00000000-0004-0000-0000-00009B020000}"/>
    <hyperlink ref="F753" r:id="rId420" display="sample.org" xr:uid="{00000000-0004-0000-0000-00009A020000}"/>
    <hyperlink ref="F752" r:id="rId421" xr:uid="{00000000-0004-0000-0000-000099020000}"/>
    <hyperlink ref="F751" r:id="rId422" xr:uid="{00000000-0004-0000-0000-000098020000}"/>
    <hyperlink ref="F750" r:id="rId423" xr:uid="{00000000-0004-0000-0000-000097020000}"/>
    <hyperlink ref="F748" r:id="rId424" xr:uid="{00000000-0004-0000-0000-000096020000}"/>
    <hyperlink ref="F747" r:id="rId425" xr:uid="{00000000-0004-0000-0000-000095020000}"/>
    <hyperlink ref="F746" r:id="rId426" xr:uid="{00000000-0004-0000-0000-000094020000}"/>
    <hyperlink ref="F745" r:id="rId427" display="jamesandersonsample.org" xr:uid="{00000000-0004-0000-0000-000093020000}"/>
    <hyperlink ref="F744" r:id="rId428" xr:uid="{00000000-0004-0000-0000-000092020000}"/>
    <hyperlink ref="F743" r:id="rId429" xr:uid="{00000000-0004-0000-0000-000091020000}"/>
    <hyperlink ref="F741" r:id="rId430" xr:uid="{00000000-0004-0000-0000-000090020000}"/>
    <hyperlink ref="F740" r:id="rId431" xr:uid="{00000000-0004-0000-0000-00008F020000}"/>
    <hyperlink ref="F739" r:id="rId432" xr:uid="{00000000-0004-0000-0000-00008E020000}"/>
    <hyperlink ref="F738" r:id="rId433" xr:uid="{00000000-0004-0000-0000-00008D020000}"/>
    <hyperlink ref="F737" r:id="rId434" xr:uid="{00000000-0004-0000-0000-00008C020000}"/>
    <hyperlink ref="F736" r:id="rId435" display="alicewilliamsdemo.net" xr:uid="{00000000-0004-0000-0000-00008B020000}"/>
    <hyperlink ref="F735" r:id="rId436" xr:uid="{00000000-0004-0000-0000-00008A020000}"/>
    <hyperlink ref="F734" r:id="rId437" xr:uid="{00000000-0004-0000-0000-000089020000}"/>
    <hyperlink ref="F733" r:id="rId438" xr:uid="{00000000-0004-0000-0000-000088020000}"/>
    <hyperlink ref="F732" r:id="rId439" xr:uid="{00000000-0004-0000-0000-000087020000}"/>
    <hyperlink ref="F731" r:id="rId440" xr:uid="{00000000-0004-0000-0000-000086020000}"/>
    <hyperlink ref="F730" r:id="rId441" xr:uid="{00000000-0004-0000-0000-000085020000}"/>
    <hyperlink ref="F729" r:id="rId442" display="demo.net" xr:uid="{00000000-0004-0000-0000-000084020000}"/>
    <hyperlink ref="F728" r:id="rId443" xr:uid="{00000000-0004-0000-0000-000083020000}"/>
    <hyperlink ref="F726" r:id="rId444" xr:uid="{00000000-0004-0000-0000-000082020000}"/>
    <hyperlink ref="F725" r:id="rId445" xr:uid="{00000000-0004-0000-0000-000081020000}"/>
    <hyperlink ref="F723" r:id="rId446" xr:uid="{00000000-0004-0000-0000-000080020000}"/>
    <hyperlink ref="F722" r:id="rId447" xr:uid="{00000000-0004-0000-0000-00007F020000}"/>
    <hyperlink ref="F721" r:id="rId448" xr:uid="{00000000-0004-0000-0000-00007E020000}"/>
    <hyperlink ref="F720" r:id="rId449" xr:uid="{00000000-0004-0000-0000-00007D020000}"/>
    <hyperlink ref="F719" r:id="rId450" xr:uid="{00000000-0004-0000-0000-00007C020000}"/>
    <hyperlink ref="F718" r:id="rId451" xr:uid="{00000000-0004-0000-0000-00007B020000}"/>
    <hyperlink ref="F717" r:id="rId452" xr:uid="{00000000-0004-0000-0000-00007A020000}"/>
    <hyperlink ref="F716" r:id="rId453" xr:uid="{00000000-0004-0000-0000-000079020000}"/>
    <hyperlink ref="F715" r:id="rId454" xr:uid="{00000000-0004-0000-0000-000078020000}"/>
    <hyperlink ref="F713" r:id="rId455" xr:uid="{00000000-0004-0000-0000-000077020000}"/>
    <hyperlink ref="F712" r:id="rId456" xr:uid="{00000000-0004-0000-0000-000076020000}"/>
    <hyperlink ref="F711" r:id="rId457" xr:uid="{00000000-0004-0000-0000-000075020000}"/>
    <hyperlink ref="F710" r:id="rId458" xr:uid="{00000000-0004-0000-0000-000074020000}"/>
    <hyperlink ref="F709" r:id="rId459" xr:uid="{00000000-0004-0000-0000-000073020000}"/>
    <hyperlink ref="F708" r:id="rId460" xr:uid="{00000000-0004-0000-0000-000072020000}"/>
    <hyperlink ref="F707" r:id="rId461" display="lindajohnsondemo.net" xr:uid="{00000000-0004-0000-0000-000071020000}"/>
    <hyperlink ref="F706" r:id="rId462" xr:uid="{00000000-0004-0000-0000-000070020000}"/>
    <hyperlink ref="F705" r:id="rId463" xr:uid="{00000000-0004-0000-0000-00006F020000}"/>
    <hyperlink ref="F704" r:id="rId464" xr:uid="{00000000-0004-0000-0000-00006E020000}"/>
    <hyperlink ref="F702" r:id="rId465" xr:uid="{00000000-0004-0000-0000-00006D020000}"/>
    <hyperlink ref="F701" r:id="rId466" xr:uid="{00000000-0004-0000-0000-00006C020000}"/>
    <hyperlink ref="F700" r:id="rId467" xr:uid="{00000000-0004-0000-0000-00006B020000}"/>
    <hyperlink ref="F698" r:id="rId468" xr:uid="{00000000-0004-0000-0000-00006A020000}"/>
    <hyperlink ref="F697" r:id="rId469" display="test.com" xr:uid="{00000000-0004-0000-0000-000069020000}"/>
    <hyperlink ref="F696" r:id="rId470" xr:uid="{00000000-0004-0000-0000-000068020000}"/>
    <hyperlink ref="F695" r:id="rId471" xr:uid="{00000000-0004-0000-0000-000067020000}"/>
    <hyperlink ref="F694" r:id="rId472" xr:uid="{00000000-0004-0000-0000-000066020000}"/>
    <hyperlink ref="F692" r:id="rId473" xr:uid="{00000000-0004-0000-0000-000065020000}"/>
    <hyperlink ref="F691" r:id="rId474" xr:uid="{00000000-0004-0000-0000-000064020000}"/>
    <hyperlink ref="F690" r:id="rId475" xr:uid="{00000000-0004-0000-0000-000063020000}"/>
    <hyperlink ref="F689" r:id="rId476" xr:uid="{00000000-0004-0000-0000-000062020000}"/>
    <hyperlink ref="F688" r:id="rId477" xr:uid="{00000000-0004-0000-0000-000061020000}"/>
    <hyperlink ref="F687" r:id="rId478" xr:uid="{00000000-0004-0000-0000-000060020000}"/>
    <hyperlink ref="F686" r:id="rId479" xr:uid="{00000000-0004-0000-0000-00005F020000}"/>
    <hyperlink ref="F685" r:id="rId480" xr:uid="{00000000-0004-0000-0000-00005E020000}"/>
    <hyperlink ref="F684" r:id="rId481" xr:uid="{00000000-0004-0000-0000-00005D020000}"/>
    <hyperlink ref="F683" r:id="rId482" xr:uid="{00000000-0004-0000-0000-00005C020000}"/>
    <hyperlink ref="F682" r:id="rId483" display="test.com" xr:uid="{00000000-0004-0000-0000-00005B020000}"/>
    <hyperlink ref="F681" r:id="rId484" xr:uid="{00000000-0004-0000-0000-00005A020000}"/>
    <hyperlink ref="F680" r:id="rId485" xr:uid="{00000000-0004-0000-0000-000059020000}"/>
    <hyperlink ref="F679" r:id="rId486" xr:uid="{00000000-0004-0000-0000-000058020000}"/>
    <hyperlink ref="F677" r:id="rId487" xr:uid="{00000000-0004-0000-0000-000057020000}"/>
    <hyperlink ref="F676" r:id="rId488" xr:uid="{00000000-0004-0000-0000-000056020000}"/>
    <hyperlink ref="F675" r:id="rId489" xr:uid="{00000000-0004-0000-0000-000055020000}"/>
    <hyperlink ref="F674" r:id="rId490" xr:uid="{00000000-0004-0000-0000-000054020000}"/>
    <hyperlink ref="F673" r:id="rId491" xr:uid="{00000000-0004-0000-0000-000053020000}"/>
    <hyperlink ref="F672" r:id="rId492" xr:uid="{00000000-0004-0000-0000-000052020000}"/>
    <hyperlink ref="F671" r:id="rId493" xr:uid="{00000000-0004-0000-0000-000051020000}"/>
    <hyperlink ref="F669" r:id="rId494" xr:uid="{00000000-0004-0000-0000-000050020000}"/>
    <hyperlink ref="F668" r:id="rId495" xr:uid="{00000000-0004-0000-0000-00004F020000}"/>
    <hyperlink ref="F667" r:id="rId496" xr:uid="{00000000-0004-0000-0000-00004E020000}"/>
    <hyperlink ref="F666" r:id="rId497" xr:uid="{00000000-0004-0000-0000-00004D020000}"/>
    <hyperlink ref="F665" r:id="rId498" xr:uid="{00000000-0004-0000-0000-00004C020000}"/>
    <hyperlink ref="F663" r:id="rId499" xr:uid="{00000000-0004-0000-0000-00004B020000}"/>
    <hyperlink ref="F662" r:id="rId500" xr:uid="{00000000-0004-0000-0000-00004A020000}"/>
    <hyperlink ref="F661" r:id="rId501" xr:uid="{00000000-0004-0000-0000-000049020000}"/>
    <hyperlink ref="F660" r:id="rId502" xr:uid="{00000000-0004-0000-0000-000048020000}"/>
    <hyperlink ref="F659" r:id="rId503" xr:uid="{00000000-0004-0000-0000-000047020000}"/>
    <hyperlink ref="F657" r:id="rId504" xr:uid="{00000000-0004-0000-0000-000046020000}"/>
    <hyperlink ref="F656" r:id="rId505" xr:uid="{00000000-0004-0000-0000-000045020000}"/>
    <hyperlink ref="F655" r:id="rId506" display="mikethomastest.com" xr:uid="{00000000-0004-0000-0000-000044020000}"/>
    <hyperlink ref="F653" r:id="rId507" xr:uid="{00000000-0004-0000-0000-000043020000}"/>
    <hyperlink ref="F652" r:id="rId508" display="sample.org" xr:uid="{00000000-0004-0000-0000-000042020000}"/>
    <hyperlink ref="F651" r:id="rId509" xr:uid="{00000000-0004-0000-0000-000041020000}"/>
    <hyperlink ref="F650" r:id="rId510" xr:uid="{00000000-0004-0000-0000-000040020000}"/>
    <hyperlink ref="F649" r:id="rId511" xr:uid="{00000000-0004-0000-0000-00003F020000}"/>
    <hyperlink ref="F648" r:id="rId512" xr:uid="{00000000-0004-0000-0000-00003E020000}"/>
    <hyperlink ref="F647" r:id="rId513" xr:uid="{00000000-0004-0000-0000-00003D020000}"/>
    <hyperlink ref="F646" r:id="rId514" xr:uid="{00000000-0004-0000-0000-00003C020000}"/>
    <hyperlink ref="F644" r:id="rId515" xr:uid="{00000000-0004-0000-0000-00003B020000}"/>
    <hyperlink ref="F641" r:id="rId516" xr:uid="{00000000-0004-0000-0000-00003A020000}"/>
    <hyperlink ref="F640" r:id="rId517" xr:uid="{00000000-0004-0000-0000-000039020000}"/>
    <hyperlink ref="F639" r:id="rId518" xr:uid="{00000000-0004-0000-0000-000038020000}"/>
    <hyperlink ref="F638" r:id="rId519" xr:uid="{00000000-0004-0000-0000-000037020000}"/>
    <hyperlink ref="F636" r:id="rId520" xr:uid="{00000000-0004-0000-0000-000036020000}"/>
    <hyperlink ref="F635" r:id="rId521" xr:uid="{00000000-0004-0000-0000-000035020000}"/>
    <hyperlink ref="F634" r:id="rId522" xr:uid="{00000000-0004-0000-0000-000034020000}"/>
    <hyperlink ref="F633" r:id="rId523" xr:uid="{00000000-0004-0000-0000-000033020000}"/>
    <hyperlink ref="F632" r:id="rId524" xr:uid="{00000000-0004-0000-0000-000032020000}"/>
    <hyperlink ref="F631" r:id="rId525" xr:uid="{00000000-0004-0000-0000-000031020000}"/>
    <hyperlink ref="F629" r:id="rId526" xr:uid="{00000000-0004-0000-0000-000030020000}"/>
    <hyperlink ref="F628" r:id="rId527" xr:uid="{00000000-0004-0000-0000-00002F020000}"/>
    <hyperlink ref="F627" r:id="rId528" xr:uid="{00000000-0004-0000-0000-00002E020000}"/>
    <hyperlink ref="F626" r:id="rId529" xr:uid="{00000000-0004-0000-0000-00002D020000}"/>
    <hyperlink ref="F625" r:id="rId530" xr:uid="{00000000-0004-0000-0000-00002C020000}"/>
    <hyperlink ref="F624" r:id="rId531" xr:uid="{00000000-0004-0000-0000-00002B020000}"/>
    <hyperlink ref="F623" r:id="rId532" display="test.com" xr:uid="{00000000-0004-0000-0000-00002A020000}"/>
    <hyperlink ref="F622" r:id="rId533" xr:uid="{00000000-0004-0000-0000-000029020000}"/>
    <hyperlink ref="F620" r:id="rId534" xr:uid="{00000000-0004-0000-0000-000028020000}"/>
    <hyperlink ref="F619" r:id="rId535" xr:uid="{00000000-0004-0000-0000-000027020000}"/>
    <hyperlink ref="F618" r:id="rId536" xr:uid="{00000000-0004-0000-0000-000026020000}"/>
    <hyperlink ref="F617" r:id="rId537" xr:uid="{00000000-0004-0000-0000-000025020000}"/>
    <hyperlink ref="F616" r:id="rId538" display="test.com" xr:uid="{00000000-0004-0000-0000-000024020000}"/>
    <hyperlink ref="F615" r:id="rId539" xr:uid="{00000000-0004-0000-0000-000023020000}"/>
    <hyperlink ref="F614" r:id="rId540" xr:uid="{00000000-0004-0000-0000-000022020000}"/>
    <hyperlink ref="F613" r:id="rId541" xr:uid="{00000000-0004-0000-0000-000021020000}"/>
    <hyperlink ref="F611" r:id="rId542" xr:uid="{00000000-0004-0000-0000-000020020000}"/>
    <hyperlink ref="F610" r:id="rId543" xr:uid="{00000000-0004-0000-0000-00001F020000}"/>
    <hyperlink ref="F609" r:id="rId544" xr:uid="{00000000-0004-0000-0000-00001E020000}"/>
    <hyperlink ref="F608" r:id="rId545" xr:uid="{00000000-0004-0000-0000-00001D020000}"/>
    <hyperlink ref="F607" r:id="rId546" xr:uid="{00000000-0004-0000-0000-00001C020000}"/>
    <hyperlink ref="F606" r:id="rId547" xr:uid="{00000000-0004-0000-0000-00001B020000}"/>
    <hyperlink ref="F605" r:id="rId548" xr:uid="{00000000-0004-0000-0000-00001A020000}"/>
    <hyperlink ref="F604" r:id="rId549" xr:uid="{00000000-0004-0000-0000-000019020000}"/>
    <hyperlink ref="F603" r:id="rId550" xr:uid="{00000000-0004-0000-0000-000018020000}"/>
    <hyperlink ref="F602" r:id="rId551" xr:uid="{00000000-0004-0000-0000-000017020000}"/>
    <hyperlink ref="F601" r:id="rId552" xr:uid="{00000000-0004-0000-0000-000016020000}"/>
    <hyperlink ref="F600" r:id="rId553" xr:uid="{00000000-0004-0000-0000-000015020000}"/>
    <hyperlink ref="F599" r:id="rId554" xr:uid="{00000000-0004-0000-0000-000014020000}"/>
    <hyperlink ref="F598" r:id="rId555" xr:uid="{00000000-0004-0000-0000-000013020000}"/>
    <hyperlink ref="F597" r:id="rId556" xr:uid="{00000000-0004-0000-0000-000012020000}"/>
    <hyperlink ref="F596" r:id="rId557" xr:uid="{00000000-0004-0000-0000-000011020000}"/>
    <hyperlink ref="F595" r:id="rId558" xr:uid="{00000000-0004-0000-0000-000010020000}"/>
    <hyperlink ref="F594" r:id="rId559" xr:uid="{00000000-0004-0000-0000-00000F020000}"/>
    <hyperlink ref="F593" r:id="rId560" xr:uid="{00000000-0004-0000-0000-00000E020000}"/>
    <hyperlink ref="F592" r:id="rId561" xr:uid="{00000000-0004-0000-0000-00000D020000}"/>
    <hyperlink ref="F591" r:id="rId562" xr:uid="{00000000-0004-0000-0000-00000C020000}"/>
    <hyperlink ref="F590" r:id="rId563" xr:uid="{00000000-0004-0000-0000-00000B020000}"/>
    <hyperlink ref="F588" r:id="rId564" xr:uid="{00000000-0004-0000-0000-00000A020000}"/>
    <hyperlink ref="F587" r:id="rId565" xr:uid="{00000000-0004-0000-0000-000009020000}"/>
    <hyperlink ref="F586" r:id="rId566" xr:uid="{00000000-0004-0000-0000-000008020000}"/>
    <hyperlink ref="F585" r:id="rId567" xr:uid="{00000000-0004-0000-0000-000007020000}"/>
    <hyperlink ref="F584" r:id="rId568" xr:uid="{00000000-0004-0000-0000-000006020000}"/>
    <hyperlink ref="F583" r:id="rId569" xr:uid="{00000000-0004-0000-0000-000005020000}"/>
    <hyperlink ref="F582" r:id="rId570" xr:uid="{00000000-0004-0000-0000-000004020000}"/>
    <hyperlink ref="F580" r:id="rId571" display="sample.org" xr:uid="{00000000-0004-0000-0000-000003020000}"/>
    <hyperlink ref="F579" r:id="rId572" xr:uid="{00000000-0004-0000-0000-000002020000}"/>
    <hyperlink ref="F578" r:id="rId573" xr:uid="{00000000-0004-0000-0000-000001020000}"/>
    <hyperlink ref="F577" r:id="rId574" xr:uid="{00000000-0004-0000-0000-000000020000}"/>
    <hyperlink ref="F576" r:id="rId575" xr:uid="{00000000-0004-0000-0000-0000FF010000}"/>
    <hyperlink ref="F574" r:id="rId576" xr:uid="{00000000-0004-0000-0000-0000FE010000}"/>
    <hyperlink ref="F573" r:id="rId577" xr:uid="{00000000-0004-0000-0000-0000FD010000}"/>
    <hyperlink ref="F572" r:id="rId578" xr:uid="{00000000-0004-0000-0000-0000FC010000}"/>
    <hyperlink ref="F571" r:id="rId579" xr:uid="{00000000-0004-0000-0000-0000FB010000}"/>
    <hyperlink ref="F570" r:id="rId580" xr:uid="{00000000-0004-0000-0000-0000FA010000}"/>
    <hyperlink ref="F568" r:id="rId581" xr:uid="{00000000-0004-0000-0000-0000F9010000}"/>
    <hyperlink ref="F567" r:id="rId582" xr:uid="{00000000-0004-0000-0000-0000F8010000}"/>
    <hyperlink ref="F566" r:id="rId583" xr:uid="{00000000-0004-0000-0000-0000F7010000}"/>
    <hyperlink ref="F565" r:id="rId584" xr:uid="{00000000-0004-0000-0000-0000F6010000}"/>
    <hyperlink ref="F564" r:id="rId585" xr:uid="{00000000-0004-0000-0000-0000F5010000}"/>
    <hyperlink ref="F563" r:id="rId586" xr:uid="{00000000-0004-0000-0000-0000F4010000}"/>
    <hyperlink ref="F562" r:id="rId587" xr:uid="{00000000-0004-0000-0000-0000F3010000}"/>
    <hyperlink ref="F561" r:id="rId588" xr:uid="{00000000-0004-0000-0000-0000F2010000}"/>
    <hyperlink ref="F560" r:id="rId589" display="test.com" xr:uid="{00000000-0004-0000-0000-0000F1010000}"/>
    <hyperlink ref="F559" r:id="rId590" xr:uid="{00000000-0004-0000-0000-0000F0010000}"/>
    <hyperlink ref="F558" r:id="rId591" xr:uid="{00000000-0004-0000-0000-0000EF010000}"/>
    <hyperlink ref="F557" r:id="rId592" display="mariajonesexample.com" xr:uid="{00000000-0004-0000-0000-0000EE010000}"/>
    <hyperlink ref="F556" r:id="rId593" xr:uid="{00000000-0004-0000-0000-0000ED010000}"/>
    <hyperlink ref="F555" r:id="rId594" display="davidbrowndemo.net" xr:uid="{00000000-0004-0000-0000-0000EC010000}"/>
    <hyperlink ref="F554" r:id="rId595" xr:uid="{00000000-0004-0000-0000-0000EB010000}"/>
    <hyperlink ref="F553" r:id="rId596" xr:uid="{00000000-0004-0000-0000-0000EA010000}"/>
    <hyperlink ref="F552" r:id="rId597" xr:uid="{00000000-0004-0000-0000-0000E9010000}"/>
    <hyperlink ref="F551" r:id="rId598" xr:uid="{00000000-0004-0000-0000-0000E8010000}"/>
    <hyperlink ref="F550" r:id="rId599" xr:uid="{00000000-0004-0000-0000-0000E7010000}"/>
    <hyperlink ref="F548" r:id="rId600" xr:uid="{00000000-0004-0000-0000-0000E6010000}"/>
    <hyperlink ref="F547" r:id="rId601" xr:uid="{00000000-0004-0000-0000-0000E5010000}"/>
    <hyperlink ref="F546" r:id="rId602" xr:uid="{00000000-0004-0000-0000-0000E4010000}"/>
    <hyperlink ref="F545" r:id="rId603" xr:uid="{00000000-0004-0000-0000-0000E3010000}"/>
    <hyperlink ref="F544" r:id="rId604" xr:uid="{00000000-0004-0000-0000-0000E2010000}"/>
    <hyperlink ref="F543" r:id="rId605" display="alicethomastest.com" xr:uid="{00000000-0004-0000-0000-0000E1010000}"/>
    <hyperlink ref="F542" r:id="rId606" display="sample.org" xr:uid="{00000000-0004-0000-0000-0000E0010000}"/>
    <hyperlink ref="F541" r:id="rId607" display="test.com" xr:uid="{00000000-0004-0000-0000-0000DF010000}"/>
    <hyperlink ref="F540" r:id="rId608" xr:uid="{00000000-0004-0000-0000-0000DE010000}"/>
    <hyperlink ref="F539" r:id="rId609" xr:uid="{00000000-0004-0000-0000-0000DD010000}"/>
    <hyperlink ref="F538" r:id="rId610" xr:uid="{00000000-0004-0000-0000-0000DC010000}"/>
    <hyperlink ref="F537" r:id="rId611" xr:uid="{00000000-0004-0000-0000-0000DB010000}"/>
    <hyperlink ref="F536" r:id="rId612" display="demo.net" xr:uid="{00000000-0004-0000-0000-0000DA010000}"/>
    <hyperlink ref="F534" r:id="rId613" xr:uid="{00000000-0004-0000-0000-0000D9010000}"/>
    <hyperlink ref="F533" r:id="rId614" xr:uid="{00000000-0004-0000-0000-0000D8010000}"/>
    <hyperlink ref="F532" r:id="rId615" xr:uid="{00000000-0004-0000-0000-0000D7010000}"/>
    <hyperlink ref="F531" r:id="rId616" xr:uid="{00000000-0004-0000-0000-0000D6010000}"/>
    <hyperlink ref="F530" r:id="rId617" xr:uid="{00000000-0004-0000-0000-0000D5010000}"/>
    <hyperlink ref="F529" r:id="rId618" xr:uid="{00000000-0004-0000-0000-0000D4010000}"/>
    <hyperlink ref="F528" r:id="rId619" xr:uid="{00000000-0004-0000-0000-0000D3010000}"/>
    <hyperlink ref="F527" r:id="rId620" xr:uid="{00000000-0004-0000-0000-0000D2010000}"/>
    <hyperlink ref="F526" r:id="rId621" xr:uid="{00000000-0004-0000-0000-0000D1010000}"/>
    <hyperlink ref="F524" r:id="rId622" xr:uid="{00000000-0004-0000-0000-0000D0010000}"/>
    <hyperlink ref="F523" r:id="rId623" xr:uid="{00000000-0004-0000-0000-0000CF010000}"/>
    <hyperlink ref="F522" r:id="rId624" xr:uid="{00000000-0004-0000-0000-0000CE010000}"/>
    <hyperlink ref="F521" r:id="rId625" xr:uid="{00000000-0004-0000-0000-0000CD010000}"/>
    <hyperlink ref="F520" r:id="rId626" xr:uid="{00000000-0004-0000-0000-0000CC010000}"/>
    <hyperlink ref="F518" r:id="rId627" xr:uid="{00000000-0004-0000-0000-0000CB010000}"/>
    <hyperlink ref="F517" r:id="rId628" xr:uid="{00000000-0004-0000-0000-0000CA010000}"/>
    <hyperlink ref="F515" r:id="rId629" xr:uid="{00000000-0004-0000-0000-0000C9010000}"/>
    <hyperlink ref="F514" r:id="rId630" xr:uid="{00000000-0004-0000-0000-0000C8010000}"/>
    <hyperlink ref="F513" r:id="rId631" xr:uid="{00000000-0004-0000-0000-0000C7010000}"/>
    <hyperlink ref="F512" r:id="rId632" xr:uid="{00000000-0004-0000-0000-0000C6010000}"/>
    <hyperlink ref="F511" r:id="rId633" xr:uid="{00000000-0004-0000-0000-0000C5010000}"/>
    <hyperlink ref="F510" r:id="rId634" xr:uid="{00000000-0004-0000-0000-0000C4010000}"/>
    <hyperlink ref="F508" r:id="rId635" xr:uid="{00000000-0004-0000-0000-0000C3010000}"/>
    <hyperlink ref="F507" r:id="rId636" xr:uid="{00000000-0004-0000-0000-0000C2010000}"/>
    <hyperlink ref="F506" r:id="rId637" display="test.com" xr:uid="{00000000-0004-0000-0000-0000C1010000}"/>
    <hyperlink ref="F505" r:id="rId638" xr:uid="{00000000-0004-0000-0000-0000C0010000}"/>
    <hyperlink ref="F503" r:id="rId639" xr:uid="{00000000-0004-0000-0000-0000BF010000}"/>
    <hyperlink ref="F502" r:id="rId640" xr:uid="{00000000-0004-0000-0000-0000BE010000}"/>
    <hyperlink ref="F501" r:id="rId641" xr:uid="{00000000-0004-0000-0000-0000BD010000}"/>
    <hyperlink ref="F500" r:id="rId642" xr:uid="{00000000-0004-0000-0000-0000BC010000}"/>
    <hyperlink ref="F499" r:id="rId643" xr:uid="{00000000-0004-0000-0000-0000BB010000}"/>
    <hyperlink ref="F498" r:id="rId644" display="bobsmithexample.com" xr:uid="{00000000-0004-0000-0000-0000BA010000}"/>
    <hyperlink ref="F497" r:id="rId645" xr:uid="{00000000-0004-0000-0000-0000B9010000}"/>
    <hyperlink ref="F496" r:id="rId646" xr:uid="{00000000-0004-0000-0000-0000B8010000}"/>
    <hyperlink ref="F495" r:id="rId647" xr:uid="{00000000-0004-0000-0000-0000B7010000}"/>
    <hyperlink ref="F494" r:id="rId648" xr:uid="{00000000-0004-0000-0000-0000B6010000}"/>
    <hyperlink ref="F493" r:id="rId649" xr:uid="{00000000-0004-0000-0000-0000B5010000}"/>
    <hyperlink ref="F492" r:id="rId650" xr:uid="{00000000-0004-0000-0000-0000B4010000}"/>
    <hyperlink ref="F491" r:id="rId651" xr:uid="{00000000-0004-0000-0000-0000B3010000}"/>
    <hyperlink ref="F490" r:id="rId652" xr:uid="{00000000-0004-0000-0000-0000B2010000}"/>
    <hyperlink ref="F488" r:id="rId653" xr:uid="{00000000-0004-0000-0000-0000B1010000}"/>
    <hyperlink ref="F487" r:id="rId654" xr:uid="{00000000-0004-0000-0000-0000B0010000}"/>
    <hyperlink ref="F486" r:id="rId655" xr:uid="{00000000-0004-0000-0000-0000AF010000}"/>
    <hyperlink ref="F485" r:id="rId656" xr:uid="{00000000-0004-0000-0000-0000AE010000}"/>
    <hyperlink ref="F484" r:id="rId657" xr:uid="{00000000-0004-0000-0000-0000AD010000}"/>
    <hyperlink ref="F483" r:id="rId658" xr:uid="{00000000-0004-0000-0000-0000AC010000}"/>
    <hyperlink ref="F482" r:id="rId659" xr:uid="{00000000-0004-0000-0000-0000AB010000}"/>
    <hyperlink ref="F481" r:id="rId660" xr:uid="{00000000-0004-0000-0000-0000AA010000}"/>
    <hyperlink ref="F480" r:id="rId661" xr:uid="{00000000-0004-0000-0000-0000A9010000}"/>
    <hyperlink ref="F479" r:id="rId662" xr:uid="{00000000-0004-0000-0000-0000A8010000}"/>
    <hyperlink ref="F478" r:id="rId663" xr:uid="{00000000-0004-0000-0000-0000A7010000}"/>
    <hyperlink ref="F477" r:id="rId664" xr:uid="{00000000-0004-0000-0000-0000A6010000}"/>
    <hyperlink ref="F475" r:id="rId665" xr:uid="{00000000-0004-0000-0000-0000A5010000}"/>
    <hyperlink ref="F474" r:id="rId666" xr:uid="{00000000-0004-0000-0000-0000A4010000}"/>
    <hyperlink ref="F473" r:id="rId667" xr:uid="{00000000-0004-0000-0000-0000A3010000}"/>
    <hyperlink ref="F472" r:id="rId668" xr:uid="{00000000-0004-0000-0000-0000A2010000}"/>
    <hyperlink ref="F470" r:id="rId669" display="patriciabrownsample.org" xr:uid="{00000000-0004-0000-0000-0000A1010000}"/>
    <hyperlink ref="F469" r:id="rId670" xr:uid="{00000000-0004-0000-0000-0000A0010000}"/>
    <hyperlink ref="F468" r:id="rId671" display="demo.net" xr:uid="{00000000-0004-0000-0000-00009F010000}"/>
    <hyperlink ref="F467" r:id="rId672" xr:uid="{00000000-0004-0000-0000-00009E010000}"/>
    <hyperlink ref="F466" r:id="rId673" xr:uid="{00000000-0004-0000-0000-00009D010000}"/>
    <hyperlink ref="F465" r:id="rId674" xr:uid="{00000000-0004-0000-0000-00009C010000}"/>
    <hyperlink ref="F464" r:id="rId675" xr:uid="{00000000-0004-0000-0000-00009B010000}"/>
    <hyperlink ref="F463" r:id="rId676" xr:uid="{00000000-0004-0000-0000-00009A010000}"/>
    <hyperlink ref="F462" r:id="rId677" xr:uid="{00000000-0004-0000-0000-000099010000}"/>
    <hyperlink ref="F461" r:id="rId678" xr:uid="{00000000-0004-0000-0000-000098010000}"/>
    <hyperlink ref="F460" r:id="rId679" xr:uid="{00000000-0004-0000-0000-000097010000}"/>
    <hyperlink ref="F459" r:id="rId680" xr:uid="{00000000-0004-0000-0000-000096010000}"/>
    <hyperlink ref="F458" r:id="rId681" xr:uid="{00000000-0004-0000-0000-000095010000}"/>
    <hyperlink ref="F457" r:id="rId682" xr:uid="{00000000-0004-0000-0000-000094010000}"/>
    <hyperlink ref="F456" r:id="rId683" xr:uid="{00000000-0004-0000-0000-000093010000}"/>
    <hyperlink ref="F455" r:id="rId684" xr:uid="{00000000-0004-0000-0000-000092010000}"/>
    <hyperlink ref="F454" r:id="rId685" xr:uid="{00000000-0004-0000-0000-000091010000}"/>
    <hyperlink ref="F453" r:id="rId686" xr:uid="{00000000-0004-0000-0000-000090010000}"/>
    <hyperlink ref="F452" r:id="rId687" xr:uid="{00000000-0004-0000-0000-00008F010000}"/>
    <hyperlink ref="F450" r:id="rId688" xr:uid="{00000000-0004-0000-0000-00008E010000}"/>
    <hyperlink ref="F449" r:id="rId689" xr:uid="{00000000-0004-0000-0000-00008D010000}"/>
    <hyperlink ref="F448" r:id="rId690" xr:uid="{00000000-0004-0000-0000-00008C010000}"/>
    <hyperlink ref="F447" r:id="rId691" xr:uid="{00000000-0004-0000-0000-00008B010000}"/>
    <hyperlink ref="F446" r:id="rId692" xr:uid="{00000000-0004-0000-0000-00008A010000}"/>
    <hyperlink ref="F445" r:id="rId693" xr:uid="{00000000-0004-0000-0000-000089010000}"/>
    <hyperlink ref="F444" r:id="rId694" xr:uid="{00000000-0004-0000-0000-000088010000}"/>
    <hyperlink ref="F443" r:id="rId695" xr:uid="{00000000-0004-0000-0000-000087010000}"/>
    <hyperlink ref="F442" r:id="rId696" xr:uid="{00000000-0004-0000-0000-000086010000}"/>
    <hyperlink ref="F441" r:id="rId697" xr:uid="{00000000-0004-0000-0000-000085010000}"/>
    <hyperlink ref="F440" r:id="rId698" xr:uid="{00000000-0004-0000-0000-000084010000}"/>
    <hyperlink ref="F439" r:id="rId699" xr:uid="{00000000-0004-0000-0000-000083010000}"/>
    <hyperlink ref="F438" r:id="rId700" xr:uid="{00000000-0004-0000-0000-000082010000}"/>
    <hyperlink ref="F437" r:id="rId701" xr:uid="{00000000-0004-0000-0000-000081010000}"/>
    <hyperlink ref="F436" r:id="rId702" xr:uid="{00000000-0004-0000-0000-000080010000}"/>
    <hyperlink ref="F435" r:id="rId703" xr:uid="{00000000-0004-0000-0000-00007F010000}"/>
    <hyperlink ref="F434" r:id="rId704" xr:uid="{00000000-0004-0000-0000-00007E010000}"/>
    <hyperlink ref="F433" r:id="rId705" xr:uid="{00000000-0004-0000-0000-00007D010000}"/>
    <hyperlink ref="F432" r:id="rId706" xr:uid="{00000000-0004-0000-0000-00007C010000}"/>
    <hyperlink ref="F431" r:id="rId707" display="example.com" xr:uid="{00000000-0004-0000-0000-00007B010000}"/>
    <hyperlink ref="F430" r:id="rId708" xr:uid="{00000000-0004-0000-0000-00007A010000}"/>
    <hyperlink ref="F429" r:id="rId709" display="test.com" xr:uid="{00000000-0004-0000-0000-000079010000}"/>
    <hyperlink ref="F428" r:id="rId710" xr:uid="{00000000-0004-0000-0000-000078010000}"/>
    <hyperlink ref="F427" r:id="rId711" display="demo.net" xr:uid="{00000000-0004-0000-0000-000077010000}"/>
    <hyperlink ref="F426" r:id="rId712" xr:uid="{00000000-0004-0000-0000-000076010000}"/>
    <hyperlink ref="F425" r:id="rId713" xr:uid="{00000000-0004-0000-0000-000075010000}"/>
    <hyperlink ref="F424" r:id="rId714" xr:uid="{00000000-0004-0000-0000-000074010000}"/>
    <hyperlink ref="F423" r:id="rId715" xr:uid="{00000000-0004-0000-0000-000073010000}"/>
    <hyperlink ref="F421" r:id="rId716" xr:uid="{00000000-0004-0000-0000-000072010000}"/>
    <hyperlink ref="F420" r:id="rId717" display="janethomasdemo.net" xr:uid="{00000000-0004-0000-0000-000071010000}"/>
    <hyperlink ref="F419" r:id="rId718" xr:uid="{00000000-0004-0000-0000-000070010000}"/>
    <hyperlink ref="F418" r:id="rId719" xr:uid="{00000000-0004-0000-0000-00006F010000}"/>
    <hyperlink ref="F417" r:id="rId720" display="davidjohnsonsample.org" xr:uid="{00000000-0004-0000-0000-00006E010000}"/>
    <hyperlink ref="F415" r:id="rId721" xr:uid="{00000000-0004-0000-0000-00006D010000}"/>
    <hyperlink ref="F414" r:id="rId722" xr:uid="{00000000-0004-0000-0000-00006C010000}"/>
    <hyperlink ref="F413" r:id="rId723" xr:uid="{00000000-0004-0000-0000-00006B010000}"/>
    <hyperlink ref="F412" r:id="rId724" xr:uid="{00000000-0004-0000-0000-00006A010000}"/>
    <hyperlink ref="F411" r:id="rId725" xr:uid="{00000000-0004-0000-0000-000069010000}"/>
    <hyperlink ref="F410" r:id="rId726" xr:uid="{00000000-0004-0000-0000-000068010000}"/>
    <hyperlink ref="F407" r:id="rId727" xr:uid="{00000000-0004-0000-0000-000067010000}"/>
    <hyperlink ref="F406" r:id="rId728" xr:uid="{00000000-0004-0000-0000-000066010000}"/>
    <hyperlink ref="F405" r:id="rId729" xr:uid="{00000000-0004-0000-0000-000065010000}"/>
    <hyperlink ref="F404" r:id="rId730" xr:uid="{00000000-0004-0000-0000-000064010000}"/>
    <hyperlink ref="F402" r:id="rId731" xr:uid="{00000000-0004-0000-0000-000063010000}"/>
    <hyperlink ref="F401" r:id="rId732" display="johndavissample.org" xr:uid="{00000000-0004-0000-0000-000062010000}"/>
    <hyperlink ref="F400" r:id="rId733" xr:uid="{00000000-0004-0000-0000-000061010000}"/>
    <hyperlink ref="F398" r:id="rId734" xr:uid="{00000000-0004-0000-0000-000060010000}"/>
    <hyperlink ref="F397" r:id="rId735" xr:uid="{00000000-0004-0000-0000-00005F010000}"/>
    <hyperlink ref="F396" r:id="rId736" xr:uid="{00000000-0004-0000-0000-00005E010000}"/>
    <hyperlink ref="F395" r:id="rId737" xr:uid="{00000000-0004-0000-0000-00005D010000}"/>
    <hyperlink ref="F393" r:id="rId738" xr:uid="{00000000-0004-0000-0000-00005C010000}"/>
    <hyperlink ref="F392" r:id="rId739" xr:uid="{00000000-0004-0000-0000-00005B010000}"/>
    <hyperlink ref="F390" r:id="rId740" xr:uid="{00000000-0004-0000-0000-00005A010000}"/>
    <hyperlink ref="F389" r:id="rId741" xr:uid="{00000000-0004-0000-0000-000059010000}"/>
    <hyperlink ref="F388" r:id="rId742" xr:uid="{00000000-0004-0000-0000-000058010000}"/>
    <hyperlink ref="F387" r:id="rId743" xr:uid="{00000000-0004-0000-0000-000057010000}"/>
    <hyperlink ref="F386" r:id="rId744" xr:uid="{00000000-0004-0000-0000-000056010000}"/>
    <hyperlink ref="F385" r:id="rId745" display="johnthomasexample.com" xr:uid="{00000000-0004-0000-0000-000055010000}"/>
    <hyperlink ref="F384" r:id="rId746" xr:uid="{00000000-0004-0000-0000-000054010000}"/>
    <hyperlink ref="F382" r:id="rId747" xr:uid="{00000000-0004-0000-0000-000053010000}"/>
    <hyperlink ref="F381" r:id="rId748" xr:uid="{00000000-0004-0000-0000-000052010000}"/>
    <hyperlink ref="F380" r:id="rId749" xr:uid="{00000000-0004-0000-0000-000051010000}"/>
    <hyperlink ref="F379" r:id="rId750" xr:uid="{00000000-0004-0000-0000-000050010000}"/>
    <hyperlink ref="F378" r:id="rId751" xr:uid="{00000000-0004-0000-0000-00004F010000}"/>
    <hyperlink ref="F377" r:id="rId752" xr:uid="{00000000-0004-0000-0000-00004E010000}"/>
    <hyperlink ref="F376" r:id="rId753" xr:uid="{00000000-0004-0000-0000-00004D010000}"/>
    <hyperlink ref="F375" r:id="rId754" xr:uid="{00000000-0004-0000-0000-00004C010000}"/>
    <hyperlink ref="F374" r:id="rId755" xr:uid="{00000000-0004-0000-0000-00004B010000}"/>
    <hyperlink ref="F373" r:id="rId756" xr:uid="{00000000-0004-0000-0000-00004A010000}"/>
    <hyperlink ref="F372" r:id="rId757" xr:uid="{00000000-0004-0000-0000-000049010000}"/>
    <hyperlink ref="F371" r:id="rId758" xr:uid="{00000000-0004-0000-0000-000048010000}"/>
    <hyperlink ref="F370" r:id="rId759" xr:uid="{00000000-0004-0000-0000-000047010000}"/>
    <hyperlink ref="F369" r:id="rId760" display="example.com" xr:uid="{00000000-0004-0000-0000-000046010000}"/>
    <hyperlink ref="F368" r:id="rId761" xr:uid="{00000000-0004-0000-0000-000045010000}"/>
    <hyperlink ref="F367" r:id="rId762" xr:uid="{00000000-0004-0000-0000-000044010000}"/>
    <hyperlink ref="F366" r:id="rId763" xr:uid="{00000000-0004-0000-0000-000043010000}"/>
    <hyperlink ref="F365" r:id="rId764" xr:uid="{00000000-0004-0000-0000-000042010000}"/>
    <hyperlink ref="F364" r:id="rId765" xr:uid="{00000000-0004-0000-0000-000041010000}"/>
    <hyperlink ref="F363" r:id="rId766" xr:uid="{00000000-0004-0000-0000-000040010000}"/>
    <hyperlink ref="F361" r:id="rId767" xr:uid="{00000000-0004-0000-0000-00003F010000}"/>
    <hyperlink ref="F360" r:id="rId768" xr:uid="{00000000-0004-0000-0000-00003E010000}"/>
    <hyperlink ref="F359" r:id="rId769" xr:uid="{00000000-0004-0000-0000-00003D010000}"/>
    <hyperlink ref="F358" r:id="rId770" xr:uid="{00000000-0004-0000-0000-00003C010000}"/>
    <hyperlink ref="F356" r:id="rId771" xr:uid="{00000000-0004-0000-0000-00003B010000}"/>
    <hyperlink ref="F355" r:id="rId772" xr:uid="{00000000-0004-0000-0000-00003A010000}"/>
    <hyperlink ref="F353" r:id="rId773" xr:uid="{00000000-0004-0000-0000-000039010000}"/>
    <hyperlink ref="F352" r:id="rId774" xr:uid="{00000000-0004-0000-0000-000038010000}"/>
    <hyperlink ref="F350" r:id="rId775" xr:uid="{00000000-0004-0000-0000-000037010000}"/>
    <hyperlink ref="F349" r:id="rId776" xr:uid="{00000000-0004-0000-0000-000036010000}"/>
    <hyperlink ref="F348" r:id="rId777" display="susantaylortest.com" xr:uid="{00000000-0004-0000-0000-000035010000}"/>
    <hyperlink ref="F347" r:id="rId778" xr:uid="{00000000-0004-0000-0000-000034010000}"/>
    <hyperlink ref="F346" r:id="rId779" xr:uid="{00000000-0004-0000-0000-000033010000}"/>
    <hyperlink ref="F345" r:id="rId780" xr:uid="{00000000-0004-0000-0000-000032010000}"/>
    <hyperlink ref="F343" r:id="rId781" xr:uid="{00000000-0004-0000-0000-000031010000}"/>
    <hyperlink ref="F342" r:id="rId782" xr:uid="{00000000-0004-0000-0000-000030010000}"/>
    <hyperlink ref="F341" r:id="rId783" xr:uid="{00000000-0004-0000-0000-00002F010000}"/>
    <hyperlink ref="F340" r:id="rId784" xr:uid="{00000000-0004-0000-0000-00002E010000}"/>
    <hyperlink ref="F339" r:id="rId785" display="sample.org" xr:uid="{00000000-0004-0000-0000-00002D010000}"/>
    <hyperlink ref="F338" r:id="rId786" xr:uid="{00000000-0004-0000-0000-00002C010000}"/>
    <hyperlink ref="F337" r:id="rId787" xr:uid="{00000000-0004-0000-0000-00002B010000}"/>
    <hyperlink ref="F336" r:id="rId788" xr:uid="{00000000-0004-0000-0000-00002A010000}"/>
    <hyperlink ref="F335" r:id="rId789" xr:uid="{00000000-0004-0000-0000-000029010000}"/>
    <hyperlink ref="F334" r:id="rId790" xr:uid="{00000000-0004-0000-0000-000028010000}"/>
    <hyperlink ref="F333" r:id="rId791" xr:uid="{00000000-0004-0000-0000-000027010000}"/>
    <hyperlink ref="F332" r:id="rId792" xr:uid="{00000000-0004-0000-0000-000026010000}"/>
    <hyperlink ref="F331" r:id="rId793" xr:uid="{00000000-0004-0000-0000-000025010000}"/>
    <hyperlink ref="F330" r:id="rId794" xr:uid="{00000000-0004-0000-0000-000024010000}"/>
    <hyperlink ref="F329" r:id="rId795" xr:uid="{00000000-0004-0000-0000-000023010000}"/>
    <hyperlink ref="F328" r:id="rId796" xr:uid="{00000000-0004-0000-0000-000022010000}"/>
    <hyperlink ref="F327" r:id="rId797" display="susansmithexample.com" xr:uid="{00000000-0004-0000-0000-000021010000}"/>
    <hyperlink ref="F326" r:id="rId798" display="sample.org" xr:uid="{00000000-0004-0000-0000-000020010000}"/>
    <hyperlink ref="F324" r:id="rId799" xr:uid="{00000000-0004-0000-0000-00001F010000}"/>
    <hyperlink ref="F323" r:id="rId800" xr:uid="{00000000-0004-0000-0000-00001E010000}"/>
    <hyperlink ref="F322" r:id="rId801" xr:uid="{00000000-0004-0000-0000-00001D010000}"/>
    <hyperlink ref="F321" r:id="rId802" display="test.com" xr:uid="{00000000-0004-0000-0000-00001C010000}"/>
    <hyperlink ref="F320" r:id="rId803" xr:uid="{00000000-0004-0000-0000-00001B010000}"/>
    <hyperlink ref="F319" r:id="rId804" xr:uid="{00000000-0004-0000-0000-00001A010000}"/>
    <hyperlink ref="F318" r:id="rId805" xr:uid="{00000000-0004-0000-0000-000019010000}"/>
    <hyperlink ref="F317" r:id="rId806" xr:uid="{00000000-0004-0000-0000-000018010000}"/>
    <hyperlink ref="F316" r:id="rId807" xr:uid="{00000000-0004-0000-0000-000017010000}"/>
    <hyperlink ref="F315" r:id="rId808" xr:uid="{00000000-0004-0000-0000-000016010000}"/>
    <hyperlink ref="F314" r:id="rId809" xr:uid="{00000000-0004-0000-0000-000015010000}"/>
    <hyperlink ref="F313" r:id="rId810" xr:uid="{00000000-0004-0000-0000-000014010000}"/>
    <hyperlink ref="F312" r:id="rId811" xr:uid="{00000000-0004-0000-0000-000013010000}"/>
    <hyperlink ref="F311" r:id="rId812" xr:uid="{00000000-0004-0000-0000-000012010000}"/>
    <hyperlink ref="F309" r:id="rId813" xr:uid="{00000000-0004-0000-0000-000011010000}"/>
    <hyperlink ref="F307" r:id="rId814" xr:uid="{00000000-0004-0000-0000-000010010000}"/>
    <hyperlink ref="F306" r:id="rId815" xr:uid="{00000000-0004-0000-0000-00000F010000}"/>
    <hyperlink ref="F305" r:id="rId816" display="alicejohnsonexample.com" xr:uid="{00000000-0004-0000-0000-00000E010000}"/>
    <hyperlink ref="F304" r:id="rId817" display="sample.org" xr:uid="{00000000-0004-0000-0000-00000D010000}"/>
    <hyperlink ref="F303" r:id="rId818" xr:uid="{00000000-0004-0000-0000-00000C010000}"/>
    <hyperlink ref="F302" r:id="rId819" xr:uid="{00000000-0004-0000-0000-00000B010000}"/>
    <hyperlink ref="F301" r:id="rId820" xr:uid="{00000000-0004-0000-0000-00000A010000}"/>
    <hyperlink ref="F300" r:id="rId821" xr:uid="{00000000-0004-0000-0000-000009010000}"/>
    <hyperlink ref="F299" r:id="rId822" xr:uid="{00000000-0004-0000-0000-000008010000}"/>
    <hyperlink ref="F298" r:id="rId823" xr:uid="{00000000-0004-0000-0000-000007010000}"/>
    <hyperlink ref="F297" r:id="rId824" xr:uid="{00000000-0004-0000-0000-000006010000}"/>
    <hyperlink ref="F296" r:id="rId825" xr:uid="{00000000-0004-0000-0000-000005010000}"/>
    <hyperlink ref="F295" r:id="rId826" xr:uid="{00000000-0004-0000-0000-000004010000}"/>
    <hyperlink ref="F294" r:id="rId827" xr:uid="{00000000-0004-0000-0000-000003010000}"/>
    <hyperlink ref="F293" r:id="rId828" xr:uid="{00000000-0004-0000-0000-000002010000}"/>
    <hyperlink ref="F292" r:id="rId829" xr:uid="{00000000-0004-0000-0000-000001010000}"/>
    <hyperlink ref="F291" r:id="rId830" xr:uid="{00000000-0004-0000-0000-000000010000}"/>
    <hyperlink ref="F290" r:id="rId831" xr:uid="{00000000-0004-0000-0000-0000FF000000}"/>
    <hyperlink ref="F289" r:id="rId832" xr:uid="{00000000-0004-0000-0000-0000FE000000}"/>
    <hyperlink ref="F288" r:id="rId833" xr:uid="{00000000-0004-0000-0000-0000FD000000}"/>
    <hyperlink ref="F287" r:id="rId834" xr:uid="{00000000-0004-0000-0000-0000FC000000}"/>
    <hyperlink ref="F285" r:id="rId835" xr:uid="{00000000-0004-0000-0000-0000FB000000}"/>
    <hyperlink ref="F284" r:id="rId836" xr:uid="{00000000-0004-0000-0000-0000FA000000}"/>
    <hyperlink ref="F283" r:id="rId837" xr:uid="{00000000-0004-0000-0000-0000F9000000}"/>
    <hyperlink ref="F282" r:id="rId838" xr:uid="{00000000-0004-0000-0000-0000F8000000}"/>
    <hyperlink ref="F281" r:id="rId839" xr:uid="{00000000-0004-0000-0000-0000F7000000}"/>
    <hyperlink ref="F280" r:id="rId840" xr:uid="{00000000-0004-0000-0000-0000F6000000}"/>
    <hyperlink ref="F279" r:id="rId841" xr:uid="{00000000-0004-0000-0000-0000F5000000}"/>
    <hyperlink ref="F278" r:id="rId842" xr:uid="{00000000-0004-0000-0000-0000F4000000}"/>
    <hyperlink ref="F277" r:id="rId843" xr:uid="{00000000-0004-0000-0000-0000F3000000}"/>
    <hyperlink ref="F276" r:id="rId844" xr:uid="{00000000-0004-0000-0000-0000F2000000}"/>
    <hyperlink ref="F275" r:id="rId845" display="sample.org" xr:uid="{00000000-0004-0000-0000-0000F1000000}"/>
    <hyperlink ref="F274" r:id="rId846" xr:uid="{00000000-0004-0000-0000-0000F0000000}"/>
    <hyperlink ref="F273" r:id="rId847" xr:uid="{00000000-0004-0000-0000-0000EF000000}"/>
    <hyperlink ref="F272" r:id="rId848" xr:uid="{00000000-0004-0000-0000-0000EE000000}"/>
    <hyperlink ref="F271" r:id="rId849" xr:uid="{00000000-0004-0000-0000-0000ED000000}"/>
    <hyperlink ref="F270" r:id="rId850" xr:uid="{00000000-0004-0000-0000-0000EC000000}"/>
    <hyperlink ref="F269" r:id="rId851" display="patriciathomasexample.com" xr:uid="{00000000-0004-0000-0000-0000EB000000}"/>
    <hyperlink ref="F268" r:id="rId852" xr:uid="{00000000-0004-0000-0000-0000EA000000}"/>
    <hyperlink ref="F267" r:id="rId853" xr:uid="{00000000-0004-0000-0000-0000E9000000}"/>
    <hyperlink ref="F266" r:id="rId854" xr:uid="{00000000-0004-0000-0000-0000E8000000}"/>
    <hyperlink ref="F264" r:id="rId855" xr:uid="{00000000-0004-0000-0000-0000E7000000}"/>
    <hyperlink ref="F263" r:id="rId856" xr:uid="{00000000-0004-0000-0000-0000E6000000}"/>
    <hyperlink ref="F262" r:id="rId857" display="mariaandersondemo.net" xr:uid="{00000000-0004-0000-0000-0000E5000000}"/>
    <hyperlink ref="F260" r:id="rId858" xr:uid="{00000000-0004-0000-0000-0000E4000000}"/>
    <hyperlink ref="F258" r:id="rId859" display="test.com" xr:uid="{00000000-0004-0000-0000-0000E3000000}"/>
    <hyperlink ref="F257" r:id="rId860" display="patriciabrowntest.com" xr:uid="{00000000-0004-0000-0000-0000E2000000}"/>
    <hyperlink ref="F256" r:id="rId861" xr:uid="{00000000-0004-0000-0000-0000E1000000}"/>
    <hyperlink ref="F255" r:id="rId862" xr:uid="{00000000-0004-0000-0000-0000E0000000}"/>
    <hyperlink ref="F254" r:id="rId863" xr:uid="{00000000-0004-0000-0000-0000DF000000}"/>
    <hyperlink ref="F253" r:id="rId864" xr:uid="{00000000-0004-0000-0000-0000DE000000}"/>
    <hyperlink ref="F252" r:id="rId865" xr:uid="{00000000-0004-0000-0000-0000DD000000}"/>
    <hyperlink ref="F251" r:id="rId866" xr:uid="{00000000-0004-0000-0000-0000DC000000}"/>
    <hyperlink ref="F250" r:id="rId867" xr:uid="{00000000-0004-0000-0000-0000DB000000}"/>
    <hyperlink ref="F249" r:id="rId868" xr:uid="{00000000-0004-0000-0000-0000DA000000}"/>
    <hyperlink ref="F248" r:id="rId869" xr:uid="{00000000-0004-0000-0000-0000D9000000}"/>
    <hyperlink ref="F247" r:id="rId870" xr:uid="{00000000-0004-0000-0000-0000D8000000}"/>
    <hyperlink ref="F245" r:id="rId871" display="sample.org" xr:uid="{00000000-0004-0000-0000-0000D7000000}"/>
    <hyperlink ref="F244" r:id="rId872" xr:uid="{00000000-0004-0000-0000-0000D6000000}"/>
    <hyperlink ref="F243" r:id="rId873" xr:uid="{00000000-0004-0000-0000-0000D5000000}"/>
    <hyperlink ref="F242" r:id="rId874" xr:uid="{00000000-0004-0000-0000-0000D4000000}"/>
    <hyperlink ref="F239" r:id="rId875" display="example.com" xr:uid="{00000000-0004-0000-0000-0000D3000000}"/>
    <hyperlink ref="F238" r:id="rId876" display="test.com" xr:uid="{00000000-0004-0000-0000-0000D2000000}"/>
    <hyperlink ref="F237" r:id="rId877" xr:uid="{00000000-0004-0000-0000-0000D1000000}"/>
    <hyperlink ref="F236" r:id="rId878" xr:uid="{00000000-0004-0000-0000-0000D0000000}"/>
    <hyperlink ref="F235" r:id="rId879" xr:uid="{00000000-0004-0000-0000-0000CF000000}"/>
    <hyperlink ref="F234" r:id="rId880" display="patriciajohnsonexample.com" xr:uid="{00000000-0004-0000-0000-0000CE000000}"/>
    <hyperlink ref="F233" r:id="rId881" xr:uid="{00000000-0004-0000-0000-0000CD000000}"/>
    <hyperlink ref="F232" r:id="rId882" xr:uid="{00000000-0004-0000-0000-0000CC000000}"/>
    <hyperlink ref="F231" r:id="rId883" xr:uid="{00000000-0004-0000-0000-0000CB000000}"/>
    <hyperlink ref="F230" r:id="rId884" xr:uid="{00000000-0004-0000-0000-0000CA000000}"/>
    <hyperlink ref="F228" r:id="rId885" xr:uid="{00000000-0004-0000-0000-0000C9000000}"/>
    <hyperlink ref="F226" r:id="rId886" xr:uid="{00000000-0004-0000-0000-0000C8000000}"/>
    <hyperlink ref="F225" r:id="rId887" xr:uid="{00000000-0004-0000-0000-0000C7000000}"/>
    <hyperlink ref="F224" r:id="rId888" xr:uid="{00000000-0004-0000-0000-0000C6000000}"/>
    <hyperlink ref="F223" r:id="rId889" xr:uid="{00000000-0004-0000-0000-0000C5000000}"/>
    <hyperlink ref="F222" r:id="rId890" xr:uid="{00000000-0004-0000-0000-0000C4000000}"/>
    <hyperlink ref="F221" r:id="rId891" xr:uid="{00000000-0004-0000-0000-0000C3000000}"/>
    <hyperlink ref="F219" r:id="rId892" xr:uid="{00000000-0004-0000-0000-0000C2000000}"/>
    <hyperlink ref="F218" r:id="rId893" xr:uid="{00000000-0004-0000-0000-0000C1000000}"/>
    <hyperlink ref="F217" r:id="rId894" xr:uid="{00000000-0004-0000-0000-0000C0000000}"/>
    <hyperlink ref="F216" r:id="rId895" xr:uid="{00000000-0004-0000-0000-0000BF000000}"/>
    <hyperlink ref="F215" r:id="rId896" xr:uid="{00000000-0004-0000-0000-0000BE000000}"/>
    <hyperlink ref="F214" r:id="rId897" xr:uid="{00000000-0004-0000-0000-0000BD000000}"/>
    <hyperlink ref="F213" r:id="rId898" xr:uid="{00000000-0004-0000-0000-0000BC000000}"/>
    <hyperlink ref="F212" r:id="rId899" xr:uid="{00000000-0004-0000-0000-0000BB000000}"/>
    <hyperlink ref="F211" r:id="rId900" xr:uid="{00000000-0004-0000-0000-0000BA000000}"/>
    <hyperlink ref="F208" r:id="rId901" xr:uid="{00000000-0004-0000-0000-0000B9000000}"/>
    <hyperlink ref="F207" r:id="rId902" xr:uid="{00000000-0004-0000-0000-0000B8000000}"/>
    <hyperlink ref="F206" r:id="rId903" xr:uid="{00000000-0004-0000-0000-0000B7000000}"/>
    <hyperlink ref="F205" r:id="rId904" xr:uid="{00000000-0004-0000-0000-0000B6000000}"/>
    <hyperlink ref="F204" r:id="rId905" xr:uid="{00000000-0004-0000-0000-0000B5000000}"/>
    <hyperlink ref="F203" r:id="rId906" xr:uid="{00000000-0004-0000-0000-0000B4000000}"/>
    <hyperlink ref="F202" r:id="rId907" xr:uid="{00000000-0004-0000-0000-0000B3000000}"/>
    <hyperlink ref="F201" r:id="rId908" xr:uid="{00000000-0004-0000-0000-0000B2000000}"/>
    <hyperlink ref="F200" r:id="rId909" xr:uid="{00000000-0004-0000-0000-0000B1000000}"/>
    <hyperlink ref="F199" r:id="rId910" xr:uid="{00000000-0004-0000-0000-0000B0000000}"/>
    <hyperlink ref="F198" r:id="rId911" xr:uid="{00000000-0004-0000-0000-0000AF000000}"/>
    <hyperlink ref="F197" r:id="rId912" xr:uid="{00000000-0004-0000-0000-0000AE000000}"/>
    <hyperlink ref="F195" r:id="rId913" xr:uid="{00000000-0004-0000-0000-0000AD000000}"/>
    <hyperlink ref="F194" r:id="rId914" xr:uid="{00000000-0004-0000-0000-0000AC000000}"/>
    <hyperlink ref="F193" r:id="rId915" xr:uid="{00000000-0004-0000-0000-0000AB000000}"/>
    <hyperlink ref="F192" r:id="rId916" xr:uid="{00000000-0004-0000-0000-0000AA000000}"/>
    <hyperlink ref="F191" r:id="rId917" xr:uid="{00000000-0004-0000-0000-0000A9000000}"/>
    <hyperlink ref="F190" r:id="rId918" xr:uid="{00000000-0004-0000-0000-0000A8000000}"/>
    <hyperlink ref="F189" r:id="rId919" xr:uid="{00000000-0004-0000-0000-0000A7000000}"/>
    <hyperlink ref="F188" r:id="rId920" display="sample.org" xr:uid="{00000000-0004-0000-0000-0000A6000000}"/>
    <hyperlink ref="F187" r:id="rId921" xr:uid="{00000000-0004-0000-0000-0000A5000000}"/>
    <hyperlink ref="F186" r:id="rId922" xr:uid="{00000000-0004-0000-0000-0000A4000000}"/>
    <hyperlink ref="F185" r:id="rId923" xr:uid="{00000000-0004-0000-0000-0000A3000000}"/>
    <hyperlink ref="F184" r:id="rId924" xr:uid="{00000000-0004-0000-0000-0000A2000000}"/>
    <hyperlink ref="F183" r:id="rId925" xr:uid="{00000000-0004-0000-0000-0000A1000000}"/>
    <hyperlink ref="F182" r:id="rId926" xr:uid="{00000000-0004-0000-0000-0000A0000000}"/>
    <hyperlink ref="F180" r:id="rId927" xr:uid="{00000000-0004-0000-0000-00009F000000}"/>
    <hyperlink ref="F179" r:id="rId928" xr:uid="{00000000-0004-0000-0000-00009E000000}"/>
    <hyperlink ref="F178" r:id="rId929" xr:uid="{00000000-0004-0000-0000-00009D000000}"/>
    <hyperlink ref="F177" r:id="rId930" display="lindawilsonsample.org" xr:uid="{00000000-0004-0000-0000-00009C000000}"/>
    <hyperlink ref="F176" r:id="rId931" xr:uid="{00000000-0004-0000-0000-00009B000000}"/>
    <hyperlink ref="F174" r:id="rId932" xr:uid="{00000000-0004-0000-0000-00009A000000}"/>
    <hyperlink ref="F173" r:id="rId933" xr:uid="{00000000-0004-0000-0000-000099000000}"/>
    <hyperlink ref="F172" r:id="rId934" xr:uid="{00000000-0004-0000-0000-000098000000}"/>
    <hyperlink ref="F171" r:id="rId935" xr:uid="{00000000-0004-0000-0000-000097000000}"/>
    <hyperlink ref="F170" r:id="rId936" xr:uid="{00000000-0004-0000-0000-000096000000}"/>
    <hyperlink ref="F169" r:id="rId937" xr:uid="{00000000-0004-0000-0000-000095000000}"/>
    <hyperlink ref="F168" r:id="rId938" xr:uid="{00000000-0004-0000-0000-000094000000}"/>
    <hyperlink ref="F167" r:id="rId939" xr:uid="{00000000-0004-0000-0000-000093000000}"/>
    <hyperlink ref="F166" r:id="rId940" xr:uid="{00000000-0004-0000-0000-000092000000}"/>
    <hyperlink ref="F165" r:id="rId941" display="sample.org" xr:uid="{00000000-0004-0000-0000-000091000000}"/>
    <hyperlink ref="F164" r:id="rId942" display="test.com" xr:uid="{00000000-0004-0000-0000-000090000000}"/>
    <hyperlink ref="F163" r:id="rId943" xr:uid="{00000000-0004-0000-0000-00008F000000}"/>
    <hyperlink ref="F162" r:id="rId944" display="robertbrowndemo.net" xr:uid="{00000000-0004-0000-0000-00008E000000}"/>
    <hyperlink ref="F161" r:id="rId945" xr:uid="{00000000-0004-0000-0000-00008D000000}"/>
    <hyperlink ref="F160" r:id="rId946" xr:uid="{00000000-0004-0000-0000-00008C000000}"/>
    <hyperlink ref="F159" r:id="rId947" xr:uid="{00000000-0004-0000-0000-00008B000000}"/>
    <hyperlink ref="F158" r:id="rId948" xr:uid="{00000000-0004-0000-0000-00008A000000}"/>
    <hyperlink ref="F157" r:id="rId949" xr:uid="{00000000-0004-0000-0000-000089000000}"/>
    <hyperlink ref="F156" r:id="rId950" xr:uid="{00000000-0004-0000-0000-000088000000}"/>
    <hyperlink ref="F155" r:id="rId951" xr:uid="{00000000-0004-0000-0000-000087000000}"/>
    <hyperlink ref="F153" r:id="rId952" xr:uid="{00000000-0004-0000-0000-000086000000}"/>
    <hyperlink ref="F152" r:id="rId953" xr:uid="{00000000-0004-0000-0000-000085000000}"/>
    <hyperlink ref="F151" r:id="rId954" xr:uid="{00000000-0004-0000-0000-000084000000}"/>
    <hyperlink ref="F150" r:id="rId955" xr:uid="{00000000-0004-0000-0000-000083000000}"/>
    <hyperlink ref="F148" r:id="rId956" xr:uid="{00000000-0004-0000-0000-000082000000}"/>
    <hyperlink ref="F147" r:id="rId957" xr:uid="{00000000-0004-0000-0000-000081000000}"/>
    <hyperlink ref="F146" r:id="rId958" xr:uid="{00000000-0004-0000-0000-000080000000}"/>
    <hyperlink ref="F145" r:id="rId959" xr:uid="{00000000-0004-0000-0000-00007F000000}"/>
    <hyperlink ref="F144" r:id="rId960" xr:uid="{00000000-0004-0000-0000-00007E000000}"/>
    <hyperlink ref="F143" r:id="rId961" xr:uid="{00000000-0004-0000-0000-00007D000000}"/>
    <hyperlink ref="F142" r:id="rId962" display="patriciasmithsample.org" xr:uid="{00000000-0004-0000-0000-00007C000000}"/>
    <hyperlink ref="F140" r:id="rId963" display="sarataylortest.com" xr:uid="{00000000-0004-0000-0000-00007B000000}"/>
    <hyperlink ref="F139" r:id="rId964" xr:uid="{00000000-0004-0000-0000-00007A000000}"/>
    <hyperlink ref="F138" r:id="rId965" xr:uid="{00000000-0004-0000-0000-000079000000}"/>
    <hyperlink ref="F137" r:id="rId966" xr:uid="{00000000-0004-0000-0000-000078000000}"/>
    <hyperlink ref="F136" r:id="rId967" xr:uid="{00000000-0004-0000-0000-000077000000}"/>
    <hyperlink ref="F135" r:id="rId968" xr:uid="{00000000-0004-0000-0000-000076000000}"/>
    <hyperlink ref="F134" r:id="rId969" xr:uid="{00000000-0004-0000-0000-000075000000}"/>
    <hyperlink ref="F133" r:id="rId970" xr:uid="{00000000-0004-0000-0000-000074000000}"/>
    <hyperlink ref="F132" r:id="rId971" xr:uid="{00000000-0004-0000-0000-000073000000}"/>
    <hyperlink ref="F131" r:id="rId972" display="test.com" xr:uid="{00000000-0004-0000-0000-000072000000}"/>
    <hyperlink ref="F130" r:id="rId973" xr:uid="{00000000-0004-0000-0000-000071000000}"/>
    <hyperlink ref="F129" r:id="rId974" xr:uid="{00000000-0004-0000-0000-000070000000}"/>
    <hyperlink ref="F128" r:id="rId975" xr:uid="{00000000-0004-0000-0000-00006F000000}"/>
    <hyperlink ref="F127" r:id="rId976" display="sample.org" xr:uid="{00000000-0004-0000-0000-00006E000000}"/>
    <hyperlink ref="F126" r:id="rId977" xr:uid="{00000000-0004-0000-0000-00006D000000}"/>
    <hyperlink ref="F125" r:id="rId978" xr:uid="{00000000-0004-0000-0000-00006C000000}"/>
    <hyperlink ref="F124" r:id="rId979" xr:uid="{00000000-0004-0000-0000-00006B000000}"/>
    <hyperlink ref="F122" r:id="rId980" xr:uid="{00000000-0004-0000-0000-00006A000000}"/>
    <hyperlink ref="F121" r:id="rId981" xr:uid="{00000000-0004-0000-0000-000069000000}"/>
    <hyperlink ref="F120" r:id="rId982" xr:uid="{00000000-0004-0000-0000-000068000000}"/>
    <hyperlink ref="F119" r:id="rId983" xr:uid="{00000000-0004-0000-0000-000067000000}"/>
    <hyperlink ref="F118" r:id="rId984" xr:uid="{00000000-0004-0000-0000-000066000000}"/>
    <hyperlink ref="F117" r:id="rId985" xr:uid="{00000000-0004-0000-0000-000065000000}"/>
    <hyperlink ref="F115" r:id="rId986" xr:uid="{00000000-0004-0000-0000-000064000000}"/>
    <hyperlink ref="F113" r:id="rId987" xr:uid="{00000000-0004-0000-0000-000063000000}"/>
    <hyperlink ref="F111" r:id="rId988" xr:uid="{00000000-0004-0000-0000-000062000000}"/>
    <hyperlink ref="F110" r:id="rId989" xr:uid="{00000000-0004-0000-0000-000061000000}"/>
    <hyperlink ref="F109" r:id="rId990" xr:uid="{00000000-0004-0000-0000-000060000000}"/>
    <hyperlink ref="F108" r:id="rId991" xr:uid="{00000000-0004-0000-0000-00005F000000}"/>
    <hyperlink ref="F107" r:id="rId992" xr:uid="{00000000-0004-0000-0000-00005E000000}"/>
    <hyperlink ref="F106" r:id="rId993" xr:uid="{00000000-0004-0000-0000-00005D000000}"/>
    <hyperlink ref="F104" r:id="rId994" display="sample.org" xr:uid="{00000000-0004-0000-0000-00005C000000}"/>
    <hyperlink ref="F103" r:id="rId995" xr:uid="{00000000-0004-0000-0000-00005B000000}"/>
    <hyperlink ref="F101" r:id="rId996" xr:uid="{00000000-0004-0000-0000-00005A000000}"/>
    <hyperlink ref="F100" r:id="rId997" xr:uid="{00000000-0004-0000-0000-000059000000}"/>
    <hyperlink ref="F99" r:id="rId998" xr:uid="{00000000-0004-0000-0000-000058000000}"/>
    <hyperlink ref="F98" r:id="rId999" xr:uid="{00000000-0004-0000-0000-000057000000}"/>
    <hyperlink ref="F97" r:id="rId1000" xr:uid="{00000000-0004-0000-0000-000056000000}"/>
    <hyperlink ref="F96" r:id="rId1001" xr:uid="{00000000-0004-0000-0000-000055000000}"/>
    <hyperlink ref="F95" r:id="rId1002" xr:uid="{00000000-0004-0000-0000-000054000000}"/>
    <hyperlink ref="F93" r:id="rId1003" display="test.com" xr:uid="{00000000-0004-0000-0000-000053000000}"/>
    <hyperlink ref="F92" r:id="rId1004" xr:uid="{00000000-0004-0000-0000-000052000000}"/>
    <hyperlink ref="F91" r:id="rId1005" xr:uid="{00000000-0004-0000-0000-000051000000}"/>
    <hyperlink ref="F90" r:id="rId1006" xr:uid="{00000000-0004-0000-0000-000050000000}"/>
    <hyperlink ref="F89" r:id="rId1007" xr:uid="{00000000-0004-0000-0000-00004F000000}"/>
    <hyperlink ref="F88" r:id="rId1008" display="karensmithdemo.net" xr:uid="{00000000-0004-0000-0000-00004E000000}"/>
    <hyperlink ref="F87" r:id="rId1009" display="patriciajohnsonexample.com" xr:uid="{00000000-0004-0000-0000-00004D000000}"/>
    <hyperlink ref="F86" r:id="rId1010" xr:uid="{00000000-0004-0000-0000-00004C000000}"/>
    <hyperlink ref="F85" r:id="rId1011" xr:uid="{00000000-0004-0000-0000-00004B000000}"/>
    <hyperlink ref="F84" r:id="rId1012" xr:uid="{00000000-0004-0000-0000-00004A000000}"/>
    <hyperlink ref="F83" r:id="rId1013" xr:uid="{00000000-0004-0000-0000-000049000000}"/>
    <hyperlink ref="F82" r:id="rId1014" xr:uid="{00000000-0004-0000-0000-000048000000}"/>
    <hyperlink ref="F81" r:id="rId1015" xr:uid="{00000000-0004-0000-0000-000047000000}"/>
    <hyperlink ref="F80" r:id="rId1016" xr:uid="{00000000-0004-0000-0000-000046000000}"/>
    <hyperlink ref="F79" r:id="rId1017" xr:uid="{00000000-0004-0000-0000-000045000000}"/>
    <hyperlink ref="F77" r:id="rId1018" xr:uid="{00000000-0004-0000-0000-000044000000}"/>
    <hyperlink ref="F76" r:id="rId1019" xr:uid="{00000000-0004-0000-0000-000043000000}"/>
    <hyperlink ref="F75" r:id="rId1020" xr:uid="{00000000-0004-0000-0000-000042000000}"/>
    <hyperlink ref="F74" r:id="rId1021" xr:uid="{00000000-0004-0000-0000-000041000000}"/>
    <hyperlink ref="F73" r:id="rId1022" xr:uid="{00000000-0004-0000-0000-000040000000}"/>
    <hyperlink ref="F72" r:id="rId1023" xr:uid="{00000000-0004-0000-0000-00003F000000}"/>
    <hyperlink ref="F71" r:id="rId1024" display="demo.net" xr:uid="{00000000-0004-0000-0000-00003E000000}"/>
    <hyperlink ref="F70" r:id="rId1025" xr:uid="{00000000-0004-0000-0000-00003D000000}"/>
    <hyperlink ref="F69" r:id="rId1026" xr:uid="{00000000-0004-0000-0000-00003C000000}"/>
    <hyperlink ref="F68" r:id="rId1027" xr:uid="{00000000-0004-0000-0000-00003B000000}"/>
    <hyperlink ref="F67" r:id="rId1028" xr:uid="{00000000-0004-0000-0000-00003A000000}"/>
    <hyperlink ref="F66" r:id="rId1029" xr:uid="{00000000-0004-0000-0000-000039000000}"/>
    <hyperlink ref="F64" r:id="rId1030" xr:uid="{00000000-0004-0000-0000-000038000000}"/>
    <hyperlink ref="F63" r:id="rId1031" xr:uid="{00000000-0004-0000-0000-000037000000}"/>
    <hyperlink ref="F62" r:id="rId1032" xr:uid="{00000000-0004-0000-0000-000036000000}"/>
    <hyperlink ref="F61" r:id="rId1033" xr:uid="{00000000-0004-0000-0000-000035000000}"/>
    <hyperlink ref="F60" r:id="rId1034" xr:uid="{00000000-0004-0000-0000-000034000000}"/>
    <hyperlink ref="F59" r:id="rId1035" display="demo.net" xr:uid="{00000000-0004-0000-0000-000033000000}"/>
    <hyperlink ref="F58" r:id="rId1036" xr:uid="{00000000-0004-0000-0000-000032000000}"/>
    <hyperlink ref="F57" r:id="rId1037" xr:uid="{00000000-0004-0000-0000-000031000000}"/>
    <hyperlink ref="F56" r:id="rId1038" xr:uid="{00000000-0004-0000-0000-000030000000}"/>
    <hyperlink ref="F55" r:id="rId1039" xr:uid="{00000000-0004-0000-0000-00002F000000}"/>
    <hyperlink ref="F54" r:id="rId1040" xr:uid="{00000000-0004-0000-0000-00002E000000}"/>
    <hyperlink ref="F53" r:id="rId1041" xr:uid="{00000000-0004-0000-0000-00002D000000}"/>
    <hyperlink ref="F52" r:id="rId1042" xr:uid="{00000000-0004-0000-0000-00002C000000}"/>
    <hyperlink ref="F51" r:id="rId1043" xr:uid="{00000000-0004-0000-0000-00002B000000}"/>
    <hyperlink ref="F49" r:id="rId1044" xr:uid="{00000000-0004-0000-0000-00002A000000}"/>
    <hyperlink ref="F48" r:id="rId1045" xr:uid="{00000000-0004-0000-0000-000029000000}"/>
    <hyperlink ref="F47" r:id="rId1046" xr:uid="{00000000-0004-0000-0000-000028000000}"/>
    <hyperlink ref="F46" r:id="rId1047" xr:uid="{00000000-0004-0000-0000-000027000000}"/>
    <hyperlink ref="F45" r:id="rId1048" xr:uid="{00000000-0004-0000-0000-000026000000}"/>
    <hyperlink ref="F43" r:id="rId1049" xr:uid="{00000000-0004-0000-0000-000025000000}"/>
    <hyperlink ref="F42" r:id="rId1050" xr:uid="{00000000-0004-0000-0000-000024000000}"/>
    <hyperlink ref="F41" r:id="rId1051" xr:uid="{00000000-0004-0000-0000-000023000000}"/>
    <hyperlink ref="F40" r:id="rId1052" xr:uid="{00000000-0004-0000-0000-000022000000}"/>
    <hyperlink ref="F39" r:id="rId1053" xr:uid="{00000000-0004-0000-0000-000021000000}"/>
    <hyperlink ref="F37" r:id="rId1054" display="sample.org" xr:uid="{00000000-0004-0000-0000-000020000000}"/>
    <hyperlink ref="F35" r:id="rId1055" xr:uid="{00000000-0004-0000-0000-00001F000000}"/>
    <hyperlink ref="F34" r:id="rId1056" display="test.com" xr:uid="{00000000-0004-0000-0000-00001E000000}"/>
    <hyperlink ref="F33" r:id="rId1057" xr:uid="{00000000-0004-0000-0000-00001D000000}"/>
    <hyperlink ref="F32" r:id="rId1058" xr:uid="{00000000-0004-0000-0000-00001C000000}"/>
    <hyperlink ref="F31" r:id="rId1059" display="karenjonestest.com" xr:uid="{00000000-0004-0000-0000-00001B000000}"/>
    <hyperlink ref="F30" r:id="rId1060" xr:uid="{00000000-0004-0000-0000-00001A000000}"/>
    <hyperlink ref="F29" r:id="rId1061" xr:uid="{00000000-0004-0000-0000-000019000000}"/>
    <hyperlink ref="F28" r:id="rId1062" xr:uid="{00000000-0004-0000-0000-000018000000}"/>
    <hyperlink ref="F27" r:id="rId1063" xr:uid="{00000000-0004-0000-0000-000017000000}"/>
    <hyperlink ref="F26" r:id="rId1064" xr:uid="{00000000-0004-0000-0000-000016000000}"/>
    <hyperlink ref="F25" r:id="rId1065" xr:uid="{00000000-0004-0000-0000-000015000000}"/>
    <hyperlink ref="F24" r:id="rId1066" xr:uid="{00000000-0004-0000-0000-000014000000}"/>
    <hyperlink ref="F23" r:id="rId1067" display="susandavisdemo.net" xr:uid="{00000000-0004-0000-0000-000013000000}"/>
    <hyperlink ref="F22" r:id="rId1068" xr:uid="{00000000-0004-0000-0000-000012000000}"/>
    <hyperlink ref="F21" r:id="rId1069" xr:uid="{00000000-0004-0000-0000-000011000000}"/>
    <hyperlink ref="F20" r:id="rId1070" xr:uid="{00000000-0004-0000-0000-000010000000}"/>
    <hyperlink ref="F19" r:id="rId1071" xr:uid="{00000000-0004-0000-0000-00000F000000}"/>
    <hyperlink ref="F18" r:id="rId1072" xr:uid="{00000000-0004-0000-0000-00000E000000}"/>
    <hyperlink ref="F17" r:id="rId1073" xr:uid="{00000000-0004-0000-0000-00000D000000}"/>
    <hyperlink ref="F16" r:id="rId1074" xr:uid="{00000000-0004-0000-0000-00000C000000}"/>
    <hyperlink ref="F15" r:id="rId1075" xr:uid="{00000000-0004-0000-0000-00000B000000}"/>
    <hyperlink ref="F14" r:id="rId1076" xr:uid="{00000000-0004-0000-0000-00000A000000}"/>
    <hyperlink ref="F13" r:id="rId1077" xr:uid="{00000000-0004-0000-0000-000009000000}"/>
    <hyperlink ref="F12" r:id="rId1078" xr:uid="{00000000-0004-0000-0000-000008000000}"/>
    <hyperlink ref="F11" r:id="rId1079" xr:uid="{00000000-0004-0000-0000-000007000000}"/>
    <hyperlink ref="F10" r:id="rId1080" xr:uid="{00000000-0004-0000-0000-000006000000}"/>
    <hyperlink ref="F9" r:id="rId1081" xr:uid="{00000000-0004-0000-0000-000005000000}"/>
    <hyperlink ref="F8" r:id="rId1082" xr:uid="{00000000-0004-0000-0000-000004000000}"/>
    <hyperlink ref="F7" r:id="rId1083" xr:uid="{00000000-0004-0000-0000-000003000000}"/>
    <hyperlink ref="F6" r:id="rId1084" xr:uid="{00000000-0004-0000-0000-000002000000}"/>
    <hyperlink ref="F5" r:id="rId1085" xr:uid="{00000000-0004-0000-0000-000001000000}"/>
    <hyperlink ref="F4" r:id="rId1086" xr:uid="{00000000-0004-0000-0000-000000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6325D-835F-0149-933A-791B00C3552E}">
  <dimension ref="B1:AL92"/>
  <sheetViews>
    <sheetView topLeftCell="K65" zoomScale="125" zoomScaleNormal="112" workbookViewId="0">
      <selection activeCell="R95" sqref="R95"/>
    </sheetView>
  </sheetViews>
  <sheetFormatPr baseColWidth="10" defaultRowHeight="13" x14ac:dyDescent="0.15"/>
  <cols>
    <col min="1" max="1" width="4.33203125" customWidth="1"/>
    <col min="2" max="2" width="18.33203125" bestFit="1" customWidth="1"/>
    <col min="3" max="3" width="22.1640625" style="50" bestFit="1" customWidth="1"/>
    <col min="4" max="4" width="12.1640625" bestFit="1" customWidth="1"/>
    <col min="5" max="5" width="11.1640625" style="46" bestFit="1" customWidth="1"/>
    <col min="6" max="6" width="22.33203125" bestFit="1" customWidth="1"/>
    <col min="7" max="7" width="9.6640625" bestFit="1" customWidth="1"/>
    <col min="8" max="8" width="10.33203125" bestFit="1" customWidth="1"/>
    <col min="10" max="10" width="18.6640625" customWidth="1"/>
    <col min="11" max="11" width="16.1640625" style="47" customWidth="1"/>
    <col min="12" max="12" width="12.33203125" customWidth="1"/>
    <col min="13" max="13" width="11.5" style="46" bestFit="1" customWidth="1"/>
    <col min="14" max="14" width="12.6640625" bestFit="1" customWidth="1"/>
    <col min="18" max="18" width="15.6640625" bestFit="1" customWidth="1"/>
    <col min="19" max="19" width="12" bestFit="1" customWidth="1"/>
    <col min="20" max="20" width="14.5" customWidth="1"/>
    <col min="21" max="21" width="14.33203125" customWidth="1"/>
    <col min="22" max="22" width="5.5" bestFit="1" customWidth="1"/>
    <col min="23" max="23" width="10.33203125" bestFit="1" customWidth="1"/>
    <col min="27" max="27" width="15.1640625" bestFit="1" customWidth="1"/>
    <col min="28" max="28" width="16" bestFit="1" customWidth="1"/>
    <col min="29" max="31" width="10.33203125" bestFit="1" customWidth="1"/>
    <col min="32" max="32" width="10.6640625" bestFit="1" customWidth="1"/>
    <col min="33" max="33" width="9.33203125" bestFit="1" customWidth="1"/>
    <col min="34" max="34" width="20.6640625" customWidth="1"/>
    <col min="35" max="35" width="23.83203125" customWidth="1"/>
    <col min="36" max="36" width="11.6640625" bestFit="1" customWidth="1"/>
    <col min="37" max="37" width="12" bestFit="1" customWidth="1"/>
    <col min="38" max="38" width="14" bestFit="1" customWidth="1"/>
  </cols>
  <sheetData>
    <row r="1" spans="2:38" ht="28" x14ac:dyDescent="0.15">
      <c r="B1" s="58" t="s">
        <v>4460</v>
      </c>
      <c r="C1" s="59" t="s">
        <v>6828</v>
      </c>
      <c r="D1" s="63" t="s">
        <v>6843</v>
      </c>
      <c r="E1" s="94" t="s">
        <v>6829</v>
      </c>
    </row>
    <row r="2" spans="2:38" ht="14" x14ac:dyDescent="0.15">
      <c r="B2" s="102" t="s">
        <v>576</v>
      </c>
      <c r="C2" s="65">
        <v>123</v>
      </c>
      <c r="D2" s="90">
        <v>73034.340819644931</v>
      </c>
      <c r="E2" s="91">
        <v>3012.1951219512193</v>
      </c>
      <c r="AK2" s="51"/>
      <c r="AL2" s="51"/>
    </row>
    <row r="3" spans="2:38" ht="14" x14ac:dyDescent="0.15">
      <c r="B3" s="103" t="s">
        <v>696</v>
      </c>
      <c r="C3" s="72">
        <v>105</v>
      </c>
      <c r="D3" s="55">
        <v>63055.436000000009</v>
      </c>
      <c r="E3" s="83">
        <v>2790.3571428571427</v>
      </c>
      <c r="AK3" s="52"/>
      <c r="AL3" s="51"/>
    </row>
    <row r="4" spans="2:38" ht="14" x14ac:dyDescent="0.15">
      <c r="B4" s="103" t="s">
        <v>494</v>
      </c>
      <c r="C4" s="72">
        <v>98</v>
      </c>
      <c r="D4" s="55">
        <v>67942.9882861308</v>
      </c>
      <c r="E4" s="83">
        <v>3449.1071428571427</v>
      </c>
      <c r="AK4" s="52"/>
      <c r="AL4" s="51"/>
    </row>
    <row r="5" spans="2:38" ht="14" x14ac:dyDescent="0.15">
      <c r="B5" s="103" t="s">
        <v>46</v>
      </c>
      <c r="C5" s="72">
        <v>114</v>
      </c>
      <c r="D5" s="55">
        <v>75695.028757608277</v>
      </c>
      <c r="E5" s="83">
        <v>3742.5438596491226</v>
      </c>
      <c r="AK5" s="52"/>
      <c r="AL5" s="51"/>
    </row>
    <row r="6" spans="2:38" ht="14" x14ac:dyDescent="0.15">
      <c r="B6" s="103" t="s">
        <v>864</v>
      </c>
      <c r="C6" s="72">
        <v>106</v>
      </c>
      <c r="D6" s="55">
        <v>70400.630768194096</v>
      </c>
      <c r="E6" s="83">
        <v>2858.1367924528304</v>
      </c>
      <c r="AK6" s="52"/>
      <c r="AL6" s="51"/>
    </row>
    <row r="7" spans="2:38" ht="14" x14ac:dyDescent="0.15">
      <c r="B7" s="103" t="s">
        <v>648</v>
      </c>
      <c r="C7" s="72">
        <v>106</v>
      </c>
      <c r="D7" s="55">
        <v>70705.235446669234</v>
      </c>
      <c r="E7" s="83">
        <v>3252.1226415094338</v>
      </c>
      <c r="AK7" s="52"/>
      <c r="AL7" s="51"/>
    </row>
    <row r="8" spans="2:38" ht="14" x14ac:dyDescent="0.15">
      <c r="B8" s="103" t="s">
        <v>244</v>
      </c>
      <c r="C8" s="72">
        <v>130</v>
      </c>
      <c r="D8" s="55">
        <v>75402.442919937195</v>
      </c>
      <c r="E8" s="83">
        <v>3301.1538461538462</v>
      </c>
      <c r="AK8" s="52"/>
      <c r="AL8" s="51"/>
    </row>
    <row r="9" spans="2:38" ht="14" x14ac:dyDescent="0.15">
      <c r="B9" s="103" t="s">
        <v>4457</v>
      </c>
      <c r="C9" s="72">
        <v>202</v>
      </c>
      <c r="D9" s="55">
        <v>68921.524338250136</v>
      </c>
      <c r="E9" s="83">
        <v>2769.1831683168316</v>
      </c>
      <c r="AK9" s="52"/>
      <c r="AL9" s="51"/>
    </row>
    <row r="10" spans="2:38" ht="14" x14ac:dyDescent="0.15">
      <c r="B10" s="103" t="s">
        <v>157</v>
      </c>
      <c r="C10" s="72">
        <v>103</v>
      </c>
      <c r="D10" s="55">
        <v>70765.646023380221</v>
      </c>
      <c r="E10" s="83">
        <v>3163.5922330097087</v>
      </c>
      <c r="AK10" s="52"/>
      <c r="AL10" s="51"/>
    </row>
    <row r="11" spans="2:38" ht="14" x14ac:dyDescent="0.15">
      <c r="B11" s="104" t="s">
        <v>210</v>
      </c>
      <c r="C11" s="75">
        <v>113</v>
      </c>
      <c r="D11" s="92">
        <v>63362.416059237861</v>
      </c>
      <c r="E11" s="93">
        <v>2276.9911504424781</v>
      </c>
      <c r="AK11" s="52"/>
      <c r="AL11" s="51"/>
    </row>
    <row r="12" spans="2:38" ht="14" x14ac:dyDescent="0.15">
      <c r="B12" s="58" t="s">
        <v>6827</v>
      </c>
      <c r="C12" s="95">
        <v>1200</v>
      </c>
      <c r="D12" s="84">
        <v>70018.493917517058</v>
      </c>
      <c r="E12" s="85">
        <v>3039.59375</v>
      </c>
      <c r="AK12" s="52"/>
      <c r="AL12" s="51"/>
    </row>
    <row r="13" spans="2:38" x14ac:dyDescent="0.15">
      <c r="C13"/>
      <c r="E13"/>
      <c r="AK13" s="52"/>
      <c r="AL13" s="51"/>
    </row>
    <row r="14" spans="2:38" x14ac:dyDescent="0.15">
      <c r="C14"/>
      <c r="E14"/>
      <c r="AK14" s="48"/>
      <c r="AL14" s="48"/>
    </row>
    <row r="15" spans="2:38" x14ac:dyDescent="0.15">
      <c r="C15"/>
      <c r="E15"/>
    </row>
    <row r="16" spans="2:38" x14ac:dyDescent="0.15">
      <c r="C16"/>
      <c r="E16"/>
    </row>
    <row r="17" spans="2:13" x14ac:dyDescent="0.15">
      <c r="C17"/>
      <c r="E17"/>
    </row>
    <row r="18" spans="2:13" x14ac:dyDescent="0.15">
      <c r="C18"/>
      <c r="E18"/>
    </row>
    <row r="19" spans="2:13" x14ac:dyDescent="0.15">
      <c r="C19"/>
      <c r="E19"/>
    </row>
    <row r="20" spans="2:13" x14ac:dyDescent="0.15">
      <c r="C20"/>
      <c r="E20"/>
    </row>
    <row r="21" spans="2:13" x14ac:dyDescent="0.15">
      <c r="C21"/>
      <c r="E21"/>
    </row>
    <row r="22" spans="2:13" x14ac:dyDescent="0.15">
      <c r="C22"/>
      <c r="E22"/>
    </row>
    <row r="23" spans="2:13" ht="28" x14ac:dyDescent="0.15">
      <c r="B23" s="58" t="s">
        <v>4461</v>
      </c>
      <c r="C23" s="59" t="s">
        <v>6828</v>
      </c>
      <c r="D23" s="63" t="s">
        <v>6843</v>
      </c>
      <c r="E23" s="89" t="s">
        <v>6829</v>
      </c>
      <c r="F23" s="62" t="s">
        <v>6844</v>
      </c>
    </row>
    <row r="24" spans="2:13" ht="14" x14ac:dyDescent="0.15">
      <c r="B24" s="86" t="s">
        <v>81</v>
      </c>
      <c r="C24" s="65">
        <v>25</v>
      </c>
      <c r="D24" s="90">
        <v>41823.241404081637</v>
      </c>
      <c r="E24" s="90">
        <v>1011.9999999999997</v>
      </c>
      <c r="F24" s="91">
        <v>42835.241404081637</v>
      </c>
    </row>
    <row r="25" spans="2:13" ht="28" x14ac:dyDescent="0.15">
      <c r="B25" s="87" t="s">
        <v>732</v>
      </c>
      <c r="C25" s="72">
        <v>29</v>
      </c>
      <c r="D25" s="55">
        <v>56418.236087262492</v>
      </c>
      <c r="E25" s="55">
        <v>1962.0689655172416</v>
      </c>
      <c r="F25" s="83">
        <v>58380.305052779739</v>
      </c>
      <c r="K25"/>
      <c r="M25"/>
    </row>
    <row r="26" spans="2:13" ht="14" x14ac:dyDescent="0.15">
      <c r="B26" s="87" t="s">
        <v>842</v>
      </c>
      <c r="C26" s="72">
        <v>85</v>
      </c>
      <c r="D26" s="55">
        <v>56735.527262905176</v>
      </c>
      <c r="E26" s="55">
        <v>2820.7352941176468</v>
      </c>
      <c r="F26" s="83">
        <v>59556.262557022819</v>
      </c>
      <c r="K26"/>
      <c r="M26"/>
    </row>
    <row r="27" spans="2:13" ht="14" x14ac:dyDescent="0.15">
      <c r="B27" s="87" t="s">
        <v>56</v>
      </c>
      <c r="C27" s="72">
        <v>85</v>
      </c>
      <c r="D27" s="55">
        <v>57398.919106842717</v>
      </c>
      <c r="E27" s="55">
        <v>3481.7647058823532</v>
      </c>
      <c r="F27" s="83">
        <v>60880.683812725074</v>
      </c>
      <c r="K27"/>
      <c r="M27"/>
    </row>
    <row r="28" spans="2:13" ht="14" x14ac:dyDescent="0.15">
      <c r="B28" s="87" t="s">
        <v>120</v>
      </c>
      <c r="C28" s="72">
        <v>27</v>
      </c>
      <c r="D28" s="55">
        <v>60071.793106575955</v>
      </c>
      <c r="E28" s="55">
        <v>1720.3703703703704</v>
      </c>
      <c r="F28" s="83">
        <v>61792.163476946327</v>
      </c>
      <c r="K28"/>
      <c r="M28"/>
    </row>
    <row r="29" spans="2:13" ht="14" x14ac:dyDescent="0.15">
      <c r="B29" s="87" t="s">
        <v>799</v>
      </c>
      <c r="C29" s="72">
        <v>23</v>
      </c>
      <c r="D29" s="55">
        <v>61183.837027506663</v>
      </c>
      <c r="E29" s="55">
        <v>2037.5</v>
      </c>
      <c r="F29" s="83">
        <v>63221.337027506663</v>
      </c>
      <c r="K29"/>
      <c r="M29"/>
    </row>
    <row r="30" spans="2:13" ht="14" x14ac:dyDescent="0.15">
      <c r="B30" s="87" t="s">
        <v>211</v>
      </c>
      <c r="C30" s="72">
        <v>90</v>
      </c>
      <c r="D30" s="55">
        <v>61145.236680272086</v>
      </c>
      <c r="E30" s="55">
        <v>2843.8888888888887</v>
      </c>
      <c r="F30" s="83">
        <v>63989.125569160977</v>
      </c>
      <c r="K30"/>
      <c r="M30"/>
    </row>
    <row r="31" spans="2:13" ht="28" x14ac:dyDescent="0.15">
      <c r="B31" s="87" t="s">
        <v>36</v>
      </c>
      <c r="C31" s="72">
        <v>28</v>
      </c>
      <c r="D31" s="55">
        <v>62842.108046647234</v>
      </c>
      <c r="E31" s="55">
        <v>2819.6428571428573</v>
      </c>
      <c r="F31" s="83">
        <v>65661.750903790089</v>
      </c>
      <c r="K31"/>
      <c r="M31"/>
    </row>
    <row r="32" spans="2:13" ht="14" x14ac:dyDescent="0.15">
      <c r="B32" s="87" t="s">
        <v>930</v>
      </c>
      <c r="C32" s="72">
        <v>25</v>
      </c>
      <c r="D32" s="55">
        <v>63837.686693877542</v>
      </c>
      <c r="E32" s="55">
        <v>1886</v>
      </c>
      <c r="F32" s="83">
        <v>65723.686693877535</v>
      </c>
      <c r="K32"/>
      <c r="M32"/>
    </row>
    <row r="33" spans="2:13" ht="14" x14ac:dyDescent="0.15">
      <c r="B33" s="87" t="s">
        <v>507</v>
      </c>
      <c r="C33" s="72">
        <v>10</v>
      </c>
      <c r="D33" s="55">
        <v>65734.384163265291</v>
      </c>
      <c r="E33" s="55">
        <v>2579.9999999999991</v>
      </c>
      <c r="F33" s="83">
        <v>68314.384163265291</v>
      </c>
      <c r="K33"/>
      <c r="M33"/>
    </row>
    <row r="34" spans="2:13" ht="28" x14ac:dyDescent="0.15">
      <c r="B34" s="87" t="s">
        <v>806</v>
      </c>
      <c r="C34" s="72">
        <v>22</v>
      </c>
      <c r="D34" s="55">
        <v>66153.018886827456</v>
      </c>
      <c r="E34" s="55">
        <v>3565.9090909090914</v>
      </c>
      <c r="F34" s="83">
        <v>69718.927977736559</v>
      </c>
      <c r="K34"/>
      <c r="M34"/>
    </row>
    <row r="35" spans="2:13" ht="14" x14ac:dyDescent="0.15">
      <c r="B35" s="87" t="s">
        <v>499</v>
      </c>
      <c r="C35" s="72">
        <v>79</v>
      </c>
      <c r="D35" s="55">
        <v>70649.560030999754</v>
      </c>
      <c r="E35" s="55">
        <v>3157.753164556962</v>
      </c>
      <c r="F35" s="83">
        <v>73807.313195556722</v>
      </c>
      <c r="K35"/>
      <c r="M35"/>
    </row>
    <row r="36" spans="2:13" ht="42" x14ac:dyDescent="0.15">
      <c r="B36" s="87" t="s">
        <v>779</v>
      </c>
      <c r="C36" s="72">
        <v>16</v>
      </c>
      <c r="D36" s="55">
        <v>72294.136275510202</v>
      </c>
      <c r="E36" s="55">
        <v>3837.5</v>
      </c>
      <c r="F36" s="83">
        <v>76131.636275510202</v>
      </c>
    </row>
    <row r="37" spans="2:13" ht="14" x14ac:dyDescent="0.15">
      <c r="B37" s="87" t="s">
        <v>431</v>
      </c>
      <c r="C37" s="72">
        <v>95</v>
      </c>
      <c r="D37" s="55">
        <v>75251.545823845343</v>
      </c>
      <c r="E37" s="55">
        <v>2937.5</v>
      </c>
      <c r="F37" s="83">
        <v>78189.045823845343</v>
      </c>
    </row>
    <row r="38" spans="2:13" ht="14" x14ac:dyDescent="0.15">
      <c r="B38" s="87" t="s">
        <v>167</v>
      </c>
      <c r="C38" s="72">
        <v>86</v>
      </c>
      <c r="D38" s="55">
        <v>75720.400056953018</v>
      </c>
      <c r="E38" s="55">
        <v>3036.046511627907</v>
      </c>
      <c r="F38" s="83">
        <v>78756.446568580955</v>
      </c>
    </row>
    <row r="39" spans="2:13" ht="14" x14ac:dyDescent="0.15">
      <c r="B39" s="87" t="s">
        <v>136</v>
      </c>
      <c r="C39" s="72">
        <v>87</v>
      </c>
      <c r="D39" s="55">
        <v>76861.389753694588</v>
      </c>
      <c r="E39" s="55">
        <v>2705.1724137931033</v>
      </c>
      <c r="F39" s="83">
        <v>79566.562167487689</v>
      </c>
    </row>
    <row r="40" spans="2:13" ht="14" x14ac:dyDescent="0.15">
      <c r="B40" s="87" t="s">
        <v>158</v>
      </c>
      <c r="C40" s="72">
        <v>98</v>
      </c>
      <c r="D40" s="55">
        <v>76213.402509371081</v>
      </c>
      <c r="E40" s="55">
        <v>3457.3979591836733</v>
      </c>
      <c r="F40" s="83">
        <v>79670.800468554749</v>
      </c>
    </row>
    <row r="41" spans="2:13" ht="14" x14ac:dyDescent="0.15">
      <c r="B41" s="87" t="s">
        <v>32</v>
      </c>
      <c r="C41" s="72">
        <v>84</v>
      </c>
      <c r="D41" s="55">
        <v>77543.831008260458</v>
      </c>
      <c r="E41" s="55">
        <v>3092.4107142857142</v>
      </c>
      <c r="F41" s="83">
        <v>80636.241722546169</v>
      </c>
    </row>
    <row r="42" spans="2:13" ht="42" x14ac:dyDescent="0.15">
      <c r="B42" s="87" t="s">
        <v>47</v>
      </c>
      <c r="C42" s="72">
        <v>85</v>
      </c>
      <c r="D42" s="55">
        <v>78100.752684273684</v>
      </c>
      <c r="E42" s="55">
        <v>3324.8529411764707</v>
      </c>
      <c r="F42" s="83">
        <v>81425.605625450189</v>
      </c>
      <c r="K42"/>
    </row>
    <row r="43" spans="2:13" ht="14" x14ac:dyDescent="0.15">
      <c r="B43" s="87" t="s">
        <v>381</v>
      </c>
      <c r="C43" s="72">
        <v>21</v>
      </c>
      <c r="D43" s="55">
        <v>82358.911758989299</v>
      </c>
      <c r="E43" s="55">
        <v>2199.9999999999991</v>
      </c>
      <c r="F43" s="83">
        <v>84558.911758989299</v>
      </c>
      <c r="K43"/>
    </row>
    <row r="44" spans="2:13" ht="14" x14ac:dyDescent="0.15">
      <c r="B44" s="87" t="s">
        <v>175</v>
      </c>
      <c r="C44" s="72">
        <v>81</v>
      </c>
      <c r="D44" s="55">
        <v>81752.181604938305</v>
      </c>
      <c r="E44" s="55">
        <v>4544.5987654320988</v>
      </c>
      <c r="F44" s="83">
        <v>86296.780370370398</v>
      </c>
      <c r="K44"/>
    </row>
    <row r="45" spans="2:13" ht="28" x14ac:dyDescent="0.15">
      <c r="B45" s="88" t="s">
        <v>224</v>
      </c>
      <c r="C45" s="75">
        <v>19</v>
      </c>
      <c r="D45" s="92">
        <v>83165.725585392051</v>
      </c>
      <c r="E45" s="92">
        <v>3584.2105263157896</v>
      </c>
      <c r="F45" s="93">
        <v>86749.936111707837</v>
      </c>
      <c r="K45"/>
    </row>
    <row r="46" spans="2:13" ht="14" x14ac:dyDescent="0.15">
      <c r="B46" s="58" t="s">
        <v>6827</v>
      </c>
      <c r="C46" s="95">
        <v>1200</v>
      </c>
      <c r="D46" s="84">
        <v>70018.493917516971</v>
      </c>
      <c r="E46" s="84">
        <v>3039.59375</v>
      </c>
      <c r="F46" s="85">
        <v>73058.087667516986</v>
      </c>
      <c r="K46"/>
    </row>
    <row r="47" spans="2:13" x14ac:dyDescent="0.15">
      <c r="K47"/>
    </row>
    <row r="48" spans="2:13" x14ac:dyDescent="0.15">
      <c r="K48"/>
    </row>
    <row r="49" spans="2:13" x14ac:dyDescent="0.15">
      <c r="K49"/>
    </row>
    <row r="50" spans="2:13" x14ac:dyDescent="0.15">
      <c r="K50"/>
    </row>
    <row r="51" spans="2:13" x14ac:dyDescent="0.15">
      <c r="K51"/>
    </row>
    <row r="52" spans="2:13" x14ac:dyDescent="0.15">
      <c r="K52"/>
    </row>
    <row r="53" spans="2:13" x14ac:dyDescent="0.15">
      <c r="K53"/>
    </row>
    <row r="54" spans="2:13" x14ac:dyDescent="0.15">
      <c r="K54"/>
      <c r="M54"/>
    </row>
    <row r="55" spans="2:13" ht="14" x14ac:dyDescent="0.15">
      <c r="B55" s="58" t="s">
        <v>6828</v>
      </c>
      <c r="C55" s="58" t="s">
        <v>2</v>
      </c>
      <c r="D55" s="59"/>
      <c r="E55" s="60"/>
      <c r="F55" s="60"/>
      <c r="G55" s="61"/>
      <c r="K55"/>
      <c r="M55"/>
    </row>
    <row r="56" spans="2:13" ht="28" x14ac:dyDescent="0.15">
      <c r="B56" s="58" t="s">
        <v>6815</v>
      </c>
      <c r="C56" s="59" t="s">
        <v>389</v>
      </c>
      <c r="D56" s="63" t="s">
        <v>163</v>
      </c>
      <c r="E56" s="63" t="s">
        <v>5970</v>
      </c>
      <c r="F56" s="62" t="s">
        <v>93</v>
      </c>
      <c r="G56" s="58" t="s">
        <v>6827</v>
      </c>
      <c r="K56"/>
      <c r="M56"/>
    </row>
    <row r="57" spans="2:13" ht="14" x14ac:dyDescent="0.15">
      <c r="B57" s="86" t="s">
        <v>6831</v>
      </c>
      <c r="C57" s="65">
        <v>117</v>
      </c>
      <c r="D57" s="66">
        <v>117</v>
      </c>
      <c r="E57" s="66">
        <v>39</v>
      </c>
      <c r="F57" s="66">
        <v>33</v>
      </c>
      <c r="G57" s="68">
        <v>306</v>
      </c>
      <c r="K57"/>
      <c r="M57"/>
    </row>
    <row r="58" spans="2:13" ht="14" x14ac:dyDescent="0.15">
      <c r="B58" s="87" t="s">
        <v>6830</v>
      </c>
      <c r="C58" s="72">
        <v>251</v>
      </c>
      <c r="D58" s="56">
        <v>220</v>
      </c>
      <c r="E58" s="56">
        <v>93</v>
      </c>
      <c r="F58" s="56">
        <v>85</v>
      </c>
      <c r="G58" s="74">
        <v>649</v>
      </c>
      <c r="K58"/>
      <c r="M58"/>
    </row>
    <row r="59" spans="2:13" ht="14" x14ac:dyDescent="0.15">
      <c r="B59" s="88" t="s">
        <v>6832</v>
      </c>
      <c r="C59" s="72">
        <v>94</v>
      </c>
      <c r="D59" s="56">
        <v>89</v>
      </c>
      <c r="E59" s="56">
        <v>25</v>
      </c>
      <c r="F59" s="56">
        <v>37</v>
      </c>
      <c r="G59" s="76">
        <v>245</v>
      </c>
      <c r="K59"/>
      <c r="M59"/>
    </row>
    <row r="60" spans="2:13" ht="14" x14ac:dyDescent="0.15">
      <c r="B60" s="58" t="s">
        <v>6827</v>
      </c>
      <c r="C60" s="78">
        <v>462</v>
      </c>
      <c r="D60" s="79">
        <v>426</v>
      </c>
      <c r="E60" s="79">
        <v>157</v>
      </c>
      <c r="F60" s="79">
        <v>155</v>
      </c>
      <c r="G60" s="101">
        <v>1200</v>
      </c>
      <c r="K60"/>
      <c r="M60"/>
    </row>
    <row r="61" spans="2:13" x14ac:dyDescent="0.15">
      <c r="K61"/>
      <c r="M61"/>
    </row>
    <row r="62" spans="2:13" x14ac:dyDescent="0.15">
      <c r="K62"/>
      <c r="M62"/>
    </row>
    <row r="63" spans="2:13" x14ac:dyDescent="0.15">
      <c r="K63"/>
      <c r="M63"/>
    </row>
    <row r="64" spans="2:13" x14ac:dyDescent="0.15">
      <c r="K64"/>
      <c r="M64"/>
    </row>
    <row r="65" spans="2:21" x14ac:dyDescent="0.15">
      <c r="K65"/>
      <c r="M65"/>
    </row>
    <row r="66" spans="2:21" x14ac:dyDescent="0.15">
      <c r="K66"/>
      <c r="M66"/>
    </row>
    <row r="67" spans="2:21" x14ac:dyDescent="0.15">
      <c r="K67"/>
      <c r="M67"/>
    </row>
    <row r="68" spans="2:21" x14ac:dyDescent="0.15">
      <c r="K68"/>
      <c r="M68"/>
    </row>
    <row r="69" spans="2:21" x14ac:dyDescent="0.15">
      <c r="M69"/>
    </row>
    <row r="70" spans="2:21" x14ac:dyDescent="0.15">
      <c r="M70"/>
    </row>
    <row r="71" spans="2:21" x14ac:dyDescent="0.15">
      <c r="M71"/>
    </row>
    <row r="72" spans="2:21" x14ac:dyDescent="0.15">
      <c r="M72"/>
    </row>
    <row r="73" spans="2:21" x14ac:dyDescent="0.15">
      <c r="M73"/>
    </row>
    <row r="74" spans="2:21" x14ac:dyDescent="0.15">
      <c r="M74"/>
    </row>
    <row r="75" spans="2:21" x14ac:dyDescent="0.15">
      <c r="M75"/>
    </row>
    <row r="76" spans="2:21" ht="28" x14ac:dyDescent="0.15">
      <c r="B76" s="81" t="s">
        <v>6828</v>
      </c>
      <c r="C76" s="59" t="s">
        <v>6838</v>
      </c>
      <c r="D76" s="59"/>
      <c r="E76" s="60"/>
      <c r="F76" s="60"/>
      <c r="G76" s="60"/>
      <c r="H76" s="96"/>
      <c r="I76" s="114" t="s">
        <v>6</v>
      </c>
      <c r="J76" s="59" t="s">
        <v>6839</v>
      </c>
      <c r="K76" s="62" t="s">
        <v>6840</v>
      </c>
      <c r="M76" s="114" t="s">
        <v>6</v>
      </c>
      <c r="N76" s="127" t="s">
        <v>6839</v>
      </c>
      <c r="O76" s="128" t="s">
        <v>6840</v>
      </c>
      <c r="P76" s="110"/>
      <c r="Q76" s="110"/>
      <c r="R76" s="110"/>
      <c r="S76" s="110"/>
      <c r="T76" s="105"/>
      <c r="U76" s="105"/>
    </row>
    <row r="77" spans="2:21" ht="56" x14ac:dyDescent="0.15">
      <c r="B77" s="81" t="s">
        <v>6</v>
      </c>
      <c r="C77" s="82" t="s">
        <v>6836</v>
      </c>
      <c r="D77" s="53" t="s">
        <v>6834</v>
      </c>
      <c r="E77" s="53" t="s">
        <v>6837</v>
      </c>
      <c r="F77" s="53" t="s">
        <v>6819</v>
      </c>
      <c r="G77" s="53" t="s">
        <v>6835</v>
      </c>
      <c r="H77" s="97" t="s">
        <v>6827</v>
      </c>
      <c r="I77" s="115"/>
      <c r="J77" s="59" t="s">
        <v>6841</v>
      </c>
      <c r="K77" s="62" t="s">
        <v>6842</v>
      </c>
      <c r="M77" s="135"/>
      <c r="N77" s="129" t="s">
        <v>6841</v>
      </c>
      <c r="O77" s="130" t="s">
        <v>6842</v>
      </c>
      <c r="P77" s="105"/>
      <c r="Q77" s="105"/>
      <c r="R77" s="105"/>
      <c r="S77" s="105"/>
      <c r="T77" s="105"/>
      <c r="U77" s="105"/>
    </row>
    <row r="78" spans="2:21" x14ac:dyDescent="0.15">
      <c r="B78" s="64">
        <v>0</v>
      </c>
      <c r="C78" s="98">
        <v>49</v>
      </c>
      <c r="D78" s="66">
        <v>47</v>
      </c>
      <c r="E78" s="66">
        <v>36</v>
      </c>
      <c r="F78" s="66">
        <v>32</v>
      </c>
      <c r="G78" s="67">
        <v>35</v>
      </c>
      <c r="H78" s="99">
        <v>199</v>
      </c>
      <c r="I78" s="125">
        <v>0</v>
      </c>
      <c r="J78" s="69">
        <f t="shared" ref="J78:J88" si="0">(GETPIVOTDATA("Employee ID",$B$76,"Manager ID",B78,"Remarks","Needs Significant Improvement")+GETPIVOTDATA("Employee ID",$B$76,"Manager ID",B78,"Remarks","Below Expectations")) /GETPIVOTDATA("Employee ID",$B$76,"Manager ID",B78)</f>
        <v>0.48241206030150752</v>
      </c>
      <c r="K78" s="70">
        <f t="shared" ref="K78:K88" si="1">1 - (GETPIVOTDATA("Employee ID",$B$76,"Manager ID",B78,"Remarks","Needs Significant Improvement")+GETPIVOTDATA("Employee ID",$B$76,"Manager ID",B78,"Remarks","Below Expectations")) /GETPIVOTDATA("Employee ID",$B$76,"Manager ID",B78)</f>
        <v>0.51758793969849248</v>
      </c>
      <c r="M78" s="142">
        <v>10</v>
      </c>
      <c r="N78" s="136">
        <v>0.39419999999999999</v>
      </c>
      <c r="O78" s="139">
        <v>0.60580000000000001</v>
      </c>
      <c r="P78" s="105"/>
      <c r="Q78" s="105"/>
      <c r="R78" s="105"/>
      <c r="S78" s="105"/>
      <c r="T78" s="106"/>
      <c r="U78" s="107"/>
    </row>
    <row r="79" spans="2:21" x14ac:dyDescent="0.15">
      <c r="B79" s="71">
        <v>1</v>
      </c>
      <c r="C79" s="54">
        <v>26</v>
      </c>
      <c r="D79" s="56">
        <v>25</v>
      </c>
      <c r="E79" s="56">
        <v>19</v>
      </c>
      <c r="F79" s="56">
        <v>19</v>
      </c>
      <c r="G79" s="73">
        <v>23</v>
      </c>
      <c r="H79" s="57">
        <v>112</v>
      </c>
      <c r="I79" s="126">
        <v>1</v>
      </c>
      <c r="J79" s="69">
        <f t="shared" si="0"/>
        <v>0.45535714285714285</v>
      </c>
      <c r="K79" s="70">
        <f t="shared" si="1"/>
        <v>0.54464285714285721</v>
      </c>
      <c r="M79" s="143">
        <v>4</v>
      </c>
      <c r="N79" s="136">
        <v>0.41049999999999998</v>
      </c>
      <c r="O79" s="139">
        <v>0.58950000000000002</v>
      </c>
      <c r="P79" s="105"/>
      <c r="Q79" s="105"/>
      <c r="R79" s="105"/>
      <c r="S79" s="105"/>
      <c r="T79" s="106"/>
      <c r="U79" s="107"/>
    </row>
    <row r="80" spans="2:21" x14ac:dyDescent="0.15">
      <c r="B80" s="71">
        <v>2</v>
      </c>
      <c r="C80" s="54">
        <v>23</v>
      </c>
      <c r="D80" s="56">
        <v>24</v>
      </c>
      <c r="E80" s="56">
        <v>19</v>
      </c>
      <c r="F80" s="56">
        <v>22</v>
      </c>
      <c r="G80" s="73">
        <v>14</v>
      </c>
      <c r="H80" s="57">
        <v>102</v>
      </c>
      <c r="I80" s="126">
        <v>2</v>
      </c>
      <c r="J80" s="69">
        <f t="shared" si="0"/>
        <v>0.46078431372549017</v>
      </c>
      <c r="K80" s="70">
        <f t="shared" si="1"/>
        <v>0.53921568627450989</v>
      </c>
      <c r="M80" s="143">
        <v>8</v>
      </c>
      <c r="N80" s="136">
        <v>0.42549999999999999</v>
      </c>
      <c r="O80" s="139">
        <v>0.57450000000000001</v>
      </c>
      <c r="P80" s="105"/>
      <c r="Q80" s="105"/>
      <c r="R80" s="105"/>
      <c r="S80" s="105"/>
      <c r="T80" s="106"/>
      <c r="U80" s="107"/>
    </row>
    <row r="81" spans="2:21" x14ac:dyDescent="0.15">
      <c r="B81" s="71">
        <v>3</v>
      </c>
      <c r="C81" s="54">
        <v>20</v>
      </c>
      <c r="D81" s="56">
        <v>21</v>
      </c>
      <c r="E81" s="56">
        <v>18</v>
      </c>
      <c r="F81" s="56">
        <v>12</v>
      </c>
      <c r="G81" s="73">
        <v>14</v>
      </c>
      <c r="H81" s="57">
        <v>85</v>
      </c>
      <c r="I81" s="126">
        <v>3</v>
      </c>
      <c r="J81" s="69">
        <f t="shared" si="0"/>
        <v>0.4823529411764706</v>
      </c>
      <c r="K81" s="70">
        <f t="shared" si="1"/>
        <v>0.51764705882352935</v>
      </c>
      <c r="M81" s="143">
        <v>7</v>
      </c>
      <c r="N81" s="136">
        <v>0.44</v>
      </c>
      <c r="O81" s="139">
        <v>0.56000000000000005</v>
      </c>
      <c r="P81" s="105"/>
      <c r="Q81" s="105"/>
      <c r="R81" s="105"/>
      <c r="S81" s="105"/>
      <c r="T81" s="106"/>
      <c r="U81" s="107"/>
    </row>
    <row r="82" spans="2:21" x14ac:dyDescent="0.15">
      <c r="B82" s="71">
        <v>4</v>
      </c>
      <c r="C82" s="54">
        <v>20</v>
      </c>
      <c r="D82" s="56">
        <v>19</v>
      </c>
      <c r="E82" s="56">
        <v>19</v>
      </c>
      <c r="F82" s="56">
        <v>20</v>
      </c>
      <c r="G82" s="73">
        <v>17</v>
      </c>
      <c r="H82" s="57">
        <v>95</v>
      </c>
      <c r="I82" s="126">
        <v>4</v>
      </c>
      <c r="J82" s="69">
        <f t="shared" si="0"/>
        <v>0.41052631578947368</v>
      </c>
      <c r="K82" s="70">
        <f t="shared" si="1"/>
        <v>0.58947368421052637</v>
      </c>
      <c r="M82" s="143">
        <v>9</v>
      </c>
      <c r="N82" s="141">
        <v>0.45</v>
      </c>
      <c r="O82" s="133">
        <v>0.55000000000000004</v>
      </c>
      <c r="P82" s="105"/>
      <c r="Q82" s="105"/>
      <c r="R82" s="105"/>
      <c r="S82" s="105"/>
      <c r="T82" s="107"/>
      <c r="U82" s="108"/>
    </row>
    <row r="83" spans="2:21" ht="14" x14ac:dyDescent="0.15">
      <c r="B83" s="71">
        <v>5</v>
      </c>
      <c r="C83" s="54">
        <v>25</v>
      </c>
      <c r="D83" s="56">
        <v>26</v>
      </c>
      <c r="E83" s="56">
        <v>20</v>
      </c>
      <c r="F83" s="56">
        <v>22</v>
      </c>
      <c r="G83" s="73">
        <v>19</v>
      </c>
      <c r="H83" s="57">
        <v>112</v>
      </c>
      <c r="I83" s="126">
        <v>5</v>
      </c>
      <c r="J83" s="69">
        <f t="shared" si="0"/>
        <v>0.45535714285714285</v>
      </c>
      <c r="K83" s="70">
        <f t="shared" si="1"/>
        <v>0.54464285714285721</v>
      </c>
      <c r="M83" s="143" t="s">
        <v>6827</v>
      </c>
      <c r="N83" s="136">
        <v>0.45250000000000001</v>
      </c>
      <c r="O83" s="132">
        <v>0.54749999999999999</v>
      </c>
      <c r="P83" s="105"/>
      <c r="Q83" s="105"/>
      <c r="R83" s="105"/>
      <c r="S83" s="105"/>
      <c r="T83" s="106"/>
      <c r="U83" s="107"/>
    </row>
    <row r="84" spans="2:21" x14ac:dyDescent="0.15">
      <c r="B84" s="71">
        <v>6</v>
      </c>
      <c r="C84" s="54">
        <v>17</v>
      </c>
      <c r="D84" s="56">
        <v>31</v>
      </c>
      <c r="E84" s="56">
        <v>16</v>
      </c>
      <c r="F84" s="56">
        <v>18</v>
      </c>
      <c r="G84" s="73">
        <v>15</v>
      </c>
      <c r="H84" s="57">
        <v>97</v>
      </c>
      <c r="I84" s="126">
        <v>6</v>
      </c>
      <c r="J84" s="69">
        <f t="shared" si="0"/>
        <v>0.49484536082474229</v>
      </c>
      <c r="K84" s="70">
        <f t="shared" si="1"/>
        <v>0.50515463917525771</v>
      </c>
      <c r="M84" s="143">
        <v>1</v>
      </c>
      <c r="N84" s="131">
        <v>0.45540000000000003</v>
      </c>
      <c r="O84" s="132">
        <v>0.54459999999999997</v>
      </c>
      <c r="P84" s="105"/>
      <c r="Q84" s="105"/>
      <c r="R84" s="105"/>
      <c r="S84" s="105"/>
      <c r="T84" s="106"/>
      <c r="U84" s="107"/>
    </row>
    <row r="85" spans="2:21" x14ac:dyDescent="0.15">
      <c r="B85" s="71">
        <v>7</v>
      </c>
      <c r="C85" s="54">
        <v>11</v>
      </c>
      <c r="D85" s="56">
        <v>33</v>
      </c>
      <c r="E85" s="56">
        <v>19</v>
      </c>
      <c r="F85" s="56">
        <v>19</v>
      </c>
      <c r="G85" s="73">
        <v>18</v>
      </c>
      <c r="H85" s="57">
        <v>100</v>
      </c>
      <c r="I85" s="126">
        <v>7</v>
      </c>
      <c r="J85" s="69">
        <f t="shared" si="0"/>
        <v>0.44</v>
      </c>
      <c r="K85" s="70">
        <f t="shared" si="1"/>
        <v>0.56000000000000005</v>
      </c>
      <c r="M85" s="143">
        <v>5</v>
      </c>
      <c r="N85" s="138">
        <v>0.45540000000000003</v>
      </c>
      <c r="O85" s="140">
        <v>0.54459999999999997</v>
      </c>
      <c r="P85" s="105"/>
      <c r="Q85" s="105"/>
      <c r="R85" s="105"/>
      <c r="S85" s="105"/>
      <c r="T85" s="107"/>
      <c r="U85" s="108"/>
    </row>
    <row r="86" spans="2:21" x14ac:dyDescent="0.15">
      <c r="B86" s="71">
        <v>8</v>
      </c>
      <c r="C86" s="54">
        <v>15</v>
      </c>
      <c r="D86" s="56">
        <v>25</v>
      </c>
      <c r="E86" s="56">
        <v>20</v>
      </c>
      <c r="F86" s="56">
        <v>19</v>
      </c>
      <c r="G86" s="73">
        <v>15</v>
      </c>
      <c r="H86" s="57">
        <v>94</v>
      </c>
      <c r="I86" s="126">
        <v>8</v>
      </c>
      <c r="J86" s="69">
        <f t="shared" si="0"/>
        <v>0.42553191489361702</v>
      </c>
      <c r="K86" s="70">
        <f t="shared" si="1"/>
        <v>0.57446808510638303</v>
      </c>
      <c r="M86" s="143">
        <v>2</v>
      </c>
      <c r="N86" s="138">
        <v>0.46079999999999999</v>
      </c>
      <c r="O86" s="140">
        <v>0.53920000000000001</v>
      </c>
      <c r="P86" s="105"/>
      <c r="Q86" s="105"/>
      <c r="R86" s="105"/>
      <c r="S86" s="105"/>
      <c r="T86" s="107"/>
      <c r="U86" s="108"/>
    </row>
    <row r="87" spans="2:21" x14ac:dyDescent="0.15">
      <c r="B87" s="71">
        <v>9</v>
      </c>
      <c r="C87" s="54">
        <v>22</v>
      </c>
      <c r="D87" s="56">
        <v>23</v>
      </c>
      <c r="E87" s="56">
        <v>16</v>
      </c>
      <c r="F87" s="56">
        <v>20</v>
      </c>
      <c r="G87" s="73">
        <v>19</v>
      </c>
      <c r="H87" s="57">
        <v>100</v>
      </c>
      <c r="I87" s="126">
        <v>9</v>
      </c>
      <c r="J87" s="69">
        <f t="shared" si="0"/>
        <v>0.45</v>
      </c>
      <c r="K87" s="70">
        <f t="shared" si="1"/>
        <v>0.55000000000000004</v>
      </c>
      <c r="M87" s="143">
        <v>0</v>
      </c>
      <c r="N87" s="138">
        <v>0.4824</v>
      </c>
      <c r="O87" s="140">
        <v>0.51759999999999995</v>
      </c>
      <c r="P87" s="105"/>
      <c r="Q87" s="105"/>
      <c r="R87" s="105"/>
      <c r="S87" s="105"/>
      <c r="T87" s="107"/>
      <c r="U87" s="108"/>
    </row>
    <row r="88" spans="2:21" x14ac:dyDescent="0.15">
      <c r="B88" s="71">
        <v>10</v>
      </c>
      <c r="C88" s="54">
        <v>23</v>
      </c>
      <c r="D88" s="56">
        <v>18</v>
      </c>
      <c r="E88" s="56">
        <v>21</v>
      </c>
      <c r="F88" s="56">
        <v>25</v>
      </c>
      <c r="G88" s="73">
        <v>17</v>
      </c>
      <c r="H88" s="57">
        <v>104</v>
      </c>
      <c r="I88" s="126">
        <v>10</v>
      </c>
      <c r="J88" s="69">
        <f t="shared" si="0"/>
        <v>0.39423076923076922</v>
      </c>
      <c r="K88" s="70">
        <f t="shared" si="1"/>
        <v>0.60576923076923084</v>
      </c>
      <c r="M88" s="143">
        <v>3</v>
      </c>
      <c r="N88" s="138">
        <v>0.4824</v>
      </c>
      <c r="O88" s="140">
        <v>0.51759999999999995</v>
      </c>
      <c r="P88" s="105"/>
      <c r="Q88" s="105"/>
      <c r="R88" s="105"/>
      <c r="S88" s="105"/>
      <c r="T88" s="107"/>
      <c r="U88" s="108"/>
    </row>
    <row r="89" spans="2:21" ht="14" x14ac:dyDescent="0.15">
      <c r="B89" s="77" t="s">
        <v>6827</v>
      </c>
      <c r="C89" s="78">
        <v>251</v>
      </c>
      <c r="D89" s="79">
        <v>292</v>
      </c>
      <c r="E89" s="79">
        <v>223</v>
      </c>
      <c r="F89" s="79">
        <v>228</v>
      </c>
      <c r="G89" s="79">
        <v>206</v>
      </c>
      <c r="H89" s="100">
        <v>1200</v>
      </c>
      <c r="I89" s="77" t="s">
        <v>6827</v>
      </c>
      <c r="J89" s="111">
        <f>(GETPIVOTDATA("Employee ID",$B$76,"Remarks","Needs Significant Improvement")+GETPIVOTDATA("Employee ID",$B$76,"Remarks","Below Expectations"))/GETPIVOTDATA("Employee ID",$B$76)</f>
        <v>0.45250000000000001</v>
      </c>
      <c r="K89" s="80">
        <f>1 - (GETPIVOTDATA("Employee ID",$B$76,"Remarks","Needs Significant Improvement")+GETPIVOTDATA("Employee ID",$B$76,"Remarks","Below Expectations"))/GETPIVOTDATA("Employee ID",$B$76)</f>
        <v>0.54749999999999999</v>
      </c>
      <c r="M89" s="144">
        <v>6</v>
      </c>
      <c r="N89" s="137">
        <v>0.49480000000000002</v>
      </c>
      <c r="O89" s="134">
        <v>0.50519999999999998</v>
      </c>
      <c r="P89" s="105"/>
      <c r="Q89" s="105"/>
      <c r="R89" s="105"/>
      <c r="S89" s="105"/>
      <c r="T89" s="107"/>
      <c r="U89" s="107"/>
    </row>
    <row r="90" spans="2:21" x14ac:dyDescent="0.15">
      <c r="K90"/>
      <c r="M90" s="109"/>
      <c r="N90" s="109"/>
      <c r="O90" s="109"/>
      <c r="P90" s="109"/>
      <c r="Q90" s="109"/>
      <c r="R90" s="109"/>
      <c r="S90" s="109"/>
      <c r="T90" s="109"/>
      <c r="U90" s="109"/>
    </row>
    <row r="91" spans="2:21" x14ac:dyDescent="0.15">
      <c r="K91"/>
      <c r="M91"/>
    </row>
    <row r="92" spans="2:21" x14ac:dyDescent="0.15">
      <c r="K92"/>
      <c r="M92"/>
    </row>
  </sheetData>
  <autoFilter ref="M77:O89" xr:uid="{07B6325D-835F-0149-933A-791B00C3552E}">
    <sortState xmlns:xlrd2="http://schemas.microsoft.com/office/spreadsheetml/2017/richdata2" ref="M79:O89">
      <sortCondition descending="1" ref="O77:O89"/>
    </sortState>
  </autoFilter>
  <mergeCells count="2">
    <mergeCell ref="I76:I77"/>
    <mergeCell ref="M76:M77"/>
  </mergeCells>
  <conditionalFormatting pivot="1" sqref="D2:D11">
    <cfRule type="cellIs" dxfId="237" priority="12" operator="lessThan">
      <formula>65000</formula>
    </cfRule>
  </conditionalFormatting>
  <conditionalFormatting pivot="1" sqref="D2:D11">
    <cfRule type="cellIs" dxfId="236" priority="11" operator="between">
      <formula>65000</formula>
      <formula>75000</formula>
    </cfRule>
  </conditionalFormatting>
  <conditionalFormatting pivot="1" sqref="D2:D11">
    <cfRule type="cellIs" dxfId="235" priority="10" operator="greaterThan">
      <formula>75000</formula>
    </cfRule>
  </conditionalFormatting>
  <conditionalFormatting pivot="1" sqref="D24:D45">
    <cfRule type="top10" dxfId="234" priority="7" percent="1" rank="25"/>
  </conditionalFormatting>
  <conditionalFormatting pivot="1" sqref="E24:E45">
    <cfRule type="top10" dxfId="233" priority="6" percent="1" rank="25"/>
  </conditionalFormatting>
  <conditionalFormatting pivot="1" sqref="F24:F45">
    <cfRule type="top10" dxfId="232" priority="5" percent="1" rank="25"/>
  </conditionalFormatting>
  <conditionalFormatting pivot="1" sqref="C57:F59">
    <cfRule type="top10" dxfId="231" priority="4" rank="1"/>
  </conditionalFormatting>
  <conditionalFormatting pivot="1" sqref="C57:F59">
    <cfRule type="top10" dxfId="230" priority="3" bottom="1" rank="1"/>
  </conditionalFormatting>
  <conditionalFormatting sqref="J78:J88">
    <cfRule type="aboveAverage" dxfId="229" priority="2"/>
  </conditionalFormatting>
  <conditionalFormatting sqref="K78:K88">
    <cfRule type="aboveAverage" dxfId="228" priority="1"/>
  </conditionalFormatting>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536B2-0E9B-4C4F-8EFF-DA9C76AF7A9C}">
  <dimension ref="A1:W10"/>
  <sheetViews>
    <sheetView showGridLines="0" tabSelected="1" zoomScale="86" workbookViewId="0">
      <selection activeCell="N53" sqref="N53"/>
    </sheetView>
  </sheetViews>
  <sheetFormatPr baseColWidth="10" defaultRowHeight="13" x14ac:dyDescent="0.15"/>
  <sheetData>
    <row r="1" spans="1:23" ht="13" customHeight="1" x14ac:dyDescent="0.15">
      <c r="A1" s="116" t="s">
        <v>6845</v>
      </c>
      <c r="B1" s="117"/>
      <c r="C1" s="117"/>
      <c r="D1" s="117"/>
      <c r="E1" s="117"/>
      <c r="F1" s="117"/>
      <c r="G1" s="117"/>
      <c r="H1" s="117"/>
      <c r="I1" s="117"/>
      <c r="J1" s="117"/>
      <c r="K1" s="117"/>
      <c r="L1" s="117"/>
      <c r="M1" s="117"/>
      <c r="N1" s="117"/>
      <c r="O1" s="117"/>
      <c r="P1" s="117"/>
      <c r="Q1" s="117"/>
      <c r="R1" s="117"/>
      <c r="S1" s="117"/>
      <c r="T1" s="117"/>
      <c r="U1" s="117"/>
      <c r="V1" s="117"/>
      <c r="W1" s="118"/>
    </row>
    <row r="2" spans="1:23" ht="13" customHeight="1" x14ac:dyDescent="0.15">
      <c r="A2" s="119"/>
      <c r="B2" s="120"/>
      <c r="C2" s="120"/>
      <c r="D2" s="120"/>
      <c r="E2" s="120"/>
      <c r="F2" s="120"/>
      <c r="G2" s="120"/>
      <c r="H2" s="120"/>
      <c r="I2" s="120"/>
      <c r="J2" s="120"/>
      <c r="K2" s="120"/>
      <c r="L2" s="120"/>
      <c r="M2" s="120"/>
      <c r="N2" s="120"/>
      <c r="O2" s="120"/>
      <c r="P2" s="120"/>
      <c r="Q2" s="120"/>
      <c r="R2" s="120"/>
      <c r="S2" s="120"/>
      <c r="T2" s="120"/>
      <c r="U2" s="120"/>
      <c r="V2" s="120"/>
      <c r="W2" s="121"/>
    </row>
    <row r="3" spans="1:23" ht="13" customHeight="1" x14ac:dyDescent="0.15">
      <c r="A3" s="119"/>
      <c r="B3" s="120"/>
      <c r="C3" s="120"/>
      <c r="D3" s="120"/>
      <c r="E3" s="120"/>
      <c r="F3" s="120"/>
      <c r="G3" s="120"/>
      <c r="H3" s="120"/>
      <c r="I3" s="120"/>
      <c r="J3" s="120"/>
      <c r="K3" s="120"/>
      <c r="L3" s="120"/>
      <c r="M3" s="120"/>
      <c r="N3" s="120"/>
      <c r="O3" s="120"/>
      <c r="P3" s="120"/>
      <c r="Q3" s="120"/>
      <c r="R3" s="120"/>
      <c r="S3" s="120"/>
      <c r="T3" s="120"/>
      <c r="U3" s="120"/>
      <c r="V3" s="120"/>
      <c r="W3" s="121"/>
    </row>
    <row r="4" spans="1:23" ht="13" customHeight="1" x14ac:dyDescent="0.15">
      <c r="A4" s="119"/>
      <c r="B4" s="120"/>
      <c r="C4" s="120"/>
      <c r="D4" s="120"/>
      <c r="E4" s="120"/>
      <c r="F4" s="120"/>
      <c r="G4" s="120"/>
      <c r="H4" s="120"/>
      <c r="I4" s="120"/>
      <c r="J4" s="120"/>
      <c r="K4" s="120"/>
      <c r="L4" s="120"/>
      <c r="M4" s="120"/>
      <c r="N4" s="120"/>
      <c r="O4" s="120"/>
      <c r="P4" s="120"/>
      <c r="Q4" s="120"/>
      <c r="R4" s="120"/>
      <c r="S4" s="120"/>
      <c r="T4" s="120"/>
      <c r="U4" s="120"/>
      <c r="V4" s="120"/>
      <c r="W4" s="121"/>
    </row>
    <row r="5" spans="1:23" ht="13" customHeight="1" x14ac:dyDescent="0.15">
      <c r="A5" s="119"/>
      <c r="B5" s="120"/>
      <c r="C5" s="120"/>
      <c r="D5" s="120"/>
      <c r="E5" s="120"/>
      <c r="F5" s="120"/>
      <c r="G5" s="120"/>
      <c r="H5" s="120"/>
      <c r="I5" s="120"/>
      <c r="J5" s="120"/>
      <c r="K5" s="120"/>
      <c r="L5" s="120"/>
      <c r="M5" s="120"/>
      <c r="N5" s="120"/>
      <c r="O5" s="120"/>
      <c r="P5" s="120"/>
      <c r="Q5" s="120"/>
      <c r="R5" s="120"/>
      <c r="S5" s="120"/>
      <c r="T5" s="120"/>
      <c r="U5" s="120"/>
      <c r="V5" s="120"/>
      <c r="W5" s="121"/>
    </row>
    <row r="6" spans="1:23" ht="13" customHeight="1" x14ac:dyDescent="0.15">
      <c r="A6" s="119"/>
      <c r="B6" s="120"/>
      <c r="C6" s="120"/>
      <c r="D6" s="120"/>
      <c r="E6" s="120"/>
      <c r="F6" s="120"/>
      <c r="G6" s="120"/>
      <c r="H6" s="120"/>
      <c r="I6" s="120"/>
      <c r="J6" s="120"/>
      <c r="K6" s="120"/>
      <c r="L6" s="120"/>
      <c r="M6" s="120"/>
      <c r="N6" s="120"/>
      <c r="O6" s="120"/>
      <c r="P6" s="120"/>
      <c r="Q6" s="120"/>
      <c r="R6" s="120"/>
      <c r="S6" s="120"/>
      <c r="T6" s="120"/>
      <c r="U6" s="120"/>
      <c r="V6" s="120"/>
      <c r="W6" s="121"/>
    </row>
    <row r="7" spans="1:23" ht="13" customHeight="1" x14ac:dyDescent="0.15">
      <c r="A7" s="119"/>
      <c r="B7" s="120"/>
      <c r="C7" s="120"/>
      <c r="D7" s="120"/>
      <c r="E7" s="120"/>
      <c r="F7" s="120"/>
      <c r="G7" s="120"/>
      <c r="H7" s="120"/>
      <c r="I7" s="120"/>
      <c r="J7" s="120"/>
      <c r="K7" s="120"/>
      <c r="L7" s="120"/>
      <c r="M7" s="120"/>
      <c r="N7" s="120"/>
      <c r="O7" s="120"/>
      <c r="P7" s="120"/>
      <c r="Q7" s="120"/>
      <c r="R7" s="120"/>
      <c r="S7" s="120"/>
      <c r="T7" s="120"/>
      <c r="U7" s="120"/>
      <c r="V7" s="120"/>
      <c r="W7" s="121"/>
    </row>
    <row r="8" spans="1:23" ht="13" customHeight="1" x14ac:dyDescent="0.15">
      <c r="A8" s="119"/>
      <c r="B8" s="120"/>
      <c r="C8" s="120"/>
      <c r="D8" s="120"/>
      <c r="E8" s="120"/>
      <c r="F8" s="120"/>
      <c r="G8" s="120"/>
      <c r="H8" s="120"/>
      <c r="I8" s="120"/>
      <c r="J8" s="120"/>
      <c r="K8" s="120"/>
      <c r="L8" s="120"/>
      <c r="M8" s="120"/>
      <c r="N8" s="120"/>
      <c r="O8" s="120"/>
      <c r="P8" s="120"/>
      <c r="Q8" s="120"/>
      <c r="R8" s="120"/>
      <c r="S8" s="120"/>
      <c r="T8" s="120"/>
      <c r="U8" s="120"/>
      <c r="V8" s="120"/>
      <c r="W8" s="121"/>
    </row>
    <row r="9" spans="1:23" ht="13" customHeight="1" x14ac:dyDescent="0.15">
      <c r="A9" s="119"/>
      <c r="B9" s="120"/>
      <c r="C9" s="120"/>
      <c r="D9" s="120"/>
      <c r="E9" s="120"/>
      <c r="F9" s="120"/>
      <c r="G9" s="120"/>
      <c r="H9" s="120"/>
      <c r="I9" s="120"/>
      <c r="J9" s="120"/>
      <c r="K9" s="120"/>
      <c r="L9" s="120"/>
      <c r="M9" s="120"/>
      <c r="N9" s="120"/>
      <c r="O9" s="120"/>
      <c r="P9" s="120"/>
      <c r="Q9" s="120"/>
      <c r="R9" s="120"/>
      <c r="S9" s="120"/>
      <c r="T9" s="120"/>
      <c r="U9" s="120"/>
      <c r="V9" s="120"/>
      <c r="W9" s="121"/>
    </row>
    <row r="10" spans="1:23" ht="13" customHeight="1" x14ac:dyDescent="0.15">
      <c r="A10" s="122"/>
      <c r="B10" s="123"/>
      <c r="C10" s="123"/>
      <c r="D10" s="123"/>
      <c r="E10" s="123"/>
      <c r="F10" s="123"/>
      <c r="G10" s="123"/>
      <c r="H10" s="123"/>
      <c r="I10" s="123"/>
      <c r="J10" s="123"/>
      <c r="K10" s="123"/>
      <c r="L10" s="123"/>
      <c r="M10" s="123"/>
      <c r="N10" s="123"/>
      <c r="O10" s="123"/>
      <c r="P10" s="123"/>
      <c r="Q10" s="123"/>
      <c r="R10" s="123"/>
      <c r="S10" s="123"/>
      <c r="T10" s="123"/>
      <c r="U10" s="123"/>
      <c r="V10" s="123"/>
      <c r="W10" s="124"/>
    </row>
  </sheetData>
  <mergeCells count="1">
    <mergeCell ref="A1:W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cleaned</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Butynskyy, Danylo</cp:lastModifiedBy>
  <dcterms:modified xsi:type="dcterms:W3CDTF">2025-05-08T08:43:41Z</dcterms:modified>
</cp:coreProperties>
</file>